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10.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ate1904="1" codeName="ThisWorkbook"/>
  <mc:AlternateContent xmlns:mc="http://schemas.openxmlformats.org/markup-compatibility/2006">
    <mc:Choice Requires="x15">
      <x15ac:absPath xmlns:x15ac="http://schemas.microsoft.com/office/spreadsheetml/2010/11/ac" url="https://wvhdf.sharepoint.com/sites/HOME-HTF-ARP/Shared Documents/General/Request for Proposal/2026 HOME-HTF RFP/"/>
    </mc:Choice>
  </mc:AlternateContent>
  <xr:revisionPtr revIDLastSave="262" documentId="8_{0F2E424A-5B82-4680-9B1C-99A0EAEFADF3}" xr6:coauthVersionLast="47" xr6:coauthVersionMax="47" xr10:uidLastSave="{AF9674A1-DC69-4ECE-A070-60B8E3A9D5EC}"/>
  <workbookProtection workbookAlgorithmName="SHA-512" workbookHashValue="xtJNl/wwur7jH9aeww7bOrAiYIIgY8IxJL9R3btSOQyshK+fPNYDoXHoYpLL/N0OQgVM/ek0GjNXGqWsazyhxw==" workbookSaltValue="QyVW4eqiyNWQP0RgX8SMbg==" workbookSpinCount="100000" lockStructure="1"/>
  <bookViews>
    <workbookView xWindow="-120" yWindow="-120" windowWidth="29040" windowHeight="15720" tabRatio="877" xr2:uid="{00000000-000D-0000-FFFF-FFFF00000000}"/>
  </bookViews>
  <sheets>
    <sheet name="Pg. 1 Owner-Developer Info." sheetId="1" r:id="rId1"/>
    <sheet name="Pg. 2 Developer Info." sheetId="62" r:id="rId2"/>
    <sheet name="Pg. 3 Owner-Project details" sheetId="65" r:id="rId3"/>
    <sheet name="Pg. 4 Development Team &amp; Sched" sheetId="3" r:id="rId4"/>
    <sheet name="Pg. 5 504-Fair Hsg.-Exp." sheetId="4" r:id="rId5"/>
    <sheet name="Pg. 6 CEO Not.-Supp. Serv.-Fin" sheetId="33" r:id="rId6"/>
    <sheet name="Pg. 7 Rehabilitation" sheetId="63" r:id="rId7"/>
    <sheet name="Pg. 8 Residential" sheetId="40" r:id="rId8"/>
    <sheet name="Pg. 9 Non-Residential" sheetId="43" r:id="rId9"/>
    <sheet name="Pg. 10 Davis Bac-Sources &amp; Uses" sheetId="15" r:id="rId10"/>
    <sheet name="Pg. 11 Utilities &amp; Rents" sheetId="39" r:id="rId11"/>
    <sheet name="Pg. 12 Prop. Amenities, Fac." sheetId="47" r:id="rId12"/>
    <sheet name="Pg. 13 En. Star-Fire Prev. Cert" sheetId="45" r:id="rId13"/>
    <sheet name="Pg. 14 Project Type" sheetId="19" r:id="rId14"/>
    <sheet name="Pg. 15 Project Subsidy" sheetId="60" r:id="rId15"/>
    <sheet name="Pg. 16 Property Income" sheetId="20" r:id="rId16"/>
    <sheet name="Pg. 17 Property Annual Expenses" sheetId="21" r:id="rId17"/>
    <sheet name="Pg. 18 Annual Cash Flow" sheetId="22" r:id="rId18"/>
    <sheet name="Pg. 19 30-Yr. Annual Cash Flow " sheetId="50" r:id="rId19"/>
    <sheet name="Pg. 20 Annual Cash Flow cont." sheetId="28" r:id="rId20"/>
    <sheet name="Pg. 21 Section 3 Certification" sheetId="34" r:id="rId21"/>
    <sheet name="Pg. 22 Owner Certification" sheetId="49" r:id="rId22"/>
    <sheet name="Pg. 23 Sample CEO Notification " sheetId="44" r:id="rId23"/>
    <sheet name="Pg. 24 Authorization" sheetId="52" r:id="rId24"/>
    <sheet name="Pg. 25 Attachments Checklist" sheetId="53" r:id="rId25"/>
    <sheet name="Pg. 26 Attachments Checklist" sheetId="38" r:id="rId26"/>
    <sheet name="Pg. 27 Self-Score" sheetId="57" r:id="rId27"/>
    <sheet name="Pg. 28 Self-Score" sheetId="58" r:id="rId28"/>
    <sheet name="Pg. 29 Self-Score" sheetId="59" r:id="rId29"/>
    <sheet name="DO NOT DELETE - DROP DOWN LIST" sheetId="67" r:id="rId30"/>
  </sheets>
  <definedNames>
    <definedName name="_0_Bdrm">'Pg. 11 Utilities &amp; Rents'!#REF!</definedName>
    <definedName name="_6_Bdrm">'Pg. 11 Utilities &amp; Rents'!#REF!</definedName>
    <definedName name="_Toc287517598" localSheetId="20">'Pg. 21 Section 3 Certification'!$B$2</definedName>
    <definedName name="Attachment_2" localSheetId="20">'Pg. 21 Section 3 Certification'!$F$43</definedName>
    <definedName name="Bedrooom">'Pg. 11 Utilities &amp; Rents'!#REF!</definedName>
    <definedName name="HOMErent" localSheetId="13">'Pg. 14 Project Type'!#REF!</definedName>
    <definedName name="HOMErent" localSheetId="14">'Pg. 15 Project Subsidy'!#REF!</definedName>
    <definedName name="_xlnm.Print_Area" localSheetId="0">'Pg. 1 Owner-Developer Info.'!$A$1:$Q$57</definedName>
    <definedName name="_xlnm.Print_Area" localSheetId="9">'Pg. 10 Davis Bac-Sources &amp; Uses'!$A$1:$I$54</definedName>
    <definedName name="_xlnm.Print_Area" localSheetId="10">'Pg. 11 Utilities &amp; Rents'!$A$1:$R$39</definedName>
    <definedName name="_xlnm.Print_Area" localSheetId="11">'Pg. 12 Prop. Amenities, Fac.'!$A$1:$P$52</definedName>
    <definedName name="_xlnm.Print_Area" localSheetId="12">'Pg. 13 En. Star-Fire Prev. Cert'!$A$1:$F$32</definedName>
    <definedName name="_xlnm.Print_Area" localSheetId="13">'Pg. 14 Project Type'!$A$1:$W$42</definedName>
    <definedName name="_xlnm.Print_Area" localSheetId="14">'Pg. 15 Project Subsidy'!$A$1:$X$34</definedName>
    <definedName name="_xlnm.Print_Area" localSheetId="15">'Pg. 16 Property Income'!$A$1:$M$21</definedName>
    <definedName name="_xlnm.Print_Area" localSheetId="16">'Pg. 17 Property Annual Expenses'!$A$1:$J$36</definedName>
    <definedName name="_xlnm.Print_Area" localSheetId="17">'Pg. 18 Annual Cash Flow'!$A$1:$J$35</definedName>
    <definedName name="_xlnm.Print_Area" localSheetId="18">'Pg. 19 30-Yr. Annual Cash Flow '!$A$1:$J$45</definedName>
    <definedName name="_xlnm.Print_Area" localSheetId="1">'Pg. 2 Developer Info.'!$A$1:$S$42</definedName>
    <definedName name="_xlnm.Print_Area" localSheetId="19">'Pg. 20 Annual Cash Flow cont.'!$A$1:$J$47</definedName>
    <definedName name="_xlnm.Print_Area" localSheetId="20">'Pg. 21 Section 3 Certification'!$A$2:$AQ$46</definedName>
    <definedName name="_xlnm.Print_Area" localSheetId="21">'Pg. 22 Owner Certification'!$A$1:$W$28</definedName>
    <definedName name="_xlnm.Print_Area" localSheetId="22">'Pg. 23 Sample CEO Notification '!$A$1:$I$50</definedName>
    <definedName name="_xlnm.Print_Area" localSheetId="23">'Pg. 24 Authorization'!$A$1:$L$35</definedName>
    <definedName name="_xlnm.Print_Area" localSheetId="24">'Pg. 25 Attachments Checklist'!$A$1:$L$52</definedName>
    <definedName name="_xlnm.Print_Area" localSheetId="25">'Pg. 26 Attachments Checklist'!$A$1:$L$48</definedName>
    <definedName name="_xlnm.Print_Area" localSheetId="26">'Pg. 27 Self-Score'!$A$1:$F$35</definedName>
    <definedName name="_xlnm.Print_Area" localSheetId="27">'Pg. 28 Self-Score'!$A$1:$H$28</definedName>
    <definedName name="_xlnm.Print_Area" localSheetId="28">'Pg. 29 Self-Score'!$A$1:$G$37</definedName>
    <definedName name="_xlnm.Print_Area" localSheetId="2">'Pg. 3 Owner-Project details'!$A$1:$P$47</definedName>
    <definedName name="_xlnm.Print_Area" localSheetId="3">'Pg. 4 Development Team &amp; Sched'!$A$1:$H$47</definedName>
    <definedName name="_xlnm.Print_Area" localSheetId="4">'Pg. 5 504-Fair Hsg.-Exp.'!$A$1:$N$45</definedName>
    <definedName name="_xlnm.Print_Area" localSheetId="5">'Pg. 6 CEO Not.-Supp. Serv.-Fin'!$A$1:$P$23</definedName>
    <definedName name="_xlnm.Print_Area" localSheetId="6">'Pg. 7 Rehabilitation'!$A$2:$Q$59</definedName>
    <definedName name="_xlnm.Print_Area" localSheetId="7">'Pg. 8 Residential'!$A$1:$O$54</definedName>
    <definedName name="_xlnm.Print_Area" localSheetId="8">'Pg. 9 Non-Residential'!$A$1:$I$52</definedName>
    <definedName name="Select_One">#REF!</definedName>
    <definedName name="selectone">'Pg. 11 Utilities &amp; Rents'!#REF!</definedName>
    <definedName name="Unitsize">'Pg. 11 Utilities &amp; Rents'!#REF!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0" l="1"/>
  <c r="I20" i="22"/>
  <c r="F37" i="59"/>
  <c r="I42" i="40"/>
  <c r="O28" i="39"/>
  <c r="E12" i="20"/>
  <c r="E11" i="20"/>
  <c r="E10" i="20"/>
  <c r="E9" i="20"/>
  <c r="E8" i="20"/>
  <c r="E7" i="20"/>
  <c r="E6" i="20"/>
  <c r="C12" i="20"/>
  <c r="C11" i="20"/>
  <c r="C10" i="20"/>
  <c r="C9" i="20"/>
  <c r="C8" i="20"/>
  <c r="C7" i="20"/>
  <c r="C6" i="20"/>
  <c r="E5" i="20"/>
  <c r="C5" i="20"/>
  <c r="M17" i="20"/>
  <c r="K19" i="20"/>
  <c r="C13" i="50"/>
  <c r="D13" i="50" s="1"/>
  <c r="E13" i="50" s="1"/>
  <c r="F13" i="50" s="1"/>
  <c r="G13" i="50" s="1"/>
  <c r="H13" i="50" s="1"/>
  <c r="I13" i="50" s="1"/>
  <c r="J13" i="50" s="1"/>
  <c r="L9" i="20"/>
  <c r="L35" i="39"/>
  <c r="L34" i="39"/>
  <c r="L33" i="39"/>
  <c r="L32" i="39"/>
  <c r="L31" i="39"/>
  <c r="L30" i="39"/>
  <c r="L29" i="39"/>
  <c r="L28" i="39"/>
  <c r="E52" i="43"/>
  <c r="F52" i="43"/>
  <c r="G52" i="43"/>
  <c r="H52" i="43"/>
  <c r="O6" i="40"/>
  <c r="I6" i="40" s="1"/>
  <c r="J54" i="40"/>
  <c r="K54" i="40"/>
  <c r="L54" i="40"/>
  <c r="M54" i="40"/>
  <c r="N54" i="40"/>
  <c r="O52" i="40"/>
  <c r="I52" i="40" s="1"/>
  <c r="O53" i="40"/>
  <c r="I53" i="40" s="1"/>
  <c r="O51" i="40"/>
  <c r="I51" i="40" s="1"/>
  <c r="O49" i="40"/>
  <c r="I49" i="40" s="1"/>
  <c r="O44" i="40"/>
  <c r="I44" i="40" s="1"/>
  <c r="O45" i="40"/>
  <c r="I45" i="40" s="1"/>
  <c r="O46" i="40"/>
  <c r="I46" i="40" s="1"/>
  <c r="O47" i="40"/>
  <c r="I47" i="40" s="1"/>
  <c r="O48" i="40"/>
  <c r="I48" i="40" s="1"/>
  <c r="O33" i="40"/>
  <c r="I33" i="40" s="1"/>
  <c r="O34" i="40"/>
  <c r="I34" i="40" s="1"/>
  <c r="O35" i="40"/>
  <c r="I35" i="40" s="1"/>
  <c r="O36" i="40"/>
  <c r="I36" i="40" s="1"/>
  <c r="O37" i="40"/>
  <c r="I37" i="40" s="1"/>
  <c r="O38" i="40"/>
  <c r="I38" i="40" s="1"/>
  <c r="O39" i="40"/>
  <c r="I39" i="40" s="1"/>
  <c r="O40" i="40"/>
  <c r="I40" i="40" s="1"/>
  <c r="O41" i="40"/>
  <c r="I41" i="40" s="1"/>
  <c r="O42" i="40"/>
  <c r="O28" i="40"/>
  <c r="I28" i="40" s="1"/>
  <c r="O29" i="40"/>
  <c r="I29" i="40" s="1"/>
  <c r="O30" i="40"/>
  <c r="I30" i="40" s="1"/>
  <c r="O32" i="40"/>
  <c r="I32" i="40" s="1"/>
  <c r="O27" i="40"/>
  <c r="I27" i="40" s="1"/>
  <c r="O17" i="40"/>
  <c r="I17" i="40" s="1"/>
  <c r="O18" i="40"/>
  <c r="I18" i="40" s="1"/>
  <c r="O19" i="40"/>
  <c r="I19" i="40" s="1"/>
  <c r="O20" i="40"/>
  <c r="I20" i="40" s="1"/>
  <c r="O21" i="40"/>
  <c r="I21" i="40" s="1"/>
  <c r="O22" i="40"/>
  <c r="I22" i="40" s="1"/>
  <c r="O23" i="40"/>
  <c r="I23" i="40" s="1"/>
  <c r="O24" i="40"/>
  <c r="I24" i="40" s="1"/>
  <c r="O25" i="40"/>
  <c r="I25" i="40" s="1"/>
  <c r="O16" i="40"/>
  <c r="I16" i="40" s="1"/>
  <c r="O12" i="40"/>
  <c r="I12" i="40" s="1"/>
  <c r="O13" i="40"/>
  <c r="I13" i="40" s="1"/>
  <c r="O14" i="40"/>
  <c r="I14" i="40" s="1"/>
  <c r="O11" i="40"/>
  <c r="I11" i="40" s="1"/>
  <c r="O9" i="40"/>
  <c r="I9" i="40" s="1"/>
  <c r="O8" i="40"/>
  <c r="I8" i="40" s="1"/>
  <c r="I50" i="43"/>
  <c r="D50" i="43" s="1"/>
  <c r="I51" i="43"/>
  <c r="D51" i="43" s="1"/>
  <c r="I49" i="43"/>
  <c r="D49" i="43" s="1"/>
  <c r="I47" i="43"/>
  <c r="D47" i="43" s="1"/>
  <c r="I42" i="43"/>
  <c r="D42" i="43" s="1"/>
  <c r="I43" i="43"/>
  <c r="D43" i="43" s="1"/>
  <c r="I44" i="43"/>
  <c r="D44" i="43" s="1"/>
  <c r="I45" i="43"/>
  <c r="D45" i="43" s="1"/>
  <c r="I46" i="43"/>
  <c r="D46" i="43" s="1"/>
  <c r="I31" i="43"/>
  <c r="D31" i="43" s="1"/>
  <c r="I32" i="43"/>
  <c r="D32" i="43" s="1"/>
  <c r="I33" i="43"/>
  <c r="D33" i="43" s="1"/>
  <c r="I34" i="43"/>
  <c r="D34" i="43" s="1"/>
  <c r="I35" i="43"/>
  <c r="D35" i="43" s="1"/>
  <c r="I36" i="43"/>
  <c r="D36" i="43" s="1"/>
  <c r="I37" i="43"/>
  <c r="D37" i="43" s="1"/>
  <c r="I38" i="43"/>
  <c r="D38" i="43" s="1"/>
  <c r="I39" i="43"/>
  <c r="D39" i="43" s="1"/>
  <c r="I40" i="43"/>
  <c r="D40" i="43" s="1"/>
  <c r="I30" i="43"/>
  <c r="D30" i="43" s="1"/>
  <c r="I26" i="43"/>
  <c r="D26" i="43" s="1"/>
  <c r="I27" i="43"/>
  <c r="D27" i="43" s="1"/>
  <c r="I28" i="43"/>
  <c r="D28" i="43" s="1"/>
  <c r="I25" i="43"/>
  <c r="I16" i="43"/>
  <c r="D16" i="43" s="1"/>
  <c r="I17" i="43"/>
  <c r="D17" i="43" s="1"/>
  <c r="I18" i="43"/>
  <c r="D18" i="43" s="1"/>
  <c r="I19" i="43"/>
  <c r="D19" i="43" s="1"/>
  <c r="I20" i="43"/>
  <c r="D20" i="43" s="1"/>
  <c r="I21" i="43"/>
  <c r="D21" i="43" s="1"/>
  <c r="I22" i="43"/>
  <c r="D22" i="43" s="1"/>
  <c r="I23" i="43"/>
  <c r="D23" i="43" s="1"/>
  <c r="I15" i="43"/>
  <c r="D15" i="43" s="1"/>
  <c r="I11" i="43"/>
  <c r="D11" i="43" s="1"/>
  <c r="I12" i="43"/>
  <c r="D12" i="43" s="1"/>
  <c r="I13" i="43"/>
  <c r="D13" i="43" s="1"/>
  <c r="I10" i="43"/>
  <c r="D10" i="43" s="1"/>
  <c r="I8" i="43"/>
  <c r="D8" i="43" s="1"/>
  <c r="I7" i="43"/>
  <c r="D7" i="43" s="1"/>
  <c r="I5" i="43"/>
  <c r="D5" i="43" s="1"/>
  <c r="F10" i="20" l="1"/>
  <c r="C36" i="50"/>
  <c r="D36" i="50" s="1"/>
  <c r="E36" i="50" s="1"/>
  <c r="F36" i="50" s="1"/>
  <c r="G36" i="50" s="1"/>
  <c r="H36" i="50" s="1"/>
  <c r="I36" i="50" s="1"/>
  <c r="C13" i="28" s="1"/>
  <c r="D13" i="28" s="1"/>
  <c r="E13" i="28" s="1"/>
  <c r="F13" i="28" s="1"/>
  <c r="G13" i="28" s="1"/>
  <c r="H13" i="28" s="1"/>
  <c r="I13" i="28" s="1"/>
  <c r="J13" i="28" s="1"/>
  <c r="O54" i="40"/>
  <c r="I54" i="40" s="1"/>
  <c r="I52" i="43"/>
  <c r="C36" i="28" l="1"/>
  <c r="D36" i="28" s="1"/>
  <c r="E36" i="28" s="1"/>
  <c r="R22" i="39"/>
  <c r="Q22" i="39"/>
  <c r="P22" i="39"/>
  <c r="O22" i="39"/>
  <c r="N22" i="39"/>
  <c r="F36" i="28" l="1"/>
  <c r="D8" i="57"/>
  <c r="G36" i="28" l="1"/>
  <c r="H53" i="15"/>
  <c r="H46" i="15"/>
  <c r="H36" i="28" l="1"/>
  <c r="C13" i="20"/>
  <c r="I36" i="28" l="1"/>
  <c r="C16" i="50"/>
  <c r="I10" i="22"/>
  <c r="C10" i="50" s="1"/>
  <c r="D10" i="50" s="1"/>
  <c r="E10" i="50" s="1"/>
  <c r="F10" i="50" s="1"/>
  <c r="G10" i="50" s="1"/>
  <c r="H10" i="50" s="1"/>
  <c r="I10" i="50" s="1"/>
  <c r="J10" i="50" s="1"/>
  <c r="C33" i="50" s="1"/>
  <c r="D33" i="50" s="1"/>
  <c r="E33" i="50" s="1"/>
  <c r="F33" i="50" s="1"/>
  <c r="G33" i="50" s="1"/>
  <c r="H33" i="50" s="1"/>
  <c r="I33" i="50" s="1"/>
  <c r="C10" i="28" s="1"/>
  <c r="D10" i="28" s="1"/>
  <c r="E10" i="28" s="1"/>
  <c r="F10" i="28" s="1"/>
  <c r="G10" i="28" s="1"/>
  <c r="H10" i="28" s="1"/>
  <c r="I10" i="28" s="1"/>
  <c r="J10" i="28" s="1"/>
  <c r="C33" i="28" s="1"/>
  <c r="D33" i="28" s="1"/>
  <c r="E33" i="28" s="1"/>
  <c r="F33" i="28" s="1"/>
  <c r="G33" i="28" s="1"/>
  <c r="H33" i="28" s="1"/>
  <c r="I33" i="28" s="1"/>
  <c r="H30" i="21"/>
  <c r="D30" i="21"/>
  <c r="D21" i="21"/>
  <c r="H18" i="21"/>
  <c r="I19" i="20"/>
  <c r="M18" i="20"/>
  <c r="H13" i="20"/>
  <c r="L12" i="20"/>
  <c r="F12" i="20"/>
  <c r="L11" i="20"/>
  <c r="F11" i="20"/>
  <c r="L10" i="20"/>
  <c r="F9" i="20"/>
  <c r="L8" i="20"/>
  <c r="F8" i="20"/>
  <c r="L7" i="20"/>
  <c r="F7" i="20"/>
  <c r="L6" i="20"/>
  <c r="F6" i="20"/>
  <c r="L5" i="20"/>
  <c r="F5" i="20"/>
  <c r="G42" i="19"/>
  <c r="G36" i="19"/>
  <c r="I36" i="39"/>
  <c r="H36" i="39"/>
  <c r="O35" i="39"/>
  <c r="O34" i="39"/>
  <c r="O33" i="39"/>
  <c r="O32" i="39"/>
  <c r="O31" i="39"/>
  <c r="O30" i="39"/>
  <c r="O29" i="39"/>
  <c r="I45" i="15"/>
  <c r="I20" i="15"/>
  <c r="F20" i="15"/>
  <c r="D25" i="43"/>
  <c r="D52" i="43" s="1"/>
  <c r="I56" i="1"/>
  <c r="M19" i="20" l="1"/>
  <c r="H5" i="22" s="1"/>
  <c r="H6" i="22" s="1"/>
  <c r="H8" i="22" s="1"/>
  <c r="D16" i="50"/>
  <c r="E16" i="50" s="1"/>
  <c r="F16" i="50" s="1"/>
  <c r="G16" i="50" s="1"/>
  <c r="H16" i="50" s="1"/>
  <c r="I16" i="50" s="1"/>
  <c r="J16" i="50" s="1"/>
  <c r="C39" i="50" s="1"/>
  <c r="D39" i="50" s="1"/>
  <c r="E39" i="50" s="1"/>
  <c r="F39" i="50" s="1"/>
  <c r="G39" i="50" s="1"/>
  <c r="H39" i="50" s="1"/>
  <c r="I39" i="50" s="1"/>
  <c r="C16" i="28" s="1"/>
  <c r="D16" i="28" s="1"/>
  <c r="E16" i="28" s="1"/>
  <c r="F16" i="28" s="1"/>
  <c r="G16" i="28" s="1"/>
  <c r="H16" i="28" s="1"/>
  <c r="I16" i="28" s="1"/>
  <c r="J16" i="28" s="1"/>
  <c r="C39" i="28" s="1"/>
  <c r="D39" i="28" s="1"/>
  <c r="E39" i="28" s="1"/>
  <c r="F39" i="28" s="1"/>
  <c r="G39" i="28" s="1"/>
  <c r="H39" i="28" s="1"/>
  <c r="I39" i="28" s="1"/>
  <c r="H54" i="15"/>
  <c r="I53" i="15" s="1"/>
  <c r="E39" i="15"/>
  <c r="I39" i="15" s="1"/>
  <c r="F13" i="20"/>
  <c r="F5" i="22" s="1"/>
  <c r="F6" i="22" s="1"/>
  <c r="F8" i="22" s="1"/>
  <c r="F11" i="22" s="1"/>
  <c r="L13" i="20"/>
  <c r="G5" i="22" s="1"/>
  <c r="H32" i="21"/>
  <c r="H33" i="21" l="1"/>
  <c r="I14" i="22"/>
  <c r="C12" i="50" s="1"/>
  <c r="I5" i="22"/>
  <c r="G6" i="22"/>
  <c r="G8" i="22" s="1"/>
  <c r="G11" i="22" s="1"/>
  <c r="C7" i="50"/>
  <c r="D7" i="50" s="1"/>
  <c r="E7" i="50" s="1"/>
  <c r="F7" i="50" s="1"/>
  <c r="G7" i="50" s="1"/>
  <c r="H7" i="50" s="1"/>
  <c r="I7" i="50" s="1"/>
  <c r="J7" i="50" s="1"/>
  <c r="C30" i="50" s="1"/>
  <c r="D30" i="50" s="1"/>
  <c r="E30" i="50" s="1"/>
  <c r="F30" i="50" s="1"/>
  <c r="G30" i="50" s="1"/>
  <c r="H30" i="50" s="1"/>
  <c r="I30" i="50" s="1"/>
  <c r="C7" i="28" s="1"/>
  <c r="D7" i="28" s="1"/>
  <c r="E7" i="28" s="1"/>
  <c r="F7" i="28" s="1"/>
  <c r="G7" i="28" s="1"/>
  <c r="H7" i="28" s="1"/>
  <c r="I7" i="28" s="1"/>
  <c r="J7" i="28" s="1"/>
  <c r="C30" i="28" s="1"/>
  <c r="D30" i="28" s="1"/>
  <c r="E30" i="28" s="1"/>
  <c r="F30" i="28" s="1"/>
  <c r="G30" i="28" s="1"/>
  <c r="H30" i="28" s="1"/>
  <c r="I30" i="28" s="1"/>
  <c r="H11" i="22"/>
  <c r="C5" i="50"/>
  <c r="D12" i="50" l="1"/>
  <c r="I6" i="22"/>
  <c r="I8" i="22"/>
  <c r="I11" i="22" s="1"/>
  <c r="I17" i="22" s="1"/>
  <c r="I22" i="22" s="1"/>
  <c r="C6" i="50"/>
  <c r="D6" i="50" s="1"/>
  <c r="E6" i="50" s="1"/>
  <c r="F6" i="50" s="1"/>
  <c r="G6" i="50" s="1"/>
  <c r="H6" i="50" s="1"/>
  <c r="I6" i="50" s="1"/>
  <c r="J6" i="50" s="1"/>
  <c r="C29" i="50" s="1"/>
  <c r="D29" i="50" s="1"/>
  <c r="E29" i="50" s="1"/>
  <c r="F29" i="50" s="1"/>
  <c r="G29" i="50" s="1"/>
  <c r="H29" i="50" s="1"/>
  <c r="I29" i="50" s="1"/>
  <c r="C6" i="28" s="1"/>
  <c r="D6" i="28" s="1"/>
  <c r="E6" i="28" s="1"/>
  <c r="F6" i="28" s="1"/>
  <c r="G6" i="28" s="1"/>
  <c r="H6" i="28" s="1"/>
  <c r="I6" i="28" s="1"/>
  <c r="J6" i="28" s="1"/>
  <c r="C29" i="28" s="1"/>
  <c r="D29" i="28" s="1"/>
  <c r="E29" i="28" s="1"/>
  <c r="F29" i="28" s="1"/>
  <c r="G29" i="28" s="1"/>
  <c r="H29" i="28" s="1"/>
  <c r="I29" i="28" s="1"/>
  <c r="D5" i="50"/>
  <c r="E12" i="50" l="1"/>
  <c r="I21" i="22"/>
  <c r="C8" i="50"/>
  <c r="C15" i="50" s="1"/>
  <c r="C21" i="50" s="1"/>
  <c r="E5" i="50"/>
  <c r="D8" i="50"/>
  <c r="D15" i="50" s="1"/>
  <c r="D21" i="50" s="1"/>
  <c r="C18" i="50" l="1"/>
  <c r="F12" i="50"/>
  <c r="D18" i="50"/>
  <c r="E8" i="50"/>
  <c r="E15" i="50" s="1"/>
  <c r="E21" i="50" s="1"/>
  <c r="F5" i="50"/>
  <c r="C19" i="50" l="1"/>
  <c r="D19" i="50" s="1"/>
  <c r="E18" i="50"/>
  <c r="G12" i="50"/>
  <c r="C22" i="50"/>
  <c r="F8" i="50"/>
  <c r="F15" i="50" s="1"/>
  <c r="F21" i="50" s="1"/>
  <c r="G5" i="50"/>
  <c r="H12" i="50" l="1"/>
  <c r="F18" i="50"/>
  <c r="E19" i="50"/>
  <c r="D22" i="50"/>
  <c r="E22" i="50"/>
  <c r="G8" i="50"/>
  <c r="G15" i="50" s="1"/>
  <c r="G21" i="50" s="1"/>
  <c r="H5" i="50"/>
  <c r="G18" i="50" l="1"/>
  <c r="I12" i="50"/>
  <c r="F19" i="50"/>
  <c r="F22" i="50"/>
  <c r="I5" i="50"/>
  <c r="H8" i="50"/>
  <c r="H15" i="50" s="1"/>
  <c r="H21" i="50" s="1"/>
  <c r="H18" i="50" l="1"/>
  <c r="J12" i="50"/>
  <c r="G19" i="50"/>
  <c r="G22" i="50"/>
  <c r="J5" i="50"/>
  <c r="I8" i="50"/>
  <c r="I15" i="50" s="1"/>
  <c r="I21" i="50" s="1"/>
  <c r="I18" i="50" l="1"/>
  <c r="C35" i="50"/>
  <c r="D35" i="50" s="1"/>
  <c r="E35" i="50" s="1"/>
  <c r="F35" i="50" s="1"/>
  <c r="G35" i="50" s="1"/>
  <c r="H35" i="50" s="1"/>
  <c r="I35" i="50" s="1"/>
  <c r="C12" i="28" s="1"/>
  <c r="D12" i="28" s="1"/>
  <c r="E12" i="28" s="1"/>
  <c r="F12" i="28" s="1"/>
  <c r="G12" i="28" s="1"/>
  <c r="H12" i="28" s="1"/>
  <c r="I12" i="28" s="1"/>
  <c r="J12" i="28" s="1"/>
  <c r="C35" i="28" s="1"/>
  <c r="D35" i="28" s="1"/>
  <c r="E35" i="28" s="1"/>
  <c r="F35" i="28" s="1"/>
  <c r="G35" i="28" s="1"/>
  <c r="H35" i="28" s="1"/>
  <c r="I35" i="28" s="1"/>
  <c r="H19" i="50"/>
  <c r="H22" i="50"/>
  <c r="C28" i="50"/>
  <c r="J8" i="50"/>
  <c r="J15" i="50" s="1"/>
  <c r="J21" i="50" s="1"/>
  <c r="J18" i="50" l="1"/>
  <c r="I19" i="50"/>
  <c r="I22" i="50"/>
  <c r="D28" i="50"/>
  <c r="C31" i="50"/>
  <c r="C38" i="50" s="1"/>
  <c r="C44" i="50" s="1"/>
  <c r="C41" i="50" l="1"/>
  <c r="J19" i="50"/>
  <c r="J22" i="50"/>
  <c r="D31" i="50"/>
  <c r="D38" i="50" s="1"/>
  <c r="D44" i="50" s="1"/>
  <c r="E28" i="50"/>
  <c r="D41" i="50" l="1"/>
  <c r="C42" i="50"/>
  <c r="C45" i="50"/>
  <c r="F28" i="50"/>
  <c r="E31" i="50"/>
  <c r="E38" i="50" s="1"/>
  <c r="E44" i="50" s="1"/>
  <c r="E41" i="50" l="1"/>
  <c r="D42" i="50"/>
  <c r="D45" i="50"/>
  <c r="G28" i="50"/>
  <c r="F31" i="50"/>
  <c r="F38" i="50" s="1"/>
  <c r="F44" i="50" s="1"/>
  <c r="F41" i="50" l="1"/>
  <c r="E42" i="50"/>
  <c r="E45" i="50"/>
  <c r="G31" i="50"/>
  <c r="G38" i="50" s="1"/>
  <c r="G44" i="50" s="1"/>
  <c r="H28" i="50"/>
  <c r="G41" i="50" l="1"/>
  <c r="F42" i="50"/>
  <c r="F45" i="50"/>
  <c r="H31" i="50"/>
  <c r="H38" i="50" s="1"/>
  <c r="H44" i="50" s="1"/>
  <c r="I28" i="50"/>
  <c r="H41" i="50" l="1"/>
  <c r="G42" i="50"/>
  <c r="G45" i="50"/>
  <c r="C5" i="28"/>
  <c r="I31" i="50"/>
  <c r="I38" i="50" s="1"/>
  <c r="I44" i="50" s="1"/>
  <c r="I41" i="50" l="1"/>
  <c r="H42" i="50"/>
  <c r="H45" i="50"/>
  <c r="D5" i="28"/>
  <c r="C8" i="28"/>
  <c r="C15" i="28" s="1"/>
  <c r="C21" i="28" s="1"/>
  <c r="C18" i="28" l="1"/>
  <c r="C22" i="28" s="1"/>
  <c r="I42" i="50"/>
  <c r="I45" i="50"/>
  <c r="E5" i="28"/>
  <c r="D8" i="28"/>
  <c r="D15" i="28" s="1"/>
  <c r="D21" i="28" s="1"/>
  <c r="D18" i="28" l="1"/>
  <c r="C19" i="28"/>
  <c r="F5" i="28"/>
  <c r="E8" i="28"/>
  <c r="E15" i="28" s="1"/>
  <c r="E21" i="28" s="1"/>
  <c r="E18" i="28" l="1"/>
  <c r="D19" i="28"/>
  <c r="D22" i="28"/>
  <c r="F8" i="28"/>
  <c r="F15" i="28" s="1"/>
  <c r="F21" i="28" s="1"/>
  <c r="G5" i="28"/>
  <c r="F18" i="28" l="1"/>
  <c r="E19" i="28"/>
  <c r="E22" i="28"/>
  <c r="H5" i="28"/>
  <c r="G8" i="28"/>
  <c r="G15" i="28" s="1"/>
  <c r="G21" i="28" s="1"/>
  <c r="G18" i="28" l="1"/>
  <c r="F19" i="28"/>
  <c r="F22" i="28"/>
  <c r="I5" i="28"/>
  <c r="H8" i="28"/>
  <c r="H15" i="28" s="1"/>
  <c r="H21" i="28" s="1"/>
  <c r="H18" i="28" l="1"/>
  <c r="G19" i="28"/>
  <c r="G22" i="28"/>
  <c r="J5" i="28"/>
  <c r="I8" i="28"/>
  <c r="I15" i="28" s="1"/>
  <c r="I21" i="28" s="1"/>
  <c r="I18" i="28" l="1"/>
  <c r="H19" i="28"/>
  <c r="H22" i="28"/>
  <c r="J8" i="28"/>
  <c r="J15" i="28" s="1"/>
  <c r="J21" i="28" s="1"/>
  <c r="C28" i="28"/>
  <c r="J18" i="28" l="1"/>
  <c r="I19" i="28"/>
  <c r="I22" i="28"/>
  <c r="C31" i="28"/>
  <c r="C38" i="28" s="1"/>
  <c r="C44" i="28" s="1"/>
  <c r="D28" i="28"/>
  <c r="C41" i="28" l="1"/>
  <c r="J19" i="28"/>
  <c r="J22" i="28"/>
  <c r="D31" i="28"/>
  <c r="D38" i="28" s="1"/>
  <c r="D44" i="28" s="1"/>
  <c r="E28" i="28"/>
  <c r="D41" i="28" l="1"/>
  <c r="C42" i="28"/>
  <c r="C45" i="28"/>
  <c r="E31" i="28"/>
  <c r="E38" i="28" s="1"/>
  <c r="E44" i="28" s="1"/>
  <c r="F28" i="28"/>
  <c r="E41" i="28" l="1"/>
  <c r="D42" i="28"/>
  <c r="D45" i="28"/>
  <c r="G28" i="28"/>
  <c r="F31" i="28"/>
  <c r="F38" i="28" s="1"/>
  <c r="F44" i="28" s="1"/>
  <c r="F41" i="28" l="1"/>
  <c r="E42" i="28"/>
  <c r="E45" i="28"/>
  <c r="H28" i="28"/>
  <c r="G31" i="28"/>
  <c r="G38" i="28" s="1"/>
  <c r="G44" i="28" s="1"/>
  <c r="G41" i="28" l="1"/>
  <c r="F42" i="28"/>
  <c r="F45" i="28"/>
  <c r="H31" i="28"/>
  <c r="H38" i="28" s="1"/>
  <c r="H44" i="28" s="1"/>
  <c r="I28" i="28"/>
  <c r="I31" i="28" s="1"/>
  <c r="I38" i="28" s="1"/>
  <c r="I44" i="28" s="1"/>
  <c r="I41" i="28" l="1"/>
  <c r="H41" i="28"/>
  <c r="G42" i="28"/>
  <c r="G45" i="28"/>
  <c r="H42" i="28" l="1"/>
  <c r="I42" i="28" s="1"/>
  <c r="I45" i="28"/>
  <c r="H4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Cathy Colby</author>
  </authors>
  <commentList>
    <comment ref="N34" authorId="0" shapeId="0" xr:uid="{EB4788DC-9957-41C5-8CB4-E75E5B2EC8F1}">
      <text>
        <r>
          <rPr>
            <b/>
            <sz val="9"/>
            <color indexed="81"/>
            <rFont val="Tahoma"/>
            <family val="2"/>
          </rPr>
          <t>The Loan Term for a rehabilitation project will be 15 years, and a new construction project will be 20 years.</t>
        </r>
        <r>
          <rPr>
            <sz val="9"/>
            <color indexed="81"/>
            <rFont val="Tahoma"/>
            <family val="2"/>
          </rPr>
          <t xml:space="preserve">
</t>
        </r>
      </text>
    </comment>
    <comment ref="N36" authorId="0" shapeId="0" xr:uid="{A51C9BA3-48F4-4D14-A225-7EF911BEF70D}">
      <text>
        <r>
          <rPr>
            <b/>
            <sz val="9"/>
            <color indexed="81"/>
            <rFont val="Tahoma"/>
            <family val="2"/>
          </rPr>
          <t>The Amortization Term for a rehabilitation project will be 15 years, and a new construction project will be 20 years.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Cathy Colby</author>
  </authors>
  <commentList>
    <comment ref="B15" authorId="0" shapeId="0" xr:uid="{CEEA3A1B-308D-4EE2-BC77-606E89F07279}">
      <text>
        <r>
          <rPr>
            <sz val="9"/>
            <color indexed="81"/>
            <rFont val="Tahoma"/>
            <family val="2"/>
          </rPr>
          <t xml:space="preserve">Replacement Reserves should be at least $350 per unit per annum. 
</t>
        </r>
      </text>
    </comment>
    <comment ref="C19" authorId="0" shapeId="0" xr:uid="{6D109C4C-508B-4E27-9859-B4E978314504}">
      <text>
        <r>
          <rPr>
            <b/>
            <sz val="9"/>
            <color indexed="81"/>
            <rFont val="Tahoma"/>
            <family val="2"/>
          </rPr>
          <t>The Fund's underwriting will determine the Preservation Reserve Account amount.</t>
        </r>
        <r>
          <rPr>
            <sz val="9"/>
            <color indexed="81"/>
            <rFont val="Tahoma"/>
            <family val="2"/>
          </rPr>
          <t xml:space="preserve">
</t>
        </r>
      </text>
    </comment>
  </commentList>
</comments>
</file>

<file path=xl/sharedStrings.xml><?xml version="1.0" encoding="utf-8"?>
<sst xmlns="http://schemas.openxmlformats.org/spreadsheetml/2006/main" count="1461" uniqueCount="897">
  <si>
    <t>HOME CHDO PROGRAM</t>
  </si>
  <si>
    <t>RENTAL HOUSING PROPOSAL</t>
  </si>
  <si>
    <t>HOME and HTF PROGRAMS</t>
  </si>
  <si>
    <t>Project Name</t>
  </si>
  <si>
    <t>Project Address</t>
  </si>
  <si>
    <t>Street</t>
  </si>
  <si>
    <t>City</t>
  </si>
  <si>
    <t>County</t>
  </si>
  <si>
    <t>State</t>
  </si>
  <si>
    <t>Zip</t>
  </si>
  <si>
    <t>Project Census Tract</t>
  </si>
  <si>
    <t>Total Size of Site (All Parcels):</t>
  </si>
  <si>
    <t>OR</t>
  </si>
  <si>
    <t>1.</t>
  </si>
  <si>
    <t>Property Owner Information</t>
  </si>
  <si>
    <t>Owner Name</t>
  </si>
  <si>
    <t>Street Address</t>
  </si>
  <si>
    <t>Telephone</t>
  </si>
  <si>
    <t>Contact Person</t>
  </si>
  <si>
    <t>Title</t>
  </si>
  <si>
    <t>Contact's Telephone</t>
  </si>
  <si>
    <t>Federal Tax ID Number</t>
  </si>
  <si>
    <t>Unique Entity ID Number</t>
  </si>
  <si>
    <t>Email Address</t>
  </si>
  <si>
    <t>2.</t>
  </si>
  <si>
    <t>Primary Developer Information</t>
  </si>
  <si>
    <t>Primary Developer Name</t>
  </si>
  <si>
    <t>3.</t>
  </si>
  <si>
    <t>Co-Developer Information</t>
  </si>
  <si>
    <t>Co-Developer Name</t>
  </si>
  <si>
    <t>Percentage of Ownership</t>
  </si>
  <si>
    <t>Owner Role</t>
  </si>
  <si>
    <t>For Profit or
Not for Profit</t>
  </si>
  <si>
    <t>Select One</t>
  </si>
  <si>
    <t>Total Ownership</t>
  </si>
  <si>
    <t>4.</t>
  </si>
  <si>
    <t>Primary Developer and Co-Developer Information</t>
  </si>
  <si>
    <t>a.</t>
  </si>
  <si>
    <t>Is (are) the developer(s) a for profit organization(s)?</t>
  </si>
  <si>
    <t>If yes, continue to question 4e, if no continue to question 4b.</t>
  </si>
  <si>
    <t>b.</t>
  </si>
  <si>
    <t>Is (are) the developer(s) a nonprofit organization(s)?</t>
  </si>
  <si>
    <t>If yes, continue to question 4c.</t>
  </si>
  <si>
    <t>c.</t>
  </si>
  <si>
    <r>
      <t>Is (are) the developer(s) a CHDO(s)?</t>
    </r>
    <r>
      <rPr>
        <b/>
        <sz val="10"/>
        <rFont val="Arial Narrow"/>
        <family val="2"/>
      </rPr>
      <t xml:space="preserve"> (Points available:  0-50)</t>
    </r>
  </si>
  <si>
    <t>(Documents can be found at www.wvhdf.com)</t>
  </si>
  <si>
    <t>Nonprofits without WVHDF CHDO status must complete CHDO certification.</t>
  </si>
  <si>
    <t>d.</t>
  </si>
  <si>
    <t>Is (are) the developer(s) a Public Housing Authority?</t>
  </si>
  <si>
    <t>If yes: (Select which applies)</t>
  </si>
  <si>
    <t>Is the proposed project requesting HTF funds for new construction or rehabilitation of public housing as part of the Choice Neighborhoods for new public housing units that have or will request Low-Income Housing Tax Credits?  The public housing units constructed using HTF funds must replace units that were removed from a PHA's public housing inventory as part of a Choice program grant, or as part of a mixed-financed development under section 35 of the 1937 Act.  The number of replacement units cannot be more than the number of units removed from the PHA's inventory.  The public housing units constructed or rehabilitated using funds under this part must receive Public Housing Operating Fund assistance (and may receive Public Housing Capital Fund assistance) under section 9 of the 1937 Act.  These units cannot receive HTF Operating Cost Assistance.</t>
  </si>
  <si>
    <t xml:space="preserve">Is the proposed project requesting HTF funds for the rehabilitation of existing public housing units in which the public housing assistance will be converted and used at the properties under the Rental Assistance Demonstration (RAD) program under HUD's 2012 Appropriations Act or subsequent statutes?  The public housing units rehabilitated using HTF funds must receive Public Housing Operating Fund assistance (and may receive Public Housing Capital Fund assistance) under section 9 of the Act.  These units cannot receive HTF Operating Cost Assistance.    </t>
  </si>
  <si>
    <r>
      <t xml:space="preserve">If the developer(s) is (are) a PHA and </t>
    </r>
    <r>
      <rPr>
        <b/>
        <i/>
        <u/>
        <sz val="10"/>
        <rFont val="Arial Narrow"/>
        <family val="2"/>
      </rPr>
      <t>answered yes</t>
    </r>
    <r>
      <rPr>
        <sz val="10"/>
        <rFont val="Arial Narrow"/>
        <family val="2"/>
      </rPr>
      <t xml:space="preserve"> to either question above, continue to question 4e.</t>
    </r>
  </si>
  <si>
    <r>
      <t xml:space="preserve">If the developer(s) is (are) a PHA and </t>
    </r>
    <r>
      <rPr>
        <b/>
        <i/>
        <u/>
        <sz val="10"/>
        <rFont val="Arial Narrow"/>
        <family val="2"/>
      </rPr>
      <t>answered no</t>
    </r>
    <r>
      <rPr>
        <sz val="10"/>
        <rFont val="Arial Narrow"/>
        <family val="2"/>
      </rPr>
      <t xml:space="preserve"> to both questions above, the project is not eligible to receive HTF funding.  </t>
    </r>
  </si>
  <si>
    <t>e.</t>
  </si>
  <si>
    <t>Minority Owners of Rental Property - Indicate the number of HOME assisted rental property owners and the total amount of HOME funds in these rental properties assisted.</t>
  </si>
  <si>
    <t>Minority Type</t>
  </si>
  <si>
    <t>Number of Minority Property Owners</t>
  </si>
  <si>
    <t>Total $ Amount of HOME Funds in Rental Property(ies)</t>
  </si>
  <si>
    <t>Total</t>
  </si>
  <si>
    <t xml:space="preserve"> </t>
  </si>
  <si>
    <t>5.</t>
  </si>
  <si>
    <t xml:space="preserve">Ownership Entity Governing Documents and Project Resolution     </t>
  </si>
  <si>
    <r>
      <rPr>
        <u/>
        <sz val="9.75"/>
        <rFont val="Arial Narrow"/>
        <family val="2"/>
      </rPr>
      <t>Profit or nonprofit corporations:</t>
    </r>
    <r>
      <rPr>
        <sz val="9.75"/>
        <rFont val="Arial Narrow"/>
        <family val="2"/>
      </rPr>
      <t xml:space="preserve"> include a copy of the Board of Directors’ Resolution approving the project and authorizing the request for funding.  Attach a copy of your Articles of Incorporation (from SOS Office), Bylaws, 501(c)(3) status, if applicable, and list of current officers.</t>
    </r>
  </si>
  <si>
    <r>
      <rPr>
        <u/>
        <sz val="9.75"/>
        <rFont val="Arial Narrow"/>
        <family val="2"/>
      </rPr>
      <t>Limited Liability Company</t>
    </r>
    <r>
      <rPr>
        <sz val="9.75"/>
        <rFont val="Arial Narrow"/>
        <family val="2"/>
      </rPr>
      <t>:  include a copy of the ownership entity's Resolution approving the project and authorizing the request for funding.  Attach a copy of your Articles of Organization (from SOS Office), Certificate of Limited Liability Company (from SOS Office), Certificate of Authorization (from SOS Office), if applicable, and list of members.</t>
    </r>
  </si>
  <si>
    <r>
      <rPr>
        <u/>
        <sz val="9.75"/>
        <rFont val="Arial Narrow"/>
        <family val="2"/>
      </rPr>
      <t>Limited Partnership</t>
    </r>
    <r>
      <rPr>
        <sz val="9.75"/>
        <rFont val="Arial Narrow"/>
        <family val="2"/>
      </rPr>
      <t>:  include a copy of the ownership entity's Resolution approving the project and authorizing the request for funding.  Attach a copy of your Certificate of Limited Partnership (from SOS Office), Certificate of Authorization (from SOS Office), if applicable, and partner name and information.</t>
    </r>
  </si>
  <si>
    <t>6.</t>
  </si>
  <si>
    <t>Project Description - Submit the following information</t>
  </si>
  <si>
    <t>Location by street address including an area map with the indicated property(ies).</t>
  </si>
  <si>
    <t>If there is (are) existing structure(s), provide documentation from the taxing authority or other third-party source indicating the year the structure was built.</t>
  </si>
  <si>
    <t>State whether the project is occupied at the time of proposal submission:</t>
  </si>
  <si>
    <t>7.</t>
  </si>
  <si>
    <t>Site Control (continuous site control must be maintained in the ownership entity's name) (Pts available:  0  [Minimum Requirement])</t>
  </si>
  <si>
    <t>Site Control is in the name of the ownership entity in the form of a (an):</t>
  </si>
  <si>
    <t>Expiration date of site control document:</t>
  </si>
  <si>
    <t>There is an identity of interest between the buyer and seller:</t>
  </si>
  <si>
    <t>Transfer of physical assets is required:</t>
  </si>
  <si>
    <t>from HUD</t>
  </si>
  <si>
    <t>from RD</t>
  </si>
  <si>
    <t xml:space="preserve">Submit fully completed/executed Disclosures to Seller with Voluntary, Arm's-Length Purchase Offer, which is located at </t>
  </si>
  <si>
    <t>https://www.wvhdf.com/wp-content/uploads/2020/08/Disclosures-to-Seller-with-Voluntary-Arms-Length-Purchase-Offer.pdf</t>
  </si>
  <si>
    <t>8.</t>
  </si>
  <si>
    <t>Demonstration of Value</t>
  </si>
  <si>
    <t>If the Project is selected for an award of HOME and/or HTF funds, then an appraisal must be submitted, prior to the execution of the Written Agreement, that states the appraised value on an "as is" and "after improvements" basis for the Project (prepared under the cost method).</t>
  </si>
  <si>
    <t>9.</t>
  </si>
  <si>
    <t>Permanent Financing (Points available:  0  [Minimum Requirement])</t>
  </si>
  <si>
    <t>Submit written permanent, firm financing commitments from all sources of permanent financing, including developer-provided financing.</t>
  </si>
  <si>
    <t>10.</t>
  </si>
  <si>
    <t>Zoning</t>
  </si>
  <si>
    <t xml:space="preserve">Submit a letter from the local jurisdiction verifying that the current zoning of the site for the proposed project is compatible with the anticipated use, or include documentation verifying that a request to change current zoning has been submitted to the local jurisdiction.  Should the project receive funding approval, appropriate zoning must be in place prior to executing loan documents.  </t>
  </si>
  <si>
    <t>11.</t>
  </si>
  <si>
    <t>Relocation - Tenant and/or Business</t>
  </si>
  <si>
    <t>Property and/or Project will involve tenant and/or business relocation</t>
  </si>
  <si>
    <r>
      <t xml:space="preserve">If yes, please see below.
</t>
    </r>
    <r>
      <rPr>
        <b/>
        <sz val="9.75"/>
        <rFont val="Arial Narrow"/>
        <family val="2"/>
      </rPr>
      <t>(Pts available:  0  [Minimum requirement])</t>
    </r>
  </si>
  <si>
    <t>If the project is occupied at the time of proposal submission, submit a Tenant and/or Business Relocation Plan and copies of all General Information Notices provided to tenants and/or businesses (must include proof of receipt).  The developer is responsible for providing tenant and/or business relocation assistance should the proposed project require or result in the temporary or permanent displacement of current tenants/businesses.  The Plan must include, at a minimum, the following:</t>
  </si>
  <si>
    <t>Which tenants may be affected and to what degree?</t>
  </si>
  <si>
    <t xml:space="preserve"> </t>
  </si>
  <si>
    <t>Total number of households in the property and number to be temporarily or permanently displaced.</t>
  </si>
  <si>
    <t>Circumstances under which the displacement is necessary.</t>
  </si>
  <si>
    <t>Who will gather household data; prepare relocation notices, process payments, etc.?</t>
  </si>
  <si>
    <t>Description of household to be displaced.</t>
  </si>
  <si>
    <t>What are the income and household characteristics (family size, ages, etc.) of the occupants?</t>
  </si>
  <si>
    <t>When do the units need to be vacated, and when will they be ready for re-occupancy?</t>
  </si>
  <si>
    <t>Procedures/methods by which those being displaced will be advised of their rights and available assistance.</t>
  </si>
  <si>
    <t>Where are the temporary and/or permanent replacement units located, and how will tenants secure temporary housing?</t>
  </si>
  <si>
    <t>f.</t>
  </si>
  <si>
    <t>How much will this cost? Relocation Budget</t>
  </si>
  <si>
    <t>Description of assistance to be provided and a schedule for assistance.</t>
  </si>
  <si>
    <t>Source(s) of funds to be used for relocation assistance.</t>
  </si>
  <si>
    <t>g.</t>
  </si>
  <si>
    <t>If property includes a business that must be moved, consult:</t>
  </si>
  <si>
    <t>49 CFR 24.301, 24.303-.305</t>
  </si>
  <si>
    <t>and</t>
  </si>
  <si>
    <t>Chapter 4 of HUD Handbook 1378.</t>
  </si>
  <si>
    <t>h.</t>
  </si>
  <si>
    <t>See Relocation Handbook for further information at:</t>
  </si>
  <si>
    <t>www.wvhdf.com</t>
  </si>
  <si>
    <t>12.</t>
  </si>
  <si>
    <t>Habitability Code Standard</t>
  </si>
  <si>
    <t>Does a Habitability Code Standard exist for the local jurisdiction in which the project is located?</t>
  </si>
  <si>
    <t>If the answer is yes, provide a copy of the Habitability Code Standard for the local jurisdiction in which the project is located.</t>
  </si>
  <si>
    <t>If the answer is no, provide local jurisdiction documentation (on letterhead or email) indicating a Habitability Code Standard is not followed.</t>
  </si>
  <si>
    <t>13.</t>
  </si>
  <si>
    <t>Development Team (Points available:  0-5)</t>
  </si>
  <si>
    <t>Identify the entities anticipated to be involved in implementing the project.</t>
  </si>
  <si>
    <t>Name(s)</t>
  </si>
  <si>
    <t>Entity Name</t>
  </si>
  <si>
    <t>MBE</t>
  </si>
  <si>
    <t>WBE</t>
  </si>
  <si>
    <t>Nonprofit/ Profit CHDO</t>
  </si>
  <si>
    <t>Has this entity ever been debarred or suspended from any local, state, or federal housing program?</t>
  </si>
  <si>
    <t>Related to Owner/ Contractor and/or Developer</t>
  </si>
  <si>
    <t>Owner</t>
  </si>
  <si>
    <t>Primary Developer</t>
  </si>
  <si>
    <t>Co-Developer (if applicable)</t>
  </si>
  <si>
    <t>Architect</t>
  </si>
  <si>
    <t>Engineer</t>
  </si>
  <si>
    <t>Construction Lender</t>
  </si>
  <si>
    <t>Other Lender</t>
  </si>
  <si>
    <t>Attorney</t>
  </si>
  <si>
    <t>Accountant</t>
  </si>
  <si>
    <t>General Contractor</t>
  </si>
  <si>
    <t>Consultant (if applicable)</t>
  </si>
  <si>
    <t>Property Management Provider</t>
  </si>
  <si>
    <t>Phase I Environmental Site Assessment Provider</t>
  </si>
  <si>
    <t>Surveyor</t>
  </si>
  <si>
    <t>Market Analyst</t>
  </si>
  <si>
    <t>Relocation Consultant (if applicable)</t>
  </si>
  <si>
    <t>Capital Needs Assessment Provider (if applicable)</t>
  </si>
  <si>
    <t>14.</t>
  </si>
  <si>
    <t>Development Schedule (Points available:  0-15)</t>
  </si>
  <si>
    <t xml:space="preserve">Complete the grid below.  </t>
  </si>
  <si>
    <t>Date(s)</t>
  </si>
  <si>
    <t xml:space="preserve">Acquisition </t>
  </si>
  <si>
    <t>Historic Review</t>
  </si>
  <si>
    <t>Environmental Review *</t>
  </si>
  <si>
    <t>Construction Specifications and Cost Estimates</t>
  </si>
  <si>
    <t>Construction Bids</t>
  </si>
  <si>
    <t>Anticipated Closing</t>
  </si>
  <si>
    <t>Construction Start</t>
  </si>
  <si>
    <t>Anticipated Date of First Draw</t>
  </si>
  <si>
    <t>End Construction</t>
  </si>
  <si>
    <t>Project Completion (C of O or Fire Marshal Cert.)</t>
  </si>
  <si>
    <t>Start of Rent-Up</t>
  </si>
  <si>
    <t>Achievement of Full Occupancy</t>
  </si>
  <si>
    <t>* Environmental Review:  HOME projects up to four units must complete and submit (via Microsoft Teams) the applicable HOME Department 24 CFR Part 58</t>
  </si>
  <si>
    <t>Compliance Guidebook documents located at: https://www.wvhdf.com/wp-content/uploads/2019/03/Environmental-Compliance-Guidebook-Forms-2-28-19.pdf</t>
  </si>
  <si>
    <t>15.</t>
  </si>
  <si>
    <t>Section 504 and Fair Housing Compliance</t>
  </si>
  <si>
    <t>Indicate the number of units that meet Section 504</t>
  </si>
  <si>
    <t>Rehabilitation*</t>
  </si>
  <si>
    <t>Units designated as section 504 units for persons with mobility impairment.</t>
  </si>
  <si>
    <t>Units designated as section 504 units for persons with sensory impairment.</t>
  </si>
  <si>
    <t>* If the rehabilitation meets the definition of Substantial Rehabilitation under section 504, then no less than 5% of the units must be designated for
  persons with mobility impairment and no less than 2% of the units must be designated for persons with sensory impairment.</t>
  </si>
  <si>
    <t>New Construction</t>
  </si>
  <si>
    <t>Units designated as section 504 units for persons with mobility impairment (5% required)</t>
  </si>
  <si>
    <t>Units designated as section 504 units for persons with sensory impairment (2% required)</t>
  </si>
  <si>
    <t>For new construction and all buildings for first occupancy after March 13, 1991, all ground floor units in a non-elevator building or all units in an elevator building must comply with the Fair Housing Act.</t>
  </si>
  <si>
    <t>ADA only applies to common areas that are open to the public (i.e. rental/sales office)</t>
  </si>
  <si>
    <t>16.</t>
  </si>
  <si>
    <t>Experience and Qualifications - Rental Development and Property Management (Points Available:  0-20)</t>
  </si>
  <si>
    <t>Is this the developer's first housing project?</t>
  </si>
  <si>
    <t>If no, list Completed Projects below.</t>
  </si>
  <si>
    <t xml:space="preserve">                                                                                  COMPLETED PROJECTS</t>
  </si>
  <si>
    <t>PROJECT INVOLVED</t>
  </si>
  <si>
    <t xml:space="preserve"> Rental Project Name</t>
  </si>
  <si>
    <t># of Units</t>
  </si>
  <si>
    <t>New or Rehab</t>
  </si>
  <si>
    <t>Funding Source(s)                       (HOME, FHLB, etc.)</t>
  </si>
  <si>
    <t>Davis-Bacon</t>
  </si>
  <si>
    <t>Tenant Relocation</t>
  </si>
  <si>
    <t>Lead Based Paint and/or Asbestos</t>
  </si>
  <si>
    <t>If all developed projects do not fit on this page, please create an additional list.</t>
  </si>
  <si>
    <t>For Proposals submitted on or prior to 5-29-2026:  For projects that were completed by 02-28-2025 or earlier, submit Rent Roll Reports for the projects listed above indicating occupancy as of 02-28-2026.</t>
  </si>
  <si>
    <t>17.</t>
  </si>
  <si>
    <t>Notification of the Chief Executive Officer of the Local Jurisdiction (Points available:  0  [Minimum Requirement])</t>
  </si>
  <si>
    <r>
      <t xml:space="preserve">The local jurisdiction is the city, town, or municipality within which the buildings in a property are or will be located. In the event the buildings in a property are not, or will not be located within a city's, town's or municipality's limits, the local jurisdiction is the county within which the buildings are or will be located.  The Chief Executive Officer for a city, town, or municipality is the </t>
    </r>
    <r>
      <rPr>
        <u/>
        <sz val="10"/>
        <rFont val="Arial Narrow"/>
        <family val="2"/>
      </rPr>
      <t>Mayor</t>
    </r>
    <r>
      <rPr>
        <sz val="10"/>
        <rFont val="Arial Narrow"/>
        <family val="2"/>
      </rPr>
      <t xml:space="preserve">.  The Chief Executive Officer for a county is the </t>
    </r>
    <r>
      <rPr>
        <u/>
        <sz val="10"/>
        <rFont val="Arial Narrow"/>
        <family val="2"/>
      </rPr>
      <t>President of the County Commission</t>
    </r>
    <r>
      <rPr>
        <sz val="10"/>
        <rFont val="Arial Narrow"/>
        <family val="2"/>
      </rPr>
      <t>.</t>
    </r>
  </si>
  <si>
    <t>The property is located in city limits:</t>
  </si>
  <si>
    <t>[If A, above is YES] Provide city name:</t>
  </si>
  <si>
    <t>Mayor's Name</t>
  </si>
  <si>
    <t>[If A, above is NO] Provide county name:</t>
  </si>
  <si>
    <t>CEO's Name</t>
  </si>
  <si>
    <t>A written notification (in a form and content prescribed by the WVHDF, located on page 23) was sent to the Chief Executive Officer (or the equivalent), normally the Mayor or President of the County Commission if there is no Mayor, of the local jurisdiction within which the building(s) in the property is/are or will be located.  Evidence of delivery of letter ON OR BEFORE DUE DATE OF RFP is included with the RFP submission.</t>
  </si>
  <si>
    <t>18.</t>
  </si>
  <si>
    <t>Fiscal Soundness of Developer(s) and Ownership Entity Audited Financial Statements (Points available:  0 [Minimum Requirement])</t>
  </si>
  <si>
    <t>Submit copies of the three most recent audited annual financial statements (for the developer(s) and ownership entity).</t>
  </si>
  <si>
    <t>19.</t>
  </si>
  <si>
    <t>Marketing (Points available:  0  [Minimum Requirement])</t>
  </si>
  <si>
    <t>For Projects containing 1 to 4 units:  Submit a market assessment documenting the demand for additional affordable rental housing in the location proposed, the supply of affordable rental housing, and other pertinent information such as the location of employment opportunities and schools.  If your organization maintains a waiting list of individuals interested in leasing a unit from your organization, indicate how many families are on the waiting list.  Explain the marketing plan and indicate who will be responsible for marketing and leasing the units.</t>
  </si>
  <si>
    <t>For Projects containing 5 or greater units:  Submit a professionally prepared, Project specific market analysis.</t>
  </si>
  <si>
    <t>All market assessments, at a minimum must include:  an analysis of local market trends, a clear definition of the market area from which the renters can reasonably be expected to be drawn, and an analysis of the demand, supply, and competition.</t>
  </si>
  <si>
    <t>All market assessments:  They must be dated no greater than six months prior to the RFP submission date and data sources must be clearly defined.</t>
  </si>
  <si>
    <t>20.</t>
  </si>
  <si>
    <t>Rehabilitation - Submit copies of the following (Points available:  0  [Minimum Requirement])</t>
  </si>
  <si>
    <t>The previous year's Rent Roll.</t>
  </si>
  <si>
    <t>The project's audited financial statements (3 most recent).</t>
  </si>
  <si>
    <r>
      <rPr>
        <i/>
        <sz val="12"/>
        <rFont val="Arial Narrow"/>
        <family val="2"/>
      </rPr>
      <t>For projects containing 1 to 4 units:</t>
    </r>
    <r>
      <rPr>
        <sz val="12"/>
        <rFont val="Arial Narrow"/>
        <family val="2"/>
      </rPr>
      <t xml:space="preserve">  The </t>
    </r>
    <r>
      <rPr>
        <i/>
        <u/>
        <sz val="12"/>
        <rFont val="Arial Narrow"/>
        <family val="2"/>
      </rPr>
      <t>owner/developer prepared</t>
    </r>
    <r>
      <rPr>
        <sz val="12"/>
        <rFont val="Arial Narrow"/>
        <family val="2"/>
      </rPr>
      <t xml:space="preserve"> Capital Needs Assessment. </t>
    </r>
  </si>
  <si>
    <r>
      <rPr>
        <i/>
        <sz val="12"/>
        <rFont val="Arial Narrow"/>
        <family val="2"/>
      </rPr>
      <t>For projects containing 5 or greater units:</t>
    </r>
    <r>
      <rPr>
        <sz val="12"/>
        <rFont val="Arial Narrow"/>
        <family val="2"/>
      </rPr>
      <t xml:space="preserve"> The </t>
    </r>
    <r>
      <rPr>
        <i/>
        <u/>
        <sz val="12"/>
        <rFont val="Arial Narrow"/>
        <family val="2"/>
      </rPr>
      <t>professionally prepared</t>
    </r>
    <r>
      <rPr>
        <sz val="12"/>
        <rFont val="Arial Narrow"/>
        <family val="2"/>
      </rPr>
      <t xml:space="preserve"> Capital Needs Assessment. </t>
    </r>
  </si>
  <si>
    <r>
      <t xml:space="preserve">The </t>
    </r>
    <r>
      <rPr>
        <i/>
        <u/>
        <sz val="12"/>
        <rFont val="Arial Narrow"/>
        <family val="2"/>
      </rPr>
      <t>professionally prepared</t>
    </r>
    <r>
      <rPr>
        <sz val="12"/>
        <rFont val="Arial Narrow"/>
        <family val="2"/>
      </rPr>
      <t xml:space="preserve"> lead-based paint and asbestos plan(s), if applicable.</t>
    </r>
  </si>
  <si>
    <t>21.</t>
  </si>
  <si>
    <t>RESIDENTIAL DEVELOPMENT SOURCES AND USES (Points available:  0  [Minimum Requirement])</t>
  </si>
  <si>
    <t>Projects with 4 units or less are not subject to Build America Buy America ("BABA").  Projects with 5 or more units are subject to BABA, and budget should reflect any additional costs associated with complying with BABA.  See the BABA policy at www.wvhdf.com for more information.</t>
  </si>
  <si>
    <t>Must include detailed schedule of values with pricing</t>
  </si>
  <si>
    <t>Residential</t>
  </si>
  <si>
    <t>Source</t>
  </si>
  <si>
    <t>Total Sources</t>
  </si>
  <si>
    <t>HOME</t>
  </si>
  <si>
    <t>HTF</t>
  </si>
  <si>
    <t>Example:  Land</t>
  </si>
  <si>
    <t>Acquisition Costs:</t>
  </si>
  <si>
    <t>Land</t>
  </si>
  <si>
    <t>Existing Structures</t>
  </si>
  <si>
    <r>
      <t xml:space="preserve">Site Work Costs </t>
    </r>
    <r>
      <rPr>
        <b/>
        <i/>
        <sz val="10"/>
        <rFont val="Arial Narrow"/>
        <family val="2"/>
      </rPr>
      <t>(not included in const. contract):</t>
    </r>
  </si>
  <si>
    <t xml:space="preserve">Demolition / Clearance </t>
  </si>
  <si>
    <t>Site Remediation</t>
  </si>
  <si>
    <t>Improvements</t>
  </si>
  <si>
    <t>Other Site Work Costs</t>
  </si>
  <si>
    <t>Construction / Rehabilitation Costs
(construction contract costs):</t>
  </si>
  <si>
    <t>Other Site Work</t>
  </si>
  <si>
    <t>Rehabilitation</t>
  </si>
  <si>
    <t>General Requirements</t>
  </si>
  <si>
    <t>Builder’s Overhead</t>
  </si>
  <si>
    <t xml:space="preserve">Builder Profit </t>
  </si>
  <si>
    <t>Performance Bond Premium</t>
  </si>
  <si>
    <t>Construction Contingency</t>
  </si>
  <si>
    <t>Stand-alone Accessory Buildings</t>
  </si>
  <si>
    <t>Other Construction / Rehabilitation Costs</t>
  </si>
  <si>
    <t>Architectural and Engineering Fees:</t>
  </si>
  <si>
    <t>Architect Fee -- Design</t>
  </si>
  <si>
    <t>Architect Fee Construction Supervision</t>
  </si>
  <si>
    <t>Engineering Fees</t>
  </si>
  <si>
    <t>Other Architectural and Engineering Fees</t>
  </si>
  <si>
    <t>Other Owner Costs:</t>
  </si>
  <si>
    <t>Project Consultant Fees</t>
  </si>
  <si>
    <t>Legal and Organizational Expenses</t>
  </si>
  <si>
    <t>Market Study</t>
  </si>
  <si>
    <t>Survey</t>
  </si>
  <si>
    <t>Appraisal Fees</t>
  </si>
  <si>
    <t>Phase I and other Environmental Related Costs</t>
  </si>
  <si>
    <t>Tap Fees and Impact Fees</t>
  </si>
  <si>
    <t>Permitting Fees</t>
  </si>
  <si>
    <t>Real Estate Attorney Fees</t>
  </si>
  <si>
    <t>Construction Loan Legal Fees</t>
  </si>
  <si>
    <t>Other Owner Costs</t>
  </si>
  <si>
    <t>Permanent Financing Fees &amp; Expenses</t>
  </si>
  <si>
    <t>Permanent Loan Origination Fees</t>
  </si>
  <si>
    <t>Mortgage Broker Fees</t>
  </si>
  <si>
    <t>Title &amp; Recording Costs (for permanent financing)</t>
  </si>
  <si>
    <t>Lender’s Counsel Fee</t>
  </si>
  <si>
    <t>Developer's Fee</t>
  </si>
  <si>
    <t>Tenant/Business Relocation Costs</t>
  </si>
  <si>
    <t>Other Development Costs</t>
  </si>
  <si>
    <t>Fund Staff Costs</t>
  </si>
  <si>
    <t>Other Development Cost 1</t>
  </si>
  <si>
    <t>Other Development Cost 2</t>
  </si>
  <si>
    <t>Total Residential Costs</t>
  </si>
  <si>
    <t>22.  NON-RESIDENTIAL DEVELOPMENT SOURCES AND USES (Points available:  0  [Minimum Requirement])</t>
  </si>
  <si>
    <t>Must include detailed schedule of
values with pricing</t>
  </si>
  <si>
    <t>Non-Residential</t>
  </si>
  <si>
    <r>
      <t xml:space="preserve">Site Work Costs </t>
    </r>
    <r>
      <rPr>
        <b/>
        <i/>
        <sz val="10"/>
        <rFont val="Arial Narrow"/>
        <family val="2"/>
      </rPr>
      <t>(not incl. in construction contract):</t>
    </r>
  </si>
  <si>
    <t xml:space="preserve">Demolition/Clearance </t>
  </si>
  <si>
    <t>Construction/Rehab Costs (const. contract costs):</t>
  </si>
  <si>
    <t>Other Construction/ Rehabilitation Costs</t>
  </si>
  <si>
    <t>Architect Fee-Construction Supervision</t>
  </si>
  <si>
    <t>Soil Boring, Envir. Survey, Lead-Based Paint Eval.</t>
  </si>
  <si>
    <t>Title and Recording Costs (for permanent financing)</t>
  </si>
  <si>
    <t>Other Development Cost 3</t>
  </si>
  <si>
    <t>Total Non-Residential Costs</t>
  </si>
  <si>
    <t>23.</t>
  </si>
  <si>
    <t>Davis-Bacon Requirements - APPLICABLE ONLY TO HOME-FUNDED PROJECTS</t>
  </si>
  <si>
    <t>Davis-Bacon and other Federal wage rates and labor rules apply if either:</t>
  </si>
  <si>
    <t>The minimum number of HOME-assisted units is 12 or more.</t>
  </si>
  <si>
    <t>If "yes" to above, do the Sources and Uses reflect labor costs based on Davis-Bacon rates?</t>
  </si>
  <si>
    <t>24.</t>
  </si>
  <si>
    <t>Funds Proposal (DSCR Points available:  0-15)</t>
  </si>
  <si>
    <t>Sources of Funds:  Permanent Financing listed in order by lien position.  The preferred lien position for HOME and HTF funds is the first position.  When the project is underwritten, the lien positions of HOME and HTF funds will be discussed.</t>
  </si>
  <si>
    <t>TABLE A.  SOURCES OF FUNDS PROPOSAL *</t>
  </si>
  <si>
    <t>Name of Source</t>
  </si>
  <si>
    <t>Amount of Financing</t>
  </si>
  <si>
    <t>Date of Commitment</t>
  </si>
  <si>
    <t>Interest Rate</t>
  </si>
  <si>
    <t>Annual Debt Service</t>
  </si>
  <si>
    <t>Proposed HOME Funds</t>
  </si>
  <si>
    <t>Proposed HTF Funds</t>
  </si>
  <si>
    <t>5</t>
  </si>
  <si>
    <t>Total Annual Debt Service</t>
  </si>
  <si>
    <t>Contact Person for Above Source</t>
  </si>
  <si>
    <t>Phone Number</t>
  </si>
  <si>
    <t>Amortization Term</t>
  </si>
  <si>
    <t>Loan Term</t>
  </si>
  <si>
    <t>Financing Type</t>
  </si>
  <si>
    <t>Eligible Match Funds</t>
  </si>
  <si>
    <t xml:space="preserve">WVHDF </t>
  </si>
  <si>
    <t>1-800-983-9843</t>
  </si>
  <si>
    <t>*</t>
  </si>
  <si>
    <t>WVHDF reserves the right to adjust the HOME and/or HTF sources, which will be determined in project underwriting.</t>
  </si>
  <si>
    <t>Authorization to Release Information:  Fully complete, execute, and include the Authorization to Release Information form located at the "Authorization" tab (page 24) of this RFP.</t>
  </si>
  <si>
    <t>Uses of Funds:  Summarize the property costs below.</t>
  </si>
  <si>
    <t>TABLE B.  USES OF FUNDS</t>
  </si>
  <si>
    <t>Description</t>
  </si>
  <si>
    <t>Property Costs - Residential Rental Units</t>
  </si>
  <si>
    <t>Property Costs - Commercial Residential Rental Units</t>
  </si>
  <si>
    <t>Property Cost Total</t>
  </si>
  <si>
    <t>HOME and/or HTF-assisted units</t>
  </si>
  <si>
    <t>non-HOME and/or HTF units</t>
  </si>
  <si>
    <t>Composite</t>
  </si>
  <si>
    <t>Match:  Complete Table below.  (Points available:  0-40)  (See 24 CFR 92.220 for eligible forms of Match.)</t>
  </si>
  <si>
    <t>TABLE C.  MATCH SUMMARY</t>
  </si>
  <si>
    <t>Amount</t>
  </si>
  <si>
    <t>Percentage</t>
  </si>
  <si>
    <t>Total Eligible Match Funds</t>
  </si>
  <si>
    <t>Proposed HOME and/or HTF Funds</t>
  </si>
  <si>
    <t>Leveraging:  Complete Table below.  (Points available:  0-30)</t>
  </si>
  <si>
    <t>TABLE D.  LEVERAGE SUMMARY</t>
  </si>
  <si>
    <t>Total Project Costs</t>
  </si>
  <si>
    <t>25.</t>
  </si>
  <si>
    <t>Property Utilities</t>
  </si>
  <si>
    <t>Tenant Paid Utility Allowance Calculation</t>
  </si>
  <si>
    <t>Source of Utility Allowance ("UA") (Attach UA Schedule)</t>
  </si>
  <si>
    <t>Projects without Project Based Voucher must submit the PHA Utility Allowance</t>
  </si>
  <si>
    <t>Projects with Project Based Vouchers must submit one of the following</t>
  </si>
  <si>
    <t>Date of PHA Utility Allowance</t>
  </si>
  <si>
    <t>Date of UA</t>
  </si>
  <si>
    <t>Date of HUD - Property Specific</t>
  </si>
  <si>
    <t>Date of RD - Property Specific</t>
  </si>
  <si>
    <t>Utility Service</t>
  </si>
  <si>
    <t>Type of Service</t>
  </si>
  <si>
    <t>Utility Paid By</t>
  </si>
  <si>
    <t>Utility Service Provider</t>
  </si>
  <si>
    <t>Utility Allowance By Bedroom Size (Dollars)</t>
  </si>
  <si>
    <t>0 BR</t>
  </si>
  <si>
    <t>1 BR</t>
  </si>
  <si>
    <t>2 BR</t>
  </si>
  <si>
    <t>3 BR</t>
  </si>
  <si>
    <t>4 BR</t>
  </si>
  <si>
    <t>Heating</t>
  </si>
  <si>
    <t>Cooking</t>
  </si>
  <si>
    <t>Other Electric</t>
  </si>
  <si>
    <t>Air Conditioning</t>
  </si>
  <si>
    <t>Water Heating</t>
  </si>
  <si>
    <t>Water</t>
  </si>
  <si>
    <t>Sewer</t>
  </si>
  <si>
    <t xml:space="preserve">Trash </t>
  </si>
  <si>
    <t>Fire Fees</t>
  </si>
  <si>
    <t>Street Fees</t>
  </si>
  <si>
    <t>Total Utility Allowance</t>
  </si>
  <si>
    <t>Will the project have a dumpster after project completion?</t>
  </si>
  <si>
    <t>26.</t>
  </si>
  <si>
    <t>Property Rents for HOME, HTF and LIHTC Residential Rental Units</t>
  </si>
  <si>
    <t>For HOME Program units, if the project has 5 or more units, 20% of the units must be rent restricted at or below the "HUD Low HOME Rent."  Separate the units that are the same bedroom size as the "HUD Low HOME Rent" and "HUD High HOME Rent Restrictions".  Adjust the "Unit Size" as needed for the Project.    Example:  The Project has Ten (10) 2 Bedroom (BR) Units,  Two (2) (20%) of the 10 units are required to be rent restricted at the HUD Low HOME Rent Restriction.  Input the "HUD Low HOME Rent Restriction" for the 2 units and input the additional 8 units on a separate line item and include only the "HUD High HOME Rent Restriction" and "HUD FMR Rent Restriction."  
For underwriting purposes, the sum of the Gross Tenant Rent should be approximately 90% to 95% of the applicable HOME Rent Restriction.</t>
  </si>
  <si>
    <t>Type of Unit</t>
  </si>
  <si>
    <t>Unit
Size</t>
  </si>
  <si>
    <t>#
of Units</t>
  </si>
  <si>
    <t># of Project Based Rental Assistance</t>
  </si>
  <si>
    <t>Interior Square
Feet</t>
  </si>
  <si>
    <t>Total
Square
Feet</t>
  </si>
  <si>
    <t xml:space="preserve">Tenant
Paid
Rent </t>
  </si>
  <si>
    <t>Utility Allowance</t>
  </si>
  <si>
    <t>Gross Tenant Rent</t>
  </si>
  <si>
    <t>HUD Low HOME Rent Restriction</t>
  </si>
  <si>
    <t>HUD High HOME
Rent Restriction</t>
  </si>
  <si>
    <t>HUD HTF Rent Restriction</t>
  </si>
  <si>
    <t>Total HOME/HTF Units</t>
  </si>
  <si>
    <t>No</t>
  </si>
  <si>
    <t>27.</t>
  </si>
  <si>
    <t>Property Amenities, Facilities, Equipment or Services</t>
  </si>
  <si>
    <r>
      <t xml:space="preserve">Indicate those items that are provided to the tenants in the units </t>
    </r>
    <r>
      <rPr>
        <b/>
        <u/>
        <sz val="10"/>
        <rFont val="Arial Narrow"/>
        <family val="2"/>
      </rPr>
      <t>OR</t>
    </r>
    <r>
      <rPr>
        <b/>
        <sz val="10"/>
        <rFont val="Arial Narrow"/>
        <family val="2"/>
      </rPr>
      <t xml:space="preserve"> for common use for all tenants:</t>
    </r>
  </si>
  <si>
    <t>Smoke Detectors</t>
  </si>
  <si>
    <t>Kitchen Exhaust</t>
  </si>
  <si>
    <t>Fire Extinguishers</t>
  </si>
  <si>
    <t>Window Treatment - Type:</t>
  </si>
  <si>
    <t>Fire Alarms</t>
  </si>
  <si>
    <t>Bathroom Exhaust</t>
  </si>
  <si>
    <t>Sprinkler Systems</t>
  </si>
  <si>
    <t>Refrigerator</t>
  </si>
  <si>
    <t xml:space="preserve">*Washer &amp; Dryer hook-ups in each unit </t>
  </si>
  <si>
    <t>Range</t>
  </si>
  <si>
    <t>Washer &amp; Dryer in each unit</t>
  </si>
  <si>
    <t>Microwave</t>
  </si>
  <si>
    <t xml:space="preserve">**Laundry Facilities </t>
  </si>
  <si>
    <t>Dishwasher</t>
  </si>
  <si>
    <t>Elevator</t>
  </si>
  <si>
    <t>Garbage Disposal</t>
  </si>
  <si>
    <t>Parking - Number of spaces:</t>
  </si>
  <si>
    <t>The property will provide social activities/facilities:</t>
  </si>
  <si>
    <t>[If b. above is YES] Describe:</t>
  </si>
  <si>
    <t>The property will provide security features:</t>
  </si>
  <si>
    <t>[If c. above is YES] Describe:</t>
  </si>
  <si>
    <t>The property will provide recreational activities/facilities:</t>
  </si>
  <si>
    <t>[If d. above is YES] Describe:</t>
  </si>
  <si>
    <t>The property will provide other amenities, facilities, equipment or services not listed above:</t>
  </si>
  <si>
    <t>[If e. above is YES] Describe:</t>
  </si>
  <si>
    <t>The property contains market rate residential rental units:</t>
  </si>
  <si>
    <r>
      <t xml:space="preserve">1.  [If f. above is YES] </t>
    </r>
    <r>
      <rPr>
        <b/>
        <u/>
        <sz val="10"/>
        <rFont val="Arial Narrow"/>
        <family val="2"/>
      </rPr>
      <t>All</t>
    </r>
    <r>
      <rPr>
        <b/>
        <sz val="10"/>
        <rFont val="Arial Narrow"/>
        <family val="2"/>
      </rPr>
      <t xml:space="preserve"> amenities, facilities, equipment and services are provided on an </t>
    </r>
    <r>
      <rPr>
        <b/>
        <u/>
        <sz val="10"/>
        <rFont val="Arial Narrow"/>
        <family val="2"/>
      </rPr>
      <t>equal</t>
    </r>
    <r>
      <rPr>
        <b/>
        <sz val="10"/>
        <rFont val="Arial Narrow"/>
        <family val="2"/>
      </rPr>
      <t xml:space="preserve"> basis to the tenants of the low-income residential rental units, as compared to the tenants of the market rate residential rental units:</t>
    </r>
  </si>
  <si>
    <t>2.  [If f. above is NO] Provide the details of any inequalities and state any differences in the features and quality between the low-income residential rental units and the market rate residential rental units:</t>
  </si>
  <si>
    <t>*Washer &amp; Dryer hook-ups in each unit (Required for new construction projects.  Rehabilitation projects:  required if units can be adapted to add hook-ups; otherwise, project must include Laundry Facilities.)</t>
  </si>
  <si>
    <t>**Laundry Facilities (Required for Rehabilitation projects when units cannot be adapted to add washer &amp; dryer hook-ups.)</t>
  </si>
  <si>
    <t>28.</t>
  </si>
  <si>
    <t xml:space="preserve">Quality of Housing </t>
  </si>
  <si>
    <t>Energy Star Certified Whole-Unit HVAC  (Points available:  0-15)</t>
  </si>
  <si>
    <t>Each residential rental unit will have a new Energy Star-certified whole-unit heating, ventilation, and air conditioning, utilizing a heat pump or a split gas heating and cooling system.  If Energy Star certified equipment is not available, the Fund will allow HVAC equipment that complies with the applicable climate zone qualification criteria as prescribed in the document Energy Star Program Requirements Product Specification for Central Air Conditioner and Heat Pump Equipment – Version 6.1 and in the document Energy Star Program Requirements Product Specification for Furnaces - Version 4.1:</t>
  </si>
  <si>
    <t>Energy Star Certified Appliances  (Points available:  0-15)</t>
  </si>
  <si>
    <t>Energy Star Certified Exterior Doors and Windows (Points available:  0-15)</t>
  </si>
  <si>
    <t>Each residential rental unit will have all exterior doors (including sliding doors, patio doors, etc.) and windows on all buildings in the property will be new and comply with the applicable climate zone qualification criteria as prescribed in the document Energy Star Program Requirements for Residential Windows, Doors and Skylights - Version 7.0:</t>
  </si>
  <si>
    <t>Stove Top Fire Suppression or Prevention (Points available:  0-15)</t>
  </si>
  <si>
    <t>Each residential rental unit will have all cooking surfaces equipped with fire suppression or fire prevention features (e.g., Range Queen FireStop Venthood or similar fire suppression product) or Safe-T-element cooking system or similar fire prevention device.</t>
  </si>
  <si>
    <t>Energy Star Certified LED Light Fixtures, Ceiling Fans, and Bath Exhaust Fans (Points available:  0-10)</t>
  </si>
  <si>
    <t>Energy Star certified ceiling LED light fixtures will be installed within all habitable spaces and baths, walk-in closets, halls, utility rooms, and stairs.  An Energy Star certified ceiling fan which incorporates an LED light fixture will be installed in each bedroom and the living room.  An Energy Star certified exhaust fan which incorporates an LED light fixture will be installed in each full bathroom.</t>
  </si>
  <si>
    <t>Washer and Dryer (Points available: 0 - 20)</t>
  </si>
  <si>
    <t>Each residential rental unit will provide a laundry closet containing a new washer and a new dryer.</t>
  </si>
  <si>
    <t>High-Speed Internet Access (Points available:  0-15)</t>
  </si>
  <si>
    <t>The property will be hard wired for high-speed internet access AND the high-speed internet cable will be wired throughout each residential rental units and jacks will be installed in one or more central locations and in each bedroom OR the property will provide security-enabled Wi-Fi internet access available to each residential rental unit and in common areas.</t>
  </si>
  <si>
    <t>https://broadband.wv.gov/</t>
  </si>
  <si>
    <t>*For designated accessible units pursuant to Section 504 requirements, components must comply with applicable accessibility requirements.</t>
  </si>
  <si>
    <t>29.</t>
  </si>
  <si>
    <t>Project Type:  (Check all that apply) (Points available:  10-25)</t>
  </si>
  <si>
    <t>Acquisition</t>
  </si>
  <si>
    <t>Single Room Occupancy</t>
  </si>
  <si>
    <t>Group Home</t>
  </si>
  <si>
    <t>Adaptive Re-Use</t>
  </si>
  <si>
    <t>Multi-Family Residential Rental</t>
  </si>
  <si>
    <t>Transitional</t>
  </si>
  <si>
    <t>Units:</t>
  </si>
  <si>
    <t>Total Number of Units</t>
  </si>
  <si>
    <t>Total Number of HOME Units</t>
  </si>
  <si>
    <t>Total Number of HTF Units</t>
  </si>
  <si>
    <t>Occupancy Type:</t>
  </si>
  <si>
    <t>Family</t>
  </si>
  <si>
    <t>Elderly</t>
  </si>
  <si>
    <t>Persons with Disabilities</t>
  </si>
  <si>
    <t>Other</t>
  </si>
  <si>
    <t>Building Type:</t>
  </si>
  <si>
    <t xml:space="preserve"># of Res. Rental Buildings </t>
  </si>
  <si>
    <t>Garden</t>
  </si>
  <si>
    <t># of Non-Res. Buildings</t>
  </si>
  <si>
    <t>Townhouse</t>
  </si>
  <si>
    <t>Explain:</t>
  </si>
  <si>
    <t>Requesting the following HOME amount and terms:</t>
  </si>
  <si>
    <t>HOME amount</t>
  </si>
  <si>
    <t>Loan term</t>
  </si>
  <si>
    <t>years</t>
  </si>
  <si>
    <t>Interest rate</t>
  </si>
  <si>
    <t>Amortization term</t>
  </si>
  <si>
    <t>Requesting the following HTF amount and terms:</t>
  </si>
  <si>
    <t>HTF amount</t>
  </si>
  <si>
    <t>30</t>
  </si>
  <si>
    <t>30.</t>
  </si>
  <si>
    <t>Type of Rent Subsidy:  (Points available:  0-25)</t>
  </si>
  <si>
    <t>HUD Multi-Family Project-Based Rental Assistance (PBRA)</t>
  </si>
  <si>
    <t>HUD Project-Based Vouchers (PBV)</t>
  </si>
  <si>
    <t>Section 8 Moderate Rehabilitation</t>
  </si>
  <si>
    <t>USDA Rental Assistance Program</t>
  </si>
  <si>
    <t>HUD Housing Choice Vouchers (HCV), tenant-based</t>
  </si>
  <si>
    <t>Public Housing Operating Subsidy</t>
  </si>
  <si>
    <t>Other Federal Rental Assistance, describe:</t>
  </si>
  <si>
    <t>Expiration date of rental assistance contract*:</t>
  </si>
  <si>
    <t>Number of units that have or will receive assistance:</t>
  </si>
  <si>
    <t xml:space="preserve">There is an option to renew the rental assistance contract*: </t>
  </si>
  <si>
    <t>Number of total years of the rental assistance contract*:</t>
  </si>
  <si>
    <t>*Submit Rental Assistance Contract evidencing total years, expirations date, and option to renew.</t>
  </si>
  <si>
    <t>Property-Based Subsidy (Maximum Points Available:  25)</t>
  </si>
  <si>
    <t>Points will be awarded to a property which has property-based rental assistance (e.g. Rural Development, HUD, or applicable public housing authority) for at least 25% but less than 50% of the residential rental units in the property.</t>
  </si>
  <si>
    <t>Points will be awarded to a property which has property-based rental assistance (e.g. Rural Development, HUD, or applicable public housing authority) for at least 50% but less than 75% of the residential rental units in the property.</t>
  </si>
  <si>
    <t xml:space="preserve">Points will be awarded to a property which has property-based rental assistance (e.g. Rural Development, HUD, or applicable public housing authority) for at least 75% of the residential rental units in the property.  </t>
  </si>
  <si>
    <t>31. Property Income Information</t>
  </si>
  <si>
    <t>HOME and/or HTF</t>
  </si>
  <si>
    <t>Market Rate Units</t>
  </si>
  <si>
    <t>Unit Size</t>
  </si>
  <si>
    <t>Number of Units</t>
  </si>
  <si>
    <t>Owner Monthly Rent</t>
  </si>
  <si>
    <t>Total Monthly Rent</t>
  </si>
  <si>
    <t>Totals</t>
  </si>
  <si>
    <t>Commercial Rental Units</t>
  </si>
  <si>
    <t>Unit Description</t>
  </si>
  <si>
    <t>Units Square Feet</t>
  </si>
  <si>
    <t>Tenant or Owner Utilities</t>
  </si>
  <si>
    <t>Total Monthly Rent for Commercial Units</t>
  </si>
  <si>
    <t>32.</t>
  </si>
  <si>
    <t>Property Estimated Annual Expense Information</t>
  </si>
  <si>
    <t>Provide estimated (based upon normalized operations) annual expense information for HOME, HTF, Market Rate Residential, and Commercial Rental Units in the property.  New construction and Adaptive Re-Use:  provide year-end operating information from a comparable project currently in operation.  Rehabilitation:  provide previous year-end operating information.</t>
  </si>
  <si>
    <t xml:space="preserve">a. Operating &amp; Maintenance </t>
  </si>
  <si>
    <t>c.  Administrative</t>
  </si>
  <si>
    <t>Annual Expense</t>
  </si>
  <si>
    <t>Janitor/Cleaning-Payroll/Contract</t>
  </si>
  <si>
    <t>Advertising</t>
  </si>
  <si>
    <t>Janitor/Cleaning-Supplies</t>
  </si>
  <si>
    <t>Management Fee</t>
  </si>
  <si>
    <t>Security-Payroll/Contract</t>
  </si>
  <si>
    <t>Manager-Payroll</t>
  </si>
  <si>
    <t>Grounds-Payroll/Contract</t>
  </si>
  <si>
    <t>Office Staff-Payroll</t>
  </si>
  <si>
    <t>Grounds-Supplies</t>
  </si>
  <si>
    <t>Office-Supplies</t>
  </si>
  <si>
    <t>Maintenance-Payroll/Contract</t>
  </si>
  <si>
    <t>Legal</t>
  </si>
  <si>
    <t>Maintenance-Supplies</t>
  </si>
  <si>
    <t>Auditing</t>
  </si>
  <si>
    <t>Decorating-Supplies</t>
  </si>
  <si>
    <t>Bookkeeping/Accounting Fees</t>
  </si>
  <si>
    <t>Elevator Maintenance</t>
  </si>
  <si>
    <t>Telephone/Answering Service</t>
  </si>
  <si>
    <t>Exterminating</t>
  </si>
  <si>
    <t>HOME/HTF Monitoring Fee*</t>
  </si>
  <si>
    <t>HVAC Maintenance</t>
  </si>
  <si>
    <t>Miscellaneous Administrative</t>
  </si>
  <si>
    <t>Snow Removal</t>
  </si>
  <si>
    <t>Total Administrative</t>
  </si>
  <si>
    <t>Trash Removal</t>
  </si>
  <si>
    <t>Miscellaneous Operating &amp; Maintenance</t>
  </si>
  <si>
    <t>d.  Taxes &amp; Insurance</t>
  </si>
  <si>
    <t>Total Operating &amp; Maintenance</t>
  </si>
  <si>
    <t>Real Estate Taxes**</t>
  </si>
  <si>
    <t>b.  Utilities</t>
  </si>
  <si>
    <t>Property &amp; Liability Insurance**</t>
  </si>
  <si>
    <t>Payroll Taxes</t>
  </si>
  <si>
    <t>Electricity</t>
  </si>
  <si>
    <t>Fidelity Bond</t>
  </si>
  <si>
    <t>Workers' Compensation</t>
  </si>
  <si>
    <t>Gas</t>
  </si>
  <si>
    <t>Health Insurance &amp; Employee Benefits</t>
  </si>
  <si>
    <t>Miscellaneous Taxes</t>
  </si>
  <si>
    <t>Miscellaneous Utilities</t>
  </si>
  <si>
    <t>Miscellaneous Insurance</t>
  </si>
  <si>
    <t>Total Utilities</t>
  </si>
  <si>
    <t>Total Taxes &amp; Insurance</t>
  </si>
  <si>
    <t>e.  Total Estimated Annual Expenses (a+b+c+d)</t>
  </si>
  <si>
    <t xml:space="preserve">f.  Total Estimated Annual Expenses/Total Number of Units:      </t>
  </si>
  <si>
    <t xml:space="preserve">**HOME and/or HTF Applicants will be required to pay $126 per unit per annum. 
</t>
  </si>
  <si>
    <t>**For each of these items, a property-specific estimate must be submitted with this Request.</t>
  </si>
  <si>
    <t>33.</t>
  </si>
  <si>
    <t>Property Annual Cash Flow</t>
  </si>
  <si>
    <t>Residential Rental Units</t>
  </si>
  <si>
    <t>Commercial</t>
  </si>
  <si>
    <t>HOME &amp; HTF</t>
  </si>
  <si>
    <t>Market Rate</t>
  </si>
  <si>
    <t>Rental Units</t>
  </si>
  <si>
    <t>Gross Rents (From Item 31)</t>
  </si>
  <si>
    <t>Less:</t>
  </si>
  <si>
    <t>Vacancy Allowances</t>
  </si>
  <si>
    <t>Vacancy Percentages</t>
  </si>
  <si>
    <t>Net Rents:</t>
  </si>
  <si>
    <t>Other Income Describe:</t>
  </si>
  <si>
    <t>Total Income:</t>
  </si>
  <si>
    <r>
      <t xml:space="preserve">Expenses </t>
    </r>
    <r>
      <rPr>
        <sz val="10"/>
        <rFont val="Arial Narrow"/>
        <family val="2"/>
      </rPr>
      <t>(From Item 32):</t>
    </r>
  </si>
  <si>
    <t>Total Expenses Other than Interest and Depreciation</t>
  </si>
  <si>
    <t>Less:  Additions to the Replacement Reserve</t>
  </si>
  <si>
    <t>Net Operating Income Before Interest and Depreciation</t>
  </si>
  <si>
    <t xml:space="preserve">Less:  </t>
  </si>
  <si>
    <r>
      <t xml:space="preserve">Preservation Reserve Account </t>
    </r>
    <r>
      <rPr>
        <b/>
        <sz val="10"/>
        <rFont val="Arial Narrow"/>
        <family val="2"/>
      </rPr>
      <t>*</t>
    </r>
  </si>
  <si>
    <t>Debt Service (Principal and Interest) (From Item 24)</t>
  </si>
  <si>
    <t xml:space="preserve">Cash Flow </t>
  </si>
  <si>
    <t>Debt Service Coverage Ratio</t>
  </si>
  <si>
    <t>Estimated Annual Percentage of Increase for:</t>
  </si>
  <si>
    <t>HOME/HTF Rental Units:</t>
  </si>
  <si>
    <t>Market Rate Rental Units:</t>
  </si>
  <si>
    <t>Commercial Rental Units:</t>
  </si>
  <si>
    <t>Other Income Sources:</t>
  </si>
  <si>
    <t>Operating Expenses:</t>
  </si>
  <si>
    <t>Additions to Replacement Reserve</t>
  </si>
  <si>
    <t>* For underwriting purposes and Debit Service Coverage Calculation, the Preservation Reserve amount is considered a debt service amount.</t>
  </si>
  <si>
    <t>34.</t>
  </si>
  <si>
    <t>30-Year Annual Cash Flow Projection</t>
  </si>
  <si>
    <t>(Year 1 from item 33.  Years 2 through 30 calculated using annual percentage increases from item 33.)</t>
  </si>
  <si>
    <t>Full Year of Annualized Operations</t>
  </si>
  <si>
    <t>Year 1</t>
  </si>
  <si>
    <t>Year 2</t>
  </si>
  <si>
    <t>Year 3</t>
  </si>
  <si>
    <t>Year 4</t>
  </si>
  <si>
    <t>Year 5</t>
  </si>
  <si>
    <t>Year 6</t>
  </si>
  <si>
    <t>Year 7</t>
  </si>
  <si>
    <t>Year 8</t>
  </si>
  <si>
    <t>Net Rent - HOME &amp; HTF Rental Units</t>
  </si>
  <si>
    <t>Net Rent - Market Rate Rental Units</t>
  </si>
  <si>
    <t>Net Rent - Commercial Rental Units</t>
  </si>
  <si>
    <t>Total Net Rent</t>
  </si>
  <si>
    <t>Total Other Income</t>
  </si>
  <si>
    <t>Less: Total Expenses Other than Interest and Depreciation</t>
  </si>
  <si>
    <t>Less: Additions Replacement Reserve</t>
  </si>
  <si>
    <t>Less: Preservation Reserve Account</t>
  </si>
  <si>
    <t>Less: Debt Service</t>
  </si>
  <si>
    <t>Cash Flow</t>
  </si>
  <si>
    <t>Cumulative Cash Flow</t>
  </si>
  <si>
    <t>Average Debt Service Coverage Ratio</t>
  </si>
  <si>
    <t>Year 9</t>
  </si>
  <si>
    <t>Year 10</t>
  </si>
  <si>
    <t>Year 11</t>
  </si>
  <si>
    <t>Year 12</t>
  </si>
  <si>
    <t>Year 13</t>
  </si>
  <si>
    <t>Year 14</t>
  </si>
  <si>
    <t>Year 15</t>
  </si>
  <si>
    <t>(Continued)  30-Year Annual Cash Flow Projection</t>
  </si>
  <si>
    <t>Year 16</t>
  </si>
  <si>
    <t>Year 17</t>
  </si>
  <si>
    <t>Year 18</t>
  </si>
  <si>
    <t>Year 19</t>
  </si>
  <si>
    <t>Year 20</t>
  </si>
  <si>
    <t>Year 21</t>
  </si>
  <si>
    <t>Year 22</t>
  </si>
  <si>
    <t>Year 23</t>
  </si>
  <si>
    <t>Year 24</t>
  </si>
  <si>
    <t>Year 25</t>
  </si>
  <si>
    <t>Year 26</t>
  </si>
  <si>
    <t>Year 27</t>
  </si>
  <si>
    <t>Year 28</t>
  </si>
  <si>
    <t>Year 29</t>
  </si>
  <si>
    <t>Year 30</t>
  </si>
  <si>
    <t>35.</t>
  </si>
  <si>
    <t>CERTIFICATE OF SECTION 3 COMPLIANCE</t>
  </si>
  <si>
    <t>PURPOSE, AUTHORITY AND RESPONSIBILITY</t>
  </si>
  <si>
    <t>Section 3 is a provision of the Housing and Urban Development (HUD) Act of 1968 that promotes local economic development and individual self-sufficiency.</t>
  </si>
  <si>
    <t>Section 3 requires that, to the greatest extent possible, economic opportunities that are generated by the use of Federal funds be made available to low- and very low-income persons, particularly those who receive Federal financial assistance for housing and those residing in communities where the financial assistance is expended.  Section 3 established benchmark goals for (a) 25% of total labor hours worked by Section 3 workers; and (b) 5% of total labor hours worked by Targeted Section 3 workers.</t>
  </si>
  <si>
    <t>(hereinafter called the Recipient/Contractor) hereby CERTIFIES that upon being awarded a</t>
  </si>
  <si>
    <t>contract to participate in the following HUD-funded project:</t>
  </si>
  <si>
    <t>(the "Project") located in</t>
  </si>
  <si>
    <t>(city or town)</t>
  </si>
  <si>
    <t>in</t>
  </si>
  <si>
    <t>(county), that the Recipient/Contractor:</t>
  </si>
  <si>
    <r>
      <rPr>
        <b/>
        <sz val="10"/>
        <rFont val="Arial Narrow"/>
        <family val="2"/>
      </rPr>
      <t>a.</t>
    </r>
    <r>
      <rPr>
        <sz val="10"/>
        <rFont val="Arial Narrow"/>
        <family val="2"/>
      </rPr>
      <t xml:space="preserve">  is under no contractual or other impediment that would prevent it from complying with requirements of Section 3 as set forth in 24 CFR part 75; and </t>
    </r>
  </si>
  <si>
    <r>
      <rPr>
        <b/>
        <sz val="10"/>
        <rFont val="Arial Narrow"/>
        <family val="2"/>
      </rPr>
      <t>b</t>
    </r>
    <r>
      <rPr>
        <sz val="10"/>
        <rFont val="Arial Narrow"/>
        <family val="2"/>
      </rPr>
      <t>.  will comply with HUD's regulations in 24 CFR Part 75; and</t>
    </r>
  </si>
  <si>
    <r>
      <rPr>
        <b/>
        <sz val="10"/>
        <rFont val="Arial Narrow"/>
        <family val="2"/>
      </rPr>
      <t>c</t>
    </r>
    <r>
      <rPr>
        <sz val="10"/>
        <rFont val="Arial Narrow"/>
        <family val="2"/>
      </rPr>
      <t>.  will submit to the West Virginia Housing Development Fund (the “Fund”) appropriate Section 3 documentation of total labor hours performed per contractor/subcontractor, certifications of Section 3 workers, and confirmation of Section 3 business concerns and YouthBuild participants; and</t>
    </r>
  </si>
  <si>
    <r>
      <rPr>
        <b/>
        <sz val="10"/>
        <color rgb="FF000000"/>
        <rFont val="Arial Narrow"/>
        <family val="2"/>
      </rPr>
      <t>d</t>
    </r>
    <r>
      <rPr>
        <sz val="10"/>
        <color rgb="FF000000"/>
        <rFont val="Arial Narrow"/>
        <family val="2"/>
      </rPr>
      <t xml:space="preserve">.  will include the Section 3 Clause and this Section 3 Certification of Compliance in every subcontract and further agrees to take the appropriate action pursuant to those regulations in the event the contractor/subcontractor is found to be in violation of 24 CFR Part 75; and </t>
    </r>
  </si>
  <si>
    <r>
      <rPr>
        <b/>
        <sz val="10"/>
        <color rgb="FF000000"/>
        <rFont val="Arial Narrow"/>
        <family val="2"/>
      </rPr>
      <t xml:space="preserve">e. </t>
    </r>
    <r>
      <rPr>
        <sz val="10"/>
        <color rgb="FF000000"/>
        <rFont val="Arial Narrow"/>
        <family val="2"/>
      </rPr>
      <t xml:space="preserve"> will not contract/subcontract with any contractor/subcontractor where the Recipient/Contractor has notice or knowledge that the contractor/subcontractor has been found in violation of any provision of 24 CFR Part 75.</t>
    </r>
  </si>
  <si>
    <t>Authorized Representative's Signature</t>
  </si>
  <si>
    <t>Name &amp; Title</t>
  </si>
  <si>
    <t>Date</t>
  </si>
  <si>
    <t>Certificate of Section 3 Compliance To Be Submitted With Funding Applications</t>
  </si>
  <si>
    <t>36.</t>
  </si>
  <si>
    <t>Owner Certification - The undersigned owner:</t>
  </si>
  <si>
    <t>is responsible for ensuring that the project consists or will consist of units (and/or buildings) as defined in the HOME Investment Partnerships and/or Housing Trust Fund Programs, as applicable, and for ensuring that the property is in continuous compliance with all requirements imposed under Title 24 Code of Federal Regulations Part 92 and Part 93, respectively ("Codes");</t>
  </si>
  <si>
    <t>is responsible for all amounts, calculations and other information relating to the determination of each unit's (building's) costs;</t>
  </si>
  <si>
    <t>is responsible for all responses and information furnished in this application and understands that any improper or incorrect response or information could result in a reduction or an elimination of the HOME and/or HTF funds requested;</t>
  </si>
  <si>
    <t>certifies that all of the property's funding sources and uses of funds are correctly and completely disclosed in this application and if they change, will immediately notify the West Virginia Housing Development Fund ("the Fund");</t>
  </si>
  <si>
    <t>understands and agrees that he/she is responsible for the inclusion with this application of any and all of the attachments necessary to substantiate and verify the property's satisfaction of the requirements for the type of application being herein submitted, and to substantiate and verify the responses and information provided in this application;</t>
  </si>
  <si>
    <t>agrees that the Fund will not be held responsible or liable for any representations made to the undersigned owner or its investors relating to the Fund's HOME and/or HTF Programs;</t>
  </si>
  <si>
    <t>assumes all damages, losses, costs, and expenses directly or indirectly resulting from, arising out of, or relating to information concerning acceptance in, consideration for approval or disapproval for participation in the Fund's HOME and/or HTF Programs, and, accordingly, agrees to indemnify and hold harmless the Fund against any and all claims, suits, losses, damages, costs, and expenses of any kind and of any nature that the Fund, the undersigned owner or its investors may suffer, incur, or pay;</t>
  </si>
  <si>
    <t>understands that the Codes, as applicable, require the Fund, as the participating jurisdiction for the State of West Virginia and the state-designated entity, as applicable, to monitor for compliance as mandated by the Codes;</t>
  </si>
  <si>
    <t>i.</t>
  </si>
  <si>
    <t>understands that compliance with the requirements of the Codes, as applicable, are the sole responsibility(ies) of the owner(s);</t>
  </si>
  <si>
    <t>j.</t>
  </si>
  <si>
    <t>understands that the Fund's obligation to monitor for compliance with the requirements of the Codes, as applicable, do not make the Fund liable for an owner's noncompliance or relieve an owner of its responsibility for compliance;</t>
  </si>
  <si>
    <t>k.</t>
  </si>
  <si>
    <t>understands that the Fund will charge the owner a Compliance Monitoring Fee, and hereby agrees and consents to pay such Fee upon written notification by the Fund;</t>
  </si>
  <si>
    <t>l.</t>
  </si>
  <si>
    <t>hereby makes application to the Fund for the HOME and/or HTF amount(s) as listed on pages 10 and 14 of this application; and</t>
  </si>
  <si>
    <t>m.</t>
  </si>
  <si>
    <t>understands that no project will be considered if there are outstanding and/or unresolved issues of noncompliance after the end of the correction period as regulated by the Fund's Asset Management Department.</t>
  </si>
  <si>
    <t>The undersigned owner, being duly authorized, hereby represents and certifies that the information set forth in this application, or in any revisions submitted thereto, and in any attachments, in support thereof, is true, correct, accurate and complete to the best of his/her knowledge and belief.  The undersigned owner also certifies that all HOME and/or HTF application forms have not been changed (other than the completion of the appropriate blanks) from the original form, format, and content provided by the Fund.</t>
  </si>
  <si>
    <t>IN WITNESS WHEREOF, the owner has caused this document to be duly executed in its name on this</t>
  </si>
  <si>
    <t>, day of</t>
  </si>
  <si>
    <t>.</t>
  </si>
  <si>
    <t>OWNER:</t>
  </si>
  <si>
    <t>By:</t>
  </si>
  <si>
    <t>(Legal Name of Owner)</t>
  </si>
  <si>
    <t>(Authorized Representative's Signature)</t>
  </si>
  <si>
    <t>Name:</t>
  </si>
  <si>
    <t>Title:</t>
  </si>
  <si>
    <t xml:space="preserve">STATE OF :  </t>
  </si>
  <si>
    <t>COUNTY OF:</t>
  </si>
  <si>
    <t>To-Wit:</t>
  </si>
  <si>
    <t>Signed and sworn to before me, the undersigned authority on this</t>
  </si>
  <si>
    <t>My commission expires:</t>
  </si>
  <si>
    <t>Notary Public:</t>
  </si>
  <si>
    <t>(Notary Public's Signature)</t>
  </si>
  <si>
    <t>37.</t>
  </si>
  <si>
    <t>SAMPLE</t>
  </si>
  <si>
    <t>Date:</t>
  </si>
  <si>
    <t>VIA:</t>
  </si>
  <si>
    <t>Re:</t>
  </si>
  <si>
    <t>(Project Name)</t>
  </si>
  <si>
    <t>Dear:</t>
  </si>
  <si>
    <t>I am (We are) proposing to develop the above-referenced property using HOME Investment Partnerships Program funds</t>
  </si>
  <si>
    <r>
      <t>and Housing Trust Fund Program funds</t>
    </r>
    <r>
      <rPr>
        <b/>
        <sz val="10"/>
        <rFont val="Arial Narrow"/>
        <family val="2"/>
      </rPr>
      <t>**</t>
    </r>
    <r>
      <rPr>
        <sz val="10"/>
        <rFont val="Arial Narrow"/>
        <family val="2"/>
      </rPr>
      <t xml:space="preserve">.  I am (We are) notifying you, as the Mayor (President) of the (Municipality/County </t>
    </r>
  </si>
  <si>
    <t xml:space="preserve">Commission), the locality within which the building(s) in the proposed </t>
  </si>
  <si>
    <t>property (is/are/will be) located.</t>
  </si>
  <si>
    <t>I (We) have prepared the following summary of the proposed property.</t>
  </si>
  <si>
    <t>Property Name</t>
  </si>
  <si>
    <t>Property Location</t>
  </si>
  <si>
    <t>Property Owner</t>
  </si>
  <si>
    <t>Property Developer</t>
  </si>
  <si>
    <t>Number of Buildings in Property</t>
  </si>
  <si>
    <t>Number of Units in Property</t>
  </si>
  <si>
    <t>Occupancy Type</t>
  </si>
  <si>
    <t>Building Type</t>
  </si>
  <si>
    <t>Area of Site</t>
  </si>
  <si>
    <t>If you would like any additional information regarding the property that is not provided above, please contact me.</t>
  </si>
  <si>
    <t>Sincerely,</t>
  </si>
  <si>
    <t>Name</t>
  </si>
  <si>
    <t>cc: Catherine Colby, WVHDF</t>
  </si>
  <si>
    <t>**</t>
  </si>
  <si>
    <t>Edit the letter to include the funding requested.</t>
  </si>
  <si>
    <t>38.</t>
  </si>
  <si>
    <t xml:space="preserve">Authorization to Release Information </t>
  </si>
  <si>
    <t xml:space="preserve">Project Name:  </t>
  </si>
  <si>
    <t xml:space="preserve">Project Address:  </t>
  </si>
  <si>
    <t>To Whom It May Concern:</t>
  </si>
  <si>
    <t>The undersigned applied for a HOME and/or HTF loan(s) from the West Virginia Housing Development Fund (the “Fund”) to finance a portion of the Project.  As part of the application process, the Fund may verify other sources of funding for the Project.</t>
  </si>
  <si>
    <t>The undersigned authorizes all funding sources for the Project to provide to the Fund any and all information and documentation requested by the Fund regarding the undersigned and/or Project.  Such information includes, but is not limited to, account history, length of business relationship, history or business relationship, credit worthiness, and the terms of or a copy of the financing commitment for the Project.  The Fund may address this authorization to any party named in the HOME and/or HTF loan application.</t>
  </si>
  <si>
    <t>A copy of this authorization may be accepted as an original.</t>
  </si>
  <si>
    <t>HOME and/or HTF Applicant</t>
  </si>
  <si>
    <t>By</t>
  </si>
  <si>
    <t xml:space="preserve">Date </t>
  </si>
  <si>
    <t>39.</t>
  </si>
  <si>
    <t>Attachments Checklist</t>
  </si>
  <si>
    <t>Attachment</t>
  </si>
  <si>
    <t>Included</t>
  </si>
  <si>
    <t>N/A</t>
  </si>
  <si>
    <t>WVHDF Use Only</t>
  </si>
  <si>
    <r>
      <t xml:space="preserve">Item #4 - CHDO Certification </t>
    </r>
    <r>
      <rPr>
        <i/>
        <sz val="10"/>
        <color indexed="8"/>
        <rFont val="Arial Narrow"/>
        <family val="2"/>
      </rPr>
      <t>(located on page 2)</t>
    </r>
  </si>
  <si>
    <r>
      <t>Item #5 - Ownership Entity Documents</t>
    </r>
    <r>
      <rPr>
        <b/>
        <i/>
        <sz val="10"/>
        <color indexed="8"/>
        <rFont val="Arial Narrow"/>
        <family val="2"/>
      </rPr>
      <t xml:space="preserve"> </t>
    </r>
    <r>
      <rPr>
        <i/>
        <sz val="10"/>
        <color indexed="8"/>
        <rFont val="Arial Narrow"/>
        <family val="2"/>
      </rPr>
      <t>(located on page 3)</t>
    </r>
  </si>
  <si>
    <t>Resolution</t>
  </si>
  <si>
    <t>Articles of Incorporation or Articles of Organization from SOS Office</t>
  </si>
  <si>
    <t>Bylaws</t>
  </si>
  <si>
    <t>501(c)(3) Status</t>
  </si>
  <si>
    <t>Certificate of Limited Liability or Limited Partnership from SOS Office</t>
  </si>
  <si>
    <t>Certificate of Authorization from SOS Office</t>
  </si>
  <si>
    <t>List of Current Officers/Members/Partners</t>
  </si>
  <si>
    <r>
      <t xml:space="preserve">Item #6 - Project Description </t>
    </r>
    <r>
      <rPr>
        <i/>
        <sz val="10"/>
        <color theme="1"/>
        <rFont val="Arial Narrow"/>
        <family val="2"/>
      </rPr>
      <t>(located on page 3)</t>
    </r>
  </si>
  <si>
    <t>Area Map indicating project location</t>
  </si>
  <si>
    <t>Proof of Date Structure Built (for existing property)</t>
  </si>
  <si>
    <r>
      <t>Item #7 - Site Control</t>
    </r>
    <r>
      <rPr>
        <i/>
        <sz val="10"/>
        <color indexed="8"/>
        <rFont val="Arial Narrow"/>
        <family val="2"/>
      </rPr>
      <t xml:space="preserve"> (located on page 3)</t>
    </r>
  </si>
  <si>
    <t>Evidence of Site Control</t>
  </si>
  <si>
    <t>Submit fully completed/executed Disclosures to Seller with Voluntary, Arm's Length Purchase Offer</t>
  </si>
  <si>
    <r>
      <t xml:space="preserve">Item #9 - Permanent Financing </t>
    </r>
    <r>
      <rPr>
        <i/>
        <sz val="10"/>
        <color indexed="8"/>
        <rFont val="Arial Narrow"/>
        <family val="2"/>
      </rPr>
      <t>(located on page 3)</t>
    </r>
  </si>
  <si>
    <t>Permanent Financing Commitments</t>
  </si>
  <si>
    <r>
      <t xml:space="preserve">Item #10 - Zoning </t>
    </r>
    <r>
      <rPr>
        <i/>
        <sz val="10"/>
        <color indexed="8"/>
        <rFont val="Arial Narrow"/>
        <family val="2"/>
      </rPr>
      <t>(located on page 3)</t>
    </r>
  </si>
  <si>
    <t>Zoning Approval</t>
  </si>
  <si>
    <r>
      <t xml:space="preserve">Item #11 - Tenant Relocation </t>
    </r>
    <r>
      <rPr>
        <i/>
        <sz val="10"/>
        <color indexed="8"/>
        <rFont val="Arial Narrow"/>
        <family val="2"/>
      </rPr>
      <t>(located on page 3)</t>
    </r>
  </si>
  <si>
    <r>
      <t>Tenant Relocation Plan</t>
    </r>
    <r>
      <rPr>
        <b/>
        <sz val="10"/>
        <color theme="1"/>
        <rFont val="Arial Narrow"/>
        <family val="2"/>
      </rPr>
      <t xml:space="preserve"> </t>
    </r>
    <r>
      <rPr>
        <b/>
        <i/>
        <sz val="10"/>
        <rFont val="Arial Narrow"/>
        <family val="2"/>
      </rPr>
      <t>DATED PRIOR TO RFP SUBMISSION</t>
    </r>
  </si>
  <si>
    <r>
      <t>General Information Notices</t>
    </r>
    <r>
      <rPr>
        <b/>
        <i/>
        <sz val="10"/>
        <color theme="1"/>
        <rFont val="Arial Narrow"/>
        <family val="2"/>
      </rPr>
      <t xml:space="preserve"> DATED PRIOR TO RFP SUBMISSION</t>
    </r>
  </si>
  <si>
    <r>
      <t xml:space="preserve">Item #12 - Habitability Code Standard </t>
    </r>
    <r>
      <rPr>
        <i/>
        <sz val="10"/>
        <color indexed="8"/>
        <rFont val="Arial Narrow"/>
        <family val="2"/>
      </rPr>
      <t xml:space="preserve">(located on page 4) </t>
    </r>
  </si>
  <si>
    <t xml:space="preserve">Copy of the local jurisdiction's Habitability Code Standard </t>
  </si>
  <si>
    <t>Local jurisdiction's documentation stating Habitability Code not followed</t>
  </si>
  <si>
    <r>
      <t xml:space="preserve">Item # 14 - Environmental Review </t>
    </r>
    <r>
      <rPr>
        <sz val="10"/>
        <rFont val="Arial Narrow"/>
        <family val="2"/>
      </rPr>
      <t>(located on page 4)</t>
    </r>
  </si>
  <si>
    <r>
      <t>Item # 16 - Property Management</t>
    </r>
    <r>
      <rPr>
        <sz val="10"/>
        <color theme="1"/>
        <rFont val="Arial Narrow"/>
        <family val="2"/>
      </rPr>
      <t xml:space="preserve"> (located on page 5)</t>
    </r>
  </si>
  <si>
    <t>Rent Roll Reports</t>
  </si>
  <si>
    <r>
      <t xml:space="preserve">Item #17 - Notification of CEO of Jurisdiction </t>
    </r>
    <r>
      <rPr>
        <i/>
        <sz val="10"/>
        <color indexed="8"/>
        <rFont val="Arial Narrow"/>
        <family val="2"/>
      </rPr>
      <t>(located on page 6)</t>
    </r>
  </si>
  <si>
    <t>Copy of letter sent to CEO of Jurisdiction</t>
  </si>
  <si>
    <r>
      <t xml:space="preserve">Evidence of delivery of letter </t>
    </r>
    <r>
      <rPr>
        <b/>
        <i/>
        <sz val="10"/>
        <color theme="1"/>
        <rFont val="Arial Narrow"/>
        <family val="2"/>
      </rPr>
      <t>ON OR BEFORE DUE DATE OF RFP</t>
    </r>
  </si>
  <si>
    <r>
      <t xml:space="preserve">Item #18 - Developer(s) &amp; Ownership Entity Audited Financial Statements </t>
    </r>
    <r>
      <rPr>
        <sz val="10"/>
        <color rgb="FF000000"/>
        <rFont val="Arial Narrow"/>
        <family val="2"/>
      </rPr>
      <t>(located on page 6)</t>
    </r>
  </si>
  <si>
    <t>Audited Financial Statements (3 Most Recent)</t>
  </si>
  <si>
    <r>
      <t xml:space="preserve">Item #19 - Marketing </t>
    </r>
    <r>
      <rPr>
        <i/>
        <sz val="10"/>
        <color indexed="8"/>
        <rFont val="Arial Narrow"/>
        <family val="2"/>
      </rPr>
      <t>(located on  page 6)</t>
    </r>
  </si>
  <si>
    <t>Market Assessment/Analysis</t>
  </si>
  <si>
    <t>39. (continued)  Attachments Checklist</t>
  </si>
  <si>
    <t>Item #20 - Rehabilitation (located on page 7)</t>
  </si>
  <si>
    <t>Previous Year's Rent Roll</t>
  </si>
  <si>
    <t>Project's audited financial statements (3 most recent years)</t>
  </si>
  <si>
    <t>Capital Needs Assessment (1 to 4 units: owner/developer prepared; 5 or more units: professionally prepared)</t>
  </si>
  <si>
    <r>
      <t xml:space="preserve">Lead-Based Paint Plan </t>
    </r>
    <r>
      <rPr>
        <b/>
        <i/>
        <sz val="10"/>
        <color theme="1"/>
        <rFont val="Arial Narrow"/>
        <family val="2"/>
      </rPr>
      <t>professionally prepared</t>
    </r>
  </si>
  <si>
    <r>
      <t xml:space="preserve">Asbestos Plan </t>
    </r>
    <r>
      <rPr>
        <b/>
        <i/>
        <sz val="10"/>
        <color theme="1"/>
        <rFont val="Arial Narrow"/>
        <family val="2"/>
      </rPr>
      <t>professionally prepared</t>
    </r>
  </si>
  <si>
    <t>Item #25 - Tenant Paid Utility Allowance Calculation (located on page 11)</t>
  </si>
  <si>
    <t>Utility Allowance Chart or Schedule</t>
  </si>
  <si>
    <t>Item #30 - Rent Subsidy (located on page 15)</t>
  </si>
  <si>
    <t>Rental Assistance Contract</t>
  </si>
  <si>
    <t>● For existing property-based subsidy:</t>
  </si>
  <si>
    <t>unexpired commitment for property-based rental subsidy for the property, or</t>
  </si>
  <si>
    <t>commitment for property-based subsidy for the property</t>
  </si>
  <si>
    <t>● For new property-based subsidy:</t>
  </si>
  <si>
    <t> public housing authority’s administrative plan for the Housing Choice Voucher Program, and</t>
  </si>
  <si>
    <t> public housing authority’s notice to HUD, and</t>
  </si>
  <si>
    <t> executed conditional commitment letter from the public housing authority, or</t>
  </si>
  <si>
    <t> fully executed AHAP Contract</t>
  </si>
  <si>
    <t>Item #32 - New Construction and Adaptive Re-Use comparable projects (located on page 17)</t>
  </si>
  <si>
    <t>Year-end operating information from comparable project currently in operation</t>
  </si>
  <si>
    <t>Item #32 - Rehabilitation projects (located on page 17)</t>
  </si>
  <si>
    <t>Year-end operating information from previous year</t>
  </si>
  <si>
    <t>Item #32 - Property Estimated Annual Expenses (located on page 17)</t>
  </si>
  <si>
    <t>Real Estate taxes-property specific estimate</t>
  </si>
  <si>
    <t>Property and liability insurance-property specific estimate</t>
  </si>
  <si>
    <t>Item #35 - Certificate of Section 3 Compliance (located on page 21)</t>
  </si>
  <si>
    <t>Fully executed Certificate of Section 3 Compliance</t>
  </si>
  <si>
    <t>Item #36 - Owner Certification (located on page 22)</t>
  </si>
  <si>
    <t>Executed and notarized Owner Certification</t>
  </si>
  <si>
    <t>Item #38 - Authorization to Release Information (located on page 24)</t>
  </si>
  <si>
    <t>Fully completed and executed Authorization to Release Information</t>
  </si>
  <si>
    <t>Item #40 - Self-Score Tally Sheet (located on pages 27-29)</t>
  </si>
  <si>
    <t>Fully completed Self-Score Tally Sheet</t>
  </si>
  <si>
    <t>40.</t>
  </si>
  <si>
    <t xml:space="preserve">  SELF-SCORING TALLY SHEET</t>
  </si>
  <si>
    <t>West Virginia Housing Development Fund</t>
  </si>
  <si>
    <t>HOME Investments Partnerships and Housing Trust Fund Programs</t>
  </si>
  <si>
    <t>Self-Scoring Tally Sheet</t>
  </si>
  <si>
    <t>Applicant</t>
  </si>
  <si>
    <t>Score</t>
  </si>
  <si>
    <t>MINIMUM REQUIREMENTS (MUST BE MET TO BE CONSIDERED)</t>
  </si>
  <si>
    <t>RFP
Page #</t>
  </si>
  <si>
    <t>Continuous Site Control (MINIMUM REQUIREMENT)</t>
  </si>
  <si>
    <t>Application includes proof of continuous site control in the ownership entity's name, and fully completed/executed Disclosures to Seller with Voluntary, Arm's-Length Purchase Offer.</t>
  </si>
  <si>
    <t>Permanent Financing (MINIMUM REQUIREMENT)</t>
  </si>
  <si>
    <t>Application includes written permanent financing commitments from all sources of permanent financing, including developer-provided financing.</t>
  </si>
  <si>
    <t>Tenant Relocation (MINIMUM REQUIREMENT, If Existing Homeowners, Tenants, or Businesses residing on Site)</t>
  </si>
  <si>
    <t>Application includes Tenant Relocation Plan and  copies of all General Information Notices provided to tenants (must include tenants signature of receipt), all of which are dated prior to RFP submission date.</t>
  </si>
  <si>
    <t>Notification of CEO of Jurisdiction (MINIMUM REQUIREMENT)</t>
  </si>
  <si>
    <t>Application includes (a) copy of the letter notifying the CEO of the local jurisdiction of the proposed development; and (b) proof of the letter's receipt prior to RFP submission date, via USPS certified mail, courier service, or email.</t>
  </si>
  <si>
    <t>Fiscal Soundness of Developer(s) and Ownership Entity (MINIUMUM REQUIREMENT)</t>
  </si>
  <si>
    <t>Upon thorough review of three most recent years of audited financial statements (which includes, but is not limited to the analysis of:  cash flows, financial ratios, debt service coverage ratios, and any audit findings), the developer(s) and ownership entity are determined to be fiscally sound.</t>
  </si>
  <si>
    <t xml:space="preserve">Marketing (MINIMUM REQUIREMENT)   </t>
  </si>
  <si>
    <t>Applicant is required to submit a documented market analysis that thoroughly examines neighborhood market conditions and realistically demonstrates an adequate need for the project for which HOME and/or HTF funds are being requested.</t>
  </si>
  <si>
    <t>Rehabilitation (MINIMUM REQUIREMENT)</t>
  </si>
  <si>
    <t>For rehabilitation projects only:  Applicant is required to submit the project's previous year's Rent Roll, project's 3 most recent audited financial statements, Capital Needs Assessment (1 to 4 units: owner/developer prepared; 5 or more units: professionally prepared), and professionally prepared LBP and asbestos plan(s), if applicable.</t>
  </si>
  <si>
    <t>8 &amp; 9</t>
  </si>
  <si>
    <t>Project Budget (MINIMUM REQUIREMENT)</t>
  </si>
  <si>
    <t>Project budget is complete and anticipated development costs are reasonable.</t>
  </si>
  <si>
    <t>Sources &amp; Uses of Funds (MINIUMUM REQUIREMENT)</t>
  </si>
  <si>
    <t>All sources and uses of funds are clearly indicated and documentation (permanent financing commitments) is included.</t>
  </si>
  <si>
    <t>Quality of Housing (MINIMUM REQUIREMENT)</t>
  </si>
  <si>
    <t>All buildings of five (5) or more residential units in the Project must include the installation of "broadband infrastructure" as defined by 24 CFR 5.100.</t>
  </si>
  <si>
    <t>19 &amp; 20</t>
  </si>
  <si>
    <t>Operating Costs (MINIUMUM REQUIREMENT)</t>
  </si>
  <si>
    <t>Operating Pro Forma realistically indicates current and anticipated revenues, expenses, debt, and positive cash flow for the HOME (up to 20 years) and HTF (30 years) affordability period.</t>
  </si>
  <si>
    <t>Outstanding and/or Unresolved Issues of Noncompliance (MINIUMUM REQUIREMENT)</t>
  </si>
  <si>
    <t>No outstanding and/or unresolved issues of noncompliance after the end of the correction period as regulated by the Fund's Asset Management Department.</t>
  </si>
  <si>
    <t>40. (continued) SCORING CRITERIA</t>
  </si>
  <si>
    <t>Scoring Criteria</t>
  </si>
  <si>
    <t>Potential Maximum Points Available: 350</t>
  </si>
  <si>
    <t>Required Minimum Score: 200</t>
  </si>
  <si>
    <t>POINTS AVAILABLE FOR SELF SCORING</t>
  </si>
  <si>
    <t>Points</t>
  </si>
  <si>
    <t>Available</t>
  </si>
  <si>
    <t>Developer Information</t>
  </si>
  <si>
    <t>The developer(s) is (are) a CHDO(s).</t>
  </si>
  <si>
    <t>MBE/WBE Project Participation</t>
  </si>
  <si>
    <t>Entities anticipated to be involved in implementing the project include registered minority- or women-owned business enterprise(s).</t>
  </si>
  <si>
    <t xml:space="preserve"> Realistic Project Readiness (HOME and/or HTF Loan Closing)</t>
  </si>
  <si>
    <t>Rehabilitation of Existing Projects or Adaptive Re-Use Projects</t>
  </si>
  <si>
    <t>Within 12 months</t>
  </si>
  <si>
    <t>Within 15 months</t>
  </si>
  <si>
    <t>Within 18 months</t>
  </si>
  <si>
    <t>Within 24 months</t>
  </si>
  <si>
    <t>Developer Experience</t>
  </si>
  <si>
    <t>HOME Award of Funds date:  Date of fully executed HOME Written Agreement</t>
  </si>
  <si>
    <t>Developer(s) has (have) successfully completed five or more projects (Project completed [C of O or Fire Marshal's certificate issued] no later than 24 months after the award of funds).</t>
  </si>
  <si>
    <t>Developer(s) has (have) successfully completed one to four projects (Project completed [C of O or Fire Marshal's certificate issued] no later than 24 months after the award of funds).</t>
  </si>
  <si>
    <t>Property Management</t>
  </si>
  <si>
    <t>For Proposals submitted on or prior to 5-31-23:  For projects that were completed by 2-28-22 or earlier, submit Rent Roll Reports for the projects listed above indicating occupancy as of 2-28-23.</t>
  </si>
  <si>
    <r>
      <t>Designated Property Management Entity's portfolio has a</t>
    </r>
    <r>
      <rPr>
        <u/>
        <sz val="10"/>
        <rFont val="Arial Narrow"/>
        <family val="2"/>
      </rPr>
      <t xml:space="preserve"> </t>
    </r>
    <r>
      <rPr>
        <i/>
        <u/>
        <sz val="10"/>
        <rFont val="Arial Narrow"/>
        <family val="2"/>
      </rPr>
      <t>95% or greater</t>
    </r>
    <r>
      <rPr>
        <sz val="10"/>
        <rFont val="Arial Narrow"/>
        <family val="2"/>
      </rPr>
      <t xml:space="preserve"> occupancy as of 2-28-23 as applicable, for properties that were completed by 2-28-22 respectively.</t>
    </r>
  </si>
  <si>
    <t>RFP Page #</t>
  </si>
  <si>
    <t>10 &amp; 18</t>
  </si>
  <si>
    <t>Greater than or equal to 1.25</t>
  </si>
  <si>
    <t>Greater than or equal to 1.20 and less than 1.25</t>
  </si>
  <si>
    <t>Less than 1.20</t>
  </si>
  <si>
    <r>
      <t xml:space="preserve">The project's sources include eligible HOME Match Funds that are </t>
    </r>
    <r>
      <rPr>
        <i/>
        <u/>
        <sz val="10"/>
        <rFont val="Arial Narrow"/>
        <family val="2"/>
      </rPr>
      <t>equal to or greater than 15%</t>
    </r>
    <r>
      <rPr>
        <sz val="10"/>
        <rFont val="Arial Narrow"/>
        <family val="2"/>
      </rPr>
      <t xml:space="preserve"> of the proposed HOME funds requested.</t>
    </r>
  </si>
  <si>
    <r>
      <t xml:space="preserve">The project's sources include eligible HOME Match Funds that are </t>
    </r>
    <r>
      <rPr>
        <i/>
        <u/>
        <sz val="10"/>
        <rFont val="Arial Narrow"/>
        <family val="2"/>
      </rPr>
      <t xml:space="preserve">equal to or greater than 5% and less than 15% </t>
    </r>
    <r>
      <rPr>
        <sz val="10"/>
        <rFont val="Arial Narrow"/>
        <family val="2"/>
      </rPr>
      <t>of the proposed HOME funds requested.</t>
    </r>
  </si>
  <si>
    <r>
      <t xml:space="preserve">The project's sources include eligible HOME Match Funds that are </t>
    </r>
    <r>
      <rPr>
        <i/>
        <u/>
        <sz val="10"/>
        <rFont val="Arial Narrow"/>
        <family val="2"/>
      </rPr>
      <t xml:space="preserve">equal to or greater than 1% and less than 5% </t>
    </r>
    <r>
      <rPr>
        <sz val="10"/>
        <rFont val="Arial Narrow"/>
        <family val="2"/>
      </rPr>
      <t>of the proposed HOME funds requested.</t>
    </r>
  </si>
  <si>
    <t>The project's sources include less than 1% of eligible HOME Match Funds.</t>
  </si>
  <si>
    <t>Leverage - Proposed HOME and/or HTF Funds request relative to total project costs equals:</t>
  </si>
  <si>
    <t>Less than or equal to 20%</t>
  </si>
  <si>
    <t>Greater than 20% to less than or equal to 40%</t>
  </si>
  <si>
    <t>Greater than 40% to less than or equal to 60%</t>
  </si>
  <si>
    <t>Greater than 60% to less than or equal to 100%</t>
  </si>
  <si>
    <t>Unit Features</t>
  </si>
  <si>
    <t>(select all that are applicable)</t>
  </si>
  <si>
    <t>Energy Star Certified Whole-Unit HVAC</t>
  </si>
  <si>
    <t>Energy Star Certified Appliances</t>
  </si>
  <si>
    <t>Energy Star Certified Exterior Doors and Windows</t>
  </si>
  <si>
    <t>Stove Top Fire Suppression or Prevention</t>
  </si>
  <si>
    <t>Energy Star Certified Light Fixtures, Ceiling Fans and Bath Exhaust Fans</t>
  </si>
  <si>
    <t>Washer and Dryer</t>
  </si>
  <si>
    <t>High-Speed Internet Access</t>
  </si>
  <si>
    <t>Property Type and Size</t>
  </si>
  <si>
    <r>
      <t>Rehabilitation and less than</t>
    </r>
    <r>
      <rPr>
        <b/>
        <sz val="10"/>
        <rFont val="Arial Narrow"/>
        <family val="2"/>
      </rPr>
      <t xml:space="preserve"> 21 total units</t>
    </r>
  </si>
  <si>
    <r>
      <t xml:space="preserve">Rehabilitation and greater than or equal to </t>
    </r>
    <r>
      <rPr>
        <b/>
        <sz val="10"/>
        <rFont val="Arial Narrow"/>
        <family val="2"/>
      </rPr>
      <t>21 total units</t>
    </r>
  </si>
  <si>
    <r>
      <t>New construction and less than</t>
    </r>
    <r>
      <rPr>
        <b/>
        <sz val="10"/>
        <rFont val="Arial Narrow"/>
        <family val="2"/>
      </rPr>
      <t xml:space="preserve"> 21 total units</t>
    </r>
  </si>
  <si>
    <r>
      <t xml:space="preserve">New construction and greater than or equal to </t>
    </r>
    <r>
      <rPr>
        <b/>
        <sz val="10"/>
        <rFont val="Arial Narrow"/>
        <family val="2"/>
      </rPr>
      <t>21 total units</t>
    </r>
  </si>
  <si>
    <t>Type of Rent Subsidy</t>
  </si>
  <si>
    <t>Points directly related to the percentage of residential rental units in the property with property-based rental assistance, as noted on Page 15, Item 33.</t>
  </si>
  <si>
    <t>0 to 25</t>
  </si>
  <si>
    <t xml:space="preserve">Total Self-Score  </t>
  </si>
  <si>
    <t>Yes</t>
  </si>
  <si>
    <t>New</t>
  </si>
  <si>
    <t>Rehab</t>
  </si>
  <si>
    <t>Acres</t>
  </si>
  <si>
    <t>Square Feet</t>
  </si>
  <si>
    <r>
      <t>Each residential rental unit will have a new Energy Star-certified refrigerator, a new Energy-Star certified under-the-counter dishwasher, a new recirculating over-the-range microwave</t>
    </r>
    <r>
      <rPr>
        <b/>
        <sz val="10"/>
        <rFont val="Arial Narrow"/>
        <family val="2"/>
      </rPr>
      <t>*</t>
    </r>
    <r>
      <rPr>
        <sz val="10"/>
        <rFont val="Arial Narrow"/>
        <family val="2"/>
      </rPr>
      <t>, and a new Energy Star-certified water heater (or an electric water heater with a minimum energy factor of 0.93 provided within each residential rental unit, a central Energy Star certified water heating system, or a central water heating system with a minimum energy factor of 0.95):</t>
    </r>
  </si>
  <si>
    <r>
      <t xml:space="preserve">If </t>
    </r>
    <r>
      <rPr>
        <b/>
        <sz val="10"/>
        <rFont val="Arial Narrow"/>
        <family val="2"/>
      </rPr>
      <t>yes</t>
    </r>
    <r>
      <rPr>
        <sz val="10"/>
        <rFont val="Arial Narrow"/>
        <family val="2"/>
      </rPr>
      <t xml:space="preserve">, complete CHDO Certification Application (Must use CHDO Certification Documents from link above) and continue with question 4e.  If </t>
    </r>
    <r>
      <rPr>
        <b/>
        <sz val="10"/>
        <rFont val="Arial Narrow"/>
        <family val="2"/>
      </rPr>
      <t>no</t>
    </r>
    <r>
      <rPr>
        <sz val="10"/>
        <rFont val="Arial Narrow"/>
        <family val="2"/>
      </rPr>
      <t xml:space="preserve">, continue to question 4d.  </t>
    </r>
  </si>
  <si>
    <t xml:space="preserve">HOME projects with five or more units, if selected for funding, will be required to submit a professionally prepared Phase I Environmental Assessment.      </t>
  </si>
  <si>
    <t xml:space="preserve">PLEASE NOTE: All buildings of five (5) or more residential rental units in a Project must include the  installation of "broadband infrastructure" as defined by 24 CFR 5.100.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</si>
</sst>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
    <numFmt numFmtId="165" formatCode="_(&quot;$&quot;* #,##0_);_(&quot;$&quot;* \(#,##0\);_(&quot;$&quot;* &quot;-&quot;??_);_(@_)"/>
    <numFmt numFmtId="166" formatCode="0.0000%"/>
    <numFmt numFmtId="167" formatCode="&quot;$&quot;#,##0.00"/>
    <numFmt numFmtId="168" formatCode="&quot;$&quot;#,##0"/>
    <numFmt numFmtId="169" formatCode="[$-409]mmmm\ d\,\ yyyy;@"/>
    <numFmt numFmtId="170" formatCode="m/d/yy;@"/>
    <numFmt numFmtId="171" formatCode="[$-F800]dddd\,\ mmmm\ dd\,\ yyyy"/>
    <numFmt numFmtId="172" formatCode="mm/dd/yy;@"/>
    <numFmt numFmtId="173" formatCode="[$-5000445]0"/>
    <numFmt numFmtId="174" formatCode="0.0000"/>
  </numFmts>
  <fonts count="59">
    <font>
      <sz val="10"/>
      <name val="Geneva"/>
    </font>
    <font>
      <b/>
      <sz val="10"/>
      <name val="Geneva"/>
    </font>
    <font>
      <sz val="10"/>
      <name val="Geneva"/>
    </font>
    <font>
      <b/>
      <sz val="10"/>
      <name val="Arial"/>
      <family val="2"/>
    </font>
    <font>
      <b/>
      <sz val="16"/>
      <name val="Arial"/>
      <family val="2"/>
    </font>
    <font>
      <sz val="10"/>
      <name val="Arial"/>
      <family val="2"/>
    </font>
    <font>
      <b/>
      <sz val="24"/>
      <name val="Arial"/>
      <family val="2"/>
    </font>
    <font>
      <sz val="10"/>
      <name val="Arial Narrow"/>
      <family val="2"/>
    </font>
    <font>
      <b/>
      <sz val="10"/>
      <name val="Arial Narrow"/>
      <family val="2"/>
    </font>
    <font>
      <b/>
      <sz val="8"/>
      <name val="Arial Narrow"/>
      <family val="2"/>
    </font>
    <font>
      <b/>
      <u/>
      <sz val="10"/>
      <name val="Arial Narrow"/>
      <family val="2"/>
    </font>
    <font>
      <b/>
      <sz val="9"/>
      <name val="Arial Narrow"/>
      <family val="2"/>
    </font>
    <font>
      <b/>
      <i/>
      <sz val="10"/>
      <name val="Arial Narrow"/>
      <family val="2"/>
    </font>
    <font>
      <i/>
      <sz val="10"/>
      <color indexed="8"/>
      <name val="Arial Narrow"/>
      <family val="2"/>
    </font>
    <font>
      <b/>
      <i/>
      <sz val="10"/>
      <color indexed="8"/>
      <name val="Arial Narrow"/>
      <family val="2"/>
    </font>
    <font>
      <b/>
      <sz val="14"/>
      <name val="Century Schoolbook"/>
      <family val="1"/>
    </font>
    <font>
      <b/>
      <sz val="10"/>
      <color rgb="FFFF0000"/>
      <name val="Arial Narrow"/>
      <family val="2"/>
    </font>
    <font>
      <sz val="10"/>
      <color rgb="FFFF0000"/>
      <name val="Arial Narrow"/>
      <family val="2"/>
    </font>
    <font>
      <sz val="10"/>
      <color theme="1"/>
      <name val="Arial Narrow"/>
      <family val="2"/>
    </font>
    <font>
      <i/>
      <sz val="10"/>
      <color theme="1"/>
      <name val="Arial Narrow"/>
      <family val="2"/>
    </font>
    <font>
      <b/>
      <sz val="10"/>
      <color theme="1"/>
      <name val="Arial Narrow"/>
      <family val="2"/>
    </font>
    <font>
      <b/>
      <i/>
      <sz val="10"/>
      <color rgb="FFFF0000"/>
      <name val="Arial Narrow"/>
      <family val="2"/>
    </font>
    <font>
      <i/>
      <sz val="10"/>
      <color rgb="FFFF0000"/>
      <name val="Arial Narrow"/>
      <family val="2"/>
    </font>
    <font>
      <sz val="10"/>
      <color rgb="FF000000"/>
      <name val="Arial Narrow"/>
      <family val="2"/>
    </font>
    <font>
      <b/>
      <sz val="12"/>
      <name val="Arial Narrow"/>
      <family val="2"/>
    </font>
    <font>
      <b/>
      <sz val="18"/>
      <name val="Arial Narrow"/>
      <family val="2"/>
    </font>
    <font>
      <b/>
      <sz val="14"/>
      <name val="Arial Narrow"/>
      <family val="2"/>
    </font>
    <font>
      <u/>
      <sz val="10"/>
      <name val="Arial Narrow"/>
      <family val="2"/>
    </font>
    <font>
      <i/>
      <u/>
      <sz val="10"/>
      <name val="Arial Narrow"/>
      <family val="2"/>
    </font>
    <font>
      <b/>
      <sz val="14"/>
      <name val="Arial"/>
      <family val="2"/>
    </font>
    <font>
      <b/>
      <sz val="9.75"/>
      <name val="Arial Narrow"/>
      <family val="2"/>
    </font>
    <font>
      <b/>
      <i/>
      <u/>
      <sz val="10"/>
      <name val="Arial Narrow"/>
      <family val="2"/>
    </font>
    <font>
      <b/>
      <sz val="9.75"/>
      <name val="Arial"/>
      <family val="2"/>
    </font>
    <font>
      <b/>
      <i/>
      <sz val="10"/>
      <color theme="1"/>
      <name val="Arial Narrow"/>
      <family val="2"/>
    </font>
    <font>
      <sz val="9.75"/>
      <name val="Arial Narrow"/>
      <family val="2"/>
    </font>
    <font>
      <sz val="9.75"/>
      <name val="Arial"/>
      <family val="2"/>
    </font>
    <font>
      <u/>
      <sz val="9.75"/>
      <name val="Arial Narrow"/>
      <family val="2"/>
    </font>
    <font>
      <u/>
      <sz val="10"/>
      <color theme="10"/>
      <name val="Geneva"/>
    </font>
    <font>
      <sz val="9.75"/>
      <name val="Wingdings"/>
      <charset val="2"/>
    </font>
    <font>
      <b/>
      <sz val="10"/>
      <color theme="0"/>
      <name val="Arial Narrow"/>
      <family val="2"/>
    </font>
    <font>
      <sz val="10"/>
      <color rgb="FFFF0000"/>
      <name val="Geneva"/>
    </font>
    <font>
      <sz val="10"/>
      <color theme="0"/>
      <name val="Arial Narrow"/>
      <family val="2"/>
    </font>
    <font>
      <u/>
      <sz val="10"/>
      <color theme="10"/>
      <name val="Arial Narrow"/>
      <family val="2"/>
    </font>
    <font>
      <b/>
      <u/>
      <sz val="10"/>
      <color theme="10"/>
      <name val="Arial Narrow"/>
      <family val="2"/>
    </font>
    <font>
      <b/>
      <sz val="9.75"/>
      <name val="Calibri"/>
      <family val="2"/>
    </font>
    <font>
      <strike/>
      <sz val="10"/>
      <name val="Arial Narrow"/>
      <family val="2"/>
    </font>
    <font>
      <b/>
      <strike/>
      <sz val="10"/>
      <name val="Arial Narrow"/>
      <family val="2"/>
    </font>
    <font>
      <strike/>
      <u/>
      <sz val="10"/>
      <name val="Arial Narrow"/>
      <family val="2"/>
    </font>
    <font>
      <b/>
      <sz val="10"/>
      <color rgb="FF000000"/>
      <name val="Arial Narrow"/>
      <family val="2"/>
    </font>
    <font>
      <b/>
      <sz val="12"/>
      <name val="Arial"/>
      <family val="2"/>
    </font>
    <font>
      <sz val="12"/>
      <name val="Arial Narrow"/>
      <family val="2"/>
    </font>
    <font>
      <i/>
      <sz val="12"/>
      <name val="Arial Narrow"/>
      <family val="2"/>
    </font>
    <font>
      <i/>
      <u/>
      <sz val="12"/>
      <name val="Arial Narrow"/>
      <family val="2"/>
    </font>
    <font>
      <b/>
      <sz val="12"/>
      <color theme="1"/>
      <name val="Arial Narrow"/>
      <family val="2"/>
    </font>
    <font>
      <b/>
      <sz val="12"/>
      <color theme="1"/>
      <name val="Arial"/>
      <family val="2"/>
    </font>
    <font>
      <sz val="9"/>
      <color indexed="81"/>
      <name val="Tahoma"/>
      <family val="2"/>
    </font>
    <font>
      <b/>
      <sz val="9"/>
      <color indexed="81"/>
      <name val="Tahoma"/>
      <family val="2"/>
    </font>
    <font>
      <sz val="16"/>
      <color rgb="FFFF0000"/>
      <name val="Arial Narrow"/>
      <family val="2"/>
    </font>
    <font>
      <b/>
      <sz val="10"/>
      <color rgb="FFFF0000"/>
      <name val="Arial"/>
      <family val="2"/>
    </font>
  </fonts>
  <fills count="18">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0.14996795556505021"/>
        <bgColor indexed="64"/>
      </patternFill>
    </fill>
    <fill>
      <patternFill patternType="solid">
        <fgColor theme="1"/>
        <bgColor indexed="64"/>
      </patternFill>
    </fill>
    <fill>
      <patternFill patternType="solid">
        <fgColor theme="4" tint="0.79998168889431442"/>
        <bgColor indexed="64"/>
      </patternFill>
    </fill>
    <fill>
      <patternFill patternType="lightUp">
        <bgColor theme="0"/>
      </patternFill>
    </fill>
    <fill>
      <patternFill patternType="solid">
        <fgColor rgb="FFDCE6F1"/>
        <bgColor indexed="64"/>
      </patternFill>
    </fill>
    <fill>
      <patternFill patternType="solid">
        <fgColor rgb="FFD9D9D9"/>
        <bgColor indexed="64"/>
      </patternFill>
    </fill>
    <fill>
      <patternFill patternType="solid">
        <fgColor rgb="FFDCE6F1"/>
        <bgColor rgb="FF000000"/>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DE9D9"/>
        <bgColor indexed="64"/>
      </patternFill>
    </fill>
  </fills>
  <borders count="58">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s>
  <cellStyleXfs count="6">
    <xf numFmtId="0" fontId="0" fillId="0" borderId="0"/>
    <xf numFmtId="44" fontId="2" fillId="0" borderId="0" applyFont="0" applyFill="0" applyBorder="0" applyAlignment="0" applyProtection="0"/>
    <xf numFmtId="0" fontId="5" fillId="0" borderId="0"/>
    <xf numFmtId="9" fontId="2" fillId="0" borderId="0" applyFont="0" applyFill="0" applyBorder="0" applyAlignment="0" applyProtection="0"/>
    <xf numFmtId="0" fontId="37" fillId="0" borderId="0" applyNumberFormat="0" applyFill="0" applyBorder="0" applyAlignment="0" applyProtection="0"/>
    <xf numFmtId="43" fontId="2" fillId="0" borderId="0" applyFont="0" applyFill="0" applyBorder="0" applyAlignment="0" applyProtection="0"/>
  </cellStyleXfs>
  <cellXfs count="1001">
    <xf numFmtId="0" fontId="0" fillId="0" borderId="0" xfId="0"/>
    <xf numFmtId="0" fontId="7" fillId="4" borderId="0" xfId="0" applyFont="1" applyFill="1"/>
    <xf numFmtId="0" fontId="0" fillId="0" borderId="0" xfId="0" applyProtection="1">
      <protection locked="0"/>
    </xf>
    <xf numFmtId="0" fontId="3" fillId="4" borderId="0" xfId="0" applyFont="1" applyFill="1"/>
    <xf numFmtId="0" fontId="0" fillId="0" borderId="0" xfId="0" applyAlignment="1" applyProtection="1">
      <alignment horizontal="center"/>
      <protection locked="0"/>
    </xf>
    <xf numFmtId="0" fontId="3" fillId="0" borderId="0" xfId="0" applyFont="1" applyAlignment="1">
      <alignment horizontal="center"/>
    </xf>
    <xf numFmtId="0" fontId="3" fillId="0" borderId="0" xfId="0" applyFont="1"/>
    <xf numFmtId="0" fontId="7" fillId="0" borderId="0" xfId="0" applyFont="1" applyAlignment="1">
      <alignment horizontal="left"/>
    </xf>
    <xf numFmtId="0" fontId="7" fillId="0" borderId="0" xfId="0" applyFont="1"/>
    <xf numFmtId="0" fontId="8" fillId="0" borderId="0" xfId="0" applyFont="1" applyAlignment="1">
      <alignment horizontal="left"/>
    </xf>
    <xf numFmtId="0" fontId="3" fillId="0" borderId="0" xfId="0" applyFont="1" applyAlignment="1">
      <alignment horizontal="left"/>
    </xf>
    <xf numFmtId="0" fontId="8" fillId="0" borderId="0" xfId="0" applyFont="1"/>
    <xf numFmtId="0" fontId="7" fillId="0" borderId="0" xfId="0" applyFont="1" applyAlignment="1">
      <alignment vertical="center"/>
    </xf>
    <xf numFmtId="0" fontId="3" fillId="0" borderId="0" xfId="0" applyFont="1" applyAlignment="1">
      <alignment vertical="center"/>
    </xf>
    <xf numFmtId="0" fontId="8" fillId="4" borderId="0" xfId="0" applyFont="1" applyFill="1" applyAlignment="1">
      <alignment vertical="top"/>
    </xf>
    <xf numFmtId="0" fontId="7" fillId="4" borderId="0" xfId="0" applyFont="1" applyFill="1" applyAlignment="1">
      <alignment vertical="top"/>
    </xf>
    <xf numFmtId="0" fontId="7" fillId="4" borderId="0" xfId="0" applyFont="1" applyFill="1" applyAlignment="1">
      <alignment horizontal="center" vertical="top"/>
    </xf>
    <xf numFmtId="49" fontId="8" fillId="4" borderId="0" xfId="0" applyNumberFormat="1" applyFont="1" applyFill="1" applyAlignment="1">
      <alignment horizontal="left" vertical="top"/>
    </xf>
    <xf numFmtId="164" fontId="7" fillId="4" borderId="0" xfId="0" applyNumberFormat="1" applyFont="1" applyFill="1" applyAlignment="1">
      <alignment vertical="top"/>
    </xf>
    <xf numFmtId="164" fontId="7" fillId="4" borderId="0" xfId="0" applyNumberFormat="1" applyFont="1" applyFill="1" applyAlignment="1">
      <alignment horizontal="center" vertical="top"/>
    </xf>
    <xf numFmtId="49" fontId="8" fillId="0" borderId="0" xfId="0" applyNumberFormat="1" applyFont="1" applyAlignment="1">
      <alignment horizontal="left"/>
    </xf>
    <xf numFmtId="0" fontId="7" fillId="0" borderId="0" xfId="0" applyFont="1" applyAlignment="1">
      <alignment horizontal="left" wrapText="1"/>
    </xf>
    <xf numFmtId="0" fontId="8" fillId="0" borderId="0" xfId="0" applyFont="1" applyAlignment="1">
      <alignment wrapText="1"/>
    </xf>
    <xf numFmtId="0" fontId="17" fillId="0" borderId="3" xfId="0" applyFont="1" applyBorder="1" applyAlignment="1">
      <alignment horizontal="right"/>
    </xf>
    <xf numFmtId="0" fontId="17" fillId="4" borderId="0" xfId="0" applyFont="1" applyFill="1" applyAlignment="1">
      <alignment horizontal="right"/>
    </xf>
    <xf numFmtId="0" fontId="8" fillId="0" borderId="0" xfId="0" applyFont="1" applyAlignment="1">
      <alignment horizontal="left" vertical="center"/>
    </xf>
    <xf numFmtId="0" fontId="0" fillId="0" borderId="0" xfId="0" applyAlignment="1">
      <alignment horizontal="center" vertical="center"/>
    </xf>
    <xf numFmtId="10" fontId="7" fillId="0" borderId="0" xfId="0" applyNumberFormat="1" applyFont="1" applyAlignment="1">
      <alignment horizontal="center"/>
    </xf>
    <xf numFmtId="0" fontId="8" fillId="0" borderId="0" xfId="0" applyFont="1" applyAlignment="1">
      <alignment vertical="center"/>
    </xf>
    <xf numFmtId="0" fontId="0" fillId="0" borderId="0" xfId="0" applyAlignment="1">
      <alignment vertical="center"/>
    </xf>
    <xf numFmtId="0" fontId="29" fillId="4" borderId="0" xfId="0" applyFont="1" applyFill="1"/>
    <xf numFmtId="0" fontId="34" fillId="4" borderId="0" xfId="0" applyFont="1" applyFill="1" applyAlignment="1">
      <alignment vertical="center" wrapText="1"/>
    </xf>
    <xf numFmtId="0" fontId="32" fillId="0" borderId="0" xfId="0" applyFont="1" applyAlignment="1">
      <alignment vertical="center"/>
    </xf>
    <xf numFmtId="0" fontId="8" fillId="4" borderId="0" xfId="0" applyFont="1" applyFill="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left" vertical="top"/>
    </xf>
    <xf numFmtId="0" fontId="8" fillId="0" borderId="0" xfId="0" applyFont="1" applyAlignment="1">
      <alignment horizontal="left" vertical="top"/>
    </xf>
    <xf numFmtId="0" fontId="8" fillId="4" borderId="0" xfId="0" applyFont="1" applyFill="1" applyAlignment="1">
      <alignment horizontal="left"/>
    </xf>
    <xf numFmtId="0" fontId="8" fillId="4" borderId="0" xfId="0" applyFont="1" applyFill="1"/>
    <xf numFmtId="0" fontId="7" fillId="4" borderId="0" xfId="0" applyFont="1" applyFill="1" applyAlignment="1">
      <alignment horizontal="left"/>
    </xf>
    <xf numFmtId="0" fontId="7" fillId="0" borderId="0" xfId="0" applyFont="1" applyAlignment="1">
      <alignment horizontal="left" vertical="center"/>
    </xf>
    <xf numFmtId="0" fontId="8" fillId="4" borderId="0" xfId="0" applyFont="1" applyFill="1" applyAlignment="1">
      <alignment horizontal="center"/>
    </xf>
    <xf numFmtId="0" fontId="7" fillId="4" borderId="0" xfId="0" applyFont="1" applyFill="1" applyAlignment="1">
      <alignment horizontal="center"/>
    </xf>
    <xf numFmtId="0" fontId="7" fillId="4" borderId="0" xfId="0" applyFont="1" applyFill="1" applyAlignment="1">
      <alignment horizontal="left" vertical="center"/>
    </xf>
    <xf numFmtId="0" fontId="7" fillId="4" borderId="0" xfId="0" applyFont="1" applyFill="1" applyAlignment="1">
      <alignment horizontal="center" vertical="center"/>
    </xf>
    <xf numFmtId="0" fontId="20" fillId="4" borderId="0" xfId="0" applyFont="1" applyFill="1" applyAlignment="1">
      <alignment horizontal="left"/>
    </xf>
    <xf numFmtId="0" fontId="30" fillId="9" borderId="4" xfId="0" applyFont="1" applyFill="1" applyBorder="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center" vertical="center" wrapText="1"/>
    </xf>
    <xf numFmtId="0" fontId="34" fillId="4" borderId="0" xfId="0" applyFont="1" applyFill="1" applyAlignment="1">
      <alignment horizontal="left" vertical="center" wrapText="1"/>
    </xf>
    <xf numFmtId="0" fontId="30" fillId="4" borderId="0" xfId="0" applyFont="1" applyFill="1" applyAlignment="1">
      <alignment horizontal="center" vertical="center"/>
    </xf>
    <xf numFmtId="0" fontId="30" fillId="4" borderId="0" xfId="0" applyFont="1" applyFill="1" applyAlignment="1">
      <alignment vertical="center"/>
    </xf>
    <xf numFmtId="49" fontId="34" fillId="4" borderId="0" xfId="0" applyNumberFormat="1" applyFont="1" applyFill="1" applyAlignment="1">
      <alignment vertical="center"/>
    </xf>
    <xf numFmtId="0" fontId="30" fillId="9" borderId="4" xfId="0" applyFont="1" applyFill="1" applyBorder="1" applyAlignment="1" applyProtection="1">
      <alignment horizontal="center" vertical="center" wrapText="1"/>
      <protection locked="0"/>
    </xf>
    <xf numFmtId="0" fontId="30" fillId="4" borderId="0" xfId="0" applyFont="1" applyFill="1" applyAlignment="1">
      <alignment vertical="center" wrapText="1"/>
    </xf>
    <xf numFmtId="0" fontId="32" fillId="4" borderId="0" xfId="0" applyFont="1" applyFill="1" applyAlignment="1">
      <alignment vertical="center"/>
    </xf>
    <xf numFmtId="49" fontId="34" fillId="4" borderId="0" xfId="0" applyNumberFormat="1" applyFont="1" applyFill="1" applyAlignment="1">
      <alignment horizontal="justify" vertical="center"/>
    </xf>
    <xf numFmtId="0" fontId="34" fillId="4" borderId="0" xfId="0" applyFont="1" applyFill="1" applyAlignment="1">
      <alignment vertical="center"/>
    </xf>
    <xf numFmtId="0" fontId="30" fillId="4" borderId="0" xfId="0" applyFont="1" applyFill="1" applyAlignment="1">
      <alignment horizontal="left" vertical="center"/>
    </xf>
    <xf numFmtId="0" fontId="35" fillId="4" borderId="0" xfId="0" applyFont="1" applyFill="1" applyAlignment="1">
      <alignment vertical="center"/>
    </xf>
    <xf numFmtId="49" fontId="30" fillId="4" borderId="0" xfId="0" applyNumberFormat="1" applyFont="1" applyFill="1" applyAlignment="1">
      <alignment horizontal="center" vertical="center"/>
    </xf>
    <xf numFmtId="0" fontId="0" fillId="4" borderId="0" xfId="0" applyFill="1" applyAlignment="1">
      <alignment vertical="center"/>
    </xf>
    <xf numFmtId="1" fontId="7" fillId="4" borderId="0" xfId="0" applyNumberFormat="1" applyFont="1" applyFill="1" applyAlignment="1">
      <alignment horizontal="center" vertical="top"/>
    </xf>
    <xf numFmtId="0" fontId="3" fillId="4" borderId="0" xfId="0" applyFont="1" applyFill="1" applyAlignment="1">
      <alignment horizontal="left"/>
    </xf>
    <xf numFmtId="0" fontId="34" fillId="4" borderId="0" xfId="0" applyFont="1" applyFill="1" applyAlignment="1">
      <alignment horizontal="left" vertical="center"/>
    </xf>
    <xf numFmtId="0" fontId="32" fillId="4" borderId="0" xfId="0" applyFont="1" applyFill="1" applyAlignment="1">
      <alignment horizontal="justify" vertical="center"/>
    </xf>
    <xf numFmtId="49" fontId="8" fillId="4" borderId="0" xfId="0" applyNumberFormat="1" applyFont="1" applyFill="1" applyAlignment="1">
      <alignment horizontal="left"/>
    </xf>
    <xf numFmtId="0" fontId="7" fillId="4" borderId="0" xfId="0" applyFont="1" applyFill="1" applyAlignment="1">
      <alignment horizontal="center" vertical="center" wrapText="1"/>
    </xf>
    <xf numFmtId="2" fontId="7" fillId="4" borderId="0" xfId="0" applyNumberFormat="1" applyFont="1" applyFill="1" applyAlignment="1">
      <alignment horizontal="center" vertical="center" wrapText="1"/>
    </xf>
    <xf numFmtId="170" fontId="7" fillId="4" borderId="0" xfId="0" applyNumberFormat="1" applyFont="1" applyFill="1" applyAlignment="1">
      <alignment horizontal="center" vertical="center"/>
    </xf>
    <xf numFmtId="49" fontId="7" fillId="4" borderId="0" xfId="0" applyNumberFormat="1" applyFont="1" applyFill="1" applyAlignment="1">
      <alignment horizontal="left"/>
    </xf>
    <xf numFmtId="49" fontId="7" fillId="4" borderId="0" xfId="0" applyNumberFormat="1" applyFont="1" applyFill="1" applyAlignment="1">
      <alignment horizontal="justify"/>
    </xf>
    <xf numFmtId="0" fontId="20" fillId="4" borderId="0" xfId="0" applyFont="1" applyFill="1"/>
    <xf numFmtId="0" fontId="8" fillId="4" borderId="0" xfId="0" applyFont="1" applyFill="1" applyAlignment="1">
      <alignment horizontal="right" vertical="center"/>
    </xf>
    <xf numFmtId="0" fontId="8" fillId="4" borderId="0" xfId="0" applyFont="1" applyFill="1" applyAlignment="1">
      <alignment vertical="center" wrapText="1"/>
    </xf>
    <xf numFmtId="42" fontId="8" fillId="0" borderId="0" xfId="1" applyNumberFormat="1" applyFont="1" applyAlignment="1" applyProtection="1">
      <alignment horizontal="center" vertical="center"/>
    </xf>
    <xf numFmtId="44" fontId="8" fillId="0" borderId="0" xfId="1" applyFont="1" applyAlignment="1" applyProtection="1">
      <alignment horizontal="center" vertical="center"/>
    </xf>
    <xf numFmtId="44" fontId="8" fillId="0" borderId="0" xfId="1" applyFont="1" applyAlignment="1" applyProtection="1">
      <alignment horizontal="left" vertical="center"/>
    </xf>
    <xf numFmtId="49" fontId="8" fillId="4" borderId="0" xfId="0" applyNumberFormat="1" applyFont="1" applyFill="1" applyAlignment="1">
      <alignment horizontal="left" vertical="center"/>
    </xf>
    <xf numFmtId="0" fontId="7" fillId="4" borderId="0" xfId="0" applyFont="1" applyFill="1" applyAlignment="1">
      <alignment vertical="center"/>
    </xf>
    <xf numFmtId="0" fontId="8" fillId="4" borderId="0" xfId="0" applyFont="1" applyFill="1" applyAlignment="1">
      <alignment horizontal="center" vertical="center"/>
    </xf>
    <xf numFmtId="0" fontId="17" fillId="4" borderId="0" xfId="0" applyFont="1" applyFill="1" applyAlignment="1">
      <alignment horizontal="left" vertical="center" wrapText="1"/>
    </xf>
    <xf numFmtId="49" fontId="7" fillId="4" borderId="0" xfId="0" applyNumberFormat="1" applyFont="1" applyFill="1" applyAlignment="1">
      <alignment horizontal="left" vertical="center"/>
    </xf>
    <xf numFmtId="0" fontId="8" fillId="4" borderId="0" xfId="0" applyFont="1" applyFill="1" applyAlignment="1">
      <alignment horizontal="left" vertical="center"/>
    </xf>
    <xf numFmtId="0" fontId="7" fillId="0" borderId="0" xfId="0" applyFont="1" applyAlignment="1">
      <alignment vertical="center" wrapText="1"/>
    </xf>
    <xf numFmtId="49" fontId="7" fillId="0" borderId="0" xfId="0" applyNumberFormat="1" applyFont="1" applyAlignment="1">
      <alignment vertical="center"/>
    </xf>
    <xf numFmtId="0" fontId="8" fillId="4" borderId="0" xfId="0" applyFont="1" applyFill="1" applyAlignment="1">
      <alignment vertical="center"/>
    </xf>
    <xf numFmtId="49" fontId="7" fillId="4" borderId="0" xfId="0" applyNumberFormat="1" applyFont="1" applyFill="1" applyAlignment="1">
      <alignment horizontal="center" vertical="center"/>
    </xf>
    <xf numFmtId="0" fontId="7" fillId="4" borderId="0" xfId="0" applyFont="1" applyFill="1" applyAlignment="1">
      <alignment vertical="center" wrapText="1"/>
    </xf>
    <xf numFmtId="0" fontId="3" fillId="4" borderId="0" xfId="0" applyFont="1" applyFill="1" applyAlignment="1">
      <alignment vertical="center"/>
    </xf>
    <xf numFmtId="0" fontId="7" fillId="4" borderId="0" xfId="0" applyFont="1" applyFill="1" applyAlignment="1">
      <alignment horizontal="right" vertical="center"/>
    </xf>
    <xf numFmtId="0" fontId="7" fillId="4" borderId="2" xfId="0" applyFont="1" applyFill="1" applyBorder="1" applyAlignment="1">
      <alignment vertical="center"/>
    </xf>
    <xf numFmtId="0" fontId="7" fillId="4" borderId="2" xfId="0" applyFont="1" applyFill="1" applyBorder="1" applyAlignment="1">
      <alignment horizontal="center" vertical="center"/>
    </xf>
    <xf numFmtId="0" fontId="7" fillId="0" borderId="2" xfId="0" applyFont="1" applyBorder="1" applyAlignment="1">
      <alignment vertical="center" wrapText="1"/>
    </xf>
    <xf numFmtId="0" fontId="7" fillId="4" borderId="2" xfId="0" applyFont="1" applyFill="1" applyBorder="1" applyAlignment="1">
      <alignment vertical="center" wrapText="1"/>
    </xf>
    <xf numFmtId="0" fontId="8" fillId="9" borderId="17" xfId="0" applyFont="1" applyFill="1" applyBorder="1" applyAlignment="1" applyProtection="1">
      <alignment horizontal="center" vertical="center"/>
      <protection locked="0"/>
    </xf>
    <xf numFmtId="0" fontId="8" fillId="4" borderId="0" xfId="0" applyFont="1" applyFill="1" applyAlignment="1">
      <alignment horizontal="right" vertical="center" wrapText="1"/>
    </xf>
    <xf numFmtId="0" fontId="8" fillId="12" borderId="7"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 xfId="0" applyFont="1" applyFill="1" applyBorder="1" applyAlignment="1">
      <alignment horizontal="center" vertical="center" wrapText="1"/>
    </xf>
    <xf numFmtId="168" fontId="7" fillId="10" borderId="4" xfId="0" applyNumberFormat="1" applyFont="1" applyFill="1" applyBorder="1" applyAlignment="1">
      <alignment horizontal="right" vertical="center"/>
    </xf>
    <xf numFmtId="0" fontId="7" fillId="0" borderId="4" xfId="0" applyFont="1" applyBorder="1" applyAlignment="1">
      <alignment horizontal="center" vertical="center" wrapText="1"/>
    </xf>
    <xf numFmtId="0" fontId="7" fillId="4" borderId="2" xfId="0" applyFont="1" applyFill="1" applyBorder="1" applyAlignment="1">
      <alignment horizontal="left" vertical="center"/>
    </xf>
    <xf numFmtId="0" fontId="8" fillId="3" borderId="7" xfId="0" applyFont="1" applyFill="1" applyBorder="1" applyAlignment="1">
      <alignment vertical="center" wrapText="1"/>
    </xf>
    <xf numFmtId="44" fontId="8" fillId="3" borderId="6" xfId="0" applyNumberFormat="1" applyFont="1" applyFill="1" applyBorder="1" applyAlignment="1">
      <alignment horizontal="center" vertical="center"/>
    </xf>
    <xf numFmtId="44" fontId="8" fillId="3" borderId="6" xfId="0" applyNumberFormat="1"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49" fontId="7" fillId="4" borderId="3" xfId="0" applyNumberFormat="1" applyFont="1" applyFill="1" applyBorder="1" applyAlignment="1">
      <alignment horizontal="left" vertical="center"/>
    </xf>
    <xf numFmtId="0" fontId="7" fillId="4" borderId="3" xfId="0" applyFont="1" applyFill="1" applyBorder="1" applyAlignment="1">
      <alignment vertical="center"/>
    </xf>
    <xf numFmtId="49" fontId="8" fillId="4" borderId="0" xfId="0" applyNumberFormat="1" applyFont="1" applyFill="1" applyAlignment="1">
      <alignment vertical="center"/>
    </xf>
    <xf numFmtId="0" fontId="8" fillId="4" borderId="0" xfId="0" applyFont="1" applyFill="1" applyAlignment="1">
      <alignment horizontal="left" vertical="center" wrapText="1"/>
    </xf>
    <xf numFmtId="0" fontId="8" fillId="4" borderId="0" xfId="0" applyFont="1" applyFill="1" applyAlignment="1">
      <alignment horizontal="center" vertical="center" wrapText="1"/>
    </xf>
    <xf numFmtId="167" fontId="8" fillId="4" borderId="0" xfId="0" applyNumberFormat="1" applyFont="1" applyFill="1" applyAlignment="1">
      <alignment horizontal="right" vertical="center"/>
    </xf>
    <xf numFmtId="0" fontId="8" fillId="12" borderId="5" xfId="0" applyFont="1" applyFill="1" applyBorder="1" applyAlignment="1">
      <alignment horizontal="center" vertical="center" wrapText="1"/>
    </xf>
    <xf numFmtId="0" fontId="8" fillId="12" borderId="4" xfId="0" applyFont="1" applyFill="1" applyBorder="1" applyAlignment="1">
      <alignment horizontal="center" vertical="center" wrapText="1"/>
    </xf>
    <xf numFmtId="9" fontId="7" fillId="3" borderId="4" xfId="3" applyFont="1" applyFill="1" applyBorder="1" applyAlignment="1" applyProtection="1">
      <alignment horizontal="center" vertical="center"/>
    </xf>
    <xf numFmtId="0" fontId="8" fillId="3" borderId="5" xfId="0" applyFont="1" applyFill="1" applyBorder="1" applyAlignment="1">
      <alignment horizontal="center" vertical="center" wrapText="1"/>
    </xf>
    <xf numFmtId="49" fontId="7" fillId="4" borderId="0" xfId="0" quotePrefix="1" applyNumberFormat="1" applyFont="1" applyFill="1" applyAlignment="1">
      <alignment horizontal="center" vertical="center"/>
    </xf>
    <xf numFmtId="0" fontId="18" fillId="4" borderId="0" xfId="0" applyFont="1" applyFill="1" applyAlignment="1">
      <alignment horizontal="right" vertical="center"/>
    </xf>
    <xf numFmtId="0" fontId="19" fillId="4" borderId="0" xfId="0" applyFont="1" applyFill="1" applyAlignment="1">
      <alignment horizontal="right" vertical="center"/>
    </xf>
    <xf numFmtId="0" fontId="18" fillId="4" borderId="0" xfId="0" applyFont="1" applyFill="1" applyAlignment="1">
      <alignment horizontal="left" vertical="center"/>
    </xf>
    <xf numFmtId="0" fontId="18" fillId="4" borderId="0" xfId="0" applyFont="1" applyFill="1" applyAlignment="1">
      <alignment vertical="center"/>
    </xf>
    <xf numFmtId="0" fontId="20" fillId="4" borderId="0" xfId="0" applyFont="1" applyFill="1" applyAlignment="1">
      <alignment horizontal="left" vertical="center"/>
    </xf>
    <xf numFmtId="167" fontId="8" fillId="4" borderId="0" xfId="0" applyNumberFormat="1" applyFont="1" applyFill="1" applyAlignment="1">
      <alignment vertical="center"/>
    </xf>
    <xf numFmtId="1" fontId="8" fillId="4" borderId="0" xfId="0" applyNumberFormat="1" applyFont="1" applyFill="1" applyAlignment="1">
      <alignment vertical="center"/>
    </xf>
    <xf numFmtId="1" fontId="8" fillId="4" borderId="0" xfId="0" applyNumberFormat="1" applyFont="1" applyFill="1" applyAlignment="1">
      <alignment horizontal="right" vertical="center"/>
    </xf>
    <xf numFmtId="44" fontId="7" fillId="4" borderId="0" xfId="1" applyFont="1" applyFill="1" applyAlignment="1" applyProtection="1">
      <alignment horizontal="left" vertical="center"/>
    </xf>
    <xf numFmtId="0" fontId="8" fillId="9" borderId="4" xfId="0" applyFont="1" applyFill="1" applyBorder="1" applyAlignment="1">
      <alignment vertical="center"/>
    </xf>
    <xf numFmtId="0" fontId="8" fillId="9" borderId="4" xfId="0" applyFont="1" applyFill="1" applyBorder="1" applyAlignment="1" applyProtection="1">
      <alignment horizontal="left" vertical="center"/>
      <protection locked="0"/>
    </xf>
    <xf numFmtId="0" fontId="8" fillId="9" borderId="4" xfId="0" applyFont="1" applyFill="1" applyBorder="1" applyAlignment="1" applyProtection="1">
      <alignment vertical="center"/>
      <protection locked="0"/>
    </xf>
    <xf numFmtId="0" fontId="8" fillId="9" borderId="4" xfId="0" applyFont="1" applyFill="1" applyBorder="1" applyAlignment="1" applyProtection="1">
      <alignment horizontal="center" vertical="center"/>
      <protection locked="0"/>
    </xf>
    <xf numFmtId="0" fontId="7" fillId="4" borderId="3" xfId="0" applyFont="1" applyFill="1" applyBorder="1" applyAlignment="1">
      <alignment horizontal="left" vertical="center"/>
    </xf>
    <xf numFmtId="0" fontId="7" fillId="4" borderId="0" xfId="0" applyFont="1" applyFill="1" applyAlignment="1" applyProtection="1">
      <alignment vertical="center"/>
      <protection locked="0"/>
    </xf>
    <xf numFmtId="0" fontId="3" fillId="4" borderId="0" xfId="0" applyFont="1" applyFill="1" applyAlignment="1">
      <alignment horizontal="center" vertical="center"/>
    </xf>
    <xf numFmtId="0" fontId="8" fillId="4" borderId="13" xfId="0" applyFont="1" applyFill="1" applyBorder="1" applyAlignment="1">
      <alignment vertical="center"/>
    </xf>
    <xf numFmtId="0" fontId="8" fillId="3" borderId="32" xfId="0" applyFont="1" applyFill="1" applyBorder="1" applyAlignment="1">
      <alignment horizontal="center" vertical="center" wrapText="1"/>
    </xf>
    <xf numFmtId="0" fontId="7" fillId="3" borderId="37" xfId="0" applyFont="1" applyFill="1" applyBorder="1" applyAlignment="1">
      <alignment horizontal="left" vertical="center" wrapText="1"/>
    </xf>
    <xf numFmtId="44" fontId="7" fillId="3" borderId="37" xfId="0" applyNumberFormat="1" applyFont="1" applyFill="1" applyBorder="1" applyAlignment="1">
      <alignment horizontal="left" vertical="center"/>
    </xf>
    <xf numFmtId="0" fontId="8"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horizontal="right" vertical="center"/>
    </xf>
    <xf numFmtId="0" fontId="8" fillId="2" borderId="0" xfId="0" applyFont="1" applyFill="1" applyAlignment="1">
      <alignment horizontal="left" vertical="center"/>
    </xf>
    <xf numFmtId="0" fontId="3" fillId="4" borderId="0" xfId="0" applyFont="1" applyFill="1" applyAlignment="1">
      <alignment horizontal="center"/>
    </xf>
    <xf numFmtId="0" fontId="6" fillId="4" borderId="0" xfId="0" applyFont="1" applyFill="1" applyAlignment="1">
      <alignment horizontal="left" vertical="center"/>
    </xf>
    <xf numFmtId="0" fontId="5" fillId="4" borderId="0" xfId="0" applyFont="1" applyFill="1" applyAlignment="1">
      <alignment horizontal="left" vertical="center"/>
    </xf>
    <xf numFmtId="0" fontId="5" fillId="4" borderId="0" xfId="0" applyFont="1" applyFill="1" applyAlignment="1">
      <alignment horizontal="left" vertical="center" wrapText="1"/>
    </xf>
    <xf numFmtId="0" fontId="0" fillId="4" borderId="1" xfId="0" applyFill="1" applyBorder="1" applyAlignment="1">
      <alignment horizontal="left"/>
    </xf>
    <xf numFmtId="0" fontId="3" fillId="4" borderId="1" xfId="0" applyFont="1" applyFill="1" applyBorder="1" applyAlignment="1">
      <alignment horizontal="left"/>
    </xf>
    <xf numFmtId="0" fontId="3" fillId="4" borderId="0" xfId="0" applyFont="1" applyFill="1" applyAlignment="1">
      <alignment horizontal="left" indent="12"/>
    </xf>
    <xf numFmtId="0" fontId="4" fillId="4" borderId="0" xfId="0" applyFont="1" applyFill="1" applyAlignment="1">
      <alignment horizontal="left"/>
    </xf>
    <xf numFmtId="0" fontId="8" fillId="4" borderId="7" xfId="0" applyFont="1" applyFill="1" applyBorder="1" applyAlignment="1">
      <alignment vertical="center"/>
    </xf>
    <xf numFmtId="10" fontId="7" fillId="3" borderId="4" xfId="0" applyNumberFormat="1" applyFont="1" applyFill="1" applyBorder="1" applyAlignment="1">
      <alignment horizontal="right" vertical="center"/>
    </xf>
    <xf numFmtId="165" fontId="7" fillId="0" borderId="11" xfId="0" applyNumberFormat="1" applyFont="1" applyBorder="1" applyAlignment="1">
      <alignment horizontal="right" vertical="center"/>
    </xf>
    <xf numFmtId="165" fontId="8" fillId="0" borderId="4" xfId="0" applyNumberFormat="1" applyFont="1" applyBorder="1" applyAlignment="1">
      <alignment horizontal="center" vertical="center"/>
    </xf>
    <xf numFmtId="165" fontId="7" fillId="0" borderId="0" xfId="0" applyNumberFormat="1" applyFont="1" applyAlignment="1">
      <alignment horizontal="left" vertical="center"/>
    </xf>
    <xf numFmtId="7" fontId="7" fillId="4" borderId="3" xfId="0" applyNumberFormat="1" applyFont="1" applyFill="1" applyBorder="1" applyAlignment="1">
      <alignment horizontal="left" vertical="center"/>
    </xf>
    <xf numFmtId="42" fontId="7" fillId="4" borderId="0" xfId="1" applyNumberFormat="1" applyFont="1" applyFill="1" applyAlignment="1" applyProtection="1">
      <alignment horizontal="right" vertical="center"/>
    </xf>
    <xf numFmtId="1" fontId="8" fillId="3" borderId="4" xfId="0" applyNumberFormat="1" applyFont="1" applyFill="1" applyBorder="1" applyAlignment="1">
      <alignment horizontal="center" vertical="center"/>
    </xf>
    <xf numFmtId="0" fontId="8" fillId="8" borderId="0" xfId="0" applyFont="1" applyFill="1" applyAlignment="1">
      <alignment vertical="center"/>
    </xf>
    <xf numFmtId="165" fontId="8" fillId="0" borderId="0" xfId="1" applyNumberFormat="1" applyFont="1" applyAlignment="1" applyProtection="1">
      <alignment vertical="center"/>
    </xf>
    <xf numFmtId="165" fontId="12" fillId="0" borderId="0" xfId="1" applyNumberFormat="1" applyFont="1" applyAlignment="1" applyProtection="1">
      <alignment vertical="center"/>
    </xf>
    <xf numFmtId="0" fontId="8" fillId="0" borderId="0" xfId="1" applyNumberFormat="1" applyFont="1" applyAlignment="1" applyProtection="1">
      <alignment vertical="center" wrapText="1"/>
    </xf>
    <xf numFmtId="5" fontId="8" fillId="4" borderId="0" xfId="1" applyNumberFormat="1" applyFont="1" applyFill="1" applyAlignment="1" applyProtection="1">
      <alignment vertical="center"/>
    </xf>
    <xf numFmtId="6" fontId="12" fillId="0" borderId="0" xfId="1" applyNumberFormat="1" applyFont="1" applyAlignment="1" applyProtection="1">
      <alignment vertical="center"/>
    </xf>
    <xf numFmtId="0" fontId="8" fillId="0" borderId="0" xfId="1" applyNumberFormat="1" applyFont="1" applyAlignment="1" applyProtection="1">
      <alignment vertical="center"/>
    </xf>
    <xf numFmtId="0" fontId="7" fillId="4" borderId="0" xfId="0" applyFont="1" applyFill="1" applyAlignment="1">
      <alignment horizontal="justify" vertical="center" wrapText="1"/>
    </xf>
    <xf numFmtId="0" fontId="8" fillId="4" borderId="0" xfId="0" applyFont="1" applyFill="1" applyAlignment="1">
      <alignment horizontal="justify" vertical="top" wrapText="1"/>
    </xf>
    <xf numFmtId="0" fontId="0" fillId="4" borderId="0" xfId="0" applyFill="1"/>
    <xf numFmtId="0" fontId="7" fillId="4" borderId="0" xfId="0" applyFont="1" applyFill="1" applyAlignment="1">
      <alignment horizontal="justify" vertical="center"/>
    </xf>
    <xf numFmtId="49" fontId="18" fillId="4" borderId="0" xfId="0" applyNumberFormat="1" applyFont="1" applyFill="1" applyAlignment="1">
      <alignment vertical="center"/>
    </xf>
    <xf numFmtId="0" fontId="18" fillId="4" borderId="0" xfId="0" applyFont="1" applyFill="1" applyAlignment="1">
      <alignment vertical="center" wrapText="1"/>
    </xf>
    <xf numFmtId="49" fontId="20" fillId="4" borderId="0" xfId="0" applyNumberFormat="1" applyFont="1" applyFill="1" applyAlignment="1">
      <alignment vertical="center" wrapText="1"/>
    </xf>
    <xf numFmtId="0" fontId="20" fillId="4" borderId="0" xfId="0" applyFont="1" applyFill="1" applyAlignment="1">
      <alignment vertical="center" wrapText="1"/>
    </xf>
    <xf numFmtId="0" fontId="20" fillId="4" borderId="0" xfId="0" applyFont="1" applyFill="1" applyAlignment="1">
      <alignment horizontal="center" vertical="center" wrapText="1"/>
    </xf>
    <xf numFmtId="0" fontId="18" fillId="4" borderId="0" xfId="0" applyFont="1" applyFill="1" applyAlignment="1">
      <alignment horizontal="center" vertical="center" wrapText="1"/>
    </xf>
    <xf numFmtId="49" fontId="20" fillId="4" borderId="2" xfId="0" applyNumberFormat="1" applyFont="1" applyFill="1" applyBorder="1" applyAlignment="1">
      <alignment vertical="center" wrapText="1"/>
    </xf>
    <xf numFmtId="0" fontId="18" fillId="4" borderId="0" xfId="0" applyFont="1" applyFill="1" applyAlignment="1">
      <alignment vertical="center" shrinkToFit="1"/>
    </xf>
    <xf numFmtId="0" fontId="18" fillId="4" borderId="3" xfId="0" applyFont="1" applyFill="1" applyBorder="1" applyAlignment="1">
      <alignment vertical="center"/>
    </xf>
    <xf numFmtId="49" fontId="20" fillId="4" borderId="0" xfId="0" applyNumberFormat="1" applyFont="1" applyFill="1" applyAlignment="1">
      <alignment horizontal="left" vertical="center" wrapText="1"/>
    </xf>
    <xf numFmtId="49" fontId="20" fillId="0" borderId="0" xfId="0" applyNumberFormat="1" applyFont="1" applyAlignment="1">
      <alignment horizontal="left" vertical="center" wrapText="1"/>
    </xf>
    <xf numFmtId="49" fontId="20" fillId="4" borderId="0" xfId="0" applyNumberFormat="1" applyFont="1" applyFill="1" applyAlignment="1">
      <alignment vertical="center"/>
    </xf>
    <xf numFmtId="49" fontId="20" fillId="4" borderId="2" xfId="0" applyNumberFormat="1" applyFont="1" applyFill="1" applyBorder="1" applyAlignment="1">
      <alignment vertical="center"/>
    </xf>
    <xf numFmtId="49" fontId="20" fillId="4" borderId="3" xfId="0" applyNumberFormat="1" applyFont="1" applyFill="1" applyBorder="1" applyAlignment="1">
      <alignment vertical="center" wrapText="1"/>
    </xf>
    <xf numFmtId="0" fontId="18" fillId="0" borderId="0" xfId="0" applyFont="1" applyAlignment="1">
      <alignment vertical="center"/>
    </xf>
    <xf numFmtId="0" fontId="18" fillId="4" borderId="3" xfId="0" applyFont="1" applyFill="1" applyBorder="1" applyAlignment="1">
      <alignment vertical="center" shrinkToFit="1"/>
    </xf>
    <xf numFmtId="49" fontId="20" fillId="4" borderId="3" xfId="0" applyNumberFormat="1" applyFont="1" applyFill="1" applyBorder="1" applyAlignment="1">
      <alignment vertical="center"/>
    </xf>
    <xf numFmtId="0" fontId="18" fillId="4" borderId="0" xfId="0" applyFont="1" applyFill="1"/>
    <xf numFmtId="0" fontId="0" fillId="4" borderId="0" xfId="0" applyFill="1" applyAlignment="1">
      <alignment horizontal="center" vertical="center"/>
    </xf>
    <xf numFmtId="49" fontId="7" fillId="4" borderId="0" xfId="0" applyNumberFormat="1" applyFont="1" applyFill="1" applyAlignment="1">
      <alignment vertical="center"/>
    </xf>
    <xf numFmtId="0" fontId="0" fillId="4" borderId="0" xfId="0" applyFill="1" applyAlignment="1">
      <alignment horizontal="left" vertical="center"/>
    </xf>
    <xf numFmtId="0" fontId="0" fillId="4" borderId="0" xfId="0" applyFill="1" applyAlignment="1">
      <alignment horizontal="left" vertical="center" wrapText="1"/>
    </xf>
    <xf numFmtId="0" fontId="0" fillId="0" borderId="0" xfId="0" applyAlignment="1">
      <alignment horizontal="left" vertical="center" wrapText="1"/>
    </xf>
    <xf numFmtId="0" fontId="0" fillId="4" borderId="13" xfId="0" applyFill="1" applyBorder="1" applyAlignment="1">
      <alignment vertical="center"/>
    </xf>
    <xf numFmtId="0" fontId="8" fillId="4" borderId="2" xfId="0" applyFont="1" applyFill="1" applyBorder="1" applyAlignment="1">
      <alignment horizontal="right"/>
    </xf>
    <xf numFmtId="0" fontId="16" fillId="4" borderId="0" xfId="0" applyFont="1" applyFill="1" applyAlignment="1">
      <alignment horizontal="center" vertical="center" wrapText="1"/>
    </xf>
    <xf numFmtId="49" fontId="8" fillId="4" borderId="0" xfId="0" quotePrefix="1" applyNumberFormat="1" applyFont="1" applyFill="1" applyAlignment="1">
      <alignment horizontal="left" vertical="center"/>
    </xf>
    <xf numFmtId="0" fontId="8" fillId="4" borderId="0" xfId="0" applyFont="1" applyFill="1" applyAlignment="1" applyProtection="1">
      <alignment vertical="center"/>
      <protection locked="0"/>
    </xf>
    <xf numFmtId="0" fontId="26" fillId="4" borderId="0" xfId="0" applyFont="1" applyFill="1" applyAlignment="1">
      <alignment horizontal="center" vertical="center" wrapText="1"/>
    </xf>
    <xf numFmtId="0" fontId="7" fillId="4" borderId="0" xfId="0" applyFont="1" applyFill="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0" fontId="7" fillId="4" borderId="0" xfId="0" applyFont="1" applyFill="1" applyAlignment="1" applyProtection="1">
      <alignment horizontal="left" vertical="center"/>
      <protection locked="0"/>
    </xf>
    <xf numFmtId="0" fontId="8" fillId="4" borderId="0" xfId="0" applyFont="1" applyFill="1" applyAlignment="1" applyProtection="1">
      <alignment vertical="center" wrapText="1"/>
      <protection locked="0"/>
    </xf>
    <xf numFmtId="0" fontId="0" fillId="4" borderId="0" xfId="0" applyFill="1" applyAlignment="1">
      <alignment horizontal="center"/>
    </xf>
    <xf numFmtId="0" fontId="0" fillId="4" borderId="0" xfId="0" applyFill="1" applyProtection="1">
      <protection locked="0"/>
    </xf>
    <xf numFmtId="1" fontId="8" fillId="4" borderId="4"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2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6" fillId="4" borderId="0" xfId="0" applyFont="1" applyFill="1" applyAlignment="1">
      <alignment horizontal="right"/>
    </xf>
    <xf numFmtId="0" fontId="7" fillId="4" borderId="0" xfId="0" applyFont="1" applyFill="1" applyAlignment="1">
      <alignment horizontal="right"/>
    </xf>
    <xf numFmtId="0" fontId="8" fillId="9" borderId="8" xfId="0"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4" xfId="0" applyFont="1" applyBorder="1" applyAlignment="1">
      <alignment horizontal="center" vertical="center"/>
    </xf>
    <xf numFmtId="0" fontId="17" fillId="4" borderId="0" xfId="0" applyFont="1" applyFill="1" applyAlignment="1">
      <alignment horizontal="center" vertical="center" wrapText="1"/>
    </xf>
    <xf numFmtId="0" fontId="7" fillId="4" borderId="7" xfId="0" applyFont="1" applyFill="1" applyBorder="1" applyAlignment="1">
      <alignment horizontal="left" vertical="center"/>
    </xf>
    <xf numFmtId="0" fontId="8" fillId="4" borderId="7" xfId="0" applyFont="1" applyFill="1" applyBorder="1" applyAlignment="1">
      <alignment horizontal="left" vertical="center"/>
    </xf>
    <xf numFmtId="0" fontId="8" fillId="4" borderId="4" xfId="0" applyFont="1" applyFill="1" applyBorder="1" applyAlignment="1">
      <alignment horizontal="center" vertical="center"/>
    </xf>
    <xf numFmtId="49" fontId="7" fillId="4" borderId="0" xfId="0" applyNumberFormat="1" applyFont="1" applyFill="1" applyAlignment="1">
      <alignment horizontal="left" vertical="center" wrapText="1"/>
    </xf>
    <xf numFmtId="0" fontId="8" fillId="4" borderId="2" xfId="0" applyFont="1" applyFill="1" applyBorder="1" applyAlignment="1">
      <alignment horizontal="left" vertical="center" wrapText="1"/>
    </xf>
    <xf numFmtId="0" fontId="18" fillId="4" borderId="0" xfId="0" applyFont="1" applyFill="1" applyAlignment="1">
      <alignment horizontal="left" vertical="center" indent="1"/>
    </xf>
    <xf numFmtId="0" fontId="8" fillId="0" borderId="7" xfId="1" applyNumberFormat="1" applyFont="1" applyBorder="1" applyAlignment="1" applyProtection="1">
      <alignment horizontal="left" vertical="center"/>
    </xf>
    <xf numFmtId="0" fontId="8" fillId="0" borderId="5" xfId="1" applyNumberFormat="1" applyFont="1" applyBorder="1" applyAlignment="1" applyProtection="1">
      <alignment horizontal="left" vertical="center"/>
    </xf>
    <xf numFmtId="49" fontId="8" fillId="4" borderId="0" xfId="0" quotePrefix="1" applyNumberFormat="1" applyFont="1" applyFill="1" applyAlignment="1">
      <alignment horizontal="left" vertical="center" wrapText="1"/>
    </xf>
    <xf numFmtId="49" fontId="8" fillId="4" borderId="0" xfId="0" applyNumberFormat="1" applyFont="1" applyFill="1" applyAlignment="1">
      <alignment horizontal="center" vertical="center"/>
    </xf>
    <xf numFmtId="49" fontId="30" fillId="4" borderId="0" xfId="0" applyNumberFormat="1" applyFont="1" applyFill="1" applyAlignment="1">
      <alignment horizontal="left" vertical="center"/>
    </xf>
    <xf numFmtId="49" fontId="30" fillId="4" borderId="0" xfId="0" applyNumberFormat="1" applyFont="1" applyFill="1" applyAlignment="1">
      <alignment vertical="center"/>
    </xf>
    <xf numFmtId="49" fontId="8" fillId="0" borderId="0" xfId="0" applyNumberFormat="1" applyFont="1" applyAlignment="1">
      <alignment horizontal="left" vertical="top"/>
    </xf>
    <xf numFmtId="49" fontId="8" fillId="4" borderId="0" xfId="0" applyNumberFormat="1" applyFont="1" applyFill="1"/>
    <xf numFmtId="49" fontId="8" fillId="0" borderId="0" xfId="0" applyNumberFormat="1" applyFont="1"/>
    <xf numFmtId="49" fontId="8" fillId="0" borderId="0" xfId="0" applyNumberFormat="1" applyFont="1" applyAlignment="1">
      <alignment vertical="center"/>
    </xf>
    <xf numFmtId="49" fontId="7" fillId="0" borderId="0" xfId="0" applyNumberFormat="1" applyFont="1" applyAlignment="1">
      <alignment horizontal="center" vertical="center"/>
    </xf>
    <xf numFmtId="49" fontId="1" fillId="4" borderId="0" xfId="0" applyNumberFormat="1" applyFont="1" applyFill="1" applyAlignment="1">
      <alignment horizontal="center" vertical="center"/>
    </xf>
    <xf numFmtId="49" fontId="7" fillId="4" borderId="0" xfId="0" applyNumberFormat="1" applyFont="1" applyFill="1" applyAlignment="1">
      <alignment vertical="center" wrapText="1"/>
    </xf>
    <xf numFmtId="0" fontId="8" fillId="0" borderId="0" xfId="0" applyFont="1" applyAlignment="1">
      <alignment vertical="center" wrapText="1"/>
    </xf>
    <xf numFmtId="49" fontId="8" fillId="4" borderId="0" xfId="0" applyNumberFormat="1" applyFont="1" applyFill="1" applyAlignment="1">
      <alignment horizontal="justify"/>
    </xf>
    <xf numFmtId="49" fontId="8" fillId="4" borderId="0" xfId="0" applyNumberFormat="1" applyFont="1" applyFill="1" applyAlignment="1">
      <alignment horizontal="justify" vertical="top"/>
    </xf>
    <xf numFmtId="0" fontId="8" fillId="4" borderId="0" xfId="0" applyFont="1" applyFill="1" applyAlignment="1">
      <alignment horizontal="right" vertical="top"/>
    </xf>
    <xf numFmtId="49" fontId="8" fillId="4" borderId="0" xfId="0" quotePrefix="1" applyNumberFormat="1" applyFont="1" applyFill="1" applyAlignment="1">
      <alignment horizontal="center" vertical="center"/>
    </xf>
    <xf numFmtId="49" fontId="8" fillId="4" borderId="0" xfId="0" applyNumberFormat="1" applyFont="1" applyFill="1" applyAlignment="1">
      <alignment horizontal="right" vertical="center"/>
    </xf>
    <xf numFmtId="49" fontId="8" fillId="0" borderId="0" xfId="0" applyNumberFormat="1" applyFont="1" applyAlignment="1">
      <alignment horizontal="center" vertical="center"/>
    </xf>
    <xf numFmtId="49" fontId="8" fillId="4" borderId="0" xfId="0" quotePrefix="1" applyNumberFormat="1" applyFont="1" applyFill="1" applyAlignment="1">
      <alignment vertical="center"/>
    </xf>
    <xf numFmtId="0" fontId="8" fillId="14" borderId="0" xfId="0" applyFont="1" applyFill="1" applyAlignment="1">
      <alignment horizontal="right" vertical="center"/>
    </xf>
    <xf numFmtId="168" fontId="8" fillId="0" borderId="0" xfId="1" applyNumberFormat="1" applyFont="1" applyAlignment="1" applyProtection="1">
      <alignment vertical="center"/>
    </xf>
    <xf numFmtId="168" fontId="8" fillId="4" borderId="0" xfId="1" applyNumberFormat="1" applyFont="1" applyFill="1" applyAlignment="1" applyProtection="1">
      <alignment vertical="center"/>
    </xf>
    <xf numFmtId="168" fontId="8" fillId="9" borderId="4" xfId="1" applyNumberFormat="1" applyFont="1" applyFill="1" applyBorder="1" applyAlignment="1" applyProtection="1">
      <alignment vertical="center"/>
      <protection locked="0"/>
    </xf>
    <xf numFmtId="168" fontId="39" fillId="4" borderId="0" xfId="1" applyNumberFormat="1" applyFont="1" applyFill="1" applyAlignment="1" applyProtection="1">
      <alignment vertical="center"/>
    </xf>
    <xf numFmtId="0" fontId="8" fillId="3" borderId="11" xfId="0" applyFont="1" applyFill="1" applyBorder="1" applyAlignment="1">
      <alignment horizontal="center" vertical="center" wrapText="1"/>
    </xf>
    <xf numFmtId="0" fontId="8" fillId="3" borderId="8" xfId="0" applyFont="1" applyFill="1" applyBorder="1" applyAlignment="1">
      <alignment horizontal="center" vertical="center" wrapText="1"/>
    </xf>
    <xf numFmtId="44" fontId="7" fillId="0" borderId="0" xfId="1" applyFont="1" applyBorder="1" applyAlignment="1" applyProtection="1">
      <alignment horizontal="right" vertical="center"/>
    </xf>
    <xf numFmtId="44" fontId="7" fillId="4" borderId="0" xfId="1" applyFont="1" applyFill="1" applyBorder="1" applyAlignment="1" applyProtection="1">
      <alignment horizontal="right" vertical="center"/>
    </xf>
    <xf numFmtId="0" fontId="7" fillId="4" borderId="0" xfId="0" applyFont="1" applyFill="1" applyAlignment="1" applyProtection="1">
      <alignment horizontal="center" vertical="center"/>
      <protection locked="0"/>
    </xf>
    <xf numFmtId="0" fontId="8" fillId="9" borderId="2" xfId="0" applyFont="1" applyFill="1" applyBorder="1" applyAlignment="1" applyProtection="1">
      <alignment horizontal="left"/>
      <protection locked="0"/>
    </xf>
    <xf numFmtId="0" fontId="8" fillId="9" borderId="2"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wrapText="1"/>
      <protection locked="0"/>
    </xf>
    <xf numFmtId="0" fontId="7" fillId="4" borderId="0" xfId="0" applyFont="1" applyFill="1" applyAlignment="1">
      <alignment horizontal="right" vertical="center" wrapText="1"/>
    </xf>
    <xf numFmtId="0" fontId="23" fillId="4" borderId="0" xfId="0" applyFont="1" applyFill="1" applyAlignment="1">
      <alignment horizontal="left" vertical="center" wrapText="1"/>
    </xf>
    <xf numFmtId="0" fontId="8" fillId="4" borderId="0" xfId="0" applyFont="1" applyFill="1" applyAlignment="1">
      <alignment horizontal="justify" vertical="center" wrapText="1"/>
    </xf>
    <xf numFmtId="0" fontId="7" fillId="4" borderId="13" xfId="0" applyFont="1" applyFill="1" applyBorder="1" applyAlignment="1">
      <alignment horizontal="left" vertical="center" wrapText="1"/>
    </xf>
    <xf numFmtId="0" fontId="7" fillId="4" borderId="0" xfId="0" applyFont="1" applyFill="1" applyAlignment="1">
      <alignment horizontal="left" wrapText="1"/>
    </xf>
    <xf numFmtId="0" fontId="8" fillId="3" borderId="4" xfId="0" applyFont="1" applyFill="1" applyBorder="1" applyAlignment="1">
      <alignment horizontal="center" vertical="center"/>
    </xf>
    <xf numFmtId="0" fontId="37" fillId="4" borderId="0" xfId="4" applyFill="1" applyBorder="1" applyAlignment="1" applyProtection="1">
      <alignment vertical="center" wrapText="1"/>
    </xf>
    <xf numFmtId="49" fontId="32" fillId="4" borderId="0" xfId="0" applyNumberFormat="1" applyFont="1" applyFill="1" applyAlignment="1">
      <alignment horizontal="center" vertical="center"/>
    </xf>
    <xf numFmtId="49" fontId="34" fillId="4" borderId="0" xfId="0" applyNumberFormat="1" applyFont="1" applyFill="1" applyAlignment="1">
      <alignment horizontal="center" vertical="center"/>
    </xf>
    <xf numFmtId="0" fontId="20" fillId="4" borderId="0" xfId="0" applyFont="1" applyFill="1" applyAlignment="1">
      <alignment vertical="center"/>
    </xf>
    <xf numFmtId="49" fontId="8" fillId="4" borderId="0" xfId="0" applyNumberFormat="1" applyFont="1" applyFill="1" applyAlignment="1">
      <alignment horizontal="justify" vertical="center"/>
    </xf>
    <xf numFmtId="0" fontId="16" fillId="4" borderId="0" xfId="0" applyFont="1" applyFill="1" applyAlignment="1">
      <alignment horizontal="left"/>
    </xf>
    <xf numFmtId="0" fontId="17" fillId="4" borderId="0" xfId="0" applyFont="1" applyFill="1" applyAlignment="1">
      <alignment horizontal="left"/>
    </xf>
    <xf numFmtId="0" fontId="41" fillId="4" borderId="0" xfId="0" applyFont="1" applyFill="1" applyAlignment="1">
      <alignment vertical="center"/>
    </xf>
    <xf numFmtId="0" fontId="15" fillId="4" borderId="0" xfId="0" applyFont="1" applyFill="1" applyAlignment="1">
      <alignment horizontal="center"/>
    </xf>
    <xf numFmtId="0" fontId="0" fillId="4" borderId="0" xfId="0" applyFill="1" applyAlignment="1" applyProtection="1">
      <alignment horizontal="center"/>
      <protection locked="0"/>
    </xf>
    <xf numFmtId="0" fontId="7" fillId="3" borderId="4" xfId="0" applyFont="1" applyFill="1" applyBorder="1" applyAlignment="1">
      <alignment horizontal="center" vertical="center" wrapText="1"/>
    </xf>
    <xf numFmtId="0" fontId="8" fillId="4" borderId="0" xfId="0" applyFont="1" applyFill="1" applyAlignment="1">
      <alignment horizontal="justify" vertical="center"/>
    </xf>
    <xf numFmtId="0" fontId="7" fillId="4" borderId="0" xfId="0" applyFont="1" applyFill="1" applyAlignment="1">
      <alignment horizontal="justify" vertical="top"/>
    </xf>
    <xf numFmtId="0" fontId="8" fillId="4" borderId="4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10" borderId="4" xfId="0" applyFont="1" applyFill="1" applyBorder="1" applyAlignment="1">
      <alignment horizontal="left" vertical="center"/>
    </xf>
    <xf numFmtId="49" fontId="7" fillId="4" borderId="0" xfId="0" applyNumberFormat="1" applyFont="1" applyFill="1" applyAlignment="1">
      <alignment horizontal="right" vertical="center" wrapText="1"/>
    </xf>
    <xf numFmtId="0" fontId="7" fillId="4" borderId="0" xfId="2" applyFont="1" applyFill="1" applyAlignment="1">
      <alignment horizontal="center" vertical="center" wrapText="1"/>
    </xf>
    <xf numFmtId="49" fontId="7" fillId="4" borderId="0" xfId="0" quotePrefix="1" applyNumberFormat="1" applyFont="1" applyFill="1" applyAlignment="1">
      <alignment horizontal="right" vertical="center" wrapText="1"/>
    </xf>
    <xf numFmtId="0" fontId="7" fillId="4" borderId="0" xfId="0" quotePrefix="1" applyFont="1" applyFill="1" applyAlignment="1">
      <alignment horizontal="right" vertical="center"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7" fillId="0" borderId="0" xfId="0" applyFont="1" applyAlignment="1" applyProtection="1">
      <alignment vertical="center" wrapText="1"/>
      <protection locked="0"/>
    </xf>
    <xf numFmtId="49" fontId="7" fillId="4" borderId="0" xfId="0" applyNumberFormat="1" applyFont="1" applyFill="1" applyAlignment="1">
      <alignment horizontal="center" vertical="top"/>
    </xf>
    <xf numFmtId="49" fontId="7" fillId="4" borderId="0" xfId="0" applyNumberFormat="1" applyFont="1" applyFill="1" applyAlignment="1">
      <alignment horizontal="center"/>
    </xf>
    <xf numFmtId="0" fontId="7" fillId="4" borderId="0" xfId="0" applyFont="1" applyFill="1" applyProtection="1">
      <protection locked="0"/>
    </xf>
    <xf numFmtId="0" fontId="7" fillId="4" borderId="0" xfId="0" applyFont="1" applyFill="1" applyAlignment="1">
      <alignment horizontal="justify"/>
    </xf>
    <xf numFmtId="0" fontId="7" fillId="4" borderId="0" xfId="0" applyFont="1" applyFill="1" applyAlignment="1">
      <alignment horizontal="left" vertical="top" wrapText="1"/>
    </xf>
    <xf numFmtId="0" fontId="0" fillId="4" borderId="0" xfId="0" applyFill="1" applyAlignment="1" applyProtection="1">
      <alignment vertical="top"/>
      <protection locked="0"/>
    </xf>
    <xf numFmtId="0" fontId="0" fillId="0" borderId="0" xfId="0" applyAlignment="1" applyProtection="1">
      <alignment vertical="top"/>
      <protection locked="0"/>
    </xf>
    <xf numFmtId="0" fontId="7" fillId="0" borderId="0" xfId="0" applyFont="1" applyAlignment="1">
      <alignment horizontal="left" vertical="top"/>
    </xf>
    <xf numFmtId="0" fontId="0" fillId="4" borderId="0" xfId="0" applyFill="1" applyAlignment="1" applyProtection="1">
      <alignment horizontal="left" vertical="top"/>
      <protection locked="0"/>
    </xf>
    <xf numFmtId="0" fontId="0" fillId="0" borderId="0" xfId="0" applyAlignment="1" applyProtection="1">
      <alignment horizontal="left" vertical="top"/>
      <protection locked="0"/>
    </xf>
    <xf numFmtId="49" fontId="8" fillId="4" borderId="0" xfId="0" applyNumberFormat="1" applyFont="1" applyFill="1" applyAlignment="1">
      <alignment vertical="center" wrapText="1"/>
    </xf>
    <xf numFmtId="0" fontId="8" fillId="9" borderId="4" xfId="0" applyFont="1" applyFill="1" applyBorder="1" applyAlignment="1" applyProtection="1">
      <alignment horizontal="center" vertical="center" wrapText="1"/>
      <protection locked="0"/>
    </xf>
    <xf numFmtId="14" fontId="30" fillId="9" borderId="4" xfId="0" applyNumberFormat="1" applyFont="1" applyFill="1" applyBorder="1" applyAlignment="1" applyProtection="1">
      <alignment horizontal="center" vertical="center" wrapText="1"/>
      <protection locked="0"/>
    </xf>
    <xf numFmtId="0" fontId="42" fillId="4" borderId="0" xfId="4" applyFont="1" applyFill="1" applyBorder="1" applyAlignment="1" applyProtection="1">
      <protection locked="0"/>
    </xf>
    <xf numFmtId="168" fontId="8" fillId="4" borderId="0" xfId="1" applyNumberFormat="1" applyFont="1" applyFill="1" applyBorder="1" applyAlignment="1" applyProtection="1">
      <alignment vertical="center"/>
    </xf>
    <xf numFmtId="0" fontId="8" fillId="0" borderId="4" xfId="0" applyFont="1" applyBorder="1" applyAlignment="1">
      <alignment horizontal="center" vertical="center" wrapText="1"/>
    </xf>
    <xf numFmtId="0" fontId="7" fillId="4" borderId="0" xfId="0" applyFont="1" applyFill="1" applyAlignment="1">
      <alignment vertical="top" wrapText="1"/>
    </xf>
    <xf numFmtId="49" fontId="26" fillId="0" borderId="0" xfId="0" applyNumberFormat="1" applyFont="1" applyAlignment="1">
      <alignment vertical="center" wrapText="1"/>
    </xf>
    <xf numFmtId="49" fontId="0" fillId="0" borderId="0" xfId="0" applyNumberFormat="1" applyAlignment="1" applyProtection="1">
      <alignment vertical="center" wrapText="1"/>
      <protection locked="0"/>
    </xf>
    <xf numFmtId="44" fontId="8" fillId="4" borderId="4" xfId="0" applyNumberFormat="1" applyFont="1" applyFill="1" applyBorder="1" applyAlignment="1">
      <alignment horizontal="right" vertical="center"/>
    </xf>
    <xf numFmtId="44" fontId="8" fillId="9" borderId="4" xfId="0" applyNumberFormat="1" applyFont="1" applyFill="1" applyBorder="1" applyAlignment="1" applyProtection="1">
      <alignment horizontal="right" vertical="center"/>
      <protection locked="0"/>
    </xf>
    <xf numFmtId="44" fontId="7" fillId="0" borderId="4" xfId="0" applyNumberFormat="1" applyFont="1" applyBorder="1" applyAlignment="1">
      <alignment horizontal="right" vertical="center"/>
    </xf>
    <xf numFmtId="42" fontId="8" fillId="4" borderId="4" xfId="1" applyNumberFormat="1" applyFont="1" applyFill="1" applyBorder="1" applyAlignment="1" applyProtection="1">
      <alignment vertical="center"/>
    </xf>
    <xf numFmtId="42" fontId="8" fillId="4" borderId="15" xfId="1" applyNumberFormat="1" applyFont="1" applyFill="1" applyBorder="1" applyAlignment="1" applyProtection="1">
      <alignment vertical="center"/>
    </xf>
    <xf numFmtId="42" fontId="8" fillId="4" borderId="0" xfId="1" applyNumberFormat="1" applyFont="1" applyFill="1" applyAlignment="1" applyProtection="1">
      <alignment vertical="center"/>
    </xf>
    <xf numFmtId="42" fontId="8" fillId="9" borderId="4" xfId="1" applyNumberFormat="1" applyFont="1" applyFill="1" applyBorder="1" applyAlignment="1" applyProtection="1">
      <alignment vertical="center"/>
      <protection locked="0"/>
    </xf>
    <xf numFmtId="44" fontId="21" fillId="4" borderId="19" xfId="0" applyNumberFormat="1" applyFont="1" applyFill="1" applyBorder="1" applyAlignment="1">
      <alignment horizontal="left" vertical="center" wrapText="1"/>
    </xf>
    <xf numFmtId="44" fontId="21" fillId="4" borderId="11" xfId="0" applyNumberFormat="1" applyFont="1" applyFill="1" applyBorder="1" applyAlignment="1">
      <alignment horizontal="left" vertical="center" wrapText="1"/>
    </xf>
    <xf numFmtId="44" fontId="21" fillId="4" borderId="4" xfId="0" applyNumberFormat="1" applyFont="1" applyFill="1" applyBorder="1" applyAlignment="1">
      <alignment horizontal="left" vertical="center" wrapText="1"/>
    </xf>
    <xf numFmtId="44" fontId="8" fillId="4" borderId="21" xfId="1" applyFont="1" applyFill="1" applyBorder="1" applyAlignment="1" applyProtection="1">
      <alignment horizontal="right" vertical="center"/>
    </xf>
    <xf numFmtId="0" fontId="8" fillId="9" borderId="2" xfId="0" applyFont="1" applyFill="1" applyBorder="1" applyAlignment="1" applyProtection="1">
      <alignment horizontal="left" vertical="center"/>
      <protection locked="0"/>
    </xf>
    <xf numFmtId="1" fontId="8" fillId="9" borderId="4" xfId="0" applyNumberFormat="1" applyFont="1" applyFill="1" applyBorder="1" applyAlignment="1" applyProtection="1">
      <alignment horizontal="center" vertical="center"/>
      <protection locked="0"/>
    </xf>
    <xf numFmtId="0" fontId="8" fillId="9" borderId="2" xfId="0" applyFont="1" applyFill="1" applyBorder="1" applyAlignment="1" applyProtection="1">
      <alignment horizontal="center"/>
      <protection locked="0"/>
    </xf>
    <xf numFmtId="0" fontId="8" fillId="9" borderId="11" xfId="0" applyFont="1" applyFill="1" applyBorder="1" applyAlignment="1" applyProtection="1">
      <alignment horizontal="center" vertical="center"/>
      <protection locked="0"/>
    </xf>
    <xf numFmtId="44" fontId="8" fillId="9" borderId="11" xfId="0" applyNumberFormat="1" applyFont="1" applyFill="1" applyBorder="1" applyAlignment="1" applyProtection="1">
      <alignment horizontal="right" vertical="center"/>
      <protection locked="0"/>
    </xf>
    <xf numFmtId="14" fontId="8" fillId="9" borderId="11" xfId="0" applyNumberFormat="1" applyFont="1" applyFill="1" applyBorder="1" applyAlignment="1" applyProtection="1">
      <alignment horizontal="center" vertical="center"/>
      <protection locked="0"/>
    </xf>
    <xf numFmtId="44" fontId="8" fillId="4" borderId="21" xfId="1" applyFont="1" applyFill="1" applyBorder="1" applyAlignment="1" applyProtection="1">
      <alignment horizontal="left" vertical="center"/>
    </xf>
    <xf numFmtId="44" fontId="8" fillId="4" borderId="21" xfId="1" applyFont="1" applyFill="1" applyBorder="1" applyAlignment="1" applyProtection="1">
      <alignment vertical="center"/>
    </xf>
    <xf numFmtId="44" fontId="8" fillId="4" borderId="20" xfId="1" applyFont="1" applyFill="1" applyBorder="1" applyAlignment="1" applyProtection="1">
      <alignment horizontal="left" vertical="center"/>
    </xf>
    <xf numFmtId="44" fontId="8" fillId="0" borderId="20" xfId="1" applyFont="1" applyBorder="1" applyAlignment="1" applyProtection="1">
      <alignment horizontal="left" vertical="center"/>
    </xf>
    <xf numFmtId="44" fontId="21" fillId="4" borderId="21" xfId="0" applyNumberFormat="1" applyFont="1" applyFill="1" applyBorder="1" applyAlignment="1">
      <alignment horizontal="left" vertical="center" wrapText="1"/>
    </xf>
    <xf numFmtId="44" fontId="21" fillId="4" borderId="32" xfId="0" applyNumberFormat="1" applyFont="1" applyFill="1" applyBorder="1" applyAlignment="1">
      <alignment horizontal="left" vertical="center" wrapText="1"/>
    </xf>
    <xf numFmtId="44" fontId="8" fillId="4" borderId="21" xfId="1" applyFont="1" applyFill="1" applyBorder="1" applyAlignment="1" applyProtection="1">
      <alignment horizontal="left" vertical="center" wrapText="1"/>
    </xf>
    <xf numFmtId="44" fontId="8" fillId="4" borderId="20" xfId="1" applyFont="1" applyFill="1" applyBorder="1" applyAlignment="1" applyProtection="1">
      <alignment horizontal="left" vertical="center" wrapText="1"/>
    </xf>
    <xf numFmtId="43" fontId="8" fillId="4" borderId="42" xfId="1" applyNumberFormat="1" applyFont="1" applyFill="1" applyBorder="1" applyAlignment="1" applyProtection="1">
      <alignment horizontal="left" vertical="center" wrapText="1"/>
    </xf>
    <xf numFmtId="43" fontId="8" fillId="4" borderId="15" xfId="1" applyNumberFormat="1" applyFont="1" applyFill="1" applyBorder="1" applyAlignment="1" applyProtection="1">
      <alignment horizontal="left" vertical="center" wrapText="1"/>
    </xf>
    <xf numFmtId="43" fontId="8" fillId="4" borderId="43" xfId="1" applyNumberFormat="1" applyFont="1" applyFill="1" applyBorder="1" applyAlignment="1" applyProtection="1">
      <alignment horizontal="left" vertical="center" wrapText="1"/>
    </xf>
    <xf numFmtId="43" fontId="8" fillId="4" borderId="44" xfId="1" applyNumberFormat="1" applyFont="1" applyFill="1" applyBorder="1" applyAlignment="1" applyProtection="1">
      <alignment horizontal="left" vertical="center" wrapText="1"/>
    </xf>
    <xf numFmtId="44" fontId="8" fillId="0" borderId="20" xfId="1" applyFont="1" applyBorder="1" applyAlignment="1" applyProtection="1">
      <alignment horizontal="left" vertical="center" wrapText="1"/>
    </xf>
    <xf numFmtId="0" fontId="8" fillId="0" borderId="2" xfId="0" applyFont="1" applyBorder="1" applyAlignment="1">
      <alignment horizontal="right"/>
    </xf>
    <xf numFmtId="44" fontId="8" fillId="9" borderId="4" xfId="0" applyNumberFormat="1" applyFont="1" applyFill="1" applyBorder="1" applyAlignment="1" applyProtection="1">
      <alignment horizontal="center" vertical="center"/>
      <protection locked="0"/>
    </xf>
    <xf numFmtId="14" fontId="8" fillId="0" borderId="1" xfId="0" applyNumberFormat="1" applyFont="1" applyBorder="1" applyAlignment="1" applyProtection="1">
      <alignment vertical="center"/>
      <protection locked="0"/>
    </xf>
    <xf numFmtId="0" fontId="8" fillId="4" borderId="11" xfId="0" applyFont="1" applyFill="1" applyBorder="1" applyAlignment="1">
      <alignment horizontal="left" vertical="center"/>
    </xf>
    <xf numFmtId="0" fontId="8" fillId="0" borderId="4" xfId="0" applyFont="1" applyBorder="1" applyAlignment="1">
      <alignment horizontal="left" vertical="center"/>
    </xf>
    <xf numFmtId="1" fontId="8" fillId="9" borderId="2" xfId="0" applyNumberFormat="1" applyFont="1" applyFill="1" applyBorder="1" applyAlignment="1" applyProtection="1">
      <alignment horizontal="center" vertical="center"/>
      <protection locked="0"/>
    </xf>
    <xf numFmtId="1" fontId="8" fillId="9" borderId="4" xfId="0" applyNumberFormat="1" applyFont="1" applyFill="1" applyBorder="1" applyAlignment="1" applyProtection="1">
      <alignment horizontal="center" vertical="center" wrapText="1"/>
      <protection locked="0"/>
    </xf>
    <xf numFmtId="0" fontId="8" fillId="9" borderId="32" xfId="0" applyFont="1" applyFill="1" applyBorder="1" applyAlignment="1" applyProtection="1">
      <alignment horizontal="center" vertical="center"/>
      <protection locked="0"/>
    </xf>
    <xf numFmtId="1" fontId="8" fillId="9" borderId="37" xfId="0" applyNumberFormat="1" applyFont="1" applyFill="1" applyBorder="1" applyAlignment="1" applyProtection="1">
      <alignment horizontal="center" vertical="center" wrapText="1"/>
      <protection locked="0"/>
    </xf>
    <xf numFmtId="0" fontId="8" fillId="9" borderId="37" xfId="0" applyFont="1" applyFill="1" applyBorder="1" applyAlignment="1" applyProtection="1">
      <alignment horizontal="center" vertical="center" wrapText="1"/>
      <protection locked="0"/>
    </xf>
    <xf numFmtId="0" fontId="8" fillId="9" borderId="37" xfId="0" applyFont="1" applyFill="1" applyBorder="1" applyAlignment="1" applyProtection="1">
      <alignment horizontal="center" vertical="center"/>
      <protection locked="0"/>
    </xf>
    <xf numFmtId="0" fontId="8" fillId="9" borderId="38" xfId="0" applyFont="1" applyFill="1" applyBorder="1" applyAlignment="1" applyProtection="1">
      <alignment horizontal="center" vertical="center"/>
      <protection locked="0"/>
    </xf>
    <xf numFmtId="44" fontId="8" fillId="9" borderId="11" xfId="0" applyNumberFormat="1" applyFont="1" applyFill="1" applyBorder="1" applyAlignment="1" applyProtection="1">
      <alignment horizontal="left" vertical="center"/>
      <protection locked="0"/>
    </xf>
    <xf numFmtId="44" fontId="8" fillId="9" borderId="4" xfId="0" applyNumberFormat="1" applyFont="1" applyFill="1" applyBorder="1" applyAlignment="1" applyProtection="1">
      <alignment horizontal="left" vertical="center"/>
      <protection locked="0"/>
    </xf>
    <xf numFmtId="44" fontId="8" fillId="4" borderId="11" xfId="0" applyNumberFormat="1" applyFont="1" applyFill="1" applyBorder="1" applyAlignment="1">
      <alignment horizontal="left" vertical="center"/>
    </xf>
    <xf numFmtId="43" fontId="8" fillId="9" borderId="4" xfId="0" applyNumberFormat="1" applyFont="1" applyFill="1" applyBorder="1" applyAlignment="1" applyProtection="1">
      <alignment horizontal="left" vertical="center" wrapText="1"/>
      <protection locked="0"/>
    </xf>
    <xf numFmtId="43" fontId="8" fillId="9" borderId="7" xfId="0" applyNumberFormat="1" applyFont="1" applyFill="1" applyBorder="1" applyAlignment="1" applyProtection="1">
      <alignment horizontal="left" vertical="center" wrapText="1"/>
      <protection locked="0"/>
    </xf>
    <xf numFmtId="43" fontId="8" fillId="9" borderId="22" xfId="0" applyNumberFormat="1" applyFont="1" applyFill="1" applyBorder="1" applyAlignment="1" applyProtection="1">
      <alignment horizontal="left" vertical="center" wrapText="1"/>
      <protection locked="0"/>
    </xf>
    <xf numFmtId="44" fontId="8" fillId="11" borderId="11" xfId="0" applyNumberFormat="1" applyFont="1" applyFill="1" applyBorder="1" applyAlignment="1" applyProtection="1">
      <alignment horizontal="right" vertical="center" wrapText="1"/>
      <protection locked="0"/>
    </xf>
    <xf numFmtId="14" fontId="8" fillId="9" borderId="11" xfId="0" applyNumberFormat="1" applyFont="1" applyFill="1" applyBorder="1" applyAlignment="1" applyProtection="1">
      <alignment horizontal="right" vertical="center"/>
      <protection locked="0"/>
    </xf>
    <xf numFmtId="10" fontId="8" fillId="9" borderId="4" xfId="0" applyNumberFormat="1" applyFont="1" applyFill="1" applyBorder="1" applyAlignment="1" applyProtection="1">
      <alignment horizontal="center" vertical="center" wrapText="1"/>
      <protection locked="0"/>
    </xf>
    <xf numFmtId="10" fontId="8" fillId="9" borderId="4" xfId="0" applyNumberFormat="1" applyFont="1" applyFill="1" applyBorder="1" applyAlignment="1" applyProtection="1">
      <alignment horizontal="center" vertical="center"/>
      <protection locked="0"/>
    </xf>
    <xf numFmtId="10" fontId="8" fillId="9" borderId="4" xfId="0" applyNumberFormat="1" applyFont="1" applyFill="1" applyBorder="1" applyAlignment="1" applyProtection="1">
      <alignment horizontal="right" vertical="center"/>
      <protection locked="0"/>
    </xf>
    <xf numFmtId="44" fontId="8" fillId="9" borderId="4" xfId="0" applyNumberFormat="1" applyFont="1" applyFill="1" applyBorder="1" applyAlignment="1" applyProtection="1">
      <alignment horizontal="right" vertical="center" wrapText="1"/>
      <protection locked="0"/>
    </xf>
    <xf numFmtId="0" fontId="8" fillId="9" borderId="11" xfId="0" applyFont="1" applyFill="1" applyBorder="1" applyAlignment="1" applyProtection="1">
      <alignment horizontal="left" vertical="center"/>
      <protection locked="0"/>
    </xf>
    <xf numFmtId="164" fontId="8" fillId="9" borderId="4" xfId="0" applyNumberFormat="1" applyFont="1" applyFill="1" applyBorder="1" applyAlignment="1" applyProtection="1">
      <alignment horizontal="left" vertical="center"/>
      <protection locked="0"/>
    </xf>
    <xf numFmtId="44" fontId="8" fillId="9" borderId="4" xfId="1" applyFont="1" applyFill="1" applyBorder="1" applyAlignment="1" applyProtection="1">
      <alignment horizontal="right" vertical="center"/>
      <protection locked="0"/>
    </xf>
    <xf numFmtId="168" fontId="8" fillId="11" borderId="4" xfId="0" applyNumberFormat="1" applyFont="1" applyFill="1" applyBorder="1" applyAlignment="1" applyProtection="1">
      <alignment horizontal="center" vertical="center" wrapText="1"/>
      <protection locked="0"/>
    </xf>
    <xf numFmtId="43" fontId="8" fillId="9" borderId="4" xfId="0" applyNumberFormat="1" applyFont="1" applyFill="1" applyBorder="1" applyAlignment="1" applyProtection="1">
      <alignment vertical="center"/>
      <protection locked="0"/>
    </xf>
    <xf numFmtId="44" fontId="8" fillId="9" borderId="4" xfId="0" applyNumberFormat="1" applyFont="1" applyFill="1" applyBorder="1" applyAlignment="1" applyProtection="1">
      <alignment vertical="center"/>
      <protection locked="0"/>
    </xf>
    <xf numFmtId="44" fontId="8" fillId="11" borderId="4" xfId="0" applyNumberFormat="1" applyFont="1" applyFill="1" applyBorder="1" applyAlignment="1" applyProtection="1">
      <alignment vertical="center"/>
      <protection locked="0"/>
    </xf>
    <xf numFmtId="44" fontId="8" fillId="0" borderId="4" xfId="1" applyFont="1" applyBorder="1" applyAlignment="1" applyProtection="1">
      <alignment vertical="center"/>
    </xf>
    <xf numFmtId="44" fontId="8" fillId="0" borderId="4" xfId="0" applyNumberFormat="1" applyFont="1" applyBorder="1" applyAlignment="1">
      <alignment horizontal="center" vertical="center"/>
    </xf>
    <xf numFmtId="0" fontId="20" fillId="4" borderId="0" xfId="0" applyFont="1" applyFill="1" applyAlignment="1">
      <alignment horizontal="right" vertical="center"/>
    </xf>
    <xf numFmtId="0" fontId="8" fillId="9" borderId="4" xfId="0" applyFont="1" applyFill="1" applyBorder="1" applyAlignment="1" applyProtection="1">
      <alignment horizontal="right" vertical="center"/>
      <protection locked="0"/>
    </xf>
    <xf numFmtId="44" fontId="8" fillId="4" borderId="0" xfId="1" applyFont="1" applyFill="1" applyAlignment="1" applyProtection="1">
      <alignment horizontal="left" vertical="center"/>
    </xf>
    <xf numFmtId="0" fontId="8" fillId="11" borderId="4" xfId="0" applyFont="1" applyFill="1" applyBorder="1" applyAlignment="1">
      <alignment vertical="center"/>
    </xf>
    <xf numFmtId="0" fontId="8" fillId="9" borderId="22" xfId="0" applyFont="1" applyFill="1" applyBorder="1" applyAlignment="1" applyProtection="1">
      <alignment horizontal="center" vertical="center"/>
      <protection locked="0"/>
    </xf>
    <xf numFmtId="44" fontId="8" fillId="9" borderId="8" xfId="0" applyNumberFormat="1" applyFont="1" applyFill="1" applyBorder="1" applyAlignment="1" applyProtection="1">
      <alignment horizontal="right" vertical="center"/>
      <protection locked="0"/>
    </xf>
    <xf numFmtId="44" fontId="8" fillId="9" borderId="6" xfId="0" applyNumberFormat="1" applyFont="1" applyFill="1" applyBorder="1" applyAlignment="1" applyProtection="1">
      <alignment horizontal="right" vertical="center"/>
      <protection locked="0"/>
    </xf>
    <xf numFmtId="10" fontId="8" fillId="9" borderId="4" xfId="0" applyNumberFormat="1" applyFont="1" applyFill="1" applyBorder="1" applyAlignment="1" applyProtection="1">
      <alignment vertical="center"/>
      <protection locked="0"/>
    </xf>
    <xf numFmtId="165" fontId="8" fillId="9" borderId="4" xfId="0" applyNumberFormat="1" applyFont="1" applyFill="1" applyBorder="1" applyAlignment="1" applyProtection="1">
      <alignment horizontal="right" vertical="center"/>
      <protection locked="0"/>
    </xf>
    <xf numFmtId="9" fontId="8" fillId="9" borderId="5" xfId="3" applyFont="1" applyFill="1" applyBorder="1" applyAlignment="1" applyProtection="1">
      <alignment horizontal="center" vertical="center"/>
      <protection locked="0"/>
    </xf>
    <xf numFmtId="0" fontId="20" fillId="9" borderId="4" xfId="0" applyFont="1" applyFill="1" applyBorder="1" applyAlignment="1">
      <alignment vertical="center" shrinkToFit="1"/>
    </xf>
    <xf numFmtId="0" fontId="20" fillId="4" borderId="0" xfId="0" applyFont="1" applyFill="1" applyAlignment="1">
      <alignment vertical="center" shrinkToFit="1"/>
    </xf>
    <xf numFmtId="0" fontId="20" fillId="15" borderId="4" xfId="0" applyFont="1" applyFill="1" applyBorder="1" applyAlignment="1">
      <alignment vertical="center" shrinkToFit="1"/>
    </xf>
    <xf numFmtId="0" fontId="20" fillId="0" borderId="0" xfId="0" applyFont="1" applyAlignment="1">
      <alignment vertical="center"/>
    </xf>
    <xf numFmtId="0" fontId="20" fillId="4" borderId="0" xfId="0" applyFont="1" applyFill="1" applyAlignment="1">
      <alignment horizontal="center" vertical="center" shrinkToFit="1"/>
    </xf>
    <xf numFmtId="0" fontId="20" fillId="4" borderId="3" xfId="0" applyFont="1" applyFill="1" applyBorder="1" applyAlignment="1">
      <alignment vertical="center"/>
    </xf>
    <xf numFmtId="0" fontId="8" fillId="0" borderId="4" xfId="0" applyFont="1" applyBorder="1" applyAlignment="1">
      <alignment horizontal="center" vertical="center"/>
    </xf>
    <xf numFmtId="49" fontId="8" fillId="0" borderId="7" xfId="0" applyNumberFormat="1" applyFont="1" applyBorder="1" applyAlignment="1">
      <alignment horizontal="left" vertical="center"/>
    </xf>
    <xf numFmtId="44" fontId="8" fillId="4" borderId="11" xfId="0" applyNumberFormat="1" applyFont="1" applyFill="1" applyBorder="1" applyAlignment="1">
      <alignment horizontal="right" vertical="center"/>
    </xf>
    <xf numFmtId="44" fontId="8" fillId="0" borderId="4" xfId="0" applyNumberFormat="1" applyFont="1" applyBorder="1" applyAlignment="1">
      <alignment horizontal="right" vertical="center"/>
    </xf>
    <xf numFmtId="0" fontId="8" fillId="0" borderId="11" xfId="0" applyFont="1" applyBorder="1" applyAlignment="1">
      <alignment vertical="center" wrapText="1"/>
    </xf>
    <xf numFmtId="49" fontId="8" fillId="4" borderId="7" xfId="0" applyNumberFormat="1" applyFont="1" applyFill="1" applyBorder="1" applyAlignment="1">
      <alignment horizontal="left" vertical="center"/>
    </xf>
    <xf numFmtId="164" fontId="8" fillId="4" borderId="4" xfId="0" applyNumberFormat="1" applyFont="1" applyFill="1" applyBorder="1" applyAlignment="1">
      <alignment horizontal="left" vertical="center"/>
    </xf>
    <xf numFmtId="0" fontId="30" fillId="4" borderId="0" xfId="0" applyFont="1" applyFill="1" applyAlignment="1">
      <alignment horizontal="left" vertical="center" wrapText="1"/>
    </xf>
    <xf numFmtId="0" fontId="8" fillId="12" borderId="5" xfId="0" applyFont="1" applyFill="1" applyBorder="1" applyAlignment="1">
      <alignment horizontal="center" vertical="center"/>
    </xf>
    <xf numFmtId="0" fontId="8" fillId="4" borderId="0" xfId="0" applyFont="1" applyFill="1" applyAlignment="1">
      <alignment horizontal="right"/>
    </xf>
    <xf numFmtId="0" fontId="8" fillId="4" borderId="0" xfId="0" applyFont="1" applyFill="1" applyAlignment="1">
      <alignment horizontal="left" vertical="top"/>
    </xf>
    <xf numFmtId="0" fontId="20" fillId="0" borderId="4"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44" fontId="8" fillId="4" borderId="32" xfId="1" applyFont="1" applyFill="1" applyBorder="1" applyAlignment="1" applyProtection="1">
      <alignment horizontal="right" vertical="center"/>
    </xf>
    <xf numFmtId="44" fontId="8" fillId="0" borderId="32" xfId="1" applyFont="1" applyBorder="1" applyAlignment="1" applyProtection="1">
      <alignment horizontal="right" vertical="center"/>
    </xf>
    <xf numFmtId="44" fontId="8" fillId="0" borderId="38" xfId="1" applyFont="1" applyBorder="1" applyAlignment="1" applyProtection="1">
      <alignment horizontal="right" vertical="center"/>
    </xf>
    <xf numFmtId="1" fontId="8" fillId="0" borderId="37" xfId="0" applyNumberFormat="1" applyFont="1" applyBorder="1" applyAlignment="1">
      <alignment horizontal="center" vertical="center"/>
    </xf>
    <xf numFmtId="44" fontId="8" fillId="2" borderId="15" xfId="0" applyNumberFormat="1" applyFont="1" applyFill="1" applyBorder="1" applyAlignment="1">
      <alignment horizontal="right" vertical="center"/>
    </xf>
    <xf numFmtId="44" fontId="8" fillId="4" borderId="0" xfId="0" applyNumberFormat="1" applyFont="1" applyFill="1" applyAlignment="1">
      <alignment horizontal="right" vertical="center"/>
    </xf>
    <xf numFmtId="44" fontId="8" fillId="0" borderId="4" xfId="0" applyNumberFormat="1" applyFont="1" applyBorder="1" applyAlignment="1">
      <alignment vertical="center"/>
    </xf>
    <xf numFmtId="44" fontId="8" fillId="0" borderId="15" xfId="0" applyNumberFormat="1" applyFont="1" applyBorder="1" applyAlignment="1">
      <alignment horizontal="right" vertical="center"/>
    </xf>
    <xf numFmtId="165" fontId="8" fillId="4" borderId="4" xfId="0" applyNumberFormat="1" applyFont="1" applyFill="1" applyBorder="1" applyAlignment="1">
      <alignment vertical="center"/>
    </xf>
    <xf numFmtId="165" fontId="8" fillId="0" borderId="4" xfId="0" applyNumberFormat="1" applyFont="1" applyBorder="1" applyAlignment="1">
      <alignment horizontal="right" vertical="center"/>
    </xf>
    <xf numFmtId="9" fontId="8" fillId="4" borderId="2" xfId="3" applyFont="1" applyFill="1" applyBorder="1" applyAlignment="1" applyProtection="1">
      <alignment horizontal="center" vertical="center"/>
    </xf>
    <xf numFmtId="44" fontId="8" fillId="4" borderId="4" xfId="0" applyNumberFormat="1" applyFont="1" applyFill="1" applyBorder="1" applyAlignment="1">
      <alignment vertical="center"/>
    </xf>
    <xf numFmtId="0" fontId="44" fillId="4" borderId="0" xfId="0" applyFont="1" applyFill="1" applyAlignment="1">
      <alignment horizontal="left" vertical="center" wrapText="1"/>
    </xf>
    <xf numFmtId="49" fontId="30" fillId="4" borderId="0" xfId="0" applyNumberFormat="1" applyFont="1" applyFill="1" applyAlignment="1">
      <alignment horizontal="justify" vertical="center"/>
    </xf>
    <xf numFmtId="0" fontId="10" fillId="0" borderId="0" xfId="0" applyFont="1"/>
    <xf numFmtId="0" fontId="7" fillId="0" borderId="0" xfId="0" applyFont="1" applyAlignment="1">
      <alignment vertical="top" wrapText="1"/>
    </xf>
    <xf numFmtId="0" fontId="7" fillId="0" borderId="0" xfId="0" applyFont="1" applyAlignment="1">
      <alignment horizontal="justify" vertical="center" wrapText="1"/>
    </xf>
    <xf numFmtId="0" fontId="8" fillId="3" borderId="11" xfId="0" applyFont="1" applyFill="1" applyBorder="1" applyAlignment="1">
      <alignment horizontal="center" vertical="center"/>
    </xf>
    <xf numFmtId="0" fontId="8" fillId="0" borderId="1" xfId="0" applyFont="1" applyBorder="1" applyAlignment="1">
      <alignment vertical="center"/>
    </xf>
    <xf numFmtId="0" fontId="8" fillId="0" borderId="0" xfId="0" applyFont="1" applyAlignment="1">
      <alignment vertical="top"/>
    </xf>
    <xf numFmtId="49" fontId="8" fillId="0" borderId="0" xfId="0" applyNumberFormat="1" applyFont="1" applyAlignment="1">
      <alignment vertical="top"/>
    </xf>
    <xf numFmtId="0" fontId="27" fillId="0" borderId="0" xfId="0" applyFont="1"/>
    <xf numFmtId="0" fontId="7" fillId="0" borderId="0" xfId="2" applyFont="1" applyAlignment="1">
      <alignment vertical="center"/>
    </xf>
    <xf numFmtId="0" fontId="16" fillId="4" borderId="0" xfId="0" applyFont="1" applyFill="1" applyAlignment="1">
      <alignment vertical="top" wrapText="1"/>
    </xf>
    <xf numFmtId="0" fontId="16" fillId="4" borderId="13" xfId="0" applyFont="1" applyFill="1" applyBorder="1" applyAlignment="1">
      <alignment vertical="top" wrapText="1"/>
    </xf>
    <xf numFmtId="44" fontId="8" fillId="10" borderId="4" xfId="0" applyNumberFormat="1" applyFont="1" applyFill="1" applyBorder="1" applyAlignment="1">
      <alignment horizontal="left" vertical="center"/>
    </xf>
    <xf numFmtId="0" fontId="8" fillId="6" borderId="0" xfId="0" applyFont="1" applyFill="1" applyAlignment="1">
      <alignment vertical="center"/>
    </xf>
    <xf numFmtId="0" fontId="7" fillId="0" borderId="0" xfId="0" applyFont="1" applyAlignment="1">
      <alignment horizontal="center" vertical="center" wrapText="1"/>
    </xf>
    <xf numFmtId="0" fontId="45" fillId="4" borderId="0" xfId="0" applyFont="1" applyFill="1" applyAlignment="1">
      <alignment horizontal="center" vertical="center"/>
    </xf>
    <xf numFmtId="173" fontId="45" fillId="4" borderId="0" xfId="0" applyNumberFormat="1" applyFont="1" applyFill="1" applyAlignment="1">
      <alignment horizontal="center" vertical="center"/>
    </xf>
    <xf numFmtId="0" fontId="45" fillId="4" borderId="0" xfId="0" applyFont="1" applyFill="1" applyAlignment="1">
      <alignment vertical="center"/>
    </xf>
    <xf numFmtId="0" fontId="45" fillId="4" borderId="0" xfId="0" applyFont="1" applyFill="1" applyAlignment="1">
      <alignment horizontal="center" vertical="center" wrapText="1"/>
    </xf>
    <xf numFmtId="0" fontId="46" fillId="4" borderId="0" xfId="0" applyFont="1" applyFill="1" applyAlignment="1">
      <alignment horizontal="center" vertical="center"/>
    </xf>
    <xf numFmtId="0" fontId="45" fillId="4" borderId="0" xfId="0" applyFont="1" applyFill="1" applyAlignment="1">
      <alignment horizontal="left" vertical="center" wrapText="1"/>
    </xf>
    <xf numFmtId="0" fontId="8" fillId="4" borderId="0" xfId="0" applyFont="1" applyFill="1" applyAlignment="1">
      <alignment horizontal="centerContinuous"/>
    </xf>
    <xf numFmtId="0" fontId="7" fillId="4" borderId="0" xfId="0" applyFont="1" applyFill="1" applyAlignment="1">
      <alignment horizontal="centerContinuous"/>
    </xf>
    <xf numFmtId="7" fontId="8" fillId="4" borderId="0" xfId="0" applyNumberFormat="1" applyFont="1" applyFill="1" applyAlignment="1">
      <alignment horizontal="centerContinuous"/>
    </xf>
    <xf numFmtId="0" fontId="7" fillId="0" borderId="0" xfId="0" applyFont="1" applyAlignment="1">
      <alignment horizontal="centerContinuous"/>
    </xf>
    <xf numFmtId="7" fontId="7" fillId="0" borderId="0" xfId="0" applyNumberFormat="1" applyFont="1" applyAlignment="1">
      <alignment horizontal="centerContinuous"/>
    </xf>
    <xf numFmtId="7" fontId="8" fillId="0" borderId="0" xfId="0" applyNumberFormat="1" applyFont="1" applyAlignment="1">
      <alignment horizontal="centerContinuous"/>
    </xf>
    <xf numFmtId="0" fontId="8" fillId="0" borderId="0" xfId="0" applyFont="1" applyAlignment="1">
      <alignment horizontal="centerContinuous"/>
    </xf>
    <xf numFmtId="44" fontId="7" fillId="4" borderId="0" xfId="0" applyNumberFormat="1" applyFont="1" applyFill="1" applyAlignment="1">
      <alignment horizontal="left" vertical="center"/>
    </xf>
    <xf numFmtId="0" fontId="8" fillId="0" borderId="0" xfId="0" applyFont="1" applyAlignment="1" applyProtection="1">
      <alignment horizontal="center" vertical="center"/>
      <protection locked="0"/>
    </xf>
    <xf numFmtId="2" fontId="8" fillId="0" borderId="0" xfId="0" applyNumberFormat="1" applyFont="1" applyAlignment="1">
      <alignment vertical="center"/>
    </xf>
    <xf numFmtId="2" fontId="8" fillId="4" borderId="4" xfId="0" applyNumberFormat="1" applyFont="1" applyFill="1" applyBorder="1" applyAlignment="1">
      <alignment horizontal="right" vertical="center"/>
    </xf>
    <xf numFmtId="49" fontId="8" fillId="4" borderId="0" xfId="0" quotePrefix="1" applyNumberFormat="1" applyFont="1" applyFill="1" applyAlignment="1">
      <alignment horizontal="right" vertical="top" wrapText="1"/>
    </xf>
    <xf numFmtId="0" fontId="9" fillId="4" borderId="0" xfId="0" applyFont="1" applyFill="1" applyAlignment="1">
      <alignment horizontal="right" vertical="top"/>
    </xf>
    <xf numFmtId="0" fontId="9" fillId="0" borderId="0" xfId="0" applyFont="1" applyAlignment="1">
      <alignment horizontal="right" vertical="top"/>
    </xf>
    <xf numFmtId="44" fontId="8" fillId="4" borderId="0" xfId="0" applyNumberFormat="1" applyFont="1" applyFill="1" applyAlignment="1">
      <alignment horizontal="right" vertical="top"/>
    </xf>
    <xf numFmtId="44" fontId="8" fillId="0" borderId="0" xfId="0" applyNumberFormat="1" applyFont="1" applyAlignment="1">
      <alignment horizontal="right" vertical="top"/>
    </xf>
    <xf numFmtId="0" fontId="8" fillId="0" borderId="0" xfId="0" applyFont="1" applyAlignment="1">
      <alignment horizontal="right" vertical="top"/>
    </xf>
    <xf numFmtId="1" fontId="8" fillId="4" borderId="4" xfId="0" applyNumberFormat="1" applyFont="1" applyFill="1" applyBorder="1" applyAlignment="1">
      <alignment horizontal="right" vertical="top"/>
    </xf>
    <xf numFmtId="1" fontId="8" fillId="4" borderId="0" xfId="0" applyNumberFormat="1" applyFont="1" applyFill="1" applyAlignment="1">
      <alignment horizontal="right" vertical="top"/>
    </xf>
    <xf numFmtId="1" fontId="8" fillId="0" borderId="0" xfId="0" applyNumberFormat="1" applyFont="1" applyAlignment="1">
      <alignment horizontal="right" vertical="top"/>
    </xf>
    <xf numFmtId="42" fontId="8" fillId="4" borderId="4" xfId="1" applyNumberFormat="1" applyFont="1" applyFill="1" applyBorder="1" applyAlignment="1" applyProtection="1">
      <alignment horizontal="right" vertical="top"/>
    </xf>
    <xf numFmtId="7" fontId="8" fillId="4" borderId="0" xfId="1" applyNumberFormat="1" applyFont="1" applyFill="1" applyAlignment="1">
      <alignment horizontal="right" vertical="top"/>
    </xf>
    <xf numFmtId="7" fontId="8" fillId="0" borderId="0" xfId="1" applyNumberFormat="1" applyFont="1" applyAlignment="1">
      <alignment horizontal="right" vertical="top"/>
    </xf>
    <xf numFmtId="165" fontId="8" fillId="0" borderId="0" xfId="1" applyNumberFormat="1" applyFont="1" applyAlignment="1">
      <alignment horizontal="right" vertical="top"/>
    </xf>
    <xf numFmtId="165" fontId="12" fillId="0" borderId="0" xfId="1" applyNumberFormat="1" applyFont="1" applyAlignment="1">
      <alignment horizontal="right" vertical="top"/>
    </xf>
    <xf numFmtId="42" fontId="8" fillId="4" borderId="15" xfId="1" applyNumberFormat="1" applyFont="1" applyFill="1" applyBorder="1" applyAlignment="1" applyProtection="1">
      <alignment horizontal="right" vertical="top"/>
    </xf>
    <xf numFmtId="42" fontId="8" fillId="0" borderId="2" xfId="1" applyNumberFormat="1" applyFont="1" applyBorder="1" applyAlignment="1" applyProtection="1">
      <alignment horizontal="right" vertical="top"/>
    </xf>
    <xf numFmtId="7" fontId="8" fillId="0" borderId="0" xfId="0" applyNumberFormat="1" applyFont="1" applyAlignment="1">
      <alignment horizontal="right" vertical="top"/>
    </xf>
    <xf numFmtId="42" fontId="8" fillId="0" borderId="5" xfId="1" applyNumberFormat="1" applyFont="1" applyBorder="1" applyAlignment="1" applyProtection="1">
      <alignment horizontal="right" vertical="top"/>
    </xf>
    <xf numFmtId="0" fontId="12" fillId="0" borderId="0" xfId="0" applyFont="1" applyAlignment="1">
      <alignment horizontal="right" vertical="top"/>
    </xf>
    <xf numFmtId="42" fontId="8" fillId="0" borderId="5" xfId="1" applyNumberFormat="1" applyFont="1" applyBorder="1" applyAlignment="1" applyProtection="1">
      <alignment horizontal="right" vertical="top" wrapText="1"/>
    </xf>
    <xf numFmtId="44" fontId="8" fillId="0" borderId="0" xfId="1" applyFont="1" applyAlignment="1">
      <alignment horizontal="right" vertical="top"/>
    </xf>
    <xf numFmtId="42" fontId="8" fillId="9" borderId="4" xfId="1" applyNumberFormat="1" applyFont="1" applyFill="1" applyBorder="1" applyAlignment="1" applyProtection="1">
      <alignment horizontal="right" vertical="top"/>
      <protection locked="0"/>
    </xf>
    <xf numFmtId="6" fontId="12" fillId="0" borderId="0" xfId="1" applyNumberFormat="1" applyFont="1" applyAlignment="1">
      <alignment horizontal="right" vertical="top"/>
    </xf>
    <xf numFmtId="6" fontId="12" fillId="0" borderId="0" xfId="0" applyNumberFormat="1" applyFont="1" applyAlignment="1">
      <alignment horizontal="right" vertical="top"/>
    </xf>
    <xf numFmtId="42" fontId="8" fillId="4" borderId="6" xfId="1" applyNumberFormat="1" applyFont="1" applyFill="1" applyBorder="1" applyAlignment="1" applyProtection="1">
      <alignment horizontal="right" vertical="top"/>
    </xf>
    <xf numFmtId="5" fontId="39" fillId="4" borderId="15" xfId="1" applyNumberFormat="1" applyFont="1" applyFill="1" applyBorder="1" applyAlignment="1" applyProtection="1">
      <alignment horizontal="right" vertical="top"/>
    </xf>
    <xf numFmtId="2" fontId="8" fillId="4" borderId="4" xfId="0" applyNumberFormat="1" applyFont="1" applyFill="1" applyBorder="1" applyAlignment="1">
      <alignment horizontal="right" vertical="top"/>
    </xf>
    <xf numFmtId="2" fontId="8" fillId="0" borderId="0" xfId="0" applyNumberFormat="1" applyFont="1" applyAlignment="1">
      <alignment horizontal="right" vertical="top"/>
    </xf>
    <xf numFmtId="0" fontId="8" fillId="0" borderId="2" xfId="1" applyNumberFormat="1" applyFont="1" applyBorder="1" applyAlignment="1" applyProtection="1">
      <alignment horizontal="right" vertical="top"/>
    </xf>
    <xf numFmtId="0" fontId="8" fillId="8" borderId="0" xfId="0" applyFont="1" applyFill="1" applyAlignment="1">
      <alignment horizontal="right" vertical="top"/>
    </xf>
    <xf numFmtId="1" fontId="8" fillId="3" borderId="4" xfId="0" applyNumberFormat="1" applyFont="1" applyFill="1" applyBorder="1" applyAlignment="1">
      <alignment horizontal="right" vertical="top"/>
    </xf>
    <xf numFmtId="165" fontId="8" fillId="0" borderId="0" xfId="1" applyNumberFormat="1" applyFont="1" applyAlignment="1" applyProtection="1">
      <alignment horizontal="right" vertical="top"/>
    </xf>
    <xf numFmtId="165" fontId="12" fillId="0" borderId="0" xfId="1" applyNumberFormat="1" applyFont="1" applyAlignment="1" applyProtection="1">
      <alignment horizontal="right" vertical="top"/>
    </xf>
    <xf numFmtId="168" fontId="8" fillId="4" borderId="0" xfId="1" applyNumberFormat="1" applyFont="1" applyFill="1" applyBorder="1" applyAlignment="1" applyProtection="1">
      <alignment horizontal="right" vertical="top"/>
    </xf>
    <xf numFmtId="6" fontId="12" fillId="0" borderId="0" xfId="1" applyNumberFormat="1" applyFont="1" applyAlignment="1" applyProtection="1">
      <alignment horizontal="right" vertical="top"/>
    </xf>
    <xf numFmtId="5" fontId="39" fillId="4" borderId="2" xfId="1" applyNumberFormat="1" applyFont="1" applyFill="1" applyBorder="1" applyAlignment="1" applyProtection="1">
      <alignment horizontal="right" vertical="top"/>
    </xf>
    <xf numFmtId="2" fontId="8" fillId="4" borderId="6" xfId="1" applyNumberFormat="1" applyFont="1" applyFill="1" applyBorder="1" applyAlignment="1" applyProtection="1">
      <alignment horizontal="right" vertical="top"/>
    </xf>
    <xf numFmtId="0" fontId="8" fillId="0" borderId="2" xfId="0" applyFont="1" applyBorder="1" applyAlignment="1">
      <alignment horizontal="left" vertical="top"/>
    </xf>
    <xf numFmtId="0" fontId="8" fillId="0" borderId="5" xfId="0" applyFont="1" applyBorder="1" applyAlignment="1">
      <alignment horizontal="left" vertical="top"/>
    </xf>
    <xf numFmtId="0" fontId="8" fillId="0" borderId="5" xfId="1" applyNumberFormat="1" applyFont="1" applyBorder="1" applyAlignment="1" applyProtection="1">
      <alignment horizontal="left" vertical="top" wrapText="1"/>
    </xf>
    <xf numFmtId="0" fontId="8" fillId="4" borderId="0" xfId="0" applyFont="1" applyFill="1" applyAlignment="1">
      <alignment vertical="top" wrapText="1"/>
    </xf>
    <xf numFmtId="0" fontId="8" fillId="0" borderId="2" xfId="1" applyNumberFormat="1" applyFont="1" applyBorder="1" applyAlignment="1" applyProtection="1">
      <alignment vertical="top"/>
    </xf>
    <xf numFmtId="0" fontId="8" fillId="8" borderId="0" xfId="0" applyFont="1" applyFill="1" applyAlignment="1">
      <alignment vertical="top"/>
    </xf>
    <xf numFmtId="2" fontId="8" fillId="0" borderId="4" xfId="1" applyNumberFormat="1" applyFont="1" applyBorder="1" applyAlignment="1" applyProtection="1">
      <alignment horizontal="right" vertical="center"/>
    </xf>
    <xf numFmtId="49" fontId="8" fillId="4" borderId="0" xfId="0" applyNumberFormat="1" applyFont="1" applyFill="1" applyAlignment="1">
      <alignment horizontal="center" vertical="top"/>
    </xf>
    <xf numFmtId="0" fontId="7" fillId="4" borderId="0" xfId="0" applyFont="1" applyFill="1" applyAlignment="1" applyProtection="1">
      <alignment horizontal="left" vertical="top"/>
      <protection locked="0"/>
    </xf>
    <xf numFmtId="0" fontId="7" fillId="4" borderId="0" xfId="0" applyFont="1" applyFill="1" applyAlignment="1" applyProtection="1">
      <alignment vertical="top"/>
      <protection locked="0"/>
    </xf>
    <xf numFmtId="0" fontId="7" fillId="4" borderId="0" xfId="0" applyFont="1" applyFill="1" applyAlignment="1" applyProtection="1">
      <alignment horizontal="center"/>
      <protection locked="0"/>
    </xf>
    <xf numFmtId="0" fontId="8" fillId="4" borderId="0" xfId="0" applyFont="1" applyFill="1" applyProtection="1">
      <protection locked="0"/>
    </xf>
    <xf numFmtId="0" fontId="18" fillId="4" borderId="0" xfId="0" applyFont="1" applyFill="1" applyAlignment="1">
      <alignment horizontal="left" vertical="center" indent="2"/>
    </xf>
    <xf numFmtId="44" fontId="8" fillId="0" borderId="15" xfId="1" applyFont="1" applyBorder="1" applyAlignment="1">
      <alignment horizontal="right" vertical="center"/>
    </xf>
    <xf numFmtId="9" fontId="8" fillId="4" borderId="5" xfId="3" applyFont="1" applyFill="1" applyBorder="1" applyAlignment="1" applyProtection="1">
      <alignment horizontal="center" vertical="center"/>
    </xf>
    <xf numFmtId="0" fontId="8" fillId="4" borderId="7" xfId="0" applyFont="1" applyFill="1" applyBorder="1" applyAlignment="1">
      <alignment vertical="center" wrapText="1"/>
    </xf>
    <xf numFmtId="0" fontId="0" fillId="0" borderId="0" xfId="0" applyAlignment="1">
      <alignment horizontal="center" wrapText="1"/>
    </xf>
    <xf numFmtId="1" fontId="8" fillId="9" borderId="35" xfId="0" applyNumberFormat="1" applyFont="1" applyFill="1" applyBorder="1" applyAlignment="1" applyProtection="1">
      <alignment horizontal="center" vertical="center" wrapText="1"/>
      <protection locked="0"/>
    </xf>
    <xf numFmtId="0" fontId="8" fillId="9" borderId="35" xfId="0" applyFont="1" applyFill="1" applyBorder="1" applyAlignment="1" applyProtection="1">
      <alignment horizontal="center" vertical="center" wrapText="1"/>
      <protection locked="0"/>
    </xf>
    <xf numFmtId="0" fontId="8" fillId="9" borderId="35" xfId="0" applyFont="1" applyFill="1" applyBorder="1" applyAlignment="1" applyProtection="1">
      <alignment horizontal="center" vertical="center"/>
      <protection locked="0"/>
    </xf>
    <xf numFmtId="0" fontId="8" fillId="9" borderId="36" xfId="0" applyFont="1" applyFill="1" applyBorder="1" applyAlignment="1" applyProtection="1">
      <alignment horizontal="center" vertical="center"/>
      <protection locked="0"/>
    </xf>
    <xf numFmtId="0" fontId="8" fillId="5" borderId="8" xfId="0" applyFont="1" applyFill="1" applyBorder="1" applyAlignment="1">
      <alignment horizontal="center" vertical="center" wrapText="1"/>
    </xf>
    <xf numFmtId="0" fontId="8" fillId="5" borderId="55" xfId="0" applyFont="1" applyFill="1" applyBorder="1" applyAlignment="1">
      <alignment horizontal="center" vertical="center" wrapText="1"/>
    </xf>
    <xf numFmtId="0" fontId="8" fillId="0" borderId="0" xfId="0" applyFont="1" applyAlignment="1" applyProtection="1">
      <alignment vertical="top"/>
      <protection locked="0"/>
    </xf>
    <xf numFmtId="0" fontId="8" fillId="9" borderId="17" xfId="0" applyFont="1" applyFill="1" applyBorder="1" applyAlignment="1" applyProtection="1">
      <alignment vertical="top"/>
      <protection locked="0"/>
    </xf>
    <xf numFmtId="44" fontId="8" fillId="4" borderId="15" xfId="1" applyFont="1" applyFill="1" applyBorder="1" applyAlignment="1" applyProtection="1">
      <alignment horizontal="left" vertical="center"/>
    </xf>
    <xf numFmtId="44" fontId="8" fillId="4" borderId="56" xfId="1" applyFont="1" applyFill="1" applyBorder="1" applyAlignment="1" applyProtection="1">
      <alignment horizontal="left" vertical="center"/>
    </xf>
    <xf numFmtId="0" fontId="8" fillId="4" borderId="5" xfId="0" applyFont="1" applyFill="1" applyBorder="1" applyAlignment="1">
      <alignment horizontal="left" vertical="center"/>
    </xf>
    <xf numFmtId="44" fontId="8" fillId="4" borderId="4" xfId="1" applyFont="1" applyFill="1" applyBorder="1" applyAlignment="1" applyProtection="1">
      <alignment horizontal="right" vertical="center"/>
    </xf>
    <xf numFmtId="9" fontId="8" fillId="0" borderId="4" xfId="3" applyFont="1" applyBorder="1" applyAlignment="1" applyProtection="1">
      <alignment horizontal="center" vertical="center"/>
    </xf>
    <xf numFmtId="165" fontId="8" fillId="4" borderId="4" xfId="1" applyNumberFormat="1" applyFont="1" applyFill="1" applyBorder="1" applyAlignment="1" applyProtection="1">
      <alignment horizontal="right" vertical="top"/>
    </xf>
    <xf numFmtId="165" fontId="8" fillId="4" borderId="15" xfId="1" applyNumberFormat="1" applyFont="1" applyFill="1" applyBorder="1" applyAlignment="1" applyProtection="1">
      <alignment horizontal="right" vertical="top"/>
    </xf>
    <xf numFmtId="165" fontId="8" fillId="4" borderId="4" xfId="1" applyNumberFormat="1" applyFont="1" applyFill="1" applyBorder="1" applyAlignment="1" applyProtection="1">
      <alignment vertical="top"/>
    </xf>
    <xf numFmtId="165" fontId="8" fillId="9" borderId="4" xfId="1" applyNumberFormat="1" applyFont="1" applyFill="1" applyBorder="1" applyAlignment="1" applyProtection="1">
      <alignment horizontal="right" vertical="top"/>
      <protection locked="0"/>
    </xf>
    <xf numFmtId="165" fontId="8" fillId="0" borderId="15" xfId="1" applyNumberFormat="1" applyFont="1" applyBorder="1" applyAlignment="1" applyProtection="1">
      <alignment horizontal="right" vertical="top"/>
    </xf>
    <xf numFmtId="165" fontId="8" fillId="4" borderId="6" xfId="1" applyNumberFormat="1" applyFont="1" applyFill="1" applyBorder="1" applyAlignment="1" applyProtection="1">
      <alignment horizontal="right" vertical="top"/>
    </xf>
    <xf numFmtId="9" fontId="16" fillId="0" borderId="0" xfId="3" applyFont="1" applyFill="1" applyBorder="1" applyAlignment="1" applyProtection="1">
      <alignment horizontal="center" vertical="center"/>
      <protection locked="0"/>
    </xf>
    <xf numFmtId="0" fontId="8" fillId="0" borderId="4" xfId="3" applyNumberFormat="1" applyFont="1" applyBorder="1" applyAlignment="1" applyProtection="1">
      <alignment horizontal="right" vertical="center"/>
    </xf>
    <xf numFmtId="14" fontId="8" fillId="9" borderId="2" xfId="0" applyNumberFormat="1" applyFont="1" applyFill="1" applyBorder="1" applyAlignment="1" applyProtection="1">
      <alignment horizontal="center" vertical="center"/>
      <protection locked="0"/>
    </xf>
    <xf numFmtId="0" fontId="17" fillId="4" borderId="0" xfId="0" applyFont="1" applyFill="1" applyAlignment="1">
      <alignment vertical="center" wrapText="1"/>
    </xf>
    <xf numFmtId="0" fontId="16" fillId="0" borderId="0" xfId="0" applyFont="1" applyAlignment="1">
      <alignment horizontal="left" vertical="center"/>
    </xf>
    <xf numFmtId="0" fontId="8" fillId="0" borderId="3" xfId="1" applyNumberFormat="1" applyFont="1" applyBorder="1" applyAlignment="1" applyProtection="1">
      <alignment horizontal="center" vertical="center"/>
    </xf>
    <xf numFmtId="44" fontId="8" fillId="4" borderId="3" xfId="1" applyFont="1" applyFill="1" applyBorder="1" applyAlignment="1" applyProtection="1">
      <alignment vertical="center"/>
    </xf>
    <xf numFmtId="0" fontId="8" fillId="0" borderId="0" xfId="1" applyNumberFormat="1" applyFont="1" applyBorder="1" applyAlignment="1" applyProtection="1">
      <alignment horizontal="right" vertical="top"/>
    </xf>
    <xf numFmtId="0" fontId="8" fillId="0" borderId="0" xfId="1" applyNumberFormat="1" applyFont="1" applyBorder="1" applyAlignment="1" applyProtection="1">
      <alignment vertical="top"/>
    </xf>
    <xf numFmtId="49" fontId="24" fillId="4" borderId="0" xfId="0" applyNumberFormat="1" applyFont="1" applyFill="1" applyAlignment="1">
      <alignment horizontal="left"/>
    </xf>
    <xf numFmtId="0" fontId="24" fillId="4" borderId="0" xfId="0" applyFont="1" applyFill="1"/>
    <xf numFmtId="0" fontId="49" fillId="4" borderId="0" xfId="0" applyFont="1" applyFill="1"/>
    <xf numFmtId="49" fontId="49" fillId="4" borderId="0" xfId="0" applyNumberFormat="1" applyFont="1" applyFill="1" applyAlignment="1">
      <alignment horizontal="left"/>
    </xf>
    <xf numFmtId="0" fontId="50" fillId="4" borderId="0" xfId="0" applyFont="1" applyFill="1"/>
    <xf numFmtId="49" fontId="53" fillId="4" borderId="0" xfId="0" applyNumberFormat="1" applyFont="1" applyFill="1" applyAlignment="1">
      <alignment horizontal="left"/>
    </xf>
    <xf numFmtId="0" fontId="53" fillId="4" borderId="0" xfId="0" applyFont="1" applyFill="1"/>
    <xf numFmtId="0" fontId="54" fillId="4" borderId="0" xfId="0" applyFont="1" applyFill="1"/>
    <xf numFmtId="49" fontId="54" fillId="4" borderId="0" xfId="0" applyNumberFormat="1" applyFont="1" applyFill="1" applyAlignment="1">
      <alignment horizontal="left"/>
    </xf>
    <xf numFmtId="0" fontId="7" fillId="0" borderId="0" xfId="0" applyFont="1" applyAlignment="1" applyProtection="1">
      <alignment vertical="center"/>
      <protection locked="0"/>
    </xf>
    <xf numFmtId="171" fontId="7" fillId="0" borderId="0" xfId="0" applyNumberFormat="1" applyFont="1" applyAlignment="1" applyProtection="1">
      <alignment vertical="center"/>
      <protection locked="0"/>
    </xf>
    <xf numFmtId="172" fontId="7" fillId="0" borderId="0" xfId="0" applyNumberFormat="1" applyFont="1" applyAlignment="1" applyProtection="1">
      <alignment vertical="center"/>
      <protection locked="0"/>
    </xf>
    <xf numFmtId="49" fontId="8" fillId="4" borderId="0" xfId="0" quotePrefix="1" applyNumberFormat="1" applyFont="1" applyFill="1" applyAlignment="1">
      <alignment horizontal="right" vertical="center" wrapText="1"/>
    </xf>
    <xf numFmtId="49" fontId="8" fillId="4" borderId="0" xfId="0" applyNumberFormat="1" applyFont="1" applyFill="1" applyAlignment="1">
      <alignment horizontal="right" vertical="center" wrapText="1"/>
    </xf>
    <xf numFmtId="0" fontId="8" fillId="4" borderId="0" xfId="0" quotePrefix="1" applyFont="1" applyFill="1" applyAlignment="1">
      <alignment horizontal="right" vertical="center" wrapText="1"/>
    </xf>
    <xf numFmtId="172" fontId="7" fillId="0" borderId="0" xfId="0" applyNumberFormat="1" applyFont="1" applyAlignment="1">
      <alignment vertical="center"/>
    </xf>
    <xf numFmtId="171" fontId="7" fillId="0" borderId="0" xfId="0" applyNumberFormat="1" applyFont="1" applyAlignment="1">
      <alignment vertical="center"/>
    </xf>
    <xf numFmtId="0" fontId="42" fillId="0" borderId="0" xfId="4" applyFont="1" applyAlignment="1" applyProtection="1">
      <alignment vertical="center"/>
    </xf>
    <xf numFmtId="0" fontId="7" fillId="0" borderId="0" xfId="0" applyFont="1" applyAlignment="1">
      <alignment horizontal="center" vertical="top"/>
    </xf>
    <xf numFmtId="169" fontId="8" fillId="0" borderId="0" xfId="0" applyNumberFormat="1" applyFont="1" applyAlignment="1">
      <alignment vertical="center"/>
    </xf>
    <xf numFmtId="0" fontId="8" fillId="0" borderId="2" xfId="0" applyFont="1" applyBorder="1"/>
    <xf numFmtId="169" fontId="8" fillId="0" borderId="0" xfId="0" applyNumberFormat="1" applyFont="1"/>
    <xf numFmtId="0" fontId="8" fillId="0" borderId="7" xfId="0" applyFont="1" applyBorder="1" applyAlignment="1">
      <alignment horizontal="center" vertical="center"/>
    </xf>
    <xf numFmtId="0" fontId="8" fillId="0" borderId="0" xfId="0" applyFont="1" applyAlignment="1" applyProtection="1">
      <alignment vertical="center"/>
      <protection locked="0"/>
    </xf>
    <xf numFmtId="0" fontId="8" fillId="11" borderId="4" xfId="0" applyFont="1" applyFill="1" applyBorder="1" applyAlignment="1" applyProtection="1">
      <alignment vertical="center"/>
      <protection locked="0"/>
    </xf>
    <xf numFmtId="0" fontId="8" fillId="9" borderId="8" xfId="0" applyFont="1" applyFill="1" applyBorder="1" applyAlignment="1" applyProtection="1">
      <alignment horizontal="center" vertical="center"/>
      <protection locked="0"/>
    </xf>
    <xf numFmtId="0" fontId="40" fillId="4" borderId="0" xfId="0" applyFont="1" applyFill="1" applyAlignment="1">
      <alignment vertical="center"/>
    </xf>
    <xf numFmtId="0" fontId="38" fillId="4" borderId="0" xfId="0" applyFont="1" applyFill="1" applyAlignment="1">
      <alignment vertical="center" wrapText="1"/>
    </xf>
    <xf numFmtId="0" fontId="8"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12" borderId="7" xfId="0" applyFont="1" applyFill="1" applyBorder="1" applyAlignment="1">
      <alignment vertical="center" wrapText="1"/>
    </xf>
    <xf numFmtId="44" fontId="8" fillId="4" borderId="22" xfId="1" applyFont="1" applyFill="1" applyBorder="1" applyAlignment="1" applyProtection="1">
      <alignment horizontal="right" vertical="center"/>
    </xf>
    <xf numFmtId="0" fontId="8" fillId="3" borderId="57" xfId="0" applyFont="1" applyFill="1" applyBorder="1" applyAlignment="1" applyProtection="1">
      <alignment horizontal="center" vertical="center" wrapText="1"/>
      <protection locked="0"/>
    </xf>
    <xf numFmtId="0" fontId="8" fillId="14" borderId="0" xfId="0" applyFont="1" applyFill="1" applyAlignment="1">
      <alignment horizontal="left" vertical="center" wrapText="1"/>
    </xf>
    <xf numFmtId="0" fontId="8" fillId="14" borderId="0" xfId="0" applyFont="1" applyFill="1" applyAlignment="1">
      <alignment vertical="center"/>
    </xf>
    <xf numFmtId="2" fontId="8" fillId="4" borderId="0" xfId="0" applyNumberFormat="1" applyFont="1" applyFill="1" applyAlignment="1">
      <alignment vertical="center"/>
    </xf>
    <xf numFmtId="0" fontId="57" fillId="4" borderId="0" xfId="0" applyFont="1" applyFill="1" applyAlignment="1">
      <alignment vertical="center"/>
    </xf>
    <xf numFmtId="0" fontId="8" fillId="4" borderId="3" xfId="0" applyFont="1" applyFill="1" applyBorder="1" applyAlignment="1">
      <alignment horizontal="left" vertical="center"/>
    </xf>
    <xf numFmtId="0" fontId="8" fillId="4" borderId="0" xfId="0" applyFont="1" applyFill="1" applyAlignment="1" applyProtection="1">
      <alignment horizontal="left"/>
      <protection locked="0"/>
    </xf>
    <xf numFmtId="0" fontId="3" fillId="0" borderId="0" xfId="0" applyFont="1" applyAlignment="1" applyProtection="1">
      <alignment horizontal="left"/>
      <protection locked="0"/>
    </xf>
    <xf numFmtId="0" fontId="58" fillId="4" borderId="0" xfId="0" applyFont="1" applyFill="1" applyAlignment="1">
      <alignment vertical="center"/>
    </xf>
    <xf numFmtId="0" fontId="8" fillId="4" borderId="3" xfId="0" applyFont="1" applyFill="1" applyBorder="1" applyAlignment="1">
      <alignment vertical="center"/>
    </xf>
    <xf numFmtId="166" fontId="8" fillId="4" borderId="7" xfId="3" applyNumberFormat="1" applyFont="1" applyFill="1" applyBorder="1" applyAlignment="1" applyProtection="1">
      <alignment horizontal="left"/>
    </xf>
    <xf numFmtId="166" fontId="8" fillId="4" borderId="11" xfId="3" applyNumberFormat="1" applyFont="1" applyFill="1" applyBorder="1" applyAlignment="1" applyProtection="1">
      <alignment horizontal="left"/>
    </xf>
    <xf numFmtId="0" fontId="8" fillId="9" borderId="4" xfId="0" applyFont="1" applyFill="1" applyBorder="1" applyAlignment="1" applyProtection="1">
      <alignment horizontal="center" vertical="center" wrapText="1"/>
      <protection locked="0"/>
    </xf>
    <xf numFmtId="166" fontId="8" fillId="9" borderId="4" xfId="3" applyNumberFormat="1" applyFont="1" applyFill="1" applyBorder="1" applyAlignment="1" applyProtection="1">
      <alignment horizontal="center" vertical="center"/>
      <protection locked="0"/>
    </xf>
    <xf numFmtId="0" fontId="8" fillId="9" borderId="2" xfId="0" applyFont="1" applyFill="1" applyBorder="1" applyAlignment="1" applyProtection="1">
      <alignment horizontal="left" vertical="center"/>
      <protection locked="0"/>
    </xf>
    <xf numFmtId="0" fontId="8" fillId="9" borderId="4" xfId="0" applyFont="1" applyFill="1" applyBorder="1" applyAlignment="1" applyProtection="1">
      <alignment horizontal="center" vertical="center"/>
      <protection locked="0"/>
    </xf>
    <xf numFmtId="0" fontId="8"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166" fontId="8" fillId="9" borderId="4" xfId="3" applyNumberFormat="1" applyFont="1" applyFill="1" applyBorder="1" applyAlignment="1" applyProtection="1">
      <alignment horizontal="center" vertical="center" wrapText="1"/>
      <protection locked="0"/>
    </xf>
    <xf numFmtId="0" fontId="8" fillId="4" borderId="3" xfId="0" applyFont="1" applyFill="1" applyBorder="1" applyAlignment="1">
      <alignment horizontal="left"/>
    </xf>
    <xf numFmtId="0" fontId="8" fillId="4" borderId="12" xfId="0" applyFont="1" applyFill="1" applyBorder="1" applyAlignment="1">
      <alignment horizontal="left"/>
    </xf>
    <xf numFmtId="0" fontId="8" fillId="9" borderId="7" xfId="0" applyFont="1" applyFill="1" applyBorder="1" applyAlignment="1" applyProtection="1">
      <alignment horizontal="center" vertical="center"/>
      <protection locked="0"/>
    </xf>
    <xf numFmtId="0" fontId="8" fillId="9" borderId="11" xfId="0" applyFont="1" applyFill="1" applyBorder="1" applyAlignment="1" applyProtection="1">
      <alignment horizontal="center" vertical="center"/>
      <protection locked="0"/>
    </xf>
    <xf numFmtId="0" fontId="4" fillId="4" borderId="0" xfId="0" applyFont="1" applyFill="1" applyAlignment="1">
      <alignment horizontal="left"/>
    </xf>
    <xf numFmtId="0" fontId="3" fillId="4" borderId="27" xfId="0" applyFont="1" applyFill="1" applyBorder="1" applyAlignment="1">
      <alignment horizontal="left"/>
    </xf>
    <xf numFmtId="0" fontId="8" fillId="4" borderId="3" xfId="0" applyFont="1" applyFill="1" applyBorder="1" applyAlignment="1">
      <alignment horizontal="left" vertical="center"/>
    </xf>
    <xf numFmtId="49" fontId="8" fillId="11" borderId="2" xfId="0"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174" fontId="8" fillId="11" borderId="2" xfId="0" applyNumberFormat="1" applyFont="1" applyFill="1" applyBorder="1" applyAlignment="1" applyProtection="1">
      <alignment horizontal="center" vertical="center"/>
      <protection locked="0"/>
    </xf>
    <xf numFmtId="2" fontId="8" fillId="11" borderId="2" xfId="5"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xf>
    <xf numFmtId="0" fontId="8" fillId="0" borderId="3" xfId="0" applyFont="1" applyBorder="1" applyAlignment="1">
      <alignment horizontal="left" vertical="center"/>
    </xf>
    <xf numFmtId="0" fontId="8" fillId="4" borderId="0" xfId="0" applyFont="1" applyFill="1" applyAlignment="1">
      <alignment horizontal="left" vertical="center"/>
    </xf>
    <xf numFmtId="0" fontId="8" fillId="9" borderId="2" xfId="0" applyFont="1" applyFill="1" applyBorder="1" applyAlignment="1" applyProtection="1">
      <alignment vertical="center"/>
      <protection locked="0"/>
    </xf>
    <xf numFmtId="0" fontId="7" fillId="4" borderId="0" xfId="0" applyFont="1" applyFill="1" applyAlignment="1">
      <alignment horizontal="center" vertical="center"/>
    </xf>
    <xf numFmtId="0" fontId="7" fillId="4" borderId="0" xfId="0" applyFont="1" applyFill="1" applyAlignment="1">
      <alignment horizontal="center" vertical="center" wrapText="1"/>
    </xf>
    <xf numFmtId="0" fontId="7" fillId="0" borderId="0" xfId="0" applyFont="1" applyAlignment="1">
      <alignment horizontal="left" vertical="center" wrapText="1"/>
    </xf>
    <xf numFmtId="0" fontId="7" fillId="4" borderId="0" xfId="0" applyFont="1" applyFill="1" applyAlignment="1">
      <alignment horizontal="center"/>
    </xf>
    <xf numFmtId="0" fontId="8" fillId="4" borderId="0" xfId="0" applyFont="1" applyFill="1" applyAlignment="1">
      <alignment horizontal="center"/>
    </xf>
    <xf numFmtId="0" fontId="8" fillId="4" borderId="1" xfId="0" applyFont="1" applyFill="1" applyBorder="1" applyAlignment="1">
      <alignment horizontal="center"/>
    </xf>
    <xf numFmtId="0" fontId="25"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25" xfId="0" applyFont="1" applyFill="1" applyBorder="1" applyAlignment="1">
      <alignment horizontal="center" vertical="center"/>
    </xf>
    <xf numFmtId="0" fontId="25" fillId="4" borderId="26" xfId="0" applyFont="1" applyFill="1" applyBorder="1" applyAlignment="1">
      <alignment horizontal="center" vertical="center"/>
    </xf>
    <xf numFmtId="0" fontId="25" fillId="4" borderId="27" xfId="0" applyFont="1" applyFill="1" applyBorder="1" applyAlignment="1">
      <alignment horizontal="center" vertical="center"/>
    </xf>
    <xf numFmtId="0" fontId="25" fillId="4" borderId="18"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7" fillId="4" borderId="0" xfId="0" applyFont="1" applyFill="1" applyAlignment="1">
      <alignment horizontal="left" vertical="center"/>
    </xf>
    <xf numFmtId="0" fontId="18" fillId="4" borderId="0" xfId="0" applyFont="1" applyFill="1" applyAlignment="1">
      <alignment horizontal="center" vertical="center" wrapText="1"/>
    </xf>
    <xf numFmtId="0" fontId="7" fillId="4" borderId="0" xfId="0" applyFont="1" applyFill="1" applyAlignment="1">
      <alignment horizontal="left" vertical="center" wrapText="1"/>
    </xf>
    <xf numFmtId="0" fontId="0" fillId="0" borderId="0" xfId="0" applyAlignment="1">
      <alignment vertical="center" wrapText="1"/>
    </xf>
    <xf numFmtId="0" fontId="0" fillId="0" borderId="0" xfId="0" applyAlignment="1">
      <alignment vertical="center"/>
    </xf>
    <xf numFmtId="0" fontId="8" fillId="11" borderId="4" xfId="0" applyFont="1" applyFill="1" applyBorder="1" applyAlignment="1" applyProtection="1">
      <alignment horizontal="center" vertical="center"/>
      <protection locked="0"/>
    </xf>
    <xf numFmtId="0" fontId="8" fillId="0" borderId="4" xfId="0" applyFont="1" applyBorder="1" applyAlignment="1">
      <alignment horizontal="center" vertical="center"/>
    </xf>
    <xf numFmtId="44" fontId="8" fillId="9" borderId="4" xfId="0" applyNumberFormat="1" applyFont="1" applyFill="1" applyBorder="1" applyAlignment="1" applyProtection="1">
      <alignment horizontal="center" vertical="center"/>
      <protection locked="0"/>
    </xf>
    <xf numFmtId="0" fontId="8" fillId="4" borderId="0" xfId="0" applyFont="1" applyFill="1" applyAlignment="1">
      <alignment horizontal="left" vertical="center" wrapText="1"/>
    </xf>
    <xf numFmtId="0" fontId="8" fillId="11" borderId="7" xfId="0" applyFont="1" applyFill="1" applyBorder="1" applyAlignment="1" applyProtection="1">
      <alignment horizontal="center" vertical="center"/>
      <protection locked="0"/>
    </xf>
    <xf numFmtId="0" fontId="8" fillId="11" borderId="5" xfId="0" applyFont="1" applyFill="1" applyBorder="1" applyAlignment="1" applyProtection="1">
      <alignment horizontal="center" vertical="center"/>
      <protection locked="0"/>
    </xf>
    <xf numFmtId="0" fontId="8" fillId="11" borderId="11"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wrapText="1"/>
    </xf>
    <xf numFmtId="0" fontId="7" fillId="4" borderId="0" xfId="0" applyFont="1" applyFill="1" applyAlignment="1">
      <alignment horizontal="justify" vertical="center" wrapText="1"/>
    </xf>
    <xf numFmtId="0" fontId="8" fillId="4" borderId="0" xfId="0" applyFont="1" applyFill="1" applyAlignment="1">
      <alignment horizontal="center" vertical="center" wrapText="1"/>
    </xf>
    <xf numFmtId="0" fontId="43" fillId="4" borderId="0" xfId="4" applyFont="1" applyFill="1" applyAlignment="1" applyProtection="1">
      <alignment horizontal="left" vertical="center"/>
      <protection locked="0"/>
    </xf>
    <xf numFmtId="0" fontId="34" fillId="4" borderId="0" xfId="0" applyFont="1" applyFill="1" applyAlignment="1">
      <alignment horizontal="left" vertical="center" wrapText="1"/>
    </xf>
    <xf numFmtId="0" fontId="30" fillId="4" borderId="0" xfId="0" applyFont="1" applyFill="1" applyAlignment="1">
      <alignment horizontal="left" vertical="center" wrapText="1"/>
    </xf>
    <xf numFmtId="0" fontId="38" fillId="4" borderId="0" xfId="0" applyFont="1" applyFill="1" applyAlignment="1">
      <alignment horizontal="left" vertical="center" wrapText="1"/>
    </xf>
    <xf numFmtId="0" fontId="42" fillId="0" borderId="0" xfId="4" applyFont="1" applyFill="1" applyAlignment="1" applyProtection="1">
      <alignment horizontal="left" vertical="center"/>
      <protection locked="0"/>
    </xf>
    <xf numFmtId="0" fontId="42" fillId="4" borderId="0" xfId="4" applyFont="1" applyFill="1" applyAlignment="1" applyProtection="1">
      <alignment horizontal="left" vertical="center"/>
      <protection locked="0"/>
    </xf>
    <xf numFmtId="0" fontId="42" fillId="4" borderId="0" xfId="4" applyFont="1" applyFill="1" applyAlignment="1" applyProtection="1">
      <alignment horizontal="left" vertical="center" wrapText="1"/>
      <protection locked="0"/>
    </xf>
    <xf numFmtId="0" fontId="18" fillId="0" borderId="0" xfId="0" applyFont="1" applyAlignment="1">
      <alignment horizontal="left" vertical="center" wrapText="1" readingOrder="1"/>
    </xf>
    <xf numFmtId="0" fontId="30" fillId="4" borderId="0" xfId="0" applyFont="1" applyFill="1" applyAlignment="1">
      <alignment horizontal="left" vertical="center"/>
    </xf>
    <xf numFmtId="0" fontId="34" fillId="4" borderId="13" xfId="0" applyFont="1" applyFill="1" applyBorder="1" applyAlignment="1">
      <alignment horizontal="left" vertical="center" wrapText="1"/>
    </xf>
    <xf numFmtId="0" fontId="34" fillId="4" borderId="0" xfId="0" applyFont="1" applyFill="1" applyAlignment="1">
      <alignment vertical="center" wrapText="1"/>
    </xf>
    <xf numFmtId="0" fontId="34" fillId="4" borderId="0" xfId="0" applyFont="1" applyFill="1" applyAlignment="1">
      <alignment horizontal="left" vertical="center"/>
    </xf>
    <xf numFmtId="0" fontId="7" fillId="4" borderId="0" xfId="0" applyFont="1" applyFill="1" applyAlignment="1">
      <alignment horizontal="left"/>
    </xf>
    <xf numFmtId="0" fontId="42" fillId="4" borderId="0" xfId="4" applyFont="1" applyFill="1" applyBorder="1" applyAlignment="1" applyProtection="1">
      <alignment horizontal="left" vertical="top"/>
      <protection locked="0"/>
    </xf>
    <xf numFmtId="0" fontId="7" fillId="0" borderId="4" xfId="0" applyFont="1" applyBorder="1" applyAlignment="1">
      <alignment horizontal="left" vertical="center"/>
    </xf>
    <xf numFmtId="0" fontId="8" fillId="17" borderId="0" xfId="0" applyFont="1" applyFill="1" applyAlignment="1">
      <alignment horizontal="left" vertical="top"/>
    </xf>
    <xf numFmtId="0" fontId="7" fillId="0" borderId="0" xfId="0" applyFont="1" applyAlignment="1">
      <alignment horizontal="center"/>
    </xf>
    <xf numFmtId="0" fontId="8" fillId="0" borderId="0" xfId="0" applyFont="1" applyAlignment="1">
      <alignment horizontal="left" vertical="top" wrapText="1"/>
    </xf>
    <xf numFmtId="0" fontId="7" fillId="0" borderId="4" xfId="0" applyFont="1" applyBorder="1" applyAlignment="1">
      <alignment horizontal="left" vertical="center" wrapText="1"/>
    </xf>
    <xf numFmtId="0" fontId="7" fillId="4" borderId="0" xfId="0" applyFont="1" applyFill="1" applyAlignment="1">
      <alignment horizontal="center" wrapText="1"/>
    </xf>
    <xf numFmtId="0" fontId="8" fillId="4" borderId="0" xfId="0" applyFont="1" applyFill="1" applyAlignment="1">
      <alignment horizontal="left" vertical="top" wrapText="1"/>
    </xf>
    <xf numFmtId="0" fontId="7" fillId="4" borderId="0" xfId="0" applyFont="1" applyFill="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7" fillId="4" borderId="13" xfId="0" applyFont="1" applyFill="1" applyBorder="1" applyAlignment="1">
      <alignment horizontal="left" vertical="center"/>
    </xf>
    <xf numFmtId="0" fontId="8" fillId="17" borderId="0" xfId="0" applyFont="1" applyFill="1" applyAlignment="1">
      <alignment horizontal="left" vertical="top" wrapText="1"/>
    </xf>
    <xf numFmtId="0" fontId="8" fillId="3" borderId="7" xfId="0" applyFont="1" applyFill="1" applyBorder="1" applyAlignment="1">
      <alignment horizontal="center" vertical="center"/>
    </xf>
    <xf numFmtId="0" fontId="8" fillId="3" borderId="11" xfId="0" applyFont="1" applyFill="1" applyBorder="1" applyAlignment="1">
      <alignment horizontal="center" vertical="center"/>
    </xf>
    <xf numFmtId="14" fontId="8" fillId="9" borderId="7" xfId="0" applyNumberFormat="1" applyFont="1" applyFill="1" applyBorder="1" applyAlignment="1" applyProtection="1">
      <alignment horizontal="center" vertical="center"/>
      <protection locked="0"/>
    </xf>
    <xf numFmtId="14" fontId="8" fillId="9" borderId="11" xfId="0" applyNumberFormat="1" applyFont="1" applyFill="1" applyBorder="1" applyAlignment="1" applyProtection="1">
      <alignment horizontal="center" vertical="center"/>
      <protection locked="0"/>
    </xf>
    <xf numFmtId="0" fontId="43" fillId="17" borderId="0" xfId="4" applyFont="1" applyFill="1" applyBorder="1" applyAlignment="1" applyProtection="1">
      <alignment horizontal="left" vertical="top" wrapText="1"/>
      <protection locked="0"/>
    </xf>
    <xf numFmtId="49" fontId="8" fillId="9" borderId="22" xfId="0" applyNumberFormat="1" applyFont="1" applyFill="1" applyBorder="1" applyAlignment="1" applyProtection="1">
      <alignment horizontal="center" vertical="center" wrapText="1"/>
      <protection locked="0"/>
    </xf>
    <xf numFmtId="49" fontId="8" fillId="9" borderId="4" xfId="0" applyNumberFormat="1" applyFont="1" applyFill="1" applyBorder="1" applyAlignment="1" applyProtection="1">
      <alignment horizontal="center" vertical="center" wrapText="1"/>
      <protection locked="0"/>
    </xf>
    <xf numFmtId="49" fontId="8" fillId="9" borderId="37" xfId="0" applyNumberFormat="1" applyFont="1" applyFill="1" applyBorder="1" applyAlignment="1" applyProtection="1">
      <alignment horizontal="center" vertical="center" wrapText="1"/>
      <protection locked="0"/>
    </xf>
    <xf numFmtId="0" fontId="20" fillId="0" borderId="0" xfId="0" applyFont="1" applyAlignment="1">
      <alignment horizontal="center" wrapText="1"/>
    </xf>
    <xf numFmtId="0" fontId="20" fillId="0" borderId="0" xfId="0" applyFont="1" applyAlignment="1">
      <alignment horizontal="center" vertical="center" wrapText="1"/>
    </xf>
    <xf numFmtId="0" fontId="8" fillId="4" borderId="0" xfId="0" applyFont="1" applyFill="1"/>
    <xf numFmtId="0" fontId="8" fillId="17" borderId="0" xfId="0" applyFont="1" applyFill="1" applyAlignment="1">
      <alignment horizontal="left" vertical="center" wrapText="1"/>
    </xf>
    <xf numFmtId="0" fontId="8" fillId="14" borderId="0" xfId="0" applyFont="1" applyFill="1" applyAlignment="1">
      <alignment horizontal="left" vertical="top" wrapText="1"/>
    </xf>
    <xf numFmtId="0" fontId="17" fillId="4" borderId="0" xfId="0" applyFont="1" applyFill="1" applyAlignment="1">
      <alignment vertical="center"/>
    </xf>
    <xf numFmtId="0" fontId="7" fillId="4" borderId="0" xfId="0" applyFont="1" applyFill="1" applyAlignment="1">
      <alignment vertical="center"/>
    </xf>
    <xf numFmtId="0" fontId="8" fillId="3" borderId="8" xfId="0" applyFont="1" applyFill="1" applyBorder="1" applyAlignment="1">
      <alignment horizontal="center" vertical="center" wrapText="1"/>
    </xf>
    <xf numFmtId="49" fontId="8" fillId="9" borderId="33" xfId="0" applyNumberFormat="1" applyFont="1" applyFill="1" applyBorder="1" applyAlignment="1" applyProtection="1">
      <alignment horizontal="center" vertical="center" wrapText="1"/>
      <protection locked="0"/>
    </xf>
    <xf numFmtId="49" fontId="8" fillId="9" borderId="34" xfId="0" applyNumberFormat="1" applyFont="1" applyFill="1" applyBorder="1" applyAlignment="1" applyProtection="1">
      <alignment horizontal="center" vertical="center" wrapText="1"/>
      <protection locked="0"/>
    </xf>
    <xf numFmtId="49" fontId="8" fillId="9" borderId="35" xfId="0" applyNumberFormat="1" applyFont="1" applyFill="1" applyBorder="1" applyAlignment="1" applyProtection="1">
      <alignment horizontal="center" vertical="center" wrapText="1"/>
      <protection locked="0"/>
    </xf>
    <xf numFmtId="0" fontId="8" fillId="3" borderId="54" xfId="0" applyFont="1" applyFill="1" applyBorder="1" applyAlignment="1">
      <alignment horizontal="center" vertical="center" wrapText="1"/>
    </xf>
    <xf numFmtId="0" fontId="8" fillId="12" borderId="35" xfId="0" applyFont="1" applyFill="1" applyBorder="1" applyAlignment="1">
      <alignment horizontal="center" vertical="center"/>
    </xf>
    <xf numFmtId="0" fontId="8" fillId="12" borderId="36" xfId="0" applyFont="1" applyFill="1" applyBorder="1" applyAlignment="1">
      <alignment horizontal="center" vertical="center"/>
    </xf>
    <xf numFmtId="0" fontId="8" fillId="12" borderId="34" xfId="0" applyFont="1" applyFill="1" applyBorder="1" applyAlignment="1">
      <alignment vertical="center"/>
    </xf>
    <xf numFmtId="0" fontId="8" fillId="12" borderId="35" xfId="0" applyFont="1" applyFill="1" applyBorder="1" applyAlignment="1">
      <alignment vertical="center"/>
    </xf>
    <xf numFmtId="164" fontId="7" fillId="4" borderId="0" xfId="0" applyNumberFormat="1" applyFont="1" applyFill="1" applyAlignment="1">
      <alignment horizontal="left" vertical="top"/>
    </xf>
    <xf numFmtId="0" fontId="8" fillId="4" borderId="0" xfId="0" applyFont="1" applyFill="1" applyAlignment="1">
      <alignment horizontal="justify" vertical="top" wrapText="1"/>
    </xf>
    <xf numFmtId="0" fontId="8" fillId="4" borderId="0" xfId="0" applyFont="1" applyFill="1" applyAlignment="1">
      <alignment horizontal="left" wrapText="1"/>
    </xf>
    <xf numFmtId="0" fontId="8" fillId="9" borderId="28" xfId="0" applyFont="1" applyFill="1" applyBorder="1" applyAlignment="1" applyProtection="1">
      <alignment horizontal="center" vertical="center"/>
      <protection locked="0"/>
    </xf>
    <xf numFmtId="0" fontId="8" fillId="9" borderId="29" xfId="0" applyFont="1" applyFill="1" applyBorder="1" applyAlignment="1" applyProtection="1">
      <alignment horizontal="center" vertical="center"/>
      <protection locked="0"/>
    </xf>
    <xf numFmtId="0" fontId="8" fillId="9" borderId="2" xfId="0" applyFont="1" applyFill="1" applyBorder="1" applyAlignment="1" applyProtection="1">
      <alignment horizontal="center" vertical="center"/>
      <protection locked="0"/>
    </xf>
    <xf numFmtId="0" fontId="8" fillId="4" borderId="0" xfId="0" applyFont="1" applyFill="1" applyAlignment="1">
      <alignment horizontal="justify" vertical="center" wrapText="1"/>
    </xf>
    <xf numFmtId="0" fontId="8" fillId="4" borderId="0" xfId="0" applyFont="1" applyFill="1" applyAlignment="1">
      <alignment horizontal="justify" vertical="center"/>
    </xf>
    <xf numFmtId="0" fontId="8" fillId="4" borderId="0" xfId="0" applyFont="1" applyFill="1" applyAlignment="1">
      <alignment horizontal="center" vertical="center"/>
    </xf>
    <xf numFmtId="0" fontId="50" fillId="4" borderId="0" xfId="0" applyFont="1" applyFill="1" applyAlignment="1">
      <alignment horizontal="left" wrapText="1"/>
    </xf>
    <xf numFmtId="0" fontId="24" fillId="4" borderId="0" xfId="0" applyFont="1" applyFill="1" applyAlignment="1">
      <alignment horizontal="left" wrapText="1"/>
    </xf>
    <xf numFmtId="0" fontId="8" fillId="4" borderId="31" xfId="0" applyFont="1" applyFill="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42" fontId="7" fillId="9" borderId="0" xfId="1" applyNumberFormat="1" applyFont="1" applyFill="1" applyAlignment="1" applyProtection="1">
      <alignment horizontal="left" vertical="center" wrapText="1"/>
      <protection locked="0"/>
    </xf>
    <xf numFmtId="42" fontId="7" fillId="9" borderId="31" xfId="1" applyNumberFormat="1" applyFont="1" applyFill="1" applyBorder="1" applyAlignment="1" applyProtection="1">
      <alignment horizontal="left" vertical="center" wrapText="1"/>
      <protection locked="0"/>
    </xf>
    <xf numFmtId="42" fontId="7" fillId="4" borderId="0" xfId="1" applyNumberFormat="1" applyFont="1" applyFill="1" applyAlignment="1" applyProtection="1">
      <alignment horizontal="left" vertical="center" wrapText="1"/>
    </xf>
    <xf numFmtId="42" fontId="7" fillId="4" borderId="31" xfId="1" applyNumberFormat="1" applyFont="1" applyFill="1" applyBorder="1" applyAlignment="1" applyProtection="1">
      <alignment horizontal="left" vertical="center" wrapText="1"/>
    </xf>
    <xf numFmtId="0" fontId="8" fillId="3" borderId="0" xfId="0" applyFont="1" applyFill="1" applyAlignment="1">
      <alignment horizontal="left" vertical="center" wrapText="1"/>
    </xf>
    <xf numFmtId="0" fontId="8" fillId="3" borderId="13" xfId="0" applyFont="1" applyFill="1" applyBorder="1" applyAlignment="1">
      <alignment horizontal="left" vertical="center" wrapText="1"/>
    </xf>
    <xf numFmtId="42" fontId="7" fillId="9" borderId="0" xfId="1" applyNumberFormat="1" applyFont="1" applyFill="1" applyAlignment="1" applyProtection="1">
      <alignment horizontal="left" vertical="center"/>
      <protection locked="0"/>
    </xf>
    <xf numFmtId="42" fontId="7" fillId="9" borderId="31" xfId="1" applyNumberFormat="1" applyFont="1" applyFill="1" applyBorder="1" applyAlignment="1" applyProtection="1">
      <alignment horizontal="left" vertical="center"/>
      <protection locked="0"/>
    </xf>
    <xf numFmtId="0" fontId="7" fillId="4" borderId="31" xfId="0" applyFont="1" applyFill="1" applyBorder="1" applyAlignment="1">
      <alignment horizontal="left" vertical="center" wrapText="1"/>
    </xf>
    <xf numFmtId="0" fontId="7" fillId="4" borderId="31" xfId="0" applyFont="1" applyFill="1" applyBorder="1" applyAlignment="1">
      <alignment horizontal="left" vertical="center"/>
    </xf>
    <xf numFmtId="0" fontId="16" fillId="4" borderId="0" xfId="0" applyFont="1" applyFill="1" applyAlignment="1">
      <alignment horizontal="center" vertical="top" wrapText="1"/>
    </xf>
    <xf numFmtId="0" fontId="8" fillId="0" borderId="0" xfId="0" applyFont="1" applyAlignment="1">
      <alignment horizontal="justify" vertical="center" wrapText="1"/>
    </xf>
    <xf numFmtId="0" fontId="8" fillId="3" borderId="0" xfId="0" applyFont="1" applyFill="1" applyAlignment="1">
      <alignment horizontal="left" vertical="center"/>
    </xf>
    <xf numFmtId="0" fontId="8" fillId="3" borderId="13" xfId="0" applyFont="1" applyFill="1" applyBorder="1" applyAlignment="1">
      <alignment horizontal="left" vertical="center"/>
    </xf>
    <xf numFmtId="0" fontId="22" fillId="4" borderId="0" xfId="0" applyFont="1" applyFill="1" applyAlignment="1">
      <alignment horizontal="left" vertical="center" wrapText="1"/>
    </xf>
    <xf numFmtId="0" fontId="8" fillId="3" borderId="31" xfId="0" applyFont="1" applyFill="1" applyBorder="1" applyAlignment="1">
      <alignment horizontal="left" vertical="center" wrapText="1"/>
    </xf>
    <xf numFmtId="0" fontId="16" fillId="4" borderId="0" xfId="0" applyFont="1" applyFill="1" applyAlignment="1">
      <alignment horizontal="center" vertical="center" wrapText="1"/>
    </xf>
    <xf numFmtId="0" fontId="16" fillId="4" borderId="13" xfId="0" applyFont="1" applyFill="1" applyBorder="1" applyAlignment="1">
      <alignment horizontal="center" vertical="center" wrapText="1"/>
    </xf>
    <xf numFmtId="0" fontId="8" fillId="3" borderId="31" xfId="0" applyFont="1" applyFill="1" applyBorder="1" applyAlignment="1">
      <alignment horizontal="left" vertical="center"/>
    </xf>
    <xf numFmtId="0" fontId="8" fillId="12" borderId="9"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12" borderId="14" xfId="0" applyFont="1" applyFill="1" applyBorder="1" applyAlignment="1">
      <alignment horizontal="center" vertical="center" wrapText="1"/>
    </xf>
    <xf numFmtId="0" fontId="8" fillId="12" borderId="7" xfId="0" applyFont="1" applyFill="1" applyBorder="1" applyAlignment="1">
      <alignment horizontal="center" vertical="center"/>
    </xf>
    <xf numFmtId="0" fontId="8" fillId="12" borderId="5" xfId="0" applyFont="1" applyFill="1" applyBorder="1" applyAlignment="1">
      <alignment horizontal="center" vertical="center"/>
    </xf>
    <xf numFmtId="0" fontId="8" fillId="12" borderId="11" xfId="0" applyFont="1" applyFill="1" applyBorder="1" applyAlignment="1">
      <alignment horizontal="center" vertical="center"/>
    </xf>
    <xf numFmtId="49" fontId="8" fillId="4" borderId="0" xfId="0" applyNumberFormat="1" applyFont="1" applyFill="1" applyAlignment="1">
      <alignment horizontal="left" vertical="center"/>
    </xf>
    <xf numFmtId="49" fontId="8" fillId="9" borderId="5" xfId="0" applyNumberFormat="1" applyFont="1" applyFill="1" applyBorder="1" applyAlignment="1" applyProtection="1">
      <alignment horizontal="left" vertical="center"/>
      <protection locked="0"/>
    </xf>
    <xf numFmtId="49" fontId="8" fillId="9" borderId="11" xfId="0" applyNumberFormat="1" applyFont="1" applyFill="1" applyBorder="1" applyAlignment="1" applyProtection="1">
      <alignment horizontal="left" vertical="center"/>
      <protection locked="0"/>
    </xf>
    <xf numFmtId="0" fontId="8" fillId="12" borderId="7"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0" borderId="7" xfId="0" applyFont="1" applyBorder="1" applyAlignment="1">
      <alignment horizontal="left" vertical="center"/>
    </xf>
    <xf numFmtId="0" fontId="8" fillId="0" borderId="11" xfId="0" applyFont="1" applyBorder="1" applyAlignment="1">
      <alignment horizontal="left" vertical="center"/>
    </xf>
    <xf numFmtId="0" fontId="8" fillId="4" borderId="7"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11" xfId="0" applyFont="1" applyBorder="1" applyAlignment="1">
      <alignment horizontal="left" vertical="center" wrapText="1"/>
    </xf>
    <xf numFmtId="49" fontId="8" fillId="4" borderId="5" xfId="0" applyNumberFormat="1" applyFont="1" applyFill="1" applyBorder="1" applyAlignment="1">
      <alignment horizontal="left" vertical="center"/>
    </xf>
    <xf numFmtId="49" fontId="8" fillId="4" borderId="11" xfId="0" applyNumberFormat="1" applyFont="1" applyFill="1" applyBorder="1" applyAlignment="1">
      <alignment horizontal="left" vertical="center"/>
    </xf>
    <xf numFmtId="0" fontId="8" fillId="3" borderId="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3" xfId="0" applyFont="1" applyFill="1" applyBorder="1" applyAlignment="1">
      <alignment horizontal="center" vertical="center" wrapText="1"/>
    </xf>
    <xf numFmtId="44" fontId="8" fillId="9" borderId="7" xfId="0" applyNumberFormat="1" applyFont="1" applyFill="1" applyBorder="1" applyAlignment="1" applyProtection="1">
      <alignment horizontal="right" vertical="center"/>
      <protection locked="0"/>
    </xf>
    <xf numFmtId="44" fontId="8" fillId="9" borderId="11" xfId="0" applyNumberFormat="1" applyFont="1" applyFill="1" applyBorder="1" applyAlignment="1" applyProtection="1">
      <alignment horizontal="right" vertical="center"/>
      <protection locked="0"/>
    </xf>
    <xf numFmtId="0" fontId="8" fillId="0" borderId="7" xfId="0" applyFont="1" applyBorder="1" applyAlignment="1">
      <alignment horizontal="left" vertical="center" wrapText="1"/>
    </xf>
    <xf numFmtId="0" fontId="8" fillId="0" borderId="5" xfId="0" applyFont="1" applyBorder="1" applyAlignment="1">
      <alignment horizontal="left" vertical="center"/>
    </xf>
    <xf numFmtId="0" fontId="7" fillId="3" borderId="2" xfId="0" applyFont="1" applyFill="1" applyBorder="1" applyAlignment="1">
      <alignment vertical="center"/>
    </xf>
    <xf numFmtId="0" fontId="7" fillId="3" borderId="14" xfId="0" applyFont="1" applyFill="1" applyBorder="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4" borderId="2" xfId="0" applyFont="1" applyFill="1" applyBorder="1" applyAlignment="1">
      <alignment horizontal="justify" vertical="center" wrapText="1"/>
    </xf>
    <xf numFmtId="0" fontId="8" fillId="0" borderId="0" xfId="0" applyFont="1" applyAlignment="1" applyProtection="1">
      <alignment horizontal="left" vertical="center"/>
      <protection locked="0"/>
    </xf>
    <xf numFmtId="0" fontId="7" fillId="4" borderId="7"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11" xfId="0" applyFont="1" applyFill="1" applyBorder="1" applyAlignment="1">
      <alignment horizontal="left" vertical="center" wrapText="1"/>
    </xf>
    <xf numFmtId="14" fontId="8" fillId="9" borderId="2" xfId="0" applyNumberFormat="1" applyFont="1" applyFill="1" applyBorder="1" applyAlignment="1" applyProtection="1">
      <alignment horizontal="center" vertical="center"/>
      <protection locked="0"/>
    </xf>
    <xf numFmtId="0" fontId="8" fillId="9" borderId="5" xfId="0" applyFont="1" applyFill="1" applyBorder="1" applyAlignment="1" applyProtection="1">
      <alignment horizontal="center" vertical="center"/>
      <protection locked="0"/>
    </xf>
    <xf numFmtId="0" fontId="8" fillId="3" borderId="4" xfId="0" applyFont="1" applyFill="1" applyBorder="1" applyAlignment="1">
      <alignment horizontal="center" vertical="center"/>
    </xf>
    <xf numFmtId="0" fontId="8" fillId="9" borderId="8" xfId="0" applyFont="1" applyFill="1" applyBorder="1" applyAlignment="1" applyProtection="1">
      <alignment horizontal="center" vertical="center" wrapText="1"/>
      <protection locked="0"/>
    </xf>
    <xf numFmtId="0" fontId="8" fillId="4" borderId="0" xfId="0" applyFont="1" applyFill="1" applyAlignment="1">
      <alignment horizontal="left" vertical="center" wrapText="1" indent="1"/>
    </xf>
    <xf numFmtId="0" fontId="8" fillId="14" borderId="0" xfId="0" applyFont="1" applyFill="1" applyAlignment="1">
      <alignment horizontal="left" vertical="center" wrapText="1"/>
    </xf>
    <xf numFmtId="0" fontId="8" fillId="9" borderId="2" xfId="0" applyFont="1" applyFill="1" applyBorder="1" applyAlignment="1" applyProtection="1">
      <alignment horizontal="left" vertical="center" wrapText="1"/>
      <protection locked="0"/>
    </xf>
    <xf numFmtId="0" fontId="8" fillId="9" borderId="5" xfId="0" applyFont="1" applyFill="1" applyBorder="1" applyAlignment="1" applyProtection="1">
      <alignment horizontal="left" vertical="center"/>
      <protection locked="0"/>
    </xf>
    <xf numFmtId="0" fontId="8" fillId="11" borderId="2" xfId="0" applyFont="1" applyFill="1" applyBorder="1" applyAlignment="1" applyProtection="1">
      <alignment horizontal="center" vertical="center"/>
      <protection locked="0"/>
    </xf>
    <xf numFmtId="0" fontId="8" fillId="11" borderId="2" xfId="0" applyFont="1" applyFill="1" applyBorder="1" applyAlignment="1" applyProtection="1">
      <alignment horizontal="left" vertical="center"/>
      <protection locked="0"/>
    </xf>
    <xf numFmtId="0" fontId="7" fillId="0" borderId="0" xfId="0" applyFont="1" applyAlignment="1">
      <alignment horizontal="left" vertical="center"/>
    </xf>
    <xf numFmtId="0" fontId="8" fillId="14" borderId="0" xfId="0" applyFont="1" applyFill="1" applyAlignment="1">
      <alignment horizontal="justify" vertical="center"/>
    </xf>
    <xf numFmtId="0" fontId="8" fillId="14" borderId="0" xfId="0" applyFont="1" applyFill="1" applyAlignment="1">
      <alignment horizontal="justify" vertical="center" wrapText="1"/>
    </xf>
    <xf numFmtId="0" fontId="7" fillId="4" borderId="0" xfId="0" applyFont="1" applyFill="1" applyAlignment="1">
      <alignment horizontal="justify" vertical="center"/>
    </xf>
    <xf numFmtId="0" fontId="42" fillId="17" borderId="0" xfId="4" applyFont="1" applyFill="1" applyAlignment="1" applyProtection="1">
      <alignment horizontal="left" vertical="top" wrapText="1"/>
      <protection locked="0"/>
    </xf>
    <xf numFmtId="2" fontId="8" fillId="9" borderId="4" xfId="0" applyNumberFormat="1" applyFont="1" applyFill="1" applyBorder="1" applyAlignment="1" applyProtection="1">
      <alignment horizontal="center" vertical="center"/>
      <protection locked="0"/>
    </xf>
    <xf numFmtId="49" fontId="8" fillId="9" borderId="4" xfId="0" applyNumberFormat="1" applyFont="1" applyFill="1" applyBorder="1" applyAlignment="1" applyProtection="1">
      <alignment horizontal="center" vertical="center"/>
      <protection locked="0"/>
    </xf>
    <xf numFmtId="44" fontId="8" fillId="13" borderId="4" xfId="1" applyFont="1" applyFill="1" applyBorder="1" applyAlignment="1" applyProtection="1">
      <alignment horizontal="center" vertical="center"/>
      <protection locked="0"/>
    </xf>
    <xf numFmtId="0" fontId="7" fillId="4" borderId="0" xfId="0" applyFont="1" applyFill="1" applyAlignment="1">
      <alignment horizontal="right" vertical="center"/>
    </xf>
    <xf numFmtId="10" fontId="8" fillId="0" borderId="4" xfId="3" applyNumberFormat="1" applyFont="1" applyFill="1" applyBorder="1" applyAlignment="1" applyProtection="1">
      <alignment horizontal="center" vertical="center"/>
    </xf>
    <xf numFmtId="44" fontId="8" fillId="9" borderId="4" xfId="1" applyFont="1" applyFill="1" applyBorder="1" applyAlignment="1" applyProtection="1">
      <alignment horizontal="center" vertical="center"/>
      <protection locked="0"/>
    </xf>
    <xf numFmtId="0" fontId="18" fillId="4" borderId="0" xfId="0" applyFont="1" applyFill="1" applyAlignment="1">
      <alignment horizontal="right" vertical="center"/>
    </xf>
    <xf numFmtId="0" fontId="20" fillId="4" borderId="0" xfId="0" applyFont="1" applyFill="1" applyAlignment="1">
      <alignment horizontal="left" vertical="center"/>
    </xf>
    <xf numFmtId="0" fontId="8" fillId="4" borderId="1" xfId="0" applyFont="1" applyFill="1" applyBorder="1" applyAlignment="1" applyProtection="1">
      <alignment horizontal="right" vertical="center"/>
      <protection locked="0"/>
    </xf>
    <xf numFmtId="0" fontId="8" fillId="4" borderId="0" xfId="0" applyFont="1" applyFill="1" applyAlignment="1" applyProtection="1">
      <alignment horizontal="right" vertical="center"/>
      <protection locked="0"/>
    </xf>
    <xf numFmtId="0" fontId="45" fillId="4" borderId="0" xfId="0" applyFont="1" applyFill="1" applyAlignment="1">
      <alignment horizontal="left" vertical="center" wrapText="1"/>
    </xf>
    <xf numFmtId="0" fontId="47" fillId="4" borderId="0" xfId="0" applyFont="1" applyFill="1" applyAlignment="1">
      <alignment horizontal="left" vertical="center" wrapText="1"/>
    </xf>
    <xf numFmtId="0" fontId="45" fillId="4" borderId="0" xfId="0" applyFont="1" applyFill="1" applyAlignment="1">
      <alignment vertical="center"/>
    </xf>
    <xf numFmtId="0" fontId="45" fillId="4" borderId="0" xfId="0" applyFont="1" applyFill="1" applyAlignment="1">
      <alignment horizontal="left" vertical="center"/>
    </xf>
    <xf numFmtId="0" fontId="46" fillId="4" borderId="0" xfId="0" applyFont="1" applyFill="1" applyAlignment="1">
      <alignment horizontal="left" vertical="center"/>
    </xf>
    <xf numFmtId="0" fontId="45" fillId="4" borderId="0" xfId="0" applyFont="1" applyFill="1" applyAlignment="1">
      <alignment horizontal="justify" vertical="center" wrapText="1"/>
    </xf>
    <xf numFmtId="0" fontId="8" fillId="4" borderId="0" xfId="0" applyFont="1" applyFill="1" applyAlignment="1">
      <alignment horizontal="left"/>
    </xf>
    <xf numFmtId="0" fontId="7" fillId="4" borderId="0" xfId="0" applyFont="1" applyFill="1" applyAlignment="1">
      <alignment vertical="center" wrapText="1"/>
    </xf>
    <xf numFmtId="0" fontId="7" fillId="4" borderId="0" xfId="0" applyFont="1" applyFill="1" applyAlignment="1">
      <alignment horizontal="left" wrapText="1"/>
    </xf>
    <xf numFmtId="1" fontId="8" fillId="9" borderId="4" xfId="0" applyNumberFormat="1" applyFont="1" applyFill="1" applyBorder="1" applyAlignment="1" applyProtection="1">
      <alignment horizontal="center" vertical="center"/>
      <protection locked="0"/>
    </xf>
    <xf numFmtId="44" fontId="8" fillId="9" borderId="7" xfId="1" applyFont="1" applyFill="1" applyBorder="1" applyAlignment="1" applyProtection="1">
      <alignment horizontal="center" vertical="center"/>
      <protection locked="0"/>
    </xf>
    <xf numFmtId="44" fontId="8" fillId="9" borderId="11" xfId="1" applyFont="1" applyFill="1" applyBorder="1" applyAlignment="1" applyProtection="1">
      <alignment horizontal="center" vertical="center"/>
      <protection locked="0"/>
    </xf>
    <xf numFmtId="44" fontId="8" fillId="4" borderId="47" xfId="1" applyFont="1" applyFill="1" applyBorder="1" applyAlignment="1" applyProtection="1">
      <alignment horizontal="center" vertical="center"/>
    </xf>
    <xf numFmtId="44" fontId="8" fillId="4" borderId="48" xfId="1" applyFont="1" applyFill="1" applyBorder="1" applyAlignment="1" applyProtection="1">
      <alignment horizontal="center" vertical="center"/>
    </xf>
    <xf numFmtId="0" fontId="8" fillId="4" borderId="28"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28" xfId="0" applyFont="1" applyFill="1" applyBorder="1" applyAlignment="1">
      <alignment horizontal="center" vertical="center" wrapText="1"/>
    </xf>
    <xf numFmtId="0" fontId="8" fillId="4" borderId="49" xfId="0" applyFont="1" applyFill="1" applyBorder="1" applyAlignment="1">
      <alignment horizontal="center" vertical="center" wrapText="1"/>
    </xf>
    <xf numFmtId="44" fontId="7" fillId="11" borderId="34" xfId="1" applyFont="1" applyFill="1" applyBorder="1" applyAlignment="1" applyProtection="1">
      <alignment horizontal="center" vertical="center"/>
      <protection locked="0"/>
    </xf>
    <xf numFmtId="44" fontId="7" fillId="11" borderId="35" xfId="1" applyFont="1" applyFill="1" applyBorder="1" applyAlignment="1" applyProtection="1">
      <alignment horizontal="center" vertical="center"/>
      <protection locked="0"/>
    </xf>
    <xf numFmtId="44" fontId="7" fillId="11" borderId="22" xfId="1" applyFont="1" applyFill="1" applyBorder="1" applyAlignment="1" applyProtection="1">
      <alignment horizontal="center" vertical="center"/>
      <protection locked="0"/>
    </xf>
    <xf numFmtId="44" fontId="7" fillId="11" borderId="4" xfId="1" applyFont="1" applyFill="1" applyBorder="1" applyAlignment="1" applyProtection="1">
      <alignment horizontal="center" vertical="center"/>
      <protection locked="0"/>
    </xf>
    <xf numFmtId="0" fontId="8" fillId="0" borderId="33" xfId="0" applyFont="1" applyBorder="1" applyAlignment="1">
      <alignment horizontal="center" vertical="center"/>
    </xf>
    <xf numFmtId="0" fontId="8" fillId="0" borderId="37" xfId="0" applyFont="1" applyBorder="1" applyAlignment="1">
      <alignment horizontal="center" vertical="center"/>
    </xf>
    <xf numFmtId="44" fontId="8" fillId="4" borderId="46" xfId="1" applyFont="1" applyFill="1" applyBorder="1" applyAlignment="1" applyProtection="1">
      <alignment horizontal="center" vertical="center"/>
    </xf>
    <xf numFmtId="44" fontId="8" fillId="4" borderId="51" xfId="1" applyFont="1" applyFill="1" applyBorder="1" applyAlignment="1" applyProtection="1">
      <alignment horizontal="center" vertical="center"/>
    </xf>
    <xf numFmtId="44" fontId="8" fillId="0" borderId="46" xfId="1" applyFont="1" applyBorder="1" applyAlignment="1" applyProtection="1">
      <alignment horizontal="center" vertical="center"/>
    </xf>
    <xf numFmtId="44" fontId="8" fillId="0" borderId="51" xfId="1" applyFont="1" applyBorder="1" applyAlignment="1" applyProtection="1">
      <alignment horizontal="center" vertical="center"/>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3" borderId="7" xfId="0" applyFont="1" applyFill="1" applyBorder="1" applyAlignment="1">
      <alignment horizontal="center" vertical="center" wrapText="1"/>
    </xf>
    <xf numFmtId="44" fontId="8" fillId="0" borderId="52" xfId="1" applyFont="1" applyBorder="1" applyAlignment="1" applyProtection="1">
      <alignment horizontal="center" vertical="center"/>
    </xf>
    <xf numFmtId="44" fontId="8" fillId="0" borderId="53" xfId="1" applyFont="1" applyBorder="1" applyAlignment="1" applyProtection="1">
      <alignment horizontal="center" vertical="center"/>
    </xf>
    <xf numFmtId="44" fontId="8" fillId="9" borderId="32" xfId="1" applyFont="1" applyFill="1" applyBorder="1" applyAlignment="1" applyProtection="1">
      <alignment horizontal="center" vertical="center"/>
      <protection locked="0"/>
    </xf>
    <xf numFmtId="44" fontId="8" fillId="3" borderId="37" xfId="1" applyFont="1" applyFill="1" applyBorder="1" applyAlignment="1" applyProtection="1">
      <alignment horizontal="center" vertical="center"/>
    </xf>
    <xf numFmtId="44" fontId="8" fillId="3" borderId="38" xfId="1" applyFont="1" applyFill="1" applyBorder="1" applyAlignment="1" applyProtection="1">
      <alignment horizontal="center" vertical="center"/>
    </xf>
    <xf numFmtId="44" fontId="8" fillId="9" borderId="35" xfId="1" applyFont="1" applyFill="1" applyBorder="1" applyAlignment="1" applyProtection="1">
      <alignment horizontal="center" vertical="center"/>
      <protection locked="0"/>
    </xf>
    <xf numFmtId="44" fontId="8" fillId="9" borderId="36" xfId="1" applyFont="1" applyFill="1" applyBorder="1" applyAlignment="1" applyProtection="1">
      <alignment horizontal="center" vertical="center"/>
      <protection locked="0"/>
    </xf>
    <xf numFmtId="0" fontId="8" fillId="4" borderId="0" xfId="0" applyFont="1" applyFill="1" applyAlignment="1">
      <alignment vertical="center"/>
    </xf>
    <xf numFmtId="0" fontId="7" fillId="0" borderId="0" xfId="0" applyFont="1"/>
    <xf numFmtId="0" fontId="7" fillId="0" borderId="0" xfId="0" applyFont="1" applyProtection="1">
      <protection locked="0"/>
    </xf>
    <xf numFmtId="0" fontId="8" fillId="3" borderId="4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9" borderId="22" xfId="0" applyFont="1" applyFill="1" applyBorder="1" applyAlignment="1" applyProtection="1">
      <alignment horizontal="center" vertical="center"/>
      <protection locked="0"/>
    </xf>
    <xf numFmtId="0" fontId="8" fillId="3" borderId="39"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40"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50"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4" borderId="11" xfId="0" applyFont="1" applyFill="1" applyBorder="1" applyAlignment="1">
      <alignment horizontal="left" vertical="center"/>
    </xf>
    <xf numFmtId="0" fontId="7" fillId="2" borderId="4" xfId="0" applyFont="1" applyFill="1" applyBorder="1" applyAlignment="1">
      <alignment horizontal="left" vertical="center" indent="2"/>
    </xf>
    <xf numFmtId="0" fontId="7" fillId="0" borderId="4" xfId="0" applyFont="1" applyBorder="1" applyAlignment="1">
      <alignment horizontal="left" vertical="center" indent="2"/>
    </xf>
    <xf numFmtId="0" fontId="7" fillId="2" borderId="7" xfId="0" applyFont="1" applyFill="1" applyBorder="1" applyAlignment="1">
      <alignment horizontal="left" vertical="center" indent="2"/>
    </xf>
    <xf numFmtId="0" fontId="7" fillId="2" borderId="11" xfId="0" applyFont="1" applyFill="1" applyBorder="1" applyAlignment="1">
      <alignment horizontal="left" vertical="center" indent="2"/>
    </xf>
    <xf numFmtId="0" fontId="8" fillId="4" borderId="9" xfId="0" applyFont="1" applyFill="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7" fillId="4" borderId="5" xfId="0" applyFont="1" applyFill="1" applyBorder="1" applyAlignment="1">
      <alignment horizontal="left" vertical="center"/>
    </xf>
    <xf numFmtId="0" fontId="7" fillId="4" borderId="11" xfId="0" applyFont="1" applyFill="1" applyBorder="1" applyAlignment="1">
      <alignment horizontal="left" vertical="center"/>
    </xf>
    <xf numFmtId="0" fontId="7" fillId="4" borderId="7" xfId="0" applyFont="1" applyFill="1" applyBorder="1" applyAlignment="1">
      <alignment horizontal="left" vertical="center"/>
    </xf>
    <xf numFmtId="0" fontId="8" fillId="14" borderId="0" xfId="0" applyFont="1" applyFill="1" applyAlignment="1">
      <alignment vertical="center" wrapText="1"/>
    </xf>
    <xf numFmtId="0" fontId="8" fillId="14" borderId="0" xfId="0" applyFont="1" applyFill="1" applyAlignment="1">
      <alignmen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2" xfId="0" applyFont="1" applyBorder="1" applyAlignment="1">
      <alignment horizontal="center" vertical="center"/>
    </xf>
    <xf numFmtId="0" fontId="7" fillId="9" borderId="7" xfId="0" applyFont="1" applyFill="1" applyBorder="1" applyAlignment="1" applyProtection="1">
      <alignment horizontal="left" vertical="center" wrapText="1"/>
      <protection locked="0"/>
    </xf>
    <xf numFmtId="0" fontId="7" fillId="9" borderId="5" xfId="0" applyFont="1" applyFill="1" applyBorder="1" applyAlignment="1" applyProtection="1">
      <alignment horizontal="left" vertical="center" wrapText="1"/>
      <protection locked="0"/>
    </xf>
    <xf numFmtId="0" fontId="7" fillId="9" borderId="11" xfId="0" applyFont="1" applyFill="1" applyBorder="1" applyAlignment="1" applyProtection="1">
      <alignment horizontal="left" vertical="center" wrapText="1"/>
      <protection locked="0"/>
    </xf>
    <xf numFmtId="0" fontId="8" fillId="0" borderId="4" xfId="0" applyFont="1" applyBorder="1" applyAlignment="1">
      <alignment horizontal="left" vertical="center"/>
    </xf>
    <xf numFmtId="0" fontId="8" fillId="4" borderId="7" xfId="0" applyFont="1" applyFill="1" applyBorder="1" applyAlignment="1">
      <alignment horizontal="center" vertical="center"/>
    </xf>
    <xf numFmtId="0" fontId="8" fillId="4" borderId="11" xfId="0" applyFont="1" applyFill="1" applyBorder="1" applyAlignment="1">
      <alignment horizontal="center" vertical="center"/>
    </xf>
    <xf numFmtId="0" fontId="7" fillId="0" borderId="5" xfId="0" applyFont="1" applyBorder="1" applyAlignment="1">
      <alignment vertical="center"/>
    </xf>
    <xf numFmtId="0" fontId="8" fillId="4" borderId="9" xfId="0" applyFont="1" applyFill="1" applyBorder="1" applyAlignment="1">
      <alignment horizontal="center" vertical="center"/>
    </xf>
    <xf numFmtId="0" fontId="7" fillId="4" borderId="3" xfId="0" applyFont="1" applyFill="1" applyBorder="1" applyAlignment="1">
      <alignment vertical="center"/>
    </xf>
    <xf numFmtId="0" fontId="7" fillId="4" borderId="12" xfId="0" applyFont="1" applyFill="1" applyBorder="1" applyAlignment="1">
      <alignment vertical="center"/>
    </xf>
    <xf numFmtId="0" fontId="7" fillId="4" borderId="10" xfId="0" applyFont="1" applyFill="1" applyBorder="1" applyAlignment="1">
      <alignment vertical="center"/>
    </xf>
    <xf numFmtId="0" fontId="7" fillId="4" borderId="2" xfId="0" applyFont="1" applyFill="1" applyBorder="1" applyAlignment="1">
      <alignment vertical="center"/>
    </xf>
    <xf numFmtId="0" fontId="7" fillId="4" borderId="14" xfId="0" applyFont="1" applyFill="1" applyBorder="1" applyAlignment="1">
      <alignment vertical="center"/>
    </xf>
    <xf numFmtId="44" fontId="7" fillId="3" borderId="7" xfId="0" applyNumberFormat="1" applyFont="1" applyFill="1" applyBorder="1" applyAlignment="1">
      <alignment horizontal="right" vertical="center"/>
    </xf>
    <xf numFmtId="44" fontId="7" fillId="3" borderId="5" xfId="0" applyNumberFormat="1" applyFont="1" applyFill="1" applyBorder="1" applyAlignment="1">
      <alignment horizontal="right" vertical="center"/>
    </xf>
    <xf numFmtId="44" fontId="7" fillId="3" borderId="11" xfId="0" applyNumberFormat="1" applyFont="1" applyFill="1" applyBorder="1" applyAlignment="1">
      <alignment horizontal="right" vertical="center"/>
    </xf>
    <xf numFmtId="0" fontId="7" fillId="4" borderId="7" xfId="0" applyFont="1" applyFill="1" applyBorder="1" applyAlignment="1">
      <alignment vertical="center"/>
    </xf>
    <xf numFmtId="0" fontId="7" fillId="4" borderId="5" xfId="0" applyFont="1" applyFill="1" applyBorder="1" applyAlignment="1">
      <alignment vertical="center"/>
    </xf>
    <xf numFmtId="0" fontId="7" fillId="4" borderId="11" xfId="0" applyFont="1" applyFill="1" applyBorder="1" applyAlignment="1">
      <alignment vertical="center"/>
    </xf>
    <xf numFmtId="0" fontId="8" fillId="4" borderId="8" xfId="0" applyFont="1" applyFill="1" applyBorder="1" applyAlignment="1">
      <alignment horizontal="center" vertical="center"/>
    </xf>
    <xf numFmtId="0" fontId="8" fillId="4"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1" applyNumberFormat="1" applyFont="1" applyFill="1" applyBorder="1" applyAlignment="1" applyProtection="1">
      <alignment horizontal="left" vertical="center" wrapText="1"/>
    </xf>
    <xf numFmtId="0" fontId="7" fillId="3" borderId="4" xfId="0" applyFont="1" applyFill="1" applyBorder="1" applyAlignment="1">
      <alignment vertical="center"/>
    </xf>
    <xf numFmtId="0" fontId="8" fillId="3" borderId="7" xfId="1" applyNumberFormat="1" applyFont="1" applyFill="1" applyBorder="1" applyAlignment="1" applyProtection="1">
      <alignment horizontal="left" vertical="center" wrapText="1"/>
    </xf>
    <xf numFmtId="0" fontId="8" fillId="3" borderId="11" xfId="1" applyNumberFormat="1" applyFont="1" applyFill="1" applyBorder="1" applyAlignment="1" applyProtection="1">
      <alignment horizontal="left" vertical="center" wrapText="1"/>
    </xf>
    <xf numFmtId="0" fontId="8" fillId="4" borderId="4" xfId="0" applyFont="1" applyFill="1" applyBorder="1" applyAlignment="1">
      <alignment horizontal="center" vertical="center"/>
    </xf>
    <xf numFmtId="0" fontId="8" fillId="4" borderId="4" xfId="1" applyNumberFormat="1" applyFont="1" applyFill="1" applyBorder="1" applyAlignment="1" applyProtection="1">
      <alignment horizontal="left" vertical="center"/>
    </xf>
    <xf numFmtId="0" fontId="8" fillId="3" borderId="4" xfId="1" applyNumberFormat="1" applyFont="1" applyFill="1" applyBorder="1" applyAlignment="1" applyProtection="1">
      <alignment horizontal="left" vertical="center"/>
    </xf>
    <xf numFmtId="0" fontId="8" fillId="3" borderId="4" xfId="0" applyFont="1" applyFill="1" applyBorder="1" applyAlignment="1">
      <alignment horizontal="left" vertical="center"/>
    </xf>
    <xf numFmtId="0" fontId="8" fillId="3" borderId="7" xfId="1" applyNumberFormat="1" applyFont="1" applyFill="1" applyBorder="1" applyAlignment="1" applyProtection="1">
      <alignment horizontal="left" vertical="center"/>
    </xf>
    <xf numFmtId="0" fontId="8" fillId="3" borderId="11" xfId="1" applyNumberFormat="1" applyFont="1" applyFill="1" applyBorder="1" applyAlignment="1" applyProtection="1">
      <alignment horizontal="left" vertical="center"/>
    </xf>
    <xf numFmtId="0" fontId="8" fillId="0" borderId="0" xfId="1" applyNumberFormat="1" applyFont="1" applyAlignment="1" applyProtection="1">
      <alignment horizontal="center" vertical="center"/>
    </xf>
    <xf numFmtId="0" fontId="11" fillId="4"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11" xfId="0" applyFont="1" applyFill="1" applyBorder="1" applyAlignment="1">
      <alignment horizontal="center" vertical="center" wrapText="1"/>
    </xf>
    <xf numFmtId="44" fontId="8" fillId="3" borderId="7" xfId="0" applyNumberFormat="1" applyFont="1" applyFill="1" applyBorder="1" applyAlignment="1">
      <alignment horizontal="center" vertical="center"/>
    </xf>
    <xf numFmtId="44" fontId="8" fillId="3" borderId="5" xfId="0" applyNumberFormat="1" applyFont="1" applyFill="1" applyBorder="1" applyAlignment="1">
      <alignment horizontal="center" vertical="center"/>
    </xf>
    <xf numFmtId="44" fontId="8" fillId="3" borderId="11" xfId="0" applyNumberFormat="1" applyFont="1" applyFill="1" applyBorder="1" applyAlignment="1">
      <alignment horizontal="center" vertical="center"/>
    </xf>
    <xf numFmtId="0" fontId="8" fillId="0" borderId="0" xfId="1" applyNumberFormat="1" applyFont="1" applyAlignment="1" applyProtection="1">
      <alignment horizontal="center" vertical="center" wrapText="1"/>
    </xf>
    <xf numFmtId="44" fontId="8" fillId="4" borderId="8" xfId="0" applyNumberFormat="1" applyFont="1" applyFill="1" applyBorder="1" applyAlignment="1">
      <alignment horizontal="center" vertical="center"/>
    </xf>
    <xf numFmtId="0" fontId="8" fillId="0" borderId="5" xfId="0" applyFont="1" applyBorder="1" applyAlignment="1">
      <alignment horizontal="right" vertical="top"/>
    </xf>
    <xf numFmtId="44" fontId="8" fillId="4" borderId="4" xfId="0" applyNumberFormat="1" applyFont="1" applyFill="1" applyBorder="1" applyAlignment="1">
      <alignment horizontal="center" vertical="top"/>
    </xf>
    <xf numFmtId="0" fontId="8" fillId="0" borderId="0" xfId="1" applyNumberFormat="1" applyFont="1" applyAlignment="1" applyProtection="1">
      <alignment horizontal="left" vertical="top"/>
    </xf>
    <xf numFmtId="0" fontId="8" fillId="3" borderId="4" xfId="1" applyNumberFormat="1" applyFont="1" applyFill="1" applyBorder="1" applyAlignment="1" applyProtection="1">
      <alignment horizontal="left" vertical="top"/>
    </xf>
    <xf numFmtId="0" fontId="8" fillId="4" borderId="7" xfId="1" applyNumberFormat="1" applyFont="1" applyFill="1" applyBorder="1" applyAlignment="1" applyProtection="1">
      <alignment horizontal="left" vertical="top"/>
    </xf>
    <xf numFmtId="0" fontId="8" fillId="4" borderId="5" xfId="1" applyNumberFormat="1" applyFont="1" applyFill="1" applyBorder="1" applyAlignment="1" applyProtection="1">
      <alignment horizontal="left" vertical="top"/>
    </xf>
    <xf numFmtId="0" fontId="8" fillId="3" borderId="7" xfId="3" applyNumberFormat="1" applyFont="1" applyFill="1" applyBorder="1" applyAlignment="1" applyProtection="1">
      <alignment horizontal="left" vertical="top" wrapText="1"/>
    </xf>
    <xf numFmtId="0" fontId="8" fillId="3" borderId="5" xfId="3" applyNumberFormat="1" applyFont="1" applyFill="1" applyBorder="1" applyAlignment="1" applyProtection="1">
      <alignment horizontal="left" vertical="top" wrapText="1"/>
    </xf>
    <xf numFmtId="0" fontId="8" fillId="3" borderId="4" xfId="1" applyNumberFormat="1" applyFont="1" applyFill="1" applyBorder="1" applyAlignment="1" applyProtection="1">
      <alignment horizontal="left" vertical="top" wrapText="1"/>
    </xf>
    <xf numFmtId="0" fontId="8" fillId="0" borderId="5" xfId="1" applyNumberFormat="1" applyFont="1" applyBorder="1" applyAlignment="1" applyProtection="1">
      <alignment vertical="top" wrapText="1"/>
    </xf>
    <xf numFmtId="0" fontId="8" fillId="3" borderId="4" xfId="1" applyNumberFormat="1" applyFont="1" applyFill="1" applyBorder="1" applyAlignment="1" applyProtection="1">
      <alignment vertical="top"/>
    </xf>
    <xf numFmtId="1" fontId="9" fillId="4" borderId="0" xfId="0" applyNumberFormat="1" applyFont="1" applyFill="1" applyAlignment="1">
      <alignment horizontal="right" vertical="top" wrapText="1"/>
    </xf>
    <xf numFmtId="1" fontId="9" fillId="0" borderId="0" xfId="0" applyNumberFormat="1" applyFont="1" applyAlignment="1">
      <alignment horizontal="right" vertical="top" wrapText="1"/>
    </xf>
    <xf numFmtId="0" fontId="8" fillId="4" borderId="4" xfId="0" applyFont="1" applyFill="1" applyBorder="1" applyAlignment="1">
      <alignment horizontal="left" vertical="top"/>
    </xf>
    <xf numFmtId="0" fontId="8" fillId="4" borderId="4" xfId="1" applyNumberFormat="1" applyFont="1" applyFill="1" applyBorder="1" applyAlignment="1" applyProtection="1">
      <alignment horizontal="left" vertical="top"/>
    </xf>
    <xf numFmtId="0" fontId="8" fillId="3" borderId="4" xfId="0" applyFont="1" applyFill="1" applyBorder="1" applyAlignment="1">
      <alignment horizontal="left" vertical="top"/>
    </xf>
    <xf numFmtId="0" fontId="8" fillId="0" borderId="7" xfId="1" applyNumberFormat="1" applyFont="1" applyBorder="1" applyAlignment="1" applyProtection="1">
      <alignment horizontal="left" vertical="top"/>
    </xf>
    <xf numFmtId="0" fontId="8" fillId="0" borderId="11" xfId="1" applyNumberFormat="1" applyFont="1" applyBorder="1" applyAlignment="1" applyProtection="1">
      <alignment horizontal="left" vertical="top"/>
    </xf>
    <xf numFmtId="0" fontId="8" fillId="0" borderId="0" xfId="0" applyFont="1" applyAlignment="1">
      <alignment horizontal="right" vertical="top"/>
    </xf>
    <xf numFmtId="0" fontId="8" fillId="0" borderId="2" xfId="0" applyFont="1" applyBorder="1" applyAlignment="1">
      <alignment horizontal="right" vertical="top"/>
    </xf>
    <xf numFmtId="44" fontId="8" fillId="3" borderId="4" xfId="0" applyNumberFormat="1" applyFont="1" applyFill="1" applyBorder="1" applyAlignment="1">
      <alignment horizontal="center" vertical="top"/>
    </xf>
    <xf numFmtId="0" fontId="8" fillId="16" borderId="0" xfId="0" applyFont="1" applyFill="1" applyAlignment="1" applyProtection="1">
      <alignment horizontal="left" vertical="center" wrapText="1"/>
      <protection locked="0"/>
    </xf>
    <xf numFmtId="0" fontId="8" fillId="4" borderId="3" xfId="0" applyFont="1" applyFill="1" applyBorder="1" applyAlignment="1">
      <alignment horizontal="left" vertical="center" wrapText="1"/>
    </xf>
    <xf numFmtId="169" fontId="8" fillId="16" borderId="2" xfId="0" applyNumberFormat="1" applyFont="1" applyFill="1" applyBorder="1" applyAlignment="1" applyProtection="1">
      <alignment horizontal="left" vertical="center" wrapText="1"/>
      <protection locked="0"/>
    </xf>
    <xf numFmtId="0" fontId="8" fillId="16" borderId="2" xfId="0" applyFont="1" applyFill="1" applyBorder="1" applyAlignment="1" applyProtection="1">
      <alignment horizontal="left" vertical="center" wrapText="1"/>
      <protection locked="0"/>
    </xf>
    <xf numFmtId="0" fontId="7" fillId="16" borderId="2" xfId="0" applyFont="1" applyFill="1" applyBorder="1" applyAlignment="1" applyProtection="1">
      <alignment horizontal="left" vertical="center" wrapText="1"/>
      <protection locked="0"/>
    </xf>
    <xf numFmtId="0" fontId="23" fillId="4" borderId="0" xfId="0" applyFont="1" applyFill="1" applyAlignment="1">
      <alignment horizontal="justify" vertical="center" wrapText="1"/>
    </xf>
    <xf numFmtId="0" fontId="23" fillId="4" borderId="0" xfId="0" applyFont="1" applyFill="1" applyAlignment="1">
      <alignment horizontal="left" vertical="center" wrapText="1"/>
    </xf>
    <xf numFmtId="169" fontId="8" fillId="9" borderId="0" xfId="0" applyNumberFormat="1" applyFont="1" applyFill="1" applyAlignment="1" applyProtection="1">
      <alignment horizontal="left"/>
      <protection locked="0"/>
    </xf>
    <xf numFmtId="0" fontId="8" fillId="4" borderId="0" xfId="0" applyFont="1" applyFill="1" applyAlignment="1">
      <alignment horizontal="left" vertical="top"/>
    </xf>
    <xf numFmtId="0" fontId="8" fillId="4" borderId="0" xfId="0" applyFont="1" applyFill="1" applyAlignment="1">
      <alignment horizontal="right"/>
    </xf>
    <xf numFmtId="0" fontId="8" fillId="9" borderId="2" xfId="0" applyFont="1" applyFill="1" applyBorder="1" applyAlignment="1" applyProtection="1">
      <alignment horizontal="left"/>
      <protection locked="0"/>
    </xf>
    <xf numFmtId="0" fontId="8" fillId="9" borderId="0" xfId="0" applyFont="1" applyFill="1" applyAlignment="1" applyProtection="1">
      <alignment horizontal="left"/>
      <protection locked="0"/>
    </xf>
    <xf numFmtId="0" fontId="8" fillId="9" borderId="2" xfId="0" applyFont="1" applyFill="1" applyBorder="1" applyAlignment="1" applyProtection="1">
      <alignment horizontal="center"/>
      <protection locked="0"/>
    </xf>
    <xf numFmtId="0" fontId="7" fillId="4" borderId="0" xfId="0" applyFont="1" applyFill="1" applyAlignment="1">
      <alignment horizontal="justify" vertical="top"/>
    </xf>
    <xf numFmtId="169" fontId="8" fillId="9" borderId="0" xfId="0" applyNumberFormat="1" applyFont="1" applyFill="1" applyAlignment="1" applyProtection="1">
      <alignment horizontal="left" vertical="center"/>
      <protection locked="0"/>
    </xf>
    <xf numFmtId="0" fontId="7" fillId="4" borderId="3" xfId="0" applyFont="1" applyFill="1" applyBorder="1" applyAlignment="1">
      <alignment horizontal="left" vertical="center" wrapText="1"/>
    </xf>
    <xf numFmtId="0" fontId="8" fillId="14" borderId="0" xfId="0" applyFont="1" applyFill="1" applyAlignment="1">
      <alignment horizontal="left" vertical="center"/>
    </xf>
    <xf numFmtId="49" fontId="8" fillId="9" borderId="7" xfId="0" applyNumberFormat="1" applyFont="1" applyFill="1" applyBorder="1" applyAlignment="1" applyProtection="1">
      <alignment horizontal="left" vertical="center" wrapText="1"/>
      <protection locked="0"/>
    </xf>
    <xf numFmtId="49" fontId="8" fillId="9" borderId="5" xfId="0" applyNumberFormat="1" applyFont="1" applyFill="1" applyBorder="1" applyAlignment="1" applyProtection="1">
      <alignment horizontal="left" vertical="center" wrapText="1"/>
      <protection locked="0"/>
    </xf>
    <xf numFmtId="49" fontId="8" fillId="9" borderId="11" xfId="0" applyNumberFormat="1" applyFont="1" applyFill="1" applyBorder="1" applyAlignment="1" applyProtection="1">
      <alignment horizontal="left" vertical="center" wrapText="1"/>
      <protection locked="0"/>
    </xf>
    <xf numFmtId="49" fontId="8" fillId="9" borderId="7" xfId="0" applyNumberFormat="1" applyFont="1" applyFill="1" applyBorder="1" applyAlignment="1" applyProtection="1">
      <alignment horizontal="center" vertical="center" wrapText="1"/>
      <protection locked="0"/>
    </xf>
    <xf numFmtId="49" fontId="8" fillId="9" borderId="5" xfId="0" applyNumberFormat="1" applyFont="1" applyFill="1" applyBorder="1" applyAlignment="1" applyProtection="1">
      <alignment horizontal="center" vertical="center" wrapText="1"/>
      <protection locked="0"/>
    </xf>
    <xf numFmtId="49" fontId="8" fillId="9" borderId="11" xfId="0" applyNumberFormat="1" applyFont="1" applyFill="1" applyBorder="1" applyAlignment="1" applyProtection="1">
      <alignment horizontal="center" vertical="center" wrapText="1"/>
      <protection locked="0"/>
    </xf>
    <xf numFmtId="0" fontId="25" fillId="4" borderId="0" xfId="0" applyFont="1" applyFill="1" applyAlignment="1">
      <alignment horizontal="center"/>
    </xf>
    <xf numFmtId="49" fontId="8" fillId="9" borderId="2" xfId="0" applyNumberFormat="1" applyFont="1" applyFill="1" applyBorder="1" applyAlignment="1" applyProtection="1">
      <alignment horizontal="left" vertical="center"/>
      <protection locked="0"/>
    </xf>
    <xf numFmtId="0" fontId="7" fillId="4" borderId="0" xfId="0" applyFont="1" applyFill="1" applyAlignment="1">
      <alignment horizontal="left" vertical="top" wrapText="1"/>
    </xf>
    <xf numFmtId="0" fontId="7" fillId="0" borderId="2" xfId="0" applyFont="1" applyBorder="1" applyAlignment="1" applyProtection="1">
      <alignment horizontal="left"/>
      <protection locked="0"/>
    </xf>
    <xf numFmtId="169" fontId="8" fillId="9" borderId="2" xfId="0" applyNumberFormat="1" applyFont="1" applyFill="1" applyBorder="1" applyAlignment="1" applyProtection="1">
      <alignment horizontal="left" vertical="center"/>
      <protection locked="0"/>
    </xf>
    <xf numFmtId="49" fontId="20" fillId="4" borderId="0" xfId="0" applyNumberFormat="1" applyFont="1" applyFill="1" applyAlignment="1">
      <alignment horizontal="left" vertical="center" wrapText="1"/>
    </xf>
    <xf numFmtId="49" fontId="20" fillId="4" borderId="0" xfId="0" applyNumberFormat="1" applyFont="1" applyFill="1" applyAlignment="1">
      <alignment horizontal="left" vertical="center"/>
    </xf>
    <xf numFmtId="49" fontId="20" fillId="4" borderId="0" xfId="0" applyNumberFormat="1" applyFont="1" applyFill="1" applyAlignment="1">
      <alignment vertical="center"/>
    </xf>
    <xf numFmtId="49" fontId="20" fillId="4" borderId="2" xfId="0" applyNumberFormat="1" applyFont="1" applyFill="1" applyBorder="1" applyAlignment="1">
      <alignment horizontal="left" vertical="center" wrapText="1"/>
    </xf>
    <xf numFmtId="0" fontId="20" fillId="4" borderId="0" xfId="0" applyFont="1" applyFill="1" applyAlignment="1">
      <alignment horizontal="center" vertical="center" wrapText="1"/>
    </xf>
    <xf numFmtId="0" fontId="1" fillId="0" borderId="0" xfId="0" applyFont="1" applyAlignment="1">
      <alignment vertical="center"/>
    </xf>
    <xf numFmtId="0" fontId="26" fillId="0" borderId="0" xfId="0" applyFont="1" applyAlignment="1">
      <alignment horizontal="center" vertical="center" wrapText="1"/>
    </xf>
    <xf numFmtId="0" fontId="8" fillId="0" borderId="0" xfId="0" applyFont="1" applyAlignment="1" applyProtection="1">
      <alignment vertical="center"/>
      <protection locked="0"/>
    </xf>
    <xf numFmtId="49" fontId="8" fillId="4" borderId="0" xfId="0" quotePrefix="1" applyNumberFormat="1" applyFont="1" applyFill="1" applyAlignment="1">
      <alignment horizontal="left" vertical="center"/>
    </xf>
    <xf numFmtId="0" fontId="8" fillId="4"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4" fillId="4" borderId="0" xfId="0" applyFont="1" applyFill="1" applyAlignment="1">
      <alignment horizontal="center" vertical="center"/>
    </xf>
    <xf numFmtId="0" fontId="24" fillId="4" borderId="0" xfId="0" applyFont="1" applyFill="1" applyAlignment="1">
      <alignment horizontal="center" vertical="center" wrapText="1"/>
    </xf>
    <xf numFmtId="0" fontId="8" fillId="4" borderId="3" xfId="0" applyFont="1" applyFill="1" applyBorder="1" applyAlignment="1">
      <alignment vertical="center" wrapText="1"/>
    </xf>
    <xf numFmtId="0" fontId="8" fillId="4" borderId="12" xfId="0" applyFont="1" applyFill="1" applyBorder="1" applyAlignment="1">
      <alignment vertical="center" wrapText="1"/>
    </xf>
    <xf numFmtId="0" fontId="8" fillId="4" borderId="12" xfId="0" applyFont="1" applyFill="1" applyBorder="1" applyAlignment="1">
      <alignment horizontal="left" vertical="center" wrapText="1"/>
    </xf>
    <xf numFmtId="0" fontId="7" fillId="4" borderId="2" xfId="0" applyFont="1" applyFill="1" applyBorder="1" applyAlignment="1">
      <alignment horizontal="left" vertical="center" wrapText="1" indent="2"/>
    </xf>
    <xf numFmtId="0" fontId="7" fillId="4" borderId="14" xfId="0" applyFont="1" applyFill="1" applyBorder="1" applyAlignment="1">
      <alignment horizontal="left" vertical="center" wrapText="1" indent="2"/>
    </xf>
    <xf numFmtId="0" fontId="8" fillId="4" borderId="4" xfId="0" applyFont="1" applyFill="1" applyBorder="1" applyAlignment="1">
      <alignment horizontal="center" vertical="center" wrapText="1"/>
    </xf>
    <xf numFmtId="49" fontId="26" fillId="9" borderId="4" xfId="0" applyNumberFormat="1" applyFont="1" applyFill="1" applyBorder="1" applyAlignment="1" applyProtection="1">
      <alignment horizontal="left" vertical="center"/>
      <protection locked="0"/>
    </xf>
    <xf numFmtId="0" fontId="26" fillId="0" borderId="4" xfId="0" applyFont="1" applyBorder="1" applyAlignment="1">
      <alignment horizontal="left" vertical="center"/>
    </xf>
    <xf numFmtId="0" fontId="17" fillId="4" borderId="1" xfId="0" applyFont="1" applyFill="1" applyBorder="1" applyAlignment="1">
      <alignment horizontal="center" vertical="center" wrapText="1"/>
    </xf>
    <xf numFmtId="0" fontId="7" fillId="4" borderId="10" xfId="0" applyFont="1" applyFill="1" applyBorder="1" applyAlignment="1">
      <alignment horizontal="left" vertical="center" wrapText="1" indent="2"/>
    </xf>
    <xf numFmtId="0" fontId="8" fillId="4" borderId="9" xfId="0" applyFont="1" applyFill="1" applyBorder="1" applyAlignment="1">
      <alignment vertical="center" wrapText="1"/>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wrapText="1"/>
    </xf>
    <xf numFmtId="0" fontId="7" fillId="4" borderId="0" xfId="0" applyFont="1" applyFill="1" applyAlignment="1">
      <alignment horizontal="right" vertical="center" indent="2"/>
    </xf>
    <xf numFmtId="0" fontId="40" fillId="4" borderId="0" xfId="0" applyFont="1" applyFill="1" applyAlignment="1">
      <alignment vertical="center"/>
    </xf>
    <xf numFmtId="0" fontId="0" fillId="4" borderId="0" xfId="0" applyFill="1" applyAlignment="1">
      <alignment vertical="center"/>
    </xf>
    <xf numFmtId="0" fontId="7" fillId="4" borderId="8"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7" fillId="4" borderId="2" xfId="0" applyFont="1" applyFill="1" applyBorder="1" applyAlignment="1">
      <alignment horizontal="right" vertical="center" indent="2"/>
    </xf>
    <xf numFmtId="0" fontId="7" fillId="4" borderId="0" xfId="0" applyFont="1" applyFill="1" applyAlignment="1">
      <alignment horizontal="left" vertical="center" indent="2"/>
    </xf>
    <xf numFmtId="0" fontId="7" fillId="4" borderId="13" xfId="0" applyFont="1" applyFill="1" applyBorder="1" applyAlignment="1">
      <alignment horizontal="left" vertical="center" indent="2"/>
    </xf>
    <xf numFmtId="0" fontId="8" fillId="0" borderId="13" xfId="0" applyFont="1" applyBorder="1" applyAlignment="1">
      <alignment horizontal="left" vertical="center"/>
    </xf>
    <xf numFmtId="0" fontId="7" fillId="4" borderId="0" xfId="0" applyFont="1" applyFill="1" applyAlignment="1">
      <alignment horizontal="left" vertical="center" wrapText="1" indent="2"/>
    </xf>
    <xf numFmtId="0" fontId="7" fillId="4" borderId="13" xfId="0" applyFont="1" applyFill="1" applyBorder="1" applyAlignment="1">
      <alignment horizontal="left" vertical="center" wrapText="1" indent="2"/>
    </xf>
    <xf numFmtId="0" fontId="7" fillId="0" borderId="10" xfId="0" applyFont="1" applyBorder="1" applyAlignment="1">
      <alignment horizontal="left" vertical="center" wrapText="1" indent="2"/>
    </xf>
    <xf numFmtId="0" fontId="7" fillId="0" borderId="2" xfId="0" applyFont="1" applyBorder="1" applyAlignment="1">
      <alignment horizontal="left" vertical="center" wrapText="1" indent="2"/>
    </xf>
    <xf numFmtId="0" fontId="7" fillId="0" borderId="14" xfId="0" applyFont="1" applyBorder="1" applyAlignment="1">
      <alignment horizontal="left" vertical="center" wrapText="1" indent="2"/>
    </xf>
    <xf numFmtId="0" fontId="7" fillId="4" borderId="1" xfId="0" applyFont="1" applyFill="1" applyBorder="1" applyAlignment="1">
      <alignment horizontal="left" vertical="center" wrapText="1" indent="2"/>
    </xf>
    <xf numFmtId="0" fontId="7" fillId="4" borderId="4"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right" vertical="center"/>
    </xf>
    <xf numFmtId="0" fontId="7"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8" fillId="4" borderId="5" xfId="0" applyFont="1" applyFill="1" applyBorder="1" applyAlignment="1">
      <alignment horizontal="right" vertical="center" wrapText="1"/>
    </xf>
    <xf numFmtId="0" fontId="8" fillId="4" borderId="11" xfId="0" applyFont="1" applyFill="1" applyBorder="1" applyAlignment="1">
      <alignment horizontal="right" vertical="center" wrapText="1"/>
    </xf>
  </cellXfs>
  <cellStyles count="6">
    <cellStyle name="Comma" xfId="5" builtinId="3"/>
    <cellStyle name="Currency" xfId="1" builtinId="4"/>
    <cellStyle name="Hyperlink" xfId="4" builtinId="8"/>
    <cellStyle name="Normal" xfId="0" builtinId="0"/>
    <cellStyle name="Normal 2" xfId="2" xr:uid="{00000000-0005-0000-0000-000004000000}"/>
    <cellStyle name="Percent" xfId="3" builtinId="5"/>
  </cellStyles>
  <dxfs count="1">
    <dxf>
      <font>
        <strike val="0"/>
      </font>
    </dxf>
  </dxfs>
  <tableStyles count="1" defaultTableStyle="TableStyleMedium2" defaultPivotStyle="PivotStyleLight16">
    <tableStyle name="Table Style 1" pivot="0" count="1" xr9:uid="{A08E3AF1-ABA5-4CA9-A470-A31B3E5CF6F9}">
      <tableStyleElement type="wholeTabl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DE9D9"/>
      <color rgb="FFDCE6F1"/>
      <color rgb="FFD9D9D9"/>
      <color rgb="FFFFFF99"/>
      <color rgb="FFFFFFFF"/>
      <color rgb="FF000000"/>
      <color rgb="FF99FF99"/>
      <color rgb="FF6DFF7E"/>
      <color rgb="FF8DF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200025</xdr:colOff>
      <xdr:row>0</xdr:row>
      <xdr:rowOff>0</xdr:rowOff>
    </xdr:from>
    <xdr:to>
      <xdr:col>11</xdr:col>
      <xdr:colOff>304800</xdr:colOff>
      <xdr:row>4</xdr:row>
      <xdr:rowOff>0</xdr:rowOff>
    </xdr:to>
    <xdr:pic>
      <xdr:nvPicPr>
        <xdr:cNvPr id="50324" name="Picture 1">
          <a:extLst>
            <a:ext uri="{FF2B5EF4-FFF2-40B4-BE49-F238E27FC236}">
              <a16:creationId xmlns:a16="http://schemas.microsoft.com/office/drawing/2014/main" id="{00000000-0008-0000-0000-000094C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33650" y="0"/>
          <a:ext cx="2847975" cy="147772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xdr:row>
          <xdr:rowOff>180975</xdr:rowOff>
        </xdr:from>
        <xdr:to>
          <xdr:col>4</xdr:col>
          <xdr:colOff>209550</xdr:colOff>
          <xdr:row>5</xdr:row>
          <xdr:rowOff>9525</xdr:rowOff>
        </xdr:to>
        <xdr:sp macro="" textlink="">
          <xdr:nvSpPr>
            <xdr:cNvPr id="32138" name="Check Box 394" hidden="1">
              <a:extLst>
                <a:ext uri="{63B3BB69-23CF-44E3-9099-C40C66FF867C}">
                  <a14:compatExt spid="_x0000_s32138"/>
                </a:ext>
                <a:ext uri="{FF2B5EF4-FFF2-40B4-BE49-F238E27FC236}">
                  <a16:creationId xmlns:a16="http://schemas.microsoft.com/office/drawing/2014/main" id="{00000000-0008-0000-1900-00008A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171450</xdr:rowOff>
        </xdr:from>
        <xdr:to>
          <xdr:col>7</xdr:col>
          <xdr:colOff>209550</xdr:colOff>
          <xdr:row>5</xdr:row>
          <xdr:rowOff>0</xdr:rowOff>
        </xdr:to>
        <xdr:sp macro="" textlink="">
          <xdr:nvSpPr>
            <xdr:cNvPr id="32139" name="Check Box 395" hidden="1">
              <a:extLst>
                <a:ext uri="{63B3BB69-23CF-44E3-9099-C40C66FF867C}">
                  <a14:compatExt spid="_x0000_s32139"/>
                </a:ext>
                <a:ext uri="{FF2B5EF4-FFF2-40B4-BE49-F238E27FC236}">
                  <a16:creationId xmlns:a16="http://schemas.microsoft.com/office/drawing/2014/main" id="{00000000-0008-0000-1900-00008B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xdr:row>
          <xdr:rowOff>180975</xdr:rowOff>
        </xdr:from>
        <xdr:to>
          <xdr:col>11</xdr:col>
          <xdr:colOff>0</xdr:colOff>
          <xdr:row>5</xdr:row>
          <xdr:rowOff>9525</xdr:rowOff>
        </xdr:to>
        <xdr:sp macro="" textlink="">
          <xdr:nvSpPr>
            <xdr:cNvPr id="32140" name="Check Box 396" hidden="1">
              <a:extLst>
                <a:ext uri="{63B3BB69-23CF-44E3-9099-C40C66FF867C}">
                  <a14:compatExt spid="_x0000_s32140"/>
                </a:ext>
                <a:ext uri="{FF2B5EF4-FFF2-40B4-BE49-F238E27FC236}">
                  <a16:creationId xmlns:a16="http://schemas.microsoft.com/office/drawing/2014/main" id="{00000000-0008-0000-1900-00008C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180975</xdr:rowOff>
        </xdr:from>
        <xdr:to>
          <xdr:col>4</xdr:col>
          <xdr:colOff>209550</xdr:colOff>
          <xdr:row>6</xdr:row>
          <xdr:rowOff>9525</xdr:rowOff>
        </xdr:to>
        <xdr:sp macro="" textlink="">
          <xdr:nvSpPr>
            <xdr:cNvPr id="32141" name="Check Box 397" hidden="1">
              <a:extLst>
                <a:ext uri="{63B3BB69-23CF-44E3-9099-C40C66FF867C}">
                  <a14:compatExt spid="_x0000_s32141"/>
                </a:ext>
                <a:ext uri="{FF2B5EF4-FFF2-40B4-BE49-F238E27FC236}">
                  <a16:creationId xmlns:a16="http://schemas.microsoft.com/office/drawing/2014/main" id="{00000000-0008-0000-1900-00008D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171450</xdr:rowOff>
        </xdr:from>
        <xdr:to>
          <xdr:col>7</xdr:col>
          <xdr:colOff>209550</xdr:colOff>
          <xdr:row>6</xdr:row>
          <xdr:rowOff>0</xdr:rowOff>
        </xdr:to>
        <xdr:sp macro="" textlink="">
          <xdr:nvSpPr>
            <xdr:cNvPr id="32142" name="Check Box 398" hidden="1">
              <a:extLst>
                <a:ext uri="{63B3BB69-23CF-44E3-9099-C40C66FF867C}">
                  <a14:compatExt spid="_x0000_s32142"/>
                </a:ext>
                <a:ext uri="{FF2B5EF4-FFF2-40B4-BE49-F238E27FC236}">
                  <a16:creationId xmlns:a16="http://schemas.microsoft.com/office/drawing/2014/main" id="{00000000-0008-0000-1900-00008E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xdr:row>
          <xdr:rowOff>180975</xdr:rowOff>
        </xdr:from>
        <xdr:to>
          <xdr:col>11</xdr:col>
          <xdr:colOff>0</xdr:colOff>
          <xdr:row>6</xdr:row>
          <xdr:rowOff>9525</xdr:rowOff>
        </xdr:to>
        <xdr:sp macro="" textlink="">
          <xdr:nvSpPr>
            <xdr:cNvPr id="32143" name="Check Box 399" hidden="1">
              <a:extLst>
                <a:ext uri="{63B3BB69-23CF-44E3-9099-C40C66FF867C}">
                  <a14:compatExt spid="_x0000_s32143"/>
                </a:ext>
                <a:ext uri="{FF2B5EF4-FFF2-40B4-BE49-F238E27FC236}">
                  <a16:creationId xmlns:a16="http://schemas.microsoft.com/office/drawing/2014/main" id="{00000000-0008-0000-1900-00008F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180975</xdr:rowOff>
        </xdr:from>
        <xdr:to>
          <xdr:col>4</xdr:col>
          <xdr:colOff>209550</xdr:colOff>
          <xdr:row>7</xdr:row>
          <xdr:rowOff>9525</xdr:rowOff>
        </xdr:to>
        <xdr:sp macro="" textlink="">
          <xdr:nvSpPr>
            <xdr:cNvPr id="32144" name="Check Box 400" hidden="1">
              <a:extLst>
                <a:ext uri="{63B3BB69-23CF-44E3-9099-C40C66FF867C}">
                  <a14:compatExt spid="_x0000_s32144"/>
                </a:ext>
                <a:ext uri="{FF2B5EF4-FFF2-40B4-BE49-F238E27FC236}">
                  <a16:creationId xmlns:a16="http://schemas.microsoft.com/office/drawing/2014/main" id="{00000000-0008-0000-1900-000090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171450</xdr:rowOff>
        </xdr:from>
        <xdr:to>
          <xdr:col>7</xdr:col>
          <xdr:colOff>209550</xdr:colOff>
          <xdr:row>7</xdr:row>
          <xdr:rowOff>0</xdr:rowOff>
        </xdr:to>
        <xdr:sp macro="" textlink="">
          <xdr:nvSpPr>
            <xdr:cNvPr id="32145" name="Check Box 401" hidden="1">
              <a:extLst>
                <a:ext uri="{63B3BB69-23CF-44E3-9099-C40C66FF867C}">
                  <a14:compatExt spid="_x0000_s32145"/>
                </a:ext>
                <a:ext uri="{FF2B5EF4-FFF2-40B4-BE49-F238E27FC236}">
                  <a16:creationId xmlns:a16="http://schemas.microsoft.com/office/drawing/2014/main" id="{00000000-0008-0000-1900-00009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xdr:row>
          <xdr:rowOff>180975</xdr:rowOff>
        </xdr:from>
        <xdr:to>
          <xdr:col>11</xdr:col>
          <xdr:colOff>0</xdr:colOff>
          <xdr:row>7</xdr:row>
          <xdr:rowOff>9525</xdr:rowOff>
        </xdr:to>
        <xdr:sp macro="" textlink="">
          <xdr:nvSpPr>
            <xdr:cNvPr id="32146" name="Check Box 402" hidden="1">
              <a:extLst>
                <a:ext uri="{63B3BB69-23CF-44E3-9099-C40C66FF867C}">
                  <a14:compatExt spid="_x0000_s32146"/>
                </a:ext>
                <a:ext uri="{FF2B5EF4-FFF2-40B4-BE49-F238E27FC236}">
                  <a16:creationId xmlns:a16="http://schemas.microsoft.com/office/drawing/2014/main" id="{00000000-0008-0000-1900-00009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180975</xdr:rowOff>
        </xdr:from>
        <xdr:to>
          <xdr:col>4</xdr:col>
          <xdr:colOff>209550</xdr:colOff>
          <xdr:row>8</xdr:row>
          <xdr:rowOff>9525</xdr:rowOff>
        </xdr:to>
        <xdr:sp macro="" textlink="">
          <xdr:nvSpPr>
            <xdr:cNvPr id="32147" name="Check Box 403" hidden="1">
              <a:extLst>
                <a:ext uri="{63B3BB69-23CF-44E3-9099-C40C66FF867C}">
                  <a14:compatExt spid="_x0000_s32147"/>
                </a:ext>
                <a:ext uri="{FF2B5EF4-FFF2-40B4-BE49-F238E27FC236}">
                  <a16:creationId xmlns:a16="http://schemas.microsoft.com/office/drawing/2014/main" id="{00000000-0008-0000-1900-00009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171450</xdr:rowOff>
        </xdr:from>
        <xdr:to>
          <xdr:col>7</xdr:col>
          <xdr:colOff>209550</xdr:colOff>
          <xdr:row>8</xdr:row>
          <xdr:rowOff>0</xdr:rowOff>
        </xdr:to>
        <xdr:sp macro="" textlink="">
          <xdr:nvSpPr>
            <xdr:cNvPr id="32148" name="Check Box 404" hidden="1">
              <a:extLst>
                <a:ext uri="{63B3BB69-23CF-44E3-9099-C40C66FF867C}">
                  <a14:compatExt spid="_x0000_s32148"/>
                </a:ext>
                <a:ext uri="{FF2B5EF4-FFF2-40B4-BE49-F238E27FC236}">
                  <a16:creationId xmlns:a16="http://schemas.microsoft.com/office/drawing/2014/main" id="{00000000-0008-0000-1900-000094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xdr:row>
          <xdr:rowOff>180975</xdr:rowOff>
        </xdr:from>
        <xdr:to>
          <xdr:col>11</xdr:col>
          <xdr:colOff>0</xdr:colOff>
          <xdr:row>8</xdr:row>
          <xdr:rowOff>9525</xdr:rowOff>
        </xdr:to>
        <xdr:sp macro="" textlink="">
          <xdr:nvSpPr>
            <xdr:cNvPr id="32149" name="Check Box 405" hidden="1">
              <a:extLst>
                <a:ext uri="{63B3BB69-23CF-44E3-9099-C40C66FF867C}">
                  <a14:compatExt spid="_x0000_s32149"/>
                </a:ext>
                <a:ext uri="{FF2B5EF4-FFF2-40B4-BE49-F238E27FC236}">
                  <a16:creationId xmlns:a16="http://schemas.microsoft.com/office/drawing/2014/main" id="{00000000-0008-0000-1900-000095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180975</xdr:rowOff>
        </xdr:from>
        <xdr:to>
          <xdr:col>4</xdr:col>
          <xdr:colOff>209550</xdr:colOff>
          <xdr:row>9</xdr:row>
          <xdr:rowOff>9525</xdr:rowOff>
        </xdr:to>
        <xdr:sp macro="" textlink="">
          <xdr:nvSpPr>
            <xdr:cNvPr id="32150" name="Check Box 406" hidden="1">
              <a:extLst>
                <a:ext uri="{63B3BB69-23CF-44E3-9099-C40C66FF867C}">
                  <a14:compatExt spid="_x0000_s32150"/>
                </a:ext>
                <a:ext uri="{FF2B5EF4-FFF2-40B4-BE49-F238E27FC236}">
                  <a16:creationId xmlns:a16="http://schemas.microsoft.com/office/drawing/2014/main" id="{00000000-0008-0000-1900-000096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171450</xdr:rowOff>
        </xdr:from>
        <xdr:to>
          <xdr:col>7</xdr:col>
          <xdr:colOff>209550</xdr:colOff>
          <xdr:row>9</xdr:row>
          <xdr:rowOff>0</xdr:rowOff>
        </xdr:to>
        <xdr:sp macro="" textlink="">
          <xdr:nvSpPr>
            <xdr:cNvPr id="32151" name="Check Box 407" hidden="1">
              <a:extLst>
                <a:ext uri="{63B3BB69-23CF-44E3-9099-C40C66FF867C}">
                  <a14:compatExt spid="_x0000_s32151"/>
                </a:ext>
                <a:ext uri="{FF2B5EF4-FFF2-40B4-BE49-F238E27FC236}">
                  <a16:creationId xmlns:a16="http://schemas.microsoft.com/office/drawing/2014/main" id="{00000000-0008-0000-1900-000097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180975</xdr:rowOff>
        </xdr:from>
        <xdr:to>
          <xdr:col>11</xdr:col>
          <xdr:colOff>0</xdr:colOff>
          <xdr:row>9</xdr:row>
          <xdr:rowOff>9525</xdr:rowOff>
        </xdr:to>
        <xdr:sp macro="" textlink="">
          <xdr:nvSpPr>
            <xdr:cNvPr id="32152" name="Check Box 408" hidden="1">
              <a:extLst>
                <a:ext uri="{63B3BB69-23CF-44E3-9099-C40C66FF867C}">
                  <a14:compatExt spid="_x0000_s32152"/>
                </a:ext>
                <a:ext uri="{FF2B5EF4-FFF2-40B4-BE49-F238E27FC236}">
                  <a16:creationId xmlns:a16="http://schemas.microsoft.com/office/drawing/2014/main" id="{00000000-0008-0000-1900-000098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180975</xdr:rowOff>
        </xdr:from>
        <xdr:to>
          <xdr:col>4</xdr:col>
          <xdr:colOff>209550</xdr:colOff>
          <xdr:row>12</xdr:row>
          <xdr:rowOff>9525</xdr:rowOff>
        </xdr:to>
        <xdr:sp macro="" textlink="">
          <xdr:nvSpPr>
            <xdr:cNvPr id="32153" name="Check Box 409" hidden="1">
              <a:extLst>
                <a:ext uri="{63B3BB69-23CF-44E3-9099-C40C66FF867C}">
                  <a14:compatExt spid="_x0000_s32153"/>
                </a:ext>
                <a:ext uri="{FF2B5EF4-FFF2-40B4-BE49-F238E27FC236}">
                  <a16:creationId xmlns:a16="http://schemas.microsoft.com/office/drawing/2014/main" id="{00000000-0008-0000-1900-000099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xdr:row>
          <xdr:rowOff>180975</xdr:rowOff>
        </xdr:from>
        <xdr:to>
          <xdr:col>11</xdr:col>
          <xdr:colOff>0</xdr:colOff>
          <xdr:row>12</xdr:row>
          <xdr:rowOff>9525</xdr:rowOff>
        </xdr:to>
        <xdr:sp macro="" textlink="">
          <xdr:nvSpPr>
            <xdr:cNvPr id="32155" name="Check Box 411" hidden="1">
              <a:extLst>
                <a:ext uri="{63B3BB69-23CF-44E3-9099-C40C66FF867C}">
                  <a14:compatExt spid="_x0000_s32155"/>
                </a:ext>
                <a:ext uri="{FF2B5EF4-FFF2-40B4-BE49-F238E27FC236}">
                  <a16:creationId xmlns:a16="http://schemas.microsoft.com/office/drawing/2014/main" id="{00000000-0008-0000-1900-00009B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180975</xdr:rowOff>
        </xdr:from>
        <xdr:to>
          <xdr:col>4</xdr:col>
          <xdr:colOff>209550</xdr:colOff>
          <xdr:row>15</xdr:row>
          <xdr:rowOff>9525</xdr:rowOff>
        </xdr:to>
        <xdr:sp macro="" textlink="">
          <xdr:nvSpPr>
            <xdr:cNvPr id="32156" name="Check Box 412" hidden="1">
              <a:extLst>
                <a:ext uri="{63B3BB69-23CF-44E3-9099-C40C66FF867C}">
                  <a14:compatExt spid="_x0000_s32156"/>
                </a:ext>
                <a:ext uri="{FF2B5EF4-FFF2-40B4-BE49-F238E27FC236}">
                  <a16:creationId xmlns:a16="http://schemas.microsoft.com/office/drawing/2014/main" id="{00000000-0008-0000-1900-00009C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171450</xdr:rowOff>
        </xdr:from>
        <xdr:to>
          <xdr:col>7</xdr:col>
          <xdr:colOff>209550</xdr:colOff>
          <xdr:row>15</xdr:row>
          <xdr:rowOff>0</xdr:rowOff>
        </xdr:to>
        <xdr:sp macro="" textlink="">
          <xdr:nvSpPr>
            <xdr:cNvPr id="32157" name="Check Box 413" hidden="1">
              <a:extLst>
                <a:ext uri="{63B3BB69-23CF-44E3-9099-C40C66FF867C}">
                  <a14:compatExt spid="_x0000_s32157"/>
                </a:ext>
                <a:ext uri="{FF2B5EF4-FFF2-40B4-BE49-F238E27FC236}">
                  <a16:creationId xmlns:a16="http://schemas.microsoft.com/office/drawing/2014/main" id="{00000000-0008-0000-1900-00009D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xdr:row>
          <xdr:rowOff>180975</xdr:rowOff>
        </xdr:from>
        <xdr:to>
          <xdr:col>11</xdr:col>
          <xdr:colOff>0</xdr:colOff>
          <xdr:row>15</xdr:row>
          <xdr:rowOff>9525</xdr:rowOff>
        </xdr:to>
        <xdr:sp macro="" textlink="">
          <xdr:nvSpPr>
            <xdr:cNvPr id="32158" name="Check Box 414" hidden="1">
              <a:extLst>
                <a:ext uri="{63B3BB69-23CF-44E3-9099-C40C66FF867C}">
                  <a14:compatExt spid="_x0000_s32158"/>
                </a:ext>
                <a:ext uri="{FF2B5EF4-FFF2-40B4-BE49-F238E27FC236}">
                  <a16:creationId xmlns:a16="http://schemas.microsoft.com/office/drawing/2014/main" id="{00000000-0008-0000-1900-00009E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180975</xdr:rowOff>
        </xdr:from>
        <xdr:to>
          <xdr:col>4</xdr:col>
          <xdr:colOff>209550</xdr:colOff>
          <xdr:row>26</xdr:row>
          <xdr:rowOff>9525</xdr:rowOff>
        </xdr:to>
        <xdr:sp macro="" textlink="">
          <xdr:nvSpPr>
            <xdr:cNvPr id="32159" name="Check Box 415" hidden="1">
              <a:extLst>
                <a:ext uri="{63B3BB69-23CF-44E3-9099-C40C66FF867C}">
                  <a14:compatExt spid="_x0000_s32159"/>
                </a:ext>
                <a:ext uri="{FF2B5EF4-FFF2-40B4-BE49-F238E27FC236}">
                  <a16:creationId xmlns:a16="http://schemas.microsoft.com/office/drawing/2014/main" id="{00000000-0008-0000-1900-00009F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171450</xdr:rowOff>
        </xdr:from>
        <xdr:to>
          <xdr:col>7</xdr:col>
          <xdr:colOff>209550</xdr:colOff>
          <xdr:row>26</xdr:row>
          <xdr:rowOff>0</xdr:rowOff>
        </xdr:to>
        <xdr:sp macro="" textlink="">
          <xdr:nvSpPr>
            <xdr:cNvPr id="32160" name="Check Box 416" hidden="1">
              <a:extLst>
                <a:ext uri="{63B3BB69-23CF-44E3-9099-C40C66FF867C}">
                  <a14:compatExt spid="_x0000_s32160"/>
                </a:ext>
                <a:ext uri="{FF2B5EF4-FFF2-40B4-BE49-F238E27FC236}">
                  <a16:creationId xmlns:a16="http://schemas.microsoft.com/office/drawing/2014/main" id="{00000000-0008-0000-1900-0000A0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180975</xdr:rowOff>
        </xdr:from>
        <xdr:to>
          <xdr:col>11</xdr:col>
          <xdr:colOff>0</xdr:colOff>
          <xdr:row>26</xdr:row>
          <xdr:rowOff>9525</xdr:rowOff>
        </xdr:to>
        <xdr:sp macro="" textlink="">
          <xdr:nvSpPr>
            <xdr:cNvPr id="32161" name="Check Box 417" hidden="1">
              <a:extLst>
                <a:ext uri="{63B3BB69-23CF-44E3-9099-C40C66FF867C}">
                  <a14:compatExt spid="_x0000_s32161"/>
                </a:ext>
                <a:ext uri="{FF2B5EF4-FFF2-40B4-BE49-F238E27FC236}">
                  <a16:creationId xmlns:a16="http://schemas.microsoft.com/office/drawing/2014/main" id="{00000000-0008-0000-1900-0000A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180975</xdr:rowOff>
        </xdr:from>
        <xdr:to>
          <xdr:col>4</xdr:col>
          <xdr:colOff>209550</xdr:colOff>
          <xdr:row>29</xdr:row>
          <xdr:rowOff>9525</xdr:rowOff>
        </xdr:to>
        <xdr:sp macro="" textlink="">
          <xdr:nvSpPr>
            <xdr:cNvPr id="32162" name="Check Box 418" hidden="1">
              <a:extLst>
                <a:ext uri="{63B3BB69-23CF-44E3-9099-C40C66FF867C}">
                  <a14:compatExt spid="_x0000_s32162"/>
                </a:ext>
                <a:ext uri="{FF2B5EF4-FFF2-40B4-BE49-F238E27FC236}">
                  <a16:creationId xmlns:a16="http://schemas.microsoft.com/office/drawing/2014/main" id="{00000000-0008-0000-1900-0000A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171450</xdr:rowOff>
        </xdr:from>
        <xdr:to>
          <xdr:col>7</xdr:col>
          <xdr:colOff>209550</xdr:colOff>
          <xdr:row>29</xdr:row>
          <xdr:rowOff>0</xdr:rowOff>
        </xdr:to>
        <xdr:sp macro="" textlink="">
          <xdr:nvSpPr>
            <xdr:cNvPr id="32163" name="Check Box 419" hidden="1">
              <a:extLst>
                <a:ext uri="{63B3BB69-23CF-44E3-9099-C40C66FF867C}">
                  <a14:compatExt spid="_x0000_s32163"/>
                </a:ext>
                <a:ext uri="{FF2B5EF4-FFF2-40B4-BE49-F238E27FC236}">
                  <a16:creationId xmlns:a16="http://schemas.microsoft.com/office/drawing/2014/main" id="{00000000-0008-0000-1900-0000A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180975</xdr:rowOff>
        </xdr:from>
        <xdr:to>
          <xdr:col>11</xdr:col>
          <xdr:colOff>0</xdr:colOff>
          <xdr:row>29</xdr:row>
          <xdr:rowOff>9525</xdr:rowOff>
        </xdr:to>
        <xdr:sp macro="" textlink="">
          <xdr:nvSpPr>
            <xdr:cNvPr id="32164" name="Check Box 420" hidden="1">
              <a:extLst>
                <a:ext uri="{63B3BB69-23CF-44E3-9099-C40C66FF867C}">
                  <a14:compatExt spid="_x0000_s32164"/>
                </a:ext>
                <a:ext uri="{FF2B5EF4-FFF2-40B4-BE49-F238E27FC236}">
                  <a16:creationId xmlns:a16="http://schemas.microsoft.com/office/drawing/2014/main" id="{00000000-0008-0000-1900-0000A4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180975</xdr:rowOff>
        </xdr:from>
        <xdr:to>
          <xdr:col>4</xdr:col>
          <xdr:colOff>209550</xdr:colOff>
          <xdr:row>32</xdr:row>
          <xdr:rowOff>9525</xdr:rowOff>
        </xdr:to>
        <xdr:sp macro="" textlink="">
          <xdr:nvSpPr>
            <xdr:cNvPr id="32165" name="Check Box 421" hidden="1">
              <a:extLst>
                <a:ext uri="{63B3BB69-23CF-44E3-9099-C40C66FF867C}">
                  <a14:compatExt spid="_x0000_s32165"/>
                </a:ext>
                <a:ext uri="{FF2B5EF4-FFF2-40B4-BE49-F238E27FC236}">
                  <a16:creationId xmlns:a16="http://schemas.microsoft.com/office/drawing/2014/main" id="{00000000-0008-0000-1900-0000A5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180975</xdr:rowOff>
        </xdr:from>
        <xdr:to>
          <xdr:col>11</xdr:col>
          <xdr:colOff>0</xdr:colOff>
          <xdr:row>32</xdr:row>
          <xdr:rowOff>9525</xdr:rowOff>
        </xdr:to>
        <xdr:sp macro="" textlink="">
          <xdr:nvSpPr>
            <xdr:cNvPr id="32167" name="Check Box 423" hidden="1">
              <a:extLst>
                <a:ext uri="{63B3BB69-23CF-44E3-9099-C40C66FF867C}">
                  <a14:compatExt spid="_x0000_s32167"/>
                </a:ext>
                <a:ext uri="{FF2B5EF4-FFF2-40B4-BE49-F238E27FC236}">
                  <a16:creationId xmlns:a16="http://schemas.microsoft.com/office/drawing/2014/main" id="{00000000-0008-0000-1900-0000A7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180975</xdr:rowOff>
        </xdr:from>
        <xdr:to>
          <xdr:col>4</xdr:col>
          <xdr:colOff>209550</xdr:colOff>
          <xdr:row>33</xdr:row>
          <xdr:rowOff>9525</xdr:rowOff>
        </xdr:to>
        <xdr:sp macro="" textlink="">
          <xdr:nvSpPr>
            <xdr:cNvPr id="32168" name="Check Box 424" hidden="1">
              <a:extLst>
                <a:ext uri="{63B3BB69-23CF-44E3-9099-C40C66FF867C}">
                  <a14:compatExt spid="_x0000_s32168"/>
                </a:ext>
                <a:ext uri="{FF2B5EF4-FFF2-40B4-BE49-F238E27FC236}">
                  <a16:creationId xmlns:a16="http://schemas.microsoft.com/office/drawing/2014/main" id="{00000000-0008-0000-1900-0000A8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180975</xdr:rowOff>
        </xdr:from>
        <xdr:to>
          <xdr:col>11</xdr:col>
          <xdr:colOff>0</xdr:colOff>
          <xdr:row>33</xdr:row>
          <xdr:rowOff>9525</xdr:rowOff>
        </xdr:to>
        <xdr:sp macro="" textlink="">
          <xdr:nvSpPr>
            <xdr:cNvPr id="32170" name="Check Box 426" hidden="1">
              <a:extLst>
                <a:ext uri="{63B3BB69-23CF-44E3-9099-C40C66FF867C}">
                  <a14:compatExt spid="_x0000_s32170"/>
                </a:ext>
                <a:ext uri="{FF2B5EF4-FFF2-40B4-BE49-F238E27FC236}">
                  <a16:creationId xmlns:a16="http://schemas.microsoft.com/office/drawing/2014/main" id="{00000000-0008-0000-1900-0000AA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180975</xdr:rowOff>
        </xdr:from>
        <xdr:to>
          <xdr:col>4</xdr:col>
          <xdr:colOff>209550</xdr:colOff>
          <xdr:row>36</xdr:row>
          <xdr:rowOff>9525</xdr:rowOff>
        </xdr:to>
        <xdr:sp macro="" textlink="">
          <xdr:nvSpPr>
            <xdr:cNvPr id="32171" name="Check Box 427" hidden="1">
              <a:extLst>
                <a:ext uri="{63B3BB69-23CF-44E3-9099-C40C66FF867C}">
                  <a14:compatExt spid="_x0000_s32171"/>
                </a:ext>
                <a:ext uri="{FF2B5EF4-FFF2-40B4-BE49-F238E27FC236}">
                  <a16:creationId xmlns:a16="http://schemas.microsoft.com/office/drawing/2014/main" id="{00000000-0008-0000-1900-0000AB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180975</xdr:rowOff>
        </xdr:from>
        <xdr:to>
          <xdr:col>11</xdr:col>
          <xdr:colOff>0</xdr:colOff>
          <xdr:row>36</xdr:row>
          <xdr:rowOff>9525</xdr:rowOff>
        </xdr:to>
        <xdr:sp macro="" textlink="">
          <xdr:nvSpPr>
            <xdr:cNvPr id="32173" name="Check Box 429" hidden="1">
              <a:extLst>
                <a:ext uri="{63B3BB69-23CF-44E3-9099-C40C66FF867C}">
                  <a14:compatExt spid="_x0000_s32173"/>
                </a:ext>
                <a:ext uri="{FF2B5EF4-FFF2-40B4-BE49-F238E27FC236}">
                  <a16:creationId xmlns:a16="http://schemas.microsoft.com/office/drawing/2014/main" id="{00000000-0008-0000-1900-0000AD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180975</xdr:rowOff>
        </xdr:from>
        <xdr:to>
          <xdr:col>4</xdr:col>
          <xdr:colOff>209550</xdr:colOff>
          <xdr:row>39</xdr:row>
          <xdr:rowOff>9525</xdr:rowOff>
        </xdr:to>
        <xdr:sp macro="" textlink="">
          <xdr:nvSpPr>
            <xdr:cNvPr id="32174" name="Check Box 430" hidden="1">
              <a:extLst>
                <a:ext uri="{63B3BB69-23CF-44E3-9099-C40C66FF867C}">
                  <a14:compatExt spid="_x0000_s32174"/>
                </a:ext>
                <a:ext uri="{FF2B5EF4-FFF2-40B4-BE49-F238E27FC236}">
                  <a16:creationId xmlns:a16="http://schemas.microsoft.com/office/drawing/2014/main" id="{00000000-0008-0000-1900-0000AE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180975</xdr:rowOff>
        </xdr:from>
        <xdr:to>
          <xdr:col>11</xdr:col>
          <xdr:colOff>0</xdr:colOff>
          <xdr:row>39</xdr:row>
          <xdr:rowOff>9525</xdr:rowOff>
        </xdr:to>
        <xdr:sp macro="" textlink="">
          <xdr:nvSpPr>
            <xdr:cNvPr id="32176" name="Check Box 432" hidden="1">
              <a:extLst>
                <a:ext uri="{63B3BB69-23CF-44E3-9099-C40C66FF867C}">
                  <a14:compatExt spid="_x0000_s32176"/>
                </a:ext>
                <a:ext uri="{FF2B5EF4-FFF2-40B4-BE49-F238E27FC236}">
                  <a16:creationId xmlns:a16="http://schemas.microsoft.com/office/drawing/2014/main" id="{00000000-0008-0000-1900-0000B0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180975</xdr:rowOff>
        </xdr:from>
        <xdr:to>
          <xdr:col>4</xdr:col>
          <xdr:colOff>209550</xdr:colOff>
          <xdr:row>42</xdr:row>
          <xdr:rowOff>9525</xdr:rowOff>
        </xdr:to>
        <xdr:sp macro="" textlink="">
          <xdr:nvSpPr>
            <xdr:cNvPr id="32177" name="Check Box 433" hidden="1">
              <a:extLst>
                <a:ext uri="{63B3BB69-23CF-44E3-9099-C40C66FF867C}">
                  <a14:compatExt spid="_x0000_s32177"/>
                </a:ext>
                <a:ext uri="{FF2B5EF4-FFF2-40B4-BE49-F238E27FC236}">
                  <a16:creationId xmlns:a16="http://schemas.microsoft.com/office/drawing/2014/main" id="{00000000-0008-0000-1900-0000B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171450</xdr:rowOff>
        </xdr:from>
        <xdr:to>
          <xdr:col>7</xdr:col>
          <xdr:colOff>209550</xdr:colOff>
          <xdr:row>42</xdr:row>
          <xdr:rowOff>0</xdr:rowOff>
        </xdr:to>
        <xdr:sp macro="" textlink="">
          <xdr:nvSpPr>
            <xdr:cNvPr id="32178" name="Check Box 434" hidden="1">
              <a:extLst>
                <a:ext uri="{63B3BB69-23CF-44E3-9099-C40C66FF867C}">
                  <a14:compatExt spid="_x0000_s32178"/>
                </a:ext>
                <a:ext uri="{FF2B5EF4-FFF2-40B4-BE49-F238E27FC236}">
                  <a16:creationId xmlns:a16="http://schemas.microsoft.com/office/drawing/2014/main" id="{00000000-0008-0000-1900-0000B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180975</xdr:rowOff>
        </xdr:from>
        <xdr:to>
          <xdr:col>11</xdr:col>
          <xdr:colOff>0</xdr:colOff>
          <xdr:row>42</xdr:row>
          <xdr:rowOff>9525</xdr:rowOff>
        </xdr:to>
        <xdr:sp macro="" textlink="">
          <xdr:nvSpPr>
            <xdr:cNvPr id="32179" name="Check Box 435" hidden="1">
              <a:extLst>
                <a:ext uri="{63B3BB69-23CF-44E3-9099-C40C66FF867C}">
                  <a14:compatExt spid="_x0000_s32179"/>
                </a:ext>
                <a:ext uri="{FF2B5EF4-FFF2-40B4-BE49-F238E27FC236}">
                  <a16:creationId xmlns:a16="http://schemas.microsoft.com/office/drawing/2014/main" id="{00000000-0008-0000-1900-0000B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180975</xdr:rowOff>
        </xdr:from>
        <xdr:to>
          <xdr:col>4</xdr:col>
          <xdr:colOff>209550</xdr:colOff>
          <xdr:row>45</xdr:row>
          <xdr:rowOff>9525</xdr:rowOff>
        </xdr:to>
        <xdr:sp macro="" textlink="">
          <xdr:nvSpPr>
            <xdr:cNvPr id="32180" name="Check Box 436" hidden="1">
              <a:extLst>
                <a:ext uri="{63B3BB69-23CF-44E3-9099-C40C66FF867C}">
                  <a14:compatExt spid="_x0000_s32180"/>
                </a:ext>
                <a:ext uri="{FF2B5EF4-FFF2-40B4-BE49-F238E27FC236}">
                  <a16:creationId xmlns:a16="http://schemas.microsoft.com/office/drawing/2014/main" id="{00000000-0008-0000-1900-0000B4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180975</xdr:rowOff>
        </xdr:from>
        <xdr:to>
          <xdr:col>11</xdr:col>
          <xdr:colOff>0</xdr:colOff>
          <xdr:row>45</xdr:row>
          <xdr:rowOff>9525</xdr:rowOff>
        </xdr:to>
        <xdr:sp macro="" textlink="">
          <xdr:nvSpPr>
            <xdr:cNvPr id="32182" name="Check Box 438" hidden="1">
              <a:extLst>
                <a:ext uri="{63B3BB69-23CF-44E3-9099-C40C66FF867C}">
                  <a14:compatExt spid="_x0000_s32182"/>
                </a:ext>
                <a:ext uri="{FF2B5EF4-FFF2-40B4-BE49-F238E27FC236}">
                  <a16:creationId xmlns:a16="http://schemas.microsoft.com/office/drawing/2014/main" id="{00000000-0008-0000-1900-0000B6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180975</xdr:rowOff>
        </xdr:from>
        <xdr:to>
          <xdr:col>4</xdr:col>
          <xdr:colOff>209550</xdr:colOff>
          <xdr:row>17</xdr:row>
          <xdr:rowOff>9525</xdr:rowOff>
        </xdr:to>
        <xdr:sp macro="" textlink="">
          <xdr:nvSpPr>
            <xdr:cNvPr id="32186" name="Check Box 442" hidden="1">
              <a:extLst>
                <a:ext uri="{63B3BB69-23CF-44E3-9099-C40C66FF867C}">
                  <a14:compatExt spid="_x0000_s32186"/>
                </a:ext>
                <a:ext uri="{FF2B5EF4-FFF2-40B4-BE49-F238E27FC236}">
                  <a16:creationId xmlns:a16="http://schemas.microsoft.com/office/drawing/2014/main" id="{00000000-0008-0000-1900-0000BA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171450</xdr:rowOff>
        </xdr:from>
        <xdr:to>
          <xdr:col>7</xdr:col>
          <xdr:colOff>209550</xdr:colOff>
          <xdr:row>17</xdr:row>
          <xdr:rowOff>0</xdr:rowOff>
        </xdr:to>
        <xdr:sp macro="" textlink="">
          <xdr:nvSpPr>
            <xdr:cNvPr id="32187" name="Check Box 443" hidden="1">
              <a:extLst>
                <a:ext uri="{63B3BB69-23CF-44E3-9099-C40C66FF867C}">
                  <a14:compatExt spid="_x0000_s32187"/>
                </a:ext>
                <a:ext uri="{FF2B5EF4-FFF2-40B4-BE49-F238E27FC236}">
                  <a16:creationId xmlns:a16="http://schemas.microsoft.com/office/drawing/2014/main" id="{00000000-0008-0000-1900-0000BB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180975</xdr:rowOff>
        </xdr:from>
        <xdr:to>
          <xdr:col>11</xdr:col>
          <xdr:colOff>0</xdr:colOff>
          <xdr:row>17</xdr:row>
          <xdr:rowOff>9525</xdr:rowOff>
        </xdr:to>
        <xdr:sp macro="" textlink="">
          <xdr:nvSpPr>
            <xdr:cNvPr id="32188" name="Check Box 444" hidden="1">
              <a:extLst>
                <a:ext uri="{63B3BB69-23CF-44E3-9099-C40C66FF867C}">
                  <a14:compatExt spid="_x0000_s32188"/>
                </a:ext>
                <a:ext uri="{FF2B5EF4-FFF2-40B4-BE49-F238E27FC236}">
                  <a16:creationId xmlns:a16="http://schemas.microsoft.com/office/drawing/2014/main" id="{00000000-0008-0000-1900-0000BC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180975</xdr:rowOff>
        </xdr:from>
        <xdr:to>
          <xdr:col>4</xdr:col>
          <xdr:colOff>209550</xdr:colOff>
          <xdr:row>18</xdr:row>
          <xdr:rowOff>9525</xdr:rowOff>
        </xdr:to>
        <xdr:sp macro="" textlink="">
          <xdr:nvSpPr>
            <xdr:cNvPr id="32189" name="Check Box 445" hidden="1">
              <a:extLst>
                <a:ext uri="{63B3BB69-23CF-44E3-9099-C40C66FF867C}">
                  <a14:compatExt spid="_x0000_s32189"/>
                </a:ext>
                <a:ext uri="{FF2B5EF4-FFF2-40B4-BE49-F238E27FC236}">
                  <a16:creationId xmlns:a16="http://schemas.microsoft.com/office/drawing/2014/main" id="{00000000-0008-0000-1900-0000BD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171450</xdr:rowOff>
        </xdr:from>
        <xdr:to>
          <xdr:col>7</xdr:col>
          <xdr:colOff>209550</xdr:colOff>
          <xdr:row>18</xdr:row>
          <xdr:rowOff>0</xdr:rowOff>
        </xdr:to>
        <xdr:sp macro="" textlink="">
          <xdr:nvSpPr>
            <xdr:cNvPr id="32190" name="Check Box 446" hidden="1">
              <a:extLst>
                <a:ext uri="{63B3BB69-23CF-44E3-9099-C40C66FF867C}">
                  <a14:compatExt spid="_x0000_s32190"/>
                </a:ext>
                <a:ext uri="{FF2B5EF4-FFF2-40B4-BE49-F238E27FC236}">
                  <a16:creationId xmlns:a16="http://schemas.microsoft.com/office/drawing/2014/main" id="{00000000-0008-0000-1900-0000BE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180975</xdr:rowOff>
        </xdr:from>
        <xdr:to>
          <xdr:col>11</xdr:col>
          <xdr:colOff>0</xdr:colOff>
          <xdr:row>18</xdr:row>
          <xdr:rowOff>9525</xdr:rowOff>
        </xdr:to>
        <xdr:sp macro="" textlink="">
          <xdr:nvSpPr>
            <xdr:cNvPr id="32191" name="Check Box 447" hidden="1">
              <a:extLst>
                <a:ext uri="{63B3BB69-23CF-44E3-9099-C40C66FF867C}">
                  <a14:compatExt spid="_x0000_s32191"/>
                </a:ext>
                <a:ext uri="{FF2B5EF4-FFF2-40B4-BE49-F238E27FC236}">
                  <a16:creationId xmlns:a16="http://schemas.microsoft.com/office/drawing/2014/main" id="{00000000-0008-0000-1900-0000BF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180975</xdr:rowOff>
        </xdr:from>
        <xdr:to>
          <xdr:col>4</xdr:col>
          <xdr:colOff>209550</xdr:colOff>
          <xdr:row>20</xdr:row>
          <xdr:rowOff>9525</xdr:rowOff>
        </xdr:to>
        <xdr:sp macro="" textlink="">
          <xdr:nvSpPr>
            <xdr:cNvPr id="32192" name="Check Box 448" hidden="1">
              <a:extLst>
                <a:ext uri="{63B3BB69-23CF-44E3-9099-C40C66FF867C}">
                  <a14:compatExt spid="_x0000_s32192"/>
                </a:ext>
                <a:ext uri="{FF2B5EF4-FFF2-40B4-BE49-F238E27FC236}">
                  <a16:creationId xmlns:a16="http://schemas.microsoft.com/office/drawing/2014/main" id="{00000000-0008-0000-1900-0000C0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171450</xdr:rowOff>
        </xdr:from>
        <xdr:to>
          <xdr:col>7</xdr:col>
          <xdr:colOff>209550</xdr:colOff>
          <xdr:row>20</xdr:row>
          <xdr:rowOff>0</xdr:rowOff>
        </xdr:to>
        <xdr:sp macro="" textlink="">
          <xdr:nvSpPr>
            <xdr:cNvPr id="32193" name="Check Box 449" hidden="1">
              <a:extLst>
                <a:ext uri="{63B3BB69-23CF-44E3-9099-C40C66FF867C}">
                  <a14:compatExt spid="_x0000_s32193"/>
                </a:ext>
                <a:ext uri="{FF2B5EF4-FFF2-40B4-BE49-F238E27FC236}">
                  <a16:creationId xmlns:a16="http://schemas.microsoft.com/office/drawing/2014/main" id="{00000000-0008-0000-1900-0000C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180975</xdr:rowOff>
        </xdr:from>
        <xdr:to>
          <xdr:col>11</xdr:col>
          <xdr:colOff>0</xdr:colOff>
          <xdr:row>20</xdr:row>
          <xdr:rowOff>9525</xdr:rowOff>
        </xdr:to>
        <xdr:sp macro="" textlink="">
          <xdr:nvSpPr>
            <xdr:cNvPr id="32194" name="Check Box 450" hidden="1">
              <a:extLst>
                <a:ext uri="{63B3BB69-23CF-44E3-9099-C40C66FF867C}">
                  <a14:compatExt spid="_x0000_s32194"/>
                </a:ext>
                <a:ext uri="{FF2B5EF4-FFF2-40B4-BE49-F238E27FC236}">
                  <a16:creationId xmlns:a16="http://schemas.microsoft.com/office/drawing/2014/main" id="{00000000-0008-0000-1900-0000C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180975</xdr:rowOff>
        </xdr:from>
        <xdr:to>
          <xdr:col>4</xdr:col>
          <xdr:colOff>209550</xdr:colOff>
          <xdr:row>21</xdr:row>
          <xdr:rowOff>9525</xdr:rowOff>
        </xdr:to>
        <xdr:sp macro="" textlink="">
          <xdr:nvSpPr>
            <xdr:cNvPr id="32195" name="Check Box 451" hidden="1">
              <a:extLst>
                <a:ext uri="{63B3BB69-23CF-44E3-9099-C40C66FF867C}">
                  <a14:compatExt spid="_x0000_s32195"/>
                </a:ext>
                <a:ext uri="{FF2B5EF4-FFF2-40B4-BE49-F238E27FC236}">
                  <a16:creationId xmlns:a16="http://schemas.microsoft.com/office/drawing/2014/main" id="{00000000-0008-0000-1900-0000C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171450</xdr:rowOff>
        </xdr:from>
        <xdr:to>
          <xdr:col>7</xdr:col>
          <xdr:colOff>209550</xdr:colOff>
          <xdr:row>21</xdr:row>
          <xdr:rowOff>0</xdr:rowOff>
        </xdr:to>
        <xdr:sp macro="" textlink="">
          <xdr:nvSpPr>
            <xdr:cNvPr id="32196" name="Check Box 452" hidden="1">
              <a:extLst>
                <a:ext uri="{63B3BB69-23CF-44E3-9099-C40C66FF867C}">
                  <a14:compatExt spid="_x0000_s32196"/>
                </a:ext>
                <a:ext uri="{FF2B5EF4-FFF2-40B4-BE49-F238E27FC236}">
                  <a16:creationId xmlns:a16="http://schemas.microsoft.com/office/drawing/2014/main" id="{00000000-0008-0000-1900-0000C4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180975</xdr:rowOff>
        </xdr:from>
        <xdr:to>
          <xdr:col>11</xdr:col>
          <xdr:colOff>0</xdr:colOff>
          <xdr:row>21</xdr:row>
          <xdr:rowOff>9525</xdr:rowOff>
        </xdr:to>
        <xdr:sp macro="" textlink="">
          <xdr:nvSpPr>
            <xdr:cNvPr id="32197" name="Check Box 453" hidden="1">
              <a:extLst>
                <a:ext uri="{63B3BB69-23CF-44E3-9099-C40C66FF867C}">
                  <a14:compatExt spid="_x0000_s32197"/>
                </a:ext>
                <a:ext uri="{FF2B5EF4-FFF2-40B4-BE49-F238E27FC236}">
                  <a16:creationId xmlns:a16="http://schemas.microsoft.com/office/drawing/2014/main" id="{00000000-0008-0000-1900-0000C5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180975</xdr:rowOff>
        </xdr:from>
        <xdr:to>
          <xdr:col>4</xdr:col>
          <xdr:colOff>209550</xdr:colOff>
          <xdr:row>22</xdr:row>
          <xdr:rowOff>9525</xdr:rowOff>
        </xdr:to>
        <xdr:sp macro="" textlink="">
          <xdr:nvSpPr>
            <xdr:cNvPr id="32198" name="Check Box 454" hidden="1">
              <a:extLst>
                <a:ext uri="{63B3BB69-23CF-44E3-9099-C40C66FF867C}">
                  <a14:compatExt spid="_x0000_s32198"/>
                </a:ext>
                <a:ext uri="{FF2B5EF4-FFF2-40B4-BE49-F238E27FC236}">
                  <a16:creationId xmlns:a16="http://schemas.microsoft.com/office/drawing/2014/main" id="{00000000-0008-0000-1900-0000C6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171450</xdr:rowOff>
        </xdr:from>
        <xdr:to>
          <xdr:col>7</xdr:col>
          <xdr:colOff>209550</xdr:colOff>
          <xdr:row>22</xdr:row>
          <xdr:rowOff>0</xdr:rowOff>
        </xdr:to>
        <xdr:sp macro="" textlink="">
          <xdr:nvSpPr>
            <xdr:cNvPr id="32199" name="Check Box 455" hidden="1">
              <a:extLst>
                <a:ext uri="{63B3BB69-23CF-44E3-9099-C40C66FF867C}">
                  <a14:compatExt spid="_x0000_s32199"/>
                </a:ext>
                <a:ext uri="{FF2B5EF4-FFF2-40B4-BE49-F238E27FC236}">
                  <a16:creationId xmlns:a16="http://schemas.microsoft.com/office/drawing/2014/main" id="{00000000-0008-0000-1900-0000C7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180975</xdr:rowOff>
        </xdr:from>
        <xdr:to>
          <xdr:col>11</xdr:col>
          <xdr:colOff>0</xdr:colOff>
          <xdr:row>22</xdr:row>
          <xdr:rowOff>9525</xdr:rowOff>
        </xdr:to>
        <xdr:sp macro="" textlink="">
          <xdr:nvSpPr>
            <xdr:cNvPr id="32200" name="Check Box 456" hidden="1">
              <a:extLst>
                <a:ext uri="{63B3BB69-23CF-44E3-9099-C40C66FF867C}">
                  <a14:compatExt spid="_x0000_s32200"/>
                </a:ext>
                <a:ext uri="{FF2B5EF4-FFF2-40B4-BE49-F238E27FC236}">
                  <a16:creationId xmlns:a16="http://schemas.microsoft.com/office/drawing/2014/main" id="{00000000-0008-0000-1900-0000C8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180975</xdr:rowOff>
        </xdr:from>
        <xdr:to>
          <xdr:col>4</xdr:col>
          <xdr:colOff>209550</xdr:colOff>
          <xdr:row>23</xdr:row>
          <xdr:rowOff>9525</xdr:rowOff>
        </xdr:to>
        <xdr:sp macro="" textlink="">
          <xdr:nvSpPr>
            <xdr:cNvPr id="32201" name="Check Box 457" hidden="1">
              <a:extLst>
                <a:ext uri="{63B3BB69-23CF-44E3-9099-C40C66FF867C}">
                  <a14:compatExt spid="_x0000_s32201"/>
                </a:ext>
                <a:ext uri="{FF2B5EF4-FFF2-40B4-BE49-F238E27FC236}">
                  <a16:creationId xmlns:a16="http://schemas.microsoft.com/office/drawing/2014/main" id="{00000000-0008-0000-1900-0000C9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171450</xdr:rowOff>
        </xdr:from>
        <xdr:to>
          <xdr:col>7</xdr:col>
          <xdr:colOff>209550</xdr:colOff>
          <xdr:row>23</xdr:row>
          <xdr:rowOff>0</xdr:rowOff>
        </xdr:to>
        <xdr:sp macro="" textlink="">
          <xdr:nvSpPr>
            <xdr:cNvPr id="32202" name="Check Box 458" hidden="1">
              <a:extLst>
                <a:ext uri="{63B3BB69-23CF-44E3-9099-C40C66FF867C}">
                  <a14:compatExt spid="_x0000_s32202"/>
                </a:ext>
                <a:ext uri="{FF2B5EF4-FFF2-40B4-BE49-F238E27FC236}">
                  <a16:creationId xmlns:a16="http://schemas.microsoft.com/office/drawing/2014/main" id="{00000000-0008-0000-1900-0000CA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180975</xdr:rowOff>
        </xdr:from>
        <xdr:to>
          <xdr:col>11</xdr:col>
          <xdr:colOff>0</xdr:colOff>
          <xdr:row>23</xdr:row>
          <xdr:rowOff>9525</xdr:rowOff>
        </xdr:to>
        <xdr:sp macro="" textlink="">
          <xdr:nvSpPr>
            <xdr:cNvPr id="32203" name="Check Box 459" hidden="1">
              <a:extLst>
                <a:ext uri="{63B3BB69-23CF-44E3-9099-C40C66FF867C}">
                  <a14:compatExt spid="_x0000_s32203"/>
                </a:ext>
                <a:ext uri="{FF2B5EF4-FFF2-40B4-BE49-F238E27FC236}">
                  <a16:creationId xmlns:a16="http://schemas.microsoft.com/office/drawing/2014/main" id="{00000000-0008-0000-1900-0000CB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15</xdr:row>
          <xdr:rowOff>38100</xdr:rowOff>
        </xdr:from>
        <xdr:to>
          <xdr:col>1</xdr:col>
          <xdr:colOff>190500</xdr:colOff>
          <xdr:row>16</xdr:row>
          <xdr:rowOff>38100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1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21</xdr:row>
          <xdr:rowOff>38100</xdr:rowOff>
        </xdr:from>
        <xdr:to>
          <xdr:col>1</xdr:col>
          <xdr:colOff>190500</xdr:colOff>
          <xdr:row>22</xdr:row>
          <xdr:rowOff>38100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1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209550</xdr:rowOff>
        </xdr:from>
        <xdr:to>
          <xdr:col>0</xdr:col>
          <xdr:colOff>276225</xdr:colOff>
          <xdr:row>1</xdr:row>
          <xdr:rowOff>180975</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2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xdr:row>
          <xdr:rowOff>209550</xdr:rowOff>
        </xdr:from>
        <xdr:to>
          <xdr:col>0</xdr:col>
          <xdr:colOff>266700</xdr:colOff>
          <xdr:row>3</xdr:row>
          <xdr:rowOff>209550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2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xdr:row>
          <xdr:rowOff>0</xdr:rowOff>
        </xdr:from>
        <xdr:to>
          <xdr:col>0</xdr:col>
          <xdr:colOff>266700</xdr:colOff>
          <xdr:row>5</xdr:row>
          <xdr:rowOff>209550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2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2</xdr:row>
          <xdr:rowOff>152400</xdr:rowOff>
        </xdr:from>
        <xdr:to>
          <xdr:col>2</xdr:col>
          <xdr:colOff>95250</xdr:colOff>
          <xdr:row>3</xdr:row>
          <xdr:rowOff>142875</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6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152400</xdr:rowOff>
        </xdr:from>
        <xdr:to>
          <xdr:col>2</xdr:col>
          <xdr:colOff>95250</xdr:colOff>
          <xdr:row>5</xdr:row>
          <xdr:rowOff>19050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6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xdr:row>
          <xdr:rowOff>152400</xdr:rowOff>
        </xdr:from>
        <xdr:to>
          <xdr:col>2</xdr:col>
          <xdr:colOff>95250</xdr:colOff>
          <xdr:row>6</xdr:row>
          <xdr:rowOff>19050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6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xdr:row>
          <xdr:rowOff>142875</xdr:rowOff>
        </xdr:from>
        <xdr:to>
          <xdr:col>2</xdr:col>
          <xdr:colOff>95250</xdr:colOff>
          <xdr:row>8</xdr:row>
          <xdr:rowOff>9525</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06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2</xdr:row>
          <xdr:rowOff>0</xdr:rowOff>
        </xdr:from>
        <xdr:to>
          <xdr:col>7</xdr:col>
          <xdr:colOff>0</xdr:colOff>
          <xdr:row>3</xdr:row>
          <xdr:rowOff>0</xdr:rowOff>
        </xdr:to>
        <xdr:sp macro="" textlink="">
          <xdr:nvSpPr>
            <xdr:cNvPr id="55330" name="Check Box 34" hidden="1">
              <a:extLst>
                <a:ext uri="{63B3BB69-23CF-44E3-9099-C40C66FF867C}">
                  <a14:compatExt spid="_x0000_s55330"/>
                </a:ext>
                <a:ext uri="{FF2B5EF4-FFF2-40B4-BE49-F238E27FC236}">
                  <a16:creationId xmlns:a16="http://schemas.microsoft.com/office/drawing/2014/main" id="{00000000-0008-0000-0D00-00002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5</xdr:row>
          <xdr:rowOff>0</xdr:rowOff>
        </xdr:to>
        <xdr:sp macro="" textlink="">
          <xdr:nvSpPr>
            <xdr:cNvPr id="55336" name="Check Box 40" hidden="1">
              <a:extLst>
                <a:ext uri="{63B3BB69-23CF-44E3-9099-C40C66FF867C}">
                  <a14:compatExt spid="_x0000_s55336"/>
                </a:ext>
                <a:ext uri="{FF2B5EF4-FFF2-40B4-BE49-F238E27FC236}">
                  <a16:creationId xmlns:a16="http://schemas.microsoft.com/office/drawing/2014/main" id="{00000000-0008-0000-0D00-00002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7</xdr:col>
          <xdr:colOff>0</xdr:colOff>
          <xdr:row>7</xdr:row>
          <xdr:rowOff>0</xdr:rowOff>
        </xdr:to>
        <xdr:sp macro="" textlink="">
          <xdr:nvSpPr>
            <xdr:cNvPr id="55337" name="Check Box 41" hidden="1">
              <a:extLst>
                <a:ext uri="{63B3BB69-23CF-44E3-9099-C40C66FF867C}">
                  <a14:compatExt spid="_x0000_s55337"/>
                </a:ext>
                <a:ext uri="{FF2B5EF4-FFF2-40B4-BE49-F238E27FC236}">
                  <a16:creationId xmlns:a16="http://schemas.microsoft.com/office/drawing/2014/main" id="{00000000-0008-0000-0D00-00002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55338" name="Check Box 42" hidden="1">
              <a:extLst>
                <a:ext uri="{63B3BB69-23CF-44E3-9099-C40C66FF867C}">
                  <a14:compatExt spid="_x0000_s55338"/>
                </a:ext>
                <a:ext uri="{FF2B5EF4-FFF2-40B4-BE49-F238E27FC236}">
                  <a16:creationId xmlns:a16="http://schemas.microsoft.com/office/drawing/2014/main" id="{00000000-0008-0000-0D00-00002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0</xdr:rowOff>
        </xdr:from>
        <xdr:to>
          <xdr:col>22</xdr:col>
          <xdr:colOff>0</xdr:colOff>
          <xdr:row>3</xdr:row>
          <xdr:rowOff>0</xdr:rowOff>
        </xdr:to>
        <xdr:sp macro="" textlink="">
          <xdr:nvSpPr>
            <xdr:cNvPr id="55339" name="Check Box 43" hidden="1">
              <a:extLst>
                <a:ext uri="{63B3BB69-23CF-44E3-9099-C40C66FF867C}">
                  <a14:compatExt spid="_x0000_s55339"/>
                </a:ext>
                <a:ext uri="{FF2B5EF4-FFF2-40B4-BE49-F238E27FC236}">
                  <a16:creationId xmlns:a16="http://schemas.microsoft.com/office/drawing/2014/main" id="{00000000-0008-0000-0D00-00002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xdr:row>
          <xdr:rowOff>0</xdr:rowOff>
        </xdr:from>
        <xdr:to>
          <xdr:col>22</xdr:col>
          <xdr:colOff>0</xdr:colOff>
          <xdr:row>5</xdr:row>
          <xdr:rowOff>0</xdr:rowOff>
        </xdr:to>
        <xdr:sp macro="" textlink="">
          <xdr:nvSpPr>
            <xdr:cNvPr id="55340" name="Check Box 44" hidden="1">
              <a:extLst>
                <a:ext uri="{63B3BB69-23CF-44E3-9099-C40C66FF867C}">
                  <a14:compatExt spid="_x0000_s55340"/>
                </a:ext>
                <a:ext uri="{FF2B5EF4-FFF2-40B4-BE49-F238E27FC236}">
                  <a16:creationId xmlns:a16="http://schemas.microsoft.com/office/drawing/2014/main" id="{00000000-0008-0000-0D00-00002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xdr:row>
          <xdr:rowOff>0</xdr:rowOff>
        </xdr:from>
        <xdr:to>
          <xdr:col>22</xdr:col>
          <xdr:colOff>0</xdr:colOff>
          <xdr:row>7</xdr:row>
          <xdr:rowOff>0</xdr:rowOff>
        </xdr:to>
        <xdr:sp macro="" textlink="">
          <xdr:nvSpPr>
            <xdr:cNvPr id="55341" name="Check Box 45" hidden="1">
              <a:extLst>
                <a:ext uri="{63B3BB69-23CF-44E3-9099-C40C66FF867C}">
                  <a14:compatExt spid="_x0000_s55341"/>
                </a:ext>
                <a:ext uri="{FF2B5EF4-FFF2-40B4-BE49-F238E27FC236}">
                  <a16:creationId xmlns:a16="http://schemas.microsoft.com/office/drawing/2014/main" id="{00000000-0008-0000-0D00-00002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0</xdr:rowOff>
        </xdr:from>
        <xdr:to>
          <xdr:col>22</xdr:col>
          <xdr:colOff>0</xdr:colOff>
          <xdr:row>9</xdr:row>
          <xdr:rowOff>0</xdr:rowOff>
        </xdr:to>
        <xdr:sp macro="" textlink="">
          <xdr:nvSpPr>
            <xdr:cNvPr id="55342" name="Check Box 46" hidden="1">
              <a:extLst>
                <a:ext uri="{63B3BB69-23CF-44E3-9099-C40C66FF867C}">
                  <a14:compatExt spid="_x0000_s55342"/>
                </a:ext>
                <a:ext uri="{FF2B5EF4-FFF2-40B4-BE49-F238E27FC236}">
                  <a16:creationId xmlns:a16="http://schemas.microsoft.com/office/drawing/2014/main" id="{00000000-0008-0000-0D00-00002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22</xdr:col>
          <xdr:colOff>0</xdr:colOff>
          <xdr:row>18</xdr:row>
          <xdr:rowOff>0</xdr:rowOff>
        </xdr:to>
        <xdr:sp macro="" textlink="">
          <xdr:nvSpPr>
            <xdr:cNvPr id="55343" name="Check Box 47" hidden="1">
              <a:extLst>
                <a:ext uri="{63B3BB69-23CF-44E3-9099-C40C66FF867C}">
                  <a14:compatExt spid="_x0000_s55343"/>
                </a:ext>
                <a:ext uri="{FF2B5EF4-FFF2-40B4-BE49-F238E27FC236}">
                  <a16:creationId xmlns:a16="http://schemas.microsoft.com/office/drawing/2014/main" id="{00000000-0008-0000-0D00-00002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0</xdr:rowOff>
        </xdr:from>
        <xdr:to>
          <xdr:col>14</xdr:col>
          <xdr:colOff>0</xdr:colOff>
          <xdr:row>18</xdr:row>
          <xdr:rowOff>0</xdr:rowOff>
        </xdr:to>
        <xdr:sp macro="" textlink="">
          <xdr:nvSpPr>
            <xdr:cNvPr id="55344" name="Check Box 48" hidden="1">
              <a:extLst>
                <a:ext uri="{63B3BB69-23CF-44E3-9099-C40C66FF867C}">
                  <a14:compatExt spid="_x0000_s55344"/>
                </a:ext>
                <a:ext uri="{FF2B5EF4-FFF2-40B4-BE49-F238E27FC236}">
                  <a16:creationId xmlns:a16="http://schemas.microsoft.com/office/drawing/2014/main" id="{00000000-0008-0000-0D00-00003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0</xdr:colOff>
          <xdr:row>18</xdr:row>
          <xdr:rowOff>0</xdr:rowOff>
        </xdr:to>
        <xdr:sp macro="" textlink="">
          <xdr:nvSpPr>
            <xdr:cNvPr id="55345" name="Check Box 49" hidden="1">
              <a:extLst>
                <a:ext uri="{63B3BB69-23CF-44E3-9099-C40C66FF867C}">
                  <a14:compatExt spid="_x0000_s55345"/>
                </a:ext>
                <a:ext uri="{FF2B5EF4-FFF2-40B4-BE49-F238E27FC236}">
                  <a16:creationId xmlns:a16="http://schemas.microsoft.com/office/drawing/2014/main" id="{00000000-0008-0000-0D00-00003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0</xdr:colOff>
          <xdr:row>24</xdr:row>
          <xdr:rowOff>0</xdr:rowOff>
        </xdr:to>
        <xdr:sp macro="" textlink="">
          <xdr:nvSpPr>
            <xdr:cNvPr id="55346" name="Check Box 50" hidden="1">
              <a:extLst>
                <a:ext uri="{63B3BB69-23CF-44E3-9099-C40C66FF867C}">
                  <a14:compatExt spid="_x0000_s55346"/>
                </a:ext>
                <a:ext uri="{FF2B5EF4-FFF2-40B4-BE49-F238E27FC236}">
                  <a16:creationId xmlns:a16="http://schemas.microsoft.com/office/drawing/2014/main" id="{00000000-0008-0000-0D00-00003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0</xdr:rowOff>
        </xdr:to>
        <xdr:sp macro="" textlink="">
          <xdr:nvSpPr>
            <xdr:cNvPr id="55347" name="Check Box 51" hidden="1">
              <a:extLst>
                <a:ext uri="{63B3BB69-23CF-44E3-9099-C40C66FF867C}">
                  <a14:compatExt spid="_x0000_s55347"/>
                </a:ext>
                <a:ext uri="{FF2B5EF4-FFF2-40B4-BE49-F238E27FC236}">
                  <a16:creationId xmlns:a16="http://schemas.microsoft.com/office/drawing/2014/main" id="{00000000-0008-0000-0D00-00003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0</xdr:rowOff>
        </xdr:to>
        <xdr:sp macro="" textlink="">
          <xdr:nvSpPr>
            <xdr:cNvPr id="55348" name="Check Box 52" hidden="1">
              <a:extLst>
                <a:ext uri="{63B3BB69-23CF-44E3-9099-C40C66FF867C}">
                  <a14:compatExt spid="_x0000_s55348"/>
                </a:ext>
                <a:ext uri="{FF2B5EF4-FFF2-40B4-BE49-F238E27FC236}">
                  <a16:creationId xmlns:a16="http://schemas.microsoft.com/office/drawing/2014/main" id="{00000000-0008-0000-0D00-00003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0</xdr:rowOff>
        </xdr:to>
        <xdr:sp macro="" textlink="">
          <xdr:nvSpPr>
            <xdr:cNvPr id="55349" name="Check Box 53" hidden="1">
              <a:extLst>
                <a:ext uri="{63B3BB69-23CF-44E3-9099-C40C66FF867C}">
                  <a14:compatExt spid="_x0000_s55349"/>
                </a:ext>
                <a:ext uri="{FF2B5EF4-FFF2-40B4-BE49-F238E27FC236}">
                  <a16:creationId xmlns:a16="http://schemas.microsoft.com/office/drawing/2014/main" id="{00000000-0008-0000-0D00-00003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xdr:row>
          <xdr:rowOff>142875</xdr:rowOff>
        </xdr:from>
        <xdr:to>
          <xdr:col>11</xdr:col>
          <xdr:colOff>57150</xdr:colOff>
          <xdr:row>2</xdr:row>
          <xdr:rowOff>209550</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E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9525</xdr:rowOff>
        </xdr:from>
        <xdr:to>
          <xdr:col>11</xdr:col>
          <xdr:colOff>57150</xdr:colOff>
          <xdr:row>4</xdr:row>
          <xdr:rowOff>219075</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E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xdr:row>
          <xdr:rowOff>0</xdr:rowOff>
        </xdr:from>
        <xdr:to>
          <xdr:col>11</xdr:col>
          <xdr:colOff>76200</xdr:colOff>
          <xdr:row>6</xdr:row>
          <xdr:rowOff>219075</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E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xdr:row>
          <xdr:rowOff>9525</xdr:rowOff>
        </xdr:from>
        <xdr:to>
          <xdr:col>24</xdr:col>
          <xdr:colOff>47625</xdr:colOff>
          <xdr:row>2</xdr:row>
          <xdr:rowOff>228600</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E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6</xdr:row>
          <xdr:rowOff>19050</xdr:rowOff>
        </xdr:from>
        <xdr:to>
          <xdr:col>24</xdr:col>
          <xdr:colOff>66675</xdr:colOff>
          <xdr:row>6</xdr:row>
          <xdr:rowOff>228600</xdr:rowOff>
        </xdr:to>
        <xdr:sp macro="" textlink="">
          <xdr:nvSpPr>
            <xdr:cNvPr id="77859" name="Check Box 35" hidden="1">
              <a:extLst>
                <a:ext uri="{63B3BB69-23CF-44E3-9099-C40C66FF867C}">
                  <a14:compatExt spid="_x0000_s77859"/>
                </a:ext>
                <a:ext uri="{FF2B5EF4-FFF2-40B4-BE49-F238E27FC236}">
                  <a16:creationId xmlns:a16="http://schemas.microsoft.com/office/drawing/2014/main" id="{00000000-0008-0000-0E00-00002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xdr:row>
          <xdr:rowOff>0</xdr:rowOff>
        </xdr:from>
        <xdr:to>
          <xdr:col>24</xdr:col>
          <xdr:colOff>76200</xdr:colOff>
          <xdr:row>4</xdr:row>
          <xdr:rowOff>209550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E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4</xdr:col>
      <xdr:colOff>1149060</xdr:colOff>
      <xdr:row>6</xdr:row>
      <xdr:rowOff>16414</xdr:rowOff>
    </xdr:from>
    <xdr:ext cx="184730" cy="937629"/>
    <xdr:sp macro="" textlink="">
      <xdr:nvSpPr>
        <xdr:cNvPr id="3" name="Rectangle 2">
          <a:extLst>
            <a:ext uri="{FF2B5EF4-FFF2-40B4-BE49-F238E27FC236}">
              <a16:creationId xmlns:a16="http://schemas.microsoft.com/office/drawing/2014/main" id="{00000000-0008-0000-1600-000003000000}"/>
            </a:ext>
          </a:extLst>
        </xdr:cNvPr>
        <xdr:cNvSpPr/>
      </xdr:nvSpPr>
      <xdr:spPr>
        <a:xfrm>
          <a:off x="2971510" y="987964"/>
          <a:ext cx="184730" cy="937629"/>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endParaRPr lang="en-US" sz="5400" b="1" cap="none" spc="150">
            <a:ln w="11430"/>
            <a:solidFill>
              <a:srgbClr val="F8F8F8"/>
            </a:solidFill>
            <a:effectLst>
              <a:outerShdw blurRad="25400" algn="tl" rotWithShape="0">
                <a:srgbClr val="000000">
                  <a:alpha val="43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57150</xdr:colOff>
      <xdr:row>0</xdr:row>
      <xdr:rowOff>63022</xdr:rowOff>
    </xdr:from>
    <xdr:to>
      <xdr:col>8</xdr:col>
      <xdr:colOff>238126</xdr:colOff>
      <xdr:row>7</xdr:row>
      <xdr:rowOff>206373</xdr:rowOff>
    </xdr:to>
    <xdr:pic>
      <xdr:nvPicPr>
        <xdr:cNvPr id="45206" name="Picture 303">
          <a:extLst>
            <a:ext uri="{FF2B5EF4-FFF2-40B4-BE49-F238E27FC236}">
              <a16:creationId xmlns:a16="http://schemas.microsoft.com/office/drawing/2014/main" id="{00000000-0008-0000-1700-000096B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19300" y="63022"/>
          <a:ext cx="2238376" cy="1429226"/>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xdr:row>
          <xdr:rowOff>180975</xdr:rowOff>
        </xdr:from>
        <xdr:to>
          <xdr:col>4</xdr:col>
          <xdr:colOff>209550</xdr:colOff>
          <xdr:row>5</xdr:row>
          <xdr:rowOff>9525</xdr:rowOff>
        </xdr:to>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1800-00000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171450</xdr:rowOff>
        </xdr:from>
        <xdr:to>
          <xdr:col>7</xdr:col>
          <xdr:colOff>209550</xdr:colOff>
          <xdr:row>5</xdr:row>
          <xdr:rowOff>0</xdr:rowOff>
        </xdr:to>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1800-00000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xdr:row>
          <xdr:rowOff>180975</xdr:rowOff>
        </xdr:from>
        <xdr:to>
          <xdr:col>11</xdr:col>
          <xdr:colOff>0</xdr:colOff>
          <xdr:row>5</xdr:row>
          <xdr:rowOff>9525</xdr:rowOff>
        </xdr:to>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1800-00000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180975</xdr:rowOff>
        </xdr:from>
        <xdr:to>
          <xdr:col>4</xdr:col>
          <xdr:colOff>209550</xdr:colOff>
          <xdr:row>8</xdr:row>
          <xdr:rowOff>9525</xdr:rowOff>
        </xdr:to>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1800-00001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xdr:row>
          <xdr:rowOff>180975</xdr:rowOff>
        </xdr:from>
        <xdr:to>
          <xdr:col>11</xdr:col>
          <xdr:colOff>0</xdr:colOff>
          <xdr:row>8</xdr:row>
          <xdr:rowOff>9525</xdr:rowOff>
        </xdr:to>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1800-00001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180975</xdr:rowOff>
        </xdr:from>
        <xdr:to>
          <xdr:col>4</xdr:col>
          <xdr:colOff>209550</xdr:colOff>
          <xdr:row>9</xdr:row>
          <xdr:rowOff>9525</xdr:rowOff>
        </xdr:to>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1800-00001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171450</xdr:rowOff>
        </xdr:from>
        <xdr:to>
          <xdr:col>7</xdr:col>
          <xdr:colOff>209550</xdr:colOff>
          <xdr:row>9</xdr:row>
          <xdr:rowOff>0</xdr:rowOff>
        </xdr:to>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1800-00001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180975</xdr:rowOff>
        </xdr:from>
        <xdr:to>
          <xdr:col>11</xdr:col>
          <xdr:colOff>0</xdr:colOff>
          <xdr:row>9</xdr:row>
          <xdr:rowOff>9525</xdr:rowOff>
        </xdr:to>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1800-00001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180975</xdr:rowOff>
        </xdr:from>
        <xdr:to>
          <xdr:col>4</xdr:col>
          <xdr:colOff>209550</xdr:colOff>
          <xdr:row>10</xdr:row>
          <xdr:rowOff>9525</xdr:rowOff>
        </xdr:to>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1800-00001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171450</xdr:rowOff>
        </xdr:from>
        <xdr:to>
          <xdr:col>7</xdr:col>
          <xdr:colOff>209550</xdr:colOff>
          <xdr:row>10</xdr:row>
          <xdr:rowOff>0</xdr:rowOff>
        </xdr:to>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1800-00001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xdr:row>
          <xdr:rowOff>180975</xdr:rowOff>
        </xdr:from>
        <xdr:to>
          <xdr:col>11</xdr:col>
          <xdr:colOff>0</xdr:colOff>
          <xdr:row>10</xdr:row>
          <xdr:rowOff>9525</xdr:rowOff>
        </xdr:to>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1800-00001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180975</xdr:rowOff>
        </xdr:from>
        <xdr:to>
          <xdr:col>4</xdr:col>
          <xdr:colOff>209550</xdr:colOff>
          <xdr:row>11</xdr:row>
          <xdr:rowOff>9525</xdr:rowOff>
        </xdr:to>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1800-00001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171450</xdr:rowOff>
        </xdr:from>
        <xdr:to>
          <xdr:col>7</xdr:col>
          <xdr:colOff>209550</xdr:colOff>
          <xdr:row>11</xdr:row>
          <xdr:rowOff>0</xdr:rowOff>
        </xdr:to>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1800-00001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xdr:row>
          <xdr:rowOff>180975</xdr:rowOff>
        </xdr:from>
        <xdr:to>
          <xdr:col>11</xdr:col>
          <xdr:colOff>0</xdr:colOff>
          <xdr:row>11</xdr:row>
          <xdr:rowOff>9525</xdr:rowOff>
        </xdr:to>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1800-00001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180975</xdr:rowOff>
        </xdr:from>
        <xdr:to>
          <xdr:col>4</xdr:col>
          <xdr:colOff>209550</xdr:colOff>
          <xdr:row>12</xdr:row>
          <xdr:rowOff>9525</xdr:rowOff>
        </xdr:to>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1800-00001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171450</xdr:rowOff>
        </xdr:from>
        <xdr:to>
          <xdr:col>7</xdr:col>
          <xdr:colOff>209550</xdr:colOff>
          <xdr:row>12</xdr:row>
          <xdr:rowOff>0</xdr:rowOff>
        </xdr:to>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1800-00001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xdr:row>
          <xdr:rowOff>180975</xdr:rowOff>
        </xdr:from>
        <xdr:to>
          <xdr:col>11</xdr:col>
          <xdr:colOff>0</xdr:colOff>
          <xdr:row>12</xdr:row>
          <xdr:rowOff>9525</xdr:rowOff>
        </xdr:to>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1800-00001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180975</xdr:rowOff>
        </xdr:from>
        <xdr:to>
          <xdr:col>4</xdr:col>
          <xdr:colOff>209550</xdr:colOff>
          <xdr:row>13</xdr:row>
          <xdr:rowOff>9525</xdr:rowOff>
        </xdr:to>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1800-00001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171450</xdr:rowOff>
        </xdr:from>
        <xdr:to>
          <xdr:col>7</xdr:col>
          <xdr:colOff>209550</xdr:colOff>
          <xdr:row>13</xdr:row>
          <xdr:rowOff>0</xdr:rowOff>
        </xdr:to>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1800-00002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180975</xdr:rowOff>
        </xdr:from>
        <xdr:to>
          <xdr:col>11</xdr:col>
          <xdr:colOff>0</xdr:colOff>
          <xdr:row>13</xdr:row>
          <xdr:rowOff>9525</xdr:rowOff>
        </xdr:to>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1800-00002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180975</xdr:rowOff>
        </xdr:from>
        <xdr:to>
          <xdr:col>4</xdr:col>
          <xdr:colOff>209550</xdr:colOff>
          <xdr:row>14</xdr:row>
          <xdr:rowOff>9525</xdr:rowOff>
        </xdr:to>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1800-00002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180975</xdr:rowOff>
        </xdr:from>
        <xdr:to>
          <xdr:col>11</xdr:col>
          <xdr:colOff>0</xdr:colOff>
          <xdr:row>14</xdr:row>
          <xdr:rowOff>9525</xdr:rowOff>
        </xdr:to>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1800-00002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180975</xdr:rowOff>
        </xdr:from>
        <xdr:to>
          <xdr:col>4</xdr:col>
          <xdr:colOff>209550</xdr:colOff>
          <xdr:row>17</xdr:row>
          <xdr:rowOff>9525</xdr:rowOff>
        </xdr:to>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1800-00002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180975</xdr:rowOff>
        </xdr:from>
        <xdr:to>
          <xdr:col>11</xdr:col>
          <xdr:colOff>0</xdr:colOff>
          <xdr:row>17</xdr:row>
          <xdr:rowOff>9525</xdr:rowOff>
        </xdr:to>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1800-00002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180975</xdr:rowOff>
        </xdr:from>
        <xdr:to>
          <xdr:col>4</xdr:col>
          <xdr:colOff>209550</xdr:colOff>
          <xdr:row>18</xdr:row>
          <xdr:rowOff>9525</xdr:rowOff>
        </xdr:to>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1800-00002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171450</xdr:rowOff>
        </xdr:from>
        <xdr:to>
          <xdr:col>7</xdr:col>
          <xdr:colOff>209550</xdr:colOff>
          <xdr:row>18</xdr:row>
          <xdr:rowOff>0</xdr:rowOff>
        </xdr:to>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1800-00002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180975</xdr:rowOff>
        </xdr:from>
        <xdr:to>
          <xdr:col>11</xdr:col>
          <xdr:colOff>0</xdr:colOff>
          <xdr:row>18</xdr:row>
          <xdr:rowOff>9525</xdr:rowOff>
        </xdr:to>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1800-00002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180975</xdr:rowOff>
        </xdr:from>
        <xdr:to>
          <xdr:col>4</xdr:col>
          <xdr:colOff>209550</xdr:colOff>
          <xdr:row>21</xdr:row>
          <xdr:rowOff>9525</xdr:rowOff>
        </xdr:to>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1800-00002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171450</xdr:rowOff>
        </xdr:from>
        <xdr:to>
          <xdr:col>7</xdr:col>
          <xdr:colOff>209550</xdr:colOff>
          <xdr:row>21</xdr:row>
          <xdr:rowOff>0</xdr:rowOff>
        </xdr:to>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1800-00002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180975</xdr:rowOff>
        </xdr:from>
        <xdr:to>
          <xdr:col>11</xdr:col>
          <xdr:colOff>0</xdr:colOff>
          <xdr:row>21</xdr:row>
          <xdr:rowOff>9525</xdr:rowOff>
        </xdr:to>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1800-00003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180975</xdr:rowOff>
        </xdr:from>
        <xdr:to>
          <xdr:col>4</xdr:col>
          <xdr:colOff>209550</xdr:colOff>
          <xdr:row>22</xdr:row>
          <xdr:rowOff>9525</xdr:rowOff>
        </xdr:to>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1800-00003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171450</xdr:rowOff>
        </xdr:from>
        <xdr:to>
          <xdr:col>7</xdr:col>
          <xdr:colOff>209550</xdr:colOff>
          <xdr:row>22</xdr:row>
          <xdr:rowOff>0</xdr:rowOff>
        </xdr:to>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1800-00003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180975</xdr:rowOff>
        </xdr:from>
        <xdr:to>
          <xdr:col>11</xdr:col>
          <xdr:colOff>0</xdr:colOff>
          <xdr:row>22</xdr:row>
          <xdr:rowOff>9525</xdr:rowOff>
        </xdr:to>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1800-00003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180975</xdr:rowOff>
        </xdr:from>
        <xdr:to>
          <xdr:col>4</xdr:col>
          <xdr:colOff>209550</xdr:colOff>
          <xdr:row>25</xdr:row>
          <xdr:rowOff>9525</xdr:rowOff>
        </xdr:to>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1800-00003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180975</xdr:rowOff>
        </xdr:from>
        <xdr:to>
          <xdr:col>11</xdr:col>
          <xdr:colOff>0</xdr:colOff>
          <xdr:row>25</xdr:row>
          <xdr:rowOff>9525</xdr:rowOff>
        </xdr:to>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1800-00003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180975</xdr:rowOff>
        </xdr:from>
        <xdr:to>
          <xdr:col>4</xdr:col>
          <xdr:colOff>209550</xdr:colOff>
          <xdr:row>28</xdr:row>
          <xdr:rowOff>9525</xdr:rowOff>
        </xdr:to>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1800-00003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180975</xdr:rowOff>
        </xdr:from>
        <xdr:to>
          <xdr:col>11</xdr:col>
          <xdr:colOff>0</xdr:colOff>
          <xdr:row>28</xdr:row>
          <xdr:rowOff>9525</xdr:rowOff>
        </xdr:to>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1800-00003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180975</xdr:rowOff>
        </xdr:from>
        <xdr:to>
          <xdr:col>4</xdr:col>
          <xdr:colOff>209550</xdr:colOff>
          <xdr:row>31</xdr:row>
          <xdr:rowOff>9525</xdr:rowOff>
        </xdr:to>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1800-00003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171450</xdr:rowOff>
        </xdr:from>
        <xdr:to>
          <xdr:col>7</xdr:col>
          <xdr:colOff>209550</xdr:colOff>
          <xdr:row>31</xdr:row>
          <xdr:rowOff>0</xdr:rowOff>
        </xdr:to>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1800-00003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180975</xdr:rowOff>
        </xdr:from>
        <xdr:to>
          <xdr:col>11</xdr:col>
          <xdr:colOff>0</xdr:colOff>
          <xdr:row>31</xdr:row>
          <xdr:rowOff>9525</xdr:rowOff>
        </xdr:to>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1800-00003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180975</xdr:rowOff>
        </xdr:from>
        <xdr:to>
          <xdr:col>4</xdr:col>
          <xdr:colOff>209550</xdr:colOff>
          <xdr:row>32</xdr:row>
          <xdr:rowOff>9525</xdr:rowOff>
        </xdr:to>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1800-00003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171450</xdr:rowOff>
        </xdr:from>
        <xdr:to>
          <xdr:col>7</xdr:col>
          <xdr:colOff>209550</xdr:colOff>
          <xdr:row>32</xdr:row>
          <xdr:rowOff>0</xdr:rowOff>
        </xdr:to>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1800-00003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180975</xdr:rowOff>
        </xdr:from>
        <xdr:to>
          <xdr:col>11</xdr:col>
          <xdr:colOff>0</xdr:colOff>
          <xdr:row>32</xdr:row>
          <xdr:rowOff>9525</xdr:rowOff>
        </xdr:to>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1800-00003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180975</xdr:rowOff>
        </xdr:from>
        <xdr:to>
          <xdr:col>4</xdr:col>
          <xdr:colOff>209550</xdr:colOff>
          <xdr:row>35</xdr:row>
          <xdr:rowOff>9525</xdr:rowOff>
        </xdr:to>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1800-00004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171450</xdr:rowOff>
        </xdr:from>
        <xdr:to>
          <xdr:col>7</xdr:col>
          <xdr:colOff>209550</xdr:colOff>
          <xdr:row>35</xdr:row>
          <xdr:rowOff>0</xdr:rowOff>
        </xdr:to>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1800-00004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180975</xdr:rowOff>
        </xdr:from>
        <xdr:to>
          <xdr:col>11</xdr:col>
          <xdr:colOff>0</xdr:colOff>
          <xdr:row>35</xdr:row>
          <xdr:rowOff>9525</xdr:rowOff>
        </xdr:to>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1800-00004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180975</xdr:rowOff>
        </xdr:from>
        <xdr:to>
          <xdr:col>4</xdr:col>
          <xdr:colOff>209550</xdr:colOff>
          <xdr:row>36</xdr:row>
          <xdr:rowOff>9525</xdr:rowOff>
        </xdr:to>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1800-00004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171450</xdr:rowOff>
        </xdr:from>
        <xdr:to>
          <xdr:col>7</xdr:col>
          <xdr:colOff>209550</xdr:colOff>
          <xdr:row>36</xdr:row>
          <xdr:rowOff>0</xdr:rowOff>
        </xdr:to>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1800-00004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180975</xdr:rowOff>
        </xdr:from>
        <xdr:to>
          <xdr:col>11</xdr:col>
          <xdr:colOff>0</xdr:colOff>
          <xdr:row>36</xdr:row>
          <xdr:rowOff>9525</xdr:rowOff>
        </xdr:to>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1800-00004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180975</xdr:rowOff>
        </xdr:from>
        <xdr:to>
          <xdr:col>4</xdr:col>
          <xdr:colOff>209550</xdr:colOff>
          <xdr:row>41</xdr:row>
          <xdr:rowOff>9525</xdr:rowOff>
        </xdr:to>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1800-00004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180975</xdr:rowOff>
        </xdr:from>
        <xdr:to>
          <xdr:col>11</xdr:col>
          <xdr:colOff>0</xdr:colOff>
          <xdr:row>41</xdr:row>
          <xdr:rowOff>9525</xdr:rowOff>
        </xdr:to>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1800-00004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180975</xdr:rowOff>
        </xdr:from>
        <xdr:to>
          <xdr:col>4</xdr:col>
          <xdr:colOff>209550</xdr:colOff>
          <xdr:row>44</xdr:row>
          <xdr:rowOff>9525</xdr:rowOff>
        </xdr:to>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1800-00004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180975</xdr:rowOff>
        </xdr:from>
        <xdr:to>
          <xdr:col>11</xdr:col>
          <xdr:colOff>0</xdr:colOff>
          <xdr:row>44</xdr:row>
          <xdr:rowOff>9525</xdr:rowOff>
        </xdr:to>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1800-00004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180975</xdr:rowOff>
        </xdr:from>
        <xdr:to>
          <xdr:col>4</xdr:col>
          <xdr:colOff>209550</xdr:colOff>
          <xdr:row>45</xdr:row>
          <xdr:rowOff>9525</xdr:rowOff>
        </xdr:to>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1800-00004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180975</xdr:rowOff>
        </xdr:from>
        <xdr:to>
          <xdr:col>11</xdr:col>
          <xdr:colOff>0</xdr:colOff>
          <xdr:row>45</xdr:row>
          <xdr:rowOff>9525</xdr:rowOff>
        </xdr:to>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1800-00004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180975</xdr:rowOff>
        </xdr:from>
        <xdr:to>
          <xdr:col>4</xdr:col>
          <xdr:colOff>209550</xdr:colOff>
          <xdr:row>48</xdr:row>
          <xdr:rowOff>9525</xdr:rowOff>
        </xdr:to>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1800-00004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xdr:row>
          <xdr:rowOff>180975</xdr:rowOff>
        </xdr:from>
        <xdr:to>
          <xdr:col>11</xdr:col>
          <xdr:colOff>0</xdr:colOff>
          <xdr:row>48</xdr:row>
          <xdr:rowOff>9525</xdr:rowOff>
        </xdr:to>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1800-00005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180975</xdr:rowOff>
        </xdr:from>
        <xdr:to>
          <xdr:col>4</xdr:col>
          <xdr:colOff>209550</xdr:colOff>
          <xdr:row>51</xdr:row>
          <xdr:rowOff>19050</xdr:rowOff>
        </xdr:to>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1800-00005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180975</xdr:rowOff>
        </xdr:from>
        <xdr:to>
          <xdr:col>11</xdr:col>
          <xdr:colOff>0</xdr:colOff>
          <xdr:row>51</xdr:row>
          <xdr:rowOff>19050</xdr:rowOff>
        </xdr:to>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1800-00005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180975</xdr:rowOff>
        </xdr:from>
        <xdr:to>
          <xdr:col>4</xdr:col>
          <xdr:colOff>209550</xdr:colOff>
          <xdr:row>38</xdr:row>
          <xdr:rowOff>19050</xdr:rowOff>
        </xdr:to>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1800-00005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171450</xdr:rowOff>
        </xdr:from>
        <xdr:to>
          <xdr:col>7</xdr:col>
          <xdr:colOff>209550</xdr:colOff>
          <xdr:row>38</xdr:row>
          <xdr:rowOff>19050</xdr:rowOff>
        </xdr:to>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1800-00005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180975</xdr:rowOff>
        </xdr:from>
        <xdr:to>
          <xdr:col>11</xdr:col>
          <xdr:colOff>0</xdr:colOff>
          <xdr:row>38</xdr:row>
          <xdr:rowOff>19050</xdr:rowOff>
        </xdr:to>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1800-00005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horz" wrap="none" lIns="91440" tIns="45720" rIns="91440" bIns="45720" anchor="ctr" anchorCtr="0">
        <a:prstTxWarp prst="textSlantUp">
          <a:avLst/>
        </a:prstTxWarp>
        <a:spAutoFit/>
        <a:scene3d>
          <a:camera prst="orthographicFront"/>
          <a:lightRig rig="threePt" dir="t"/>
        </a:scene3d>
        <a:sp3d extrusionH="57150" prstMaterial="metal">
          <a:bevelT w="38100" h="25400" prst="angle"/>
          <a:contourClr>
            <a:schemeClr val="bg2"/>
          </a:contourClr>
        </a:sp3d>
      </a:bodyPr>
      <a:lstStyle>
        <a:defPPr algn="ctr">
          <a:defRPr sz="5400" b="1" cap="none" spc="0">
            <a:ln w="50800" cmpd="dbl">
              <a:prstDash val="solid"/>
            </a:ln>
            <a:solidFill>
              <a:schemeClr val="bg1">
                <a:lumMod val="95000"/>
                <a:alpha val="77000"/>
              </a:schemeClr>
            </a:solidFill>
            <a:effectLst>
              <a:outerShdw blurRad="50800" dist="38100" dir="2700000" algn="tl" rotWithShape="0">
                <a:schemeClr val="bg1">
                  <a:lumMod val="95000"/>
                  <a:alpha val="40000"/>
                </a:schemeClr>
              </a:outerShdw>
            </a:effectLst>
          </a:defRPr>
        </a:defPPr>
      </a:lstStyle>
      <a:style>
        <a:lnRef idx="2">
          <a:schemeClr val="accent3"/>
        </a:lnRef>
        <a:fillRef idx="1">
          <a:schemeClr val="lt1"/>
        </a:fillRef>
        <a:effectRef idx="0">
          <a:schemeClr val="accent3"/>
        </a:effectRef>
        <a:fontRef idx="minor">
          <a:schemeClr val="dk1"/>
        </a:fontRef>
      </a: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broadband.wv.gov/" TargetMode="Externa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4.v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5.xml"/><Relationship Id="rId16" Type="http://schemas.openxmlformats.org/officeDocument/2006/relationships/ctrlProp" Target="../ctrlProps/ctrlProp22.xml"/><Relationship Id="rId1" Type="http://schemas.openxmlformats.org/officeDocument/2006/relationships/printerSettings" Target="../printerSettings/printerSettings1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19" Type="http://schemas.openxmlformats.org/officeDocument/2006/relationships/comments" Target="../comments1.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8.x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wvhdf.com/programs/the-home-investment-partnerships-program/community-housing-development-organization-chdo"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6" Type="http://schemas.openxmlformats.org/officeDocument/2006/relationships/ctrlProp" Target="../ctrlProps/ctrlProp53.xml"/><Relationship Id="rId21" Type="http://schemas.openxmlformats.org/officeDocument/2006/relationships/ctrlProp" Target="../ctrlProps/ctrlProp48.xml"/><Relationship Id="rId34" Type="http://schemas.openxmlformats.org/officeDocument/2006/relationships/ctrlProp" Target="../ctrlProps/ctrlProp61.xml"/><Relationship Id="rId42" Type="http://schemas.openxmlformats.org/officeDocument/2006/relationships/ctrlProp" Target="../ctrlProps/ctrlProp69.xml"/><Relationship Id="rId47" Type="http://schemas.openxmlformats.org/officeDocument/2006/relationships/ctrlProp" Target="../ctrlProps/ctrlProp74.xml"/><Relationship Id="rId50" Type="http://schemas.openxmlformats.org/officeDocument/2006/relationships/ctrlProp" Target="../ctrlProps/ctrlProp77.xml"/><Relationship Id="rId55" Type="http://schemas.openxmlformats.org/officeDocument/2006/relationships/ctrlProp" Target="../ctrlProps/ctrlProp82.xml"/><Relationship Id="rId63" Type="http://schemas.openxmlformats.org/officeDocument/2006/relationships/ctrlProp" Target="../ctrlProps/ctrlProp90.xml"/><Relationship Id="rId7" Type="http://schemas.openxmlformats.org/officeDocument/2006/relationships/ctrlProp" Target="../ctrlProps/ctrlProp34.xml"/><Relationship Id="rId2" Type="http://schemas.openxmlformats.org/officeDocument/2006/relationships/drawing" Target="../drawings/drawing9.xml"/><Relationship Id="rId16" Type="http://schemas.openxmlformats.org/officeDocument/2006/relationships/ctrlProp" Target="../ctrlProps/ctrlProp43.xml"/><Relationship Id="rId29" Type="http://schemas.openxmlformats.org/officeDocument/2006/relationships/ctrlProp" Target="../ctrlProps/ctrlProp56.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40" Type="http://schemas.openxmlformats.org/officeDocument/2006/relationships/ctrlProp" Target="../ctrlProps/ctrlProp67.xml"/><Relationship Id="rId45" Type="http://schemas.openxmlformats.org/officeDocument/2006/relationships/ctrlProp" Target="../ctrlProps/ctrlProp72.xml"/><Relationship Id="rId53" Type="http://schemas.openxmlformats.org/officeDocument/2006/relationships/ctrlProp" Target="../ctrlProps/ctrlProp80.xml"/><Relationship Id="rId58" Type="http://schemas.openxmlformats.org/officeDocument/2006/relationships/ctrlProp" Target="../ctrlProps/ctrlProp85.xml"/><Relationship Id="rId5" Type="http://schemas.openxmlformats.org/officeDocument/2006/relationships/ctrlProp" Target="../ctrlProps/ctrlProp32.xml"/><Relationship Id="rId61" Type="http://schemas.openxmlformats.org/officeDocument/2006/relationships/ctrlProp" Target="../ctrlProps/ctrlProp88.xml"/><Relationship Id="rId19" Type="http://schemas.openxmlformats.org/officeDocument/2006/relationships/ctrlProp" Target="../ctrlProps/ctrlProp4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43" Type="http://schemas.openxmlformats.org/officeDocument/2006/relationships/ctrlProp" Target="../ctrlProps/ctrlProp70.xml"/><Relationship Id="rId48" Type="http://schemas.openxmlformats.org/officeDocument/2006/relationships/ctrlProp" Target="../ctrlProps/ctrlProp75.xml"/><Relationship Id="rId56" Type="http://schemas.openxmlformats.org/officeDocument/2006/relationships/ctrlProp" Target="../ctrlProps/ctrlProp83.xml"/><Relationship Id="rId64" Type="http://schemas.openxmlformats.org/officeDocument/2006/relationships/ctrlProp" Target="../ctrlProps/ctrlProp91.xml"/><Relationship Id="rId8" Type="http://schemas.openxmlformats.org/officeDocument/2006/relationships/ctrlProp" Target="../ctrlProps/ctrlProp35.xml"/><Relationship Id="rId51" Type="http://schemas.openxmlformats.org/officeDocument/2006/relationships/ctrlProp" Target="../ctrlProps/ctrlProp78.xml"/><Relationship Id="rId3" Type="http://schemas.openxmlformats.org/officeDocument/2006/relationships/vmlDrawing" Target="../drawings/vmlDrawing7.v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59" Type="http://schemas.openxmlformats.org/officeDocument/2006/relationships/ctrlProp" Target="../ctrlProps/ctrlProp86.xml"/><Relationship Id="rId20" Type="http://schemas.openxmlformats.org/officeDocument/2006/relationships/ctrlProp" Target="../ctrlProps/ctrlProp47.xml"/><Relationship Id="rId41" Type="http://schemas.openxmlformats.org/officeDocument/2006/relationships/ctrlProp" Target="../ctrlProps/ctrlProp68.xml"/><Relationship Id="rId54" Type="http://schemas.openxmlformats.org/officeDocument/2006/relationships/ctrlProp" Target="../ctrlProps/ctrlProp81.xml"/><Relationship Id="rId62" Type="http://schemas.openxmlformats.org/officeDocument/2006/relationships/ctrlProp" Target="../ctrlProps/ctrlProp89.xml"/><Relationship Id="rId1" Type="http://schemas.openxmlformats.org/officeDocument/2006/relationships/printerSettings" Target="../printerSettings/printerSettings25.bin"/><Relationship Id="rId6" Type="http://schemas.openxmlformats.org/officeDocument/2006/relationships/ctrlProp" Target="../ctrlProps/ctrlProp33.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57" Type="http://schemas.openxmlformats.org/officeDocument/2006/relationships/ctrlProp" Target="../ctrlProps/ctrlProp84.xml"/><Relationship Id="rId10" Type="http://schemas.openxmlformats.org/officeDocument/2006/relationships/ctrlProp" Target="../ctrlProps/ctrlProp37.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60" Type="http://schemas.openxmlformats.org/officeDocument/2006/relationships/ctrlProp" Target="../ctrlProps/ctrlProp87.xml"/><Relationship Id="rId65" Type="http://schemas.openxmlformats.org/officeDocument/2006/relationships/ctrlProp" Target="../ctrlProps/ctrlProp92.xml"/><Relationship Id="rId4" Type="http://schemas.openxmlformats.org/officeDocument/2006/relationships/ctrlProp" Target="../ctrlProps/ctrlProp31.xml"/><Relationship Id="rId9" Type="http://schemas.openxmlformats.org/officeDocument/2006/relationships/ctrlProp" Target="../ctrlProps/ctrlProp36.xml"/><Relationship Id="rId13" Type="http://schemas.openxmlformats.org/officeDocument/2006/relationships/ctrlProp" Target="../ctrlProps/ctrlProp40.xml"/><Relationship Id="rId18" Type="http://schemas.openxmlformats.org/officeDocument/2006/relationships/ctrlProp" Target="../ctrlProps/ctrlProp45.xml"/><Relationship Id="rId39" Type="http://schemas.openxmlformats.org/officeDocument/2006/relationships/ctrlProp" Target="../ctrlProps/ctrlProp6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55" Type="http://schemas.openxmlformats.org/officeDocument/2006/relationships/ctrlProp" Target="../ctrlProps/ctrlProp144.xml"/><Relationship Id="rId7" Type="http://schemas.openxmlformats.org/officeDocument/2006/relationships/ctrlProp" Target="../ctrlProps/ctrlProp96.xml"/><Relationship Id="rId2" Type="http://schemas.openxmlformats.org/officeDocument/2006/relationships/drawing" Target="../drawings/drawing10.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3" Type="http://schemas.openxmlformats.org/officeDocument/2006/relationships/ctrlProp" Target="../ctrlProps/ctrlProp142.xml"/><Relationship Id="rId58" Type="http://schemas.openxmlformats.org/officeDocument/2006/relationships/ctrlProp" Target="../ctrlProps/ctrlProp147.xml"/><Relationship Id="rId5" Type="http://schemas.openxmlformats.org/officeDocument/2006/relationships/ctrlProp" Target="../ctrlProps/ctrlProp94.xml"/><Relationship Id="rId19" Type="http://schemas.openxmlformats.org/officeDocument/2006/relationships/ctrlProp" Target="../ctrlProps/ctrlProp108.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56" Type="http://schemas.openxmlformats.org/officeDocument/2006/relationships/ctrlProp" Target="../ctrlProps/ctrlProp145.xml"/><Relationship Id="rId8" Type="http://schemas.openxmlformats.org/officeDocument/2006/relationships/ctrlProp" Target="../ctrlProps/ctrlProp97.xml"/><Relationship Id="rId51" Type="http://schemas.openxmlformats.org/officeDocument/2006/relationships/ctrlProp" Target="../ctrlProps/ctrlProp140.xml"/><Relationship Id="rId3" Type="http://schemas.openxmlformats.org/officeDocument/2006/relationships/vmlDrawing" Target="../drawings/vmlDrawing8.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59" Type="http://schemas.openxmlformats.org/officeDocument/2006/relationships/ctrlProp" Target="../ctrlProps/ctrlProp148.xml"/><Relationship Id="rId20" Type="http://schemas.openxmlformats.org/officeDocument/2006/relationships/ctrlProp" Target="../ctrlProps/ctrlProp109.xml"/><Relationship Id="rId41" Type="http://schemas.openxmlformats.org/officeDocument/2006/relationships/ctrlProp" Target="../ctrlProps/ctrlProp130.xml"/><Relationship Id="rId54" Type="http://schemas.openxmlformats.org/officeDocument/2006/relationships/ctrlProp" Target="../ctrlProps/ctrlProp143.xml"/><Relationship Id="rId1" Type="http://schemas.openxmlformats.org/officeDocument/2006/relationships/printerSettings" Target="../printerSettings/printerSettings26.bin"/><Relationship Id="rId6" Type="http://schemas.openxmlformats.org/officeDocument/2006/relationships/ctrlProp" Target="../ctrlProps/ctrlProp95.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 Id="rId57" Type="http://schemas.openxmlformats.org/officeDocument/2006/relationships/ctrlProp" Target="../ctrlProps/ctrlProp146.xml"/><Relationship Id="rId10" Type="http://schemas.openxmlformats.org/officeDocument/2006/relationships/ctrlProp" Target="../ctrlProps/ctrlProp99.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60" Type="http://schemas.openxmlformats.org/officeDocument/2006/relationships/ctrlProp" Target="../ctrlProps/ctrlProp149.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hyperlink" Target="https://www.wvhdf.com/programs/the-home-investment-partnerships-program" TargetMode="External"/><Relationship Id="rId7" Type="http://schemas.openxmlformats.org/officeDocument/2006/relationships/vmlDrawing" Target="../drawings/vmlDrawing2.vml"/><Relationship Id="rId2" Type="http://schemas.openxmlformats.org/officeDocument/2006/relationships/hyperlink" Target="https://www.hud.gov/program_offices/administration/hudclips/handbooks/cpd/13780" TargetMode="External"/><Relationship Id="rId1" Type="http://schemas.openxmlformats.org/officeDocument/2006/relationships/hyperlink" Target="https://www.wvhdf.com/wp-content/uploads/2020/08/Disclosures-to-Seller-with-Voluntary-Arms-Length-Purchase-Offer.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10" Type="http://schemas.openxmlformats.org/officeDocument/2006/relationships/ctrlProp" Target="../ctrlProps/ctrlProp5.xml"/><Relationship Id="rId4" Type="http://schemas.openxmlformats.org/officeDocument/2006/relationships/hyperlink" Target="https://www.govregs.com/regulations/expand/title49_chapterA_part24_subpartD_section24.301" TargetMode="External"/><Relationship Id="rId9" Type="http://schemas.openxmlformats.org/officeDocument/2006/relationships/ctrlProp" Target="../ctrlProps/ctrlProp4.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wvhdf.com/wp-content/uploads/2019/03/Environmental-Compliance-Guidebook-Forms-2-28-19.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U73"/>
  <sheetViews>
    <sheetView showGridLines="0" tabSelected="1" showRuler="0" zoomScaleNormal="100" workbookViewId="0">
      <selection activeCell="D9" sqref="D9:P9"/>
    </sheetView>
  </sheetViews>
  <sheetFormatPr defaultColWidth="0.7109375" defaultRowHeight="12.75"/>
  <cols>
    <col min="1" max="1" width="6.5703125" style="5" customWidth="1"/>
    <col min="2" max="2" width="6.5703125" style="10" customWidth="1"/>
    <col min="3" max="3" width="7.140625" style="10" customWidth="1"/>
    <col min="4" max="11" width="6.5703125" style="10" customWidth="1"/>
    <col min="12" max="12" width="6.28515625" style="10" customWidth="1"/>
    <col min="13" max="16" width="6.5703125" style="10" customWidth="1"/>
    <col min="17" max="17" width="6.5703125" style="65" customWidth="1"/>
    <col min="18" max="515" width="0.7109375" style="3"/>
    <col min="516" max="16384" width="0.7109375" style="6"/>
  </cols>
  <sheetData>
    <row r="1" spans="1:515" ht="25.15" customHeight="1">
      <c r="A1" s="145"/>
      <c r="B1" s="65"/>
      <c r="C1" s="65"/>
      <c r="D1" s="65"/>
      <c r="E1" s="65"/>
      <c r="F1" s="585"/>
      <c r="G1" s="585"/>
      <c r="H1" s="585"/>
      <c r="I1" s="585"/>
      <c r="J1" s="585"/>
      <c r="K1" s="585"/>
      <c r="L1" s="585"/>
      <c r="M1" s="585"/>
      <c r="N1" s="585"/>
      <c r="O1" s="585"/>
      <c r="P1" s="585"/>
    </row>
    <row r="2" spans="1:515" ht="24.75" customHeight="1">
      <c r="A2" s="145"/>
      <c r="B2" s="65"/>
      <c r="C2" s="65"/>
      <c r="D2" s="65"/>
      <c r="E2" s="151" t="s">
        <v>0</v>
      </c>
      <c r="F2" s="585"/>
      <c r="G2" s="585"/>
      <c r="H2" s="585"/>
      <c r="I2" s="585"/>
      <c r="J2" s="585"/>
      <c r="K2" s="585"/>
      <c r="L2" s="585"/>
      <c r="M2" s="585"/>
      <c r="N2" s="585"/>
      <c r="O2" s="585"/>
      <c r="P2" s="585"/>
    </row>
    <row r="3" spans="1:515" ht="24.75" customHeight="1">
      <c r="A3" s="145"/>
      <c r="B3" s="65"/>
      <c r="C3" s="65"/>
      <c r="D3" s="65"/>
      <c r="E3" s="151"/>
      <c r="F3" s="152"/>
      <c r="G3" s="152"/>
      <c r="H3" s="152"/>
      <c r="I3" s="152"/>
      <c r="J3" s="152"/>
      <c r="K3" s="152"/>
      <c r="L3" s="152"/>
      <c r="M3" s="152"/>
      <c r="N3" s="30"/>
      <c r="O3" s="30"/>
      <c r="P3" s="30"/>
      <c r="Q3" s="30"/>
    </row>
    <row r="4" spans="1:515" ht="25.15" customHeight="1">
      <c r="A4" s="145"/>
      <c r="B4" s="65"/>
      <c r="C4" s="65"/>
      <c r="D4" s="65"/>
      <c r="E4" s="151"/>
      <c r="F4" s="152"/>
      <c r="G4" s="152"/>
      <c r="H4" s="152"/>
      <c r="I4" s="152"/>
      <c r="J4" s="152"/>
      <c r="K4" s="152"/>
      <c r="L4" s="152"/>
      <c r="M4" s="152"/>
      <c r="N4" s="30"/>
      <c r="O4" s="30"/>
      <c r="P4" s="30"/>
      <c r="Q4" s="30"/>
    </row>
    <row r="5" spans="1:515" ht="15" customHeight="1" thickBot="1">
      <c r="A5" s="145"/>
      <c r="B5" s="65"/>
      <c r="C5" s="65"/>
      <c r="D5" s="65"/>
      <c r="E5" s="65"/>
      <c r="F5" s="586"/>
      <c r="G5" s="586"/>
      <c r="H5" s="586"/>
      <c r="I5" s="586"/>
      <c r="J5" s="586"/>
      <c r="K5" s="586"/>
      <c r="L5" s="586"/>
      <c r="M5" s="586"/>
      <c r="N5" s="586"/>
      <c r="O5" s="586"/>
      <c r="P5" s="586"/>
    </row>
    <row r="6" spans="1:515" s="13" customFormat="1" ht="22.9" customHeight="1">
      <c r="A6" s="136"/>
      <c r="B6" s="602" t="s">
        <v>1</v>
      </c>
      <c r="C6" s="603"/>
      <c r="D6" s="603"/>
      <c r="E6" s="603"/>
      <c r="F6" s="603"/>
      <c r="G6" s="603"/>
      <c r="H6" s="603"/>
      <c r="I6" s="603"/>
      <c r="J6" s="603"/>
      <c r="K6" s="603"/>
      <c r="L6" s="603"/>
      <c r="M6" s="603"/>
      <c r="N6" s="603"/>
      <c r="O6" s="603"/>
      <c r="P6" s="604"/>
      <c r="Q6" s="146"/>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1"/>
      <c r="KQ6" s="91"/>
      <c r="KR6" s="91"/>
      <c r="KS6" s="91"/>
      <c r="KT6" s="91"/>
      <c r="KU6" s="91"/>
      <c r="KV6" s="91"/>
      <c r="KW6" s="91"/>
      <c r="KX6" s="91"/>
      <c r="KY6" s="91"/>
      <c r="KZ6" s="91"/>
      <c r="LA6" s="91"/>
      <c r="LB6" s="91"/>
      <c r="LC6" s="91"/>
      <c r="LD6" s="91"/>
      <c r="LE6" s="91"/>
      <c r="LF6" s="91"/>
      <c r="LG6" s="91"/>
      <c r="LH6" s="91"/>
      <c r="LI6" s="91"/>
      <c r="LJ6" s="91"/>
      <c r="LK6" s="91"/>
      <c r="LL6" s="91"/>
      <c r="LM6" s="91"/>
      <c r="LN6" s="91"/>
      <c r="LO6" s="91"/>
      <c r="LP6" s="91"/>
      <c r="LQ6" s="91"/>
      <c r="LR6" s="91"/>
      <c r="LS6" s="91"/>
      <c r="LT6" s="91"/>
      <c r="LU6" s="91"/>
      <c r="LV6" s="91"/>
      <c r="LW6" s="91"/>
      <c r="LX6" s="91"/>
      <c r="LY6" s="91"/>
      <c r="LZ6" s="91"/>
      <c r="MA6" s="91"/>
      <c r="MB6" s="91"/>
      <c r="MC6" s="91"/>
      <c r="MD6" s="91"/>
      <c r="ME6" s="91"/>
      <c r="MF6" s="91"/>
      <c r="MG6" s="91"/>
      <c r="MH6" s="91"/>
      <c r="MI6" s="91"/>
      <c r="MJ6" s="91"/>
      <c r="MK6" s="91"/>
      <c r="ML6" s="91"/>
      <c r="MM6" s="91"/>
      <c r="MN6" s="91"/>
      <c r="MO6" s="91"/>
      <c r="MP6" s="91"/>
      <c r="MQ6" s="91"/>
      <c r="MR6" s="91"/>
      <c r="MS6" s="91"/>
      <c r="MT6" s="91"/>
      <c r="MU6" s="91"/>
      <c r="MV6" s="91"/>
      <c r="MW6" s="91"/>
      <c r="MX6" s="91"/>
      <c r="MY6" s="91"/>
      <c r="MZ6" s="91"/>
      <c r="NA6" s="91"/>
      <c r="NB6" s="91"/>
      <c r="NC6" s="91"/>
      <c r="ND6" s="91"/>
      <c r="NE6" s="91"/>
      <c r="NF6" s="91"/>
      <c r="NG6" s="91"/>
      <c r="NH6" s="91"/>
      <c r="NI6" s="91"/>
      <c r="NJ6" s="91"/>
      <c r="NK6" s="91"/>
      <c r="NL6" s="91"/>
      <c r="NM6" s="91"/>
      <c r="NN6" s="91"/>
      <c r="NO6" s="91"/>
      <c r="NP6" s="91"/>
      <c r="NQ6" s="91"/>
      <c r="NR6" s="91"/>
      <c r="NS6" s="91"/>
      <c r="NT6" s="91"/>
      <c r="NU6" s="91"/>
      <c r="NV6" s="91"/>
      <c r="NW6" s="91"/>
      <c r="NX6" s="91"/>
      <c r="NY6" s="91"/>
      <c r="NZ6" s="91"/>
      <c r="OA6" s="91"/>
      <c r="OB6" s="91"/>
      <c r="OC6" s="91"/>
      <c r="OD6" s="91"/>
      <c r="OE6" s="91"/>
      <c r="OF6" s="91"/>
      <c r="OG6" s="91"/>
      <c r="OH6" s="91"/>
      <c r="OI6" s="91"/>
      <c r="OJ6" s="91"/>
      <c r="OK6" s="91"/>
      <c r="OL6" s="91"/>
      <c r="OM6" s="91"/>
      <c r="ON6" s="91"/>
      <c r="OO6" s="91"/>
      <c r="OP6" s="91"/>
      <c r="OQ6" s="91"/>
      <c r="OR6" s="91"/>
      <c r="OS6" s="91"/>
      <c r="OT6" s="91"/>
      <c r="OU6" s="91"/>
      <c r="OV6" s="91"/>
      <c r="OW6" s="91"/>
      <c r="OX6" s="91"/>
      <c r="OY6" s="91"/>
      <c r="OZ6" s="91"/>
      <c r="PA6" s="91"/>
      <c r="PB6" s="91"/>
      <c r="PC6" s="91"/>
      <c r="PD6" s="91"/>
      <c r="PE6" s="91"/>
      <c r="PF6" s="91"/>
      <c r="PG6" s="91"/>
      <c r="PH6" s="91"/>
      <c r="PI6" s="91"/>
      <c r="PJ6" s="91"/>
      <c r="PK6" s="91"/>
      <c r="PL6" s="91"/>
      <c r="PM6" s="91"/>
      <c r="PN6" s="91"/>
      <c r="PO6" s="91"/>
      <c r="PP6" s="91"/>
      <c r="PQ6" s="91"/>
      <c r="PR6" s="91"/>
      <c r="PS6" s="91"/>
      <c r="PT6" s="91"/>
      <c r="PU6" s="91"/>
      <c r="PV6" s="91"/>
      <c r="PW6" s="91"/>
      <c r="PX6" s="91"/>
      <c r="PY6" s="91"/>
      <c r="PZ6" s="91"/>
      <c r="QA6" s="91"/>
      <c r="QB6" s="91"/>
      <c r="QC6" s="91"/>
      <c r="QD6" s="91"/>
      <c r="QE6" s="91"/>
      <c r="QF6" s="91"/>
      <c r="QG6" s="91"/>
      <c r="QH6" s="91"/>
      <c r="QI6" s="91"/>
      <c r="QJ6" s="91"/>
      <c r="QK6" s="91"/>
      <c r="QL6" s="91"/>
      <c r="QM6" s="91"/>
      <c r="QN6" s="91"/>
      <c r="QO6" s="91"/>
      <c r="QP6" s="91"/>
      <c r="QQ6" s="91"/>
      <c r="QR6" s="91"/>
      <c r="QS6" s="91"/>
      <c r="QT6" s="91"/>
      <c r="QU6" s="91"/>
      <c r="QV6" s="91"/>
      <c r="QW6" s="91"/>
      <c r="QX6" s="91"/>
      <c r="QY6" s="91"/>
      <c r="QZ6" s="91"/>
      <c r="RA6" s="91"/>
      <c r="RB6" s="91"/>
      <c r="RC6" s="91"/>
      <c r="RD6" s="91"/>
      <c r="RE6" s="91"/>
      <c r="RF6" s="91"/>
      <c r="RG6" s="91"/>
      <c r="RH6" s="91"/>
      <c r="RI6" s="91"/>
      <c r="RJ6" s="91"/>
      <c r="RK6" s="91"/>
      <c r="RL6" s="91"/>
      <c r="RM6" s="91"/>
      <c r="RN6" s="91"/>
      <c r="RO6" s="91"/>
      <c r="RP6" s="91"/>
      <c r="RQ6" s="91"/>
      <c r="RR6" s="91"/>
      <c r="RS6" s="91"/>
      <c r="RT6" s="91"/>
      <c r="RU6" s="91"/>
      <c r="RV6" s="91"/>
      <c r="RW6" s="91"/>
      <c r="RX6" s="91"/>
      <c r="RY6" s="91"/>
      <c r="RZ6" s="91"/>
      <c r="SA6" s="91"/>
      <c r="SB6" s="91"/>
      <c r="SC6" s="91"/>
      <c r="SD6" s="91"/>
      <c r="SE6" s="91"/>
      <c r="SF6" s="91"/>
      <c r="SG6" s="91"/>
      <c r="SH6" s="91"/>
      <c r="SI6" s="91"/>
      <c r="SJ6" s="91"/>
      <c r="SK6" s="91"/>
      <c r="SL6" s="91"/>
      <c r="SM6" s="91"/>
      <c r="SN6" s="91"/>
      <c r="SO6" s="91"/>
      <c r="SP6" s="91"/>
      <c r="SQ6" s="91"/>
      <c r="SR6" s="91"/>
      <c r="SS6" s="91"/>
      <c r="ST6" s="91"/>
      <c r="SU6" s="91"/>
    </row>
    <row r="7" spans="1:515" s="13" customFormat="1" ht="22.9" customHeight="1" thickBot="1">
      <c r="A7" s="136"/>
      <c r="B7" s="605" t="s">
        <v>2</v>
      </c>
      <c r="C7" s="606"/>
      <c r="D7" s="606"/>
      <c r="E7" s="606"/>
      <c r="F7" s="606"/>
      <c r="G7" s="606"/>
      <c r="H7" s="606"/>
      <c r="I7" s="606"/>
      <c r="J7" s="606"/>
      <c r="K7" s="606"/>
      <c r="L7" s="606"/>
      <c r="M7" s="606"/>
      <c r="N7" s="606"/>
      <c r="O7" s="606"/>
      <c r="P7" s="607"/>
      <c r="Q7" s="146"/>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c r="DL7" s="91"/>
      <c r="DM7" s="91"/>
      <c r="DN7" s="91"/>
      <c r="DO7" s="91"/>
      <c r="DP7" s="91"/>
      <c r="DQ7" s="91"/>
      <c r="DR7" s="91"/>
      <c r="DS7" s="91"/>
      <c r="DT7" s="91"/>
      <c r="DU7" s="91"/>
      <c r="DV7" s="91"/>
      <c r="DW7" s="91"/>
      <c r="DX7" s="91"/>
      <c r="DY7" s="91"/>
      <c r="DZ7" s="91"/>
      <c r="EA7" s="91"/>
      <c r="EB7" s="91"/>
      <c r="EC7" s="91"/>
      <c r="ED7" s="91"/>
      <c r="EE7" s="91"/>
      <c r="EF7" s="91"/>
      <c r="EG7" s="91"/>
      <c r="EH7" s="91"/>
      <c r="EI7" s="91"/>
      <c r="EJ7" s="91"/>
      <c r="EK7" s="91"/>
      <c r="EL7" s="91"/>
      <c r="EM7" s="91"/>
      <c r="EN7" s="91"/>
      <c r="EO7" s="91"/>
      <c r="EP7" s="91"/>
      <c r="EQ7" s="91"/>
      <c r="ER7" s="91"/>
      <c r="ES7" s="91"/>
      <c r="ET7" s="91"/>
      <c r="EU7" s="91"/>
      <c r="EV7" s="91"/>
      <c r="EW7" s="91"/>
      <c r="EX7" s="91"/>
      <c r="EY7" s="91"/>
      <c r="EZ7" s="91"/>
      <c r="FA7" s="91"/>
      <c r="FB7" s="91"/>
      <c r="FC7" s="91"/>
      <c r="FD7" s="91"/>
      <c r="FE7" s="91"/>
      <c r="FF7" s="91"/>
      <c r="FG7" s="91"/>
      <c r="FH7" s="91"/>
      <c r="FI7" s="91"/>
      <c r="FJ7" s="91"/>
      <c r="FK7" s="91"/>
      <c r="FL7" s="91"/>
      <c r="FM7" s="91"/>
      <c r="FN7" s="91"/>
      <c r="FO7" s="91"/>
      <c r="FP7" s="91"/>
      <c r="FQ7" s="91"/>
      <c r="FR7" s="91"/>
      <c r="FS7" s="91"/>
      <c r="FT7" s="91"/>
      <c r="FU7" s="91"/>
      <c r="FV7" s="91"/>
      <c r="FW7" s="91"/>
      <c r="FX7" s="91"/>
      <c r="FY7" s="91"/>
      <c r="FZ7" s="91"/>
      <c r="GA7" s="91"/>
      <c r="GB7" s="91"/>
      <c r="GC7" s="91"/>
      <c r="GD7" s="91"/>
      <c r="GE7" s="91"/>
      <c r="GF7" s="91"/>
      <c r="GG7" s="91"/>
      <c r="GH7" s="91"/>
      <c r="GI7" s="91"/>
      <c r="GJ7" s="91"/>
      <c r="GK7" s="91"/>
      <c r="GL7" s="91"/>
      <c r="GM7" s="91"/>
      <c r="GN7" s="91"/>
      <c r="GO7" s="91"/>
      <c r="GP7" s="91"/>
      <c r="GQ7" s="91"/>
      <c r="GR7" s="91"/>
      <c r="GS7" s="91"/>
      <c r="GT7" s="91"/>
      <c r="GU7" s="91"/>
      <c r="GV7" s="91"/>
      <c r="GW7" s="91"/>
      <c r="GX7" s="91"/>
      <c r="GY7" s="91"/>
      <c r="GZ7" s="91"/>
      <c r="HA7" s="91"/>
      <c r="HB7" s="91"/>
      <c r="HC7" s="91"/>
      <c r="HD7" s="91"/>
      <c r="HE7" s="91"/>
      <c r="HF7" s="91"/>
      <c r="HG7" s="91"/>
      <c r="HH7" s="91"/>
      <c r="HI7" s="91"/>
      <c r="HJ7" s="91"/>
      <c r="HK7" s="91"/>
      <c r="HL7" s="91"/>
      <c r="HM7" s="91"/>
      <c r="HN7" s="91"/>
      <c r="HO7" s="91"/>
      <c r="HP7" s="91"/>
      <c r="HQ7" s="91"/>
      <c r="HR7" s="91"/>
      <c r="HS7" s="91"/>
      <c r="HT7" s="91"/>
      <c r="HU7" s="91"/>
      <c r="HV7" s="91"/>
      <c r="HW7" s="91"/>
      <c r="HX7" s="91"/>
      <c r="HY7" s="91"/>
      <c r="HZ7" s="91"/>
      <c r="IA7" s="91"/>
      <c r="IB7" s="91"/>
      <c r="IC7" s="91"/>
      <c r="ID7" s="91"/>
      <c r="IE7" s="91"/>
      <c r="IF7" s="91"/>
      <c r="IG7" s="91"/>
      <c r="IH7" s="91"/>
      <c r="II7" s="91"/>
      <c r="IJ7" s="91"/>
      <c r="IK7" s="91"/>
      <c r="IL7" s="91"/>
      <c r="IM7" s="91"/>
      <c r="IN7" s="91"/>
      <c r="IO7" s="91"/>
      <c r="IP7" s="91"/>
      <c r="IQ7" s="91"/>
      <c r="IR7" s="91"/>
      <c r="IS7" s="91"/>
      <c r="IT7" s="91"/>
      <c r="IU7" s="91"/>
      <c r="IV7" s="91"/>
      <c r="IW7" s="91"/>
      <c r="IX7" s="91"/>
      <c r="IY7" s="91"/>
      <c r="IZ7" s="91"/>
      <c r="JA7" s="91"/>
      <c r="JB7" s="91"/>
      <c r="JC7" s="91"/>
      <c r="JD7" s="91"/>
      <c r="JE7" s="91"/>
      <c r="JF7" s="91"/>
      <c r="JG7" s="91"/>
      <c r="JH7" s="91"/>
      <c r="JI7" s="91"/>
      <c r="JJ7" s="91"/>
      <c r="JK7" s="91"/>
      <c r="JL7" s="91"/>
      <c r="JM7" s="91"/>
      <c r="JN7" s="91"/>
      <c r="JO7" s="91"/>
      <c r="JP7" s="91"/>
      <c r="JQ7" s="91"/>
      <c r="JR7" s="91"/>
      <c r="JS7" s="91"/>
      <c r="JT7" s="91"/>
      <c r="JU7" s="91"/>
      <c r="JV7" s="91"/>
      <c r="JW7" s="91"/>
      <c r="JX7" s="91"/>
      <c r="JY7" s="91"/>
      <c r="JZ7" s="91"/>
      <c r="KA7" s="91"/>
      <c r="KB7" s="91"/>
      <c r="KC7" s="91"/>
      <c r="KD7" s="91"/>
      <c r="KE7" s="91"/>
      <c r="KF7" s="91"/>
      <c r="KG7" s="91"/>
      <c r="KH7" s="91"/>
      <c r="KI7" s="91"/>
      <c r="KJ7" s="91"/>
      <c r="KK7" s="91"/>
      <c r="KL7" s="91"/>
      <c r="KM7" s="91"/>
      <c r="KN7" s="91"/>
      <c r="KO7" s="91"/>
      <c r="KP7" s="91"/>
      <c r="KQ7" s="91"/>
      <c r="KR7" s="91"/>
      <c r="KS7" s="91"/>
      <c r="KT7" s="91"/>
      <c r="KU7" s="91"/>
      <c r="KV7" s="91"/>
      <c r="KW7" s="91"/>
      <c r="KX7" s="91"/>
      <c r="KY7" s="91"/>
      <c r="KZ7" s="91"/>
      <c r="LA7" s="91"/>
      <c r="LB7" s="91"/>
      <c r="LC7" s="91"/>
      <c r="LD7" s="91"/>
      <c r="LE7" s="91"/>
      <c r="LF7" s="91"/>
      <c r="LG7" s="91"/>
      <c r="LH7" s="91"/>
      <c r="LI7" s="91"/>
      <c r="LJ7" s="91"/>
      <c r="LK7" s="91"/>
      <c r="LL7" s="91"/>
      <c r="LM7" s="91"/>
      <c r="LN7" s="91"/>
      <c r="LO7" s="91"/>
      <c r="LP7" s="91"/>
      <c r="LQ7" s="91"/>
      <c r="LR7" s="91"/>
      <c r="LS7" s="91"/>
      <c r="LT7" s="91"/>
      <c r="LU7" s="91"/>
      <c r="LV7" s="91"/>
      <c r="LW7" s="91"/>
      <c r="LX7" s="91"/>
      <c r="LY7" s="91"/>
      <c r="LZ7" s="91"/>
      <c r="MA7" s="91"/>
      <c r="MB7" s="91"/>
      <c r="MC7" s="91"/>
      <c r="MD7" s="91"/>
      <c r="ME7" s="91"/>
      <c r="MF7" s="91"/>
      <c r="MG7" s="91"/>
      <c r="MH7" s="91"/>
      <c r="MI7" s="91"/>
      <c r="MJ7" s="91"/>
      <c r="MK7" s="91"/>
      <c r="ML7" s="91"/>
      <c r="MM7" s="91"/>
      <c r="MN7" s="91"/>
      <c r="MO7" s="91"/>
      <c r="MP7" s="91"/>
      <c r="MQ7" s="91"/>
      <c r="MR7" s="91"/>
      <c r="MS7" s="91"/>
      <c r="MT7" s="91"/>
      <c r="MU7" s="91"/>
      <c r="MV7" s="91"/>
      <c r="MW7" s="91"/>
      <c r="MX7" s="91"/>
      <c r="MY7" s="91"/>
      <c r="MZ7" s="91"/>
      <c r="NA7" s="91"/>
      <c r="NB7" s="91"/>
      <c r="NC7" s="91"/>
      <c r="ND7" s="91"/>
      <c r="NE7" s="91"/>
      <c r="NF7" s="91"/>
      <c r="NG7" s="91"/>
      <c r="NH7" s="91"/>
      <c r="NI7" s="91"/>
      <c r="NJ7" s="91"/>
      <c r="NK7" s="91"/>
      <c r="NL7" s="91"/>
      <c r="NM7" s="91"/>
      <c r="NN7" s="91"/>
      <c r="NO7" s="91"/>
      <c r="NP7" s="91"/>
      <c r="NQ7" s="91"/>
      <c r="NR7" s="91"/>
      <c r="NS7" s="91"/>
      <c r="NT7" s="91"/>
      <c r="NU7" s="91"/>
      <c r="NV7" s="91"/>
      <c r="NW7" s="91"/>
      <c r="NX7" s="91"/>
      <c r="NY7" s="91"/>
      <c r="NZ7" s="91"/>
      <c r="OA7" s="91"/>
      <c r="OB7" s="91"/>
      <c r="OC7" s="91"/>
      <c r="OD7" s="91"/>
      <c r="OE7" s="91"/>
      <c r="OF7" s="91"/>
      <c r="OG7" s="91"/>
      <c r="OH7" s="91"/>
      <c r="OI7" s="91"/>
      <c r="OJ7" s="91"/>
      <c r="OK7" s="91"/>
      <c r="OL7" s="91"/>
      <c r="OM7" s="91"/>
      <c r="ON7" s="91"/>
      <c r="OO7" s="91"/>
      <c r="OP7" s="91"/>
      <c r="OQ7" s="91"/>
      <c r="OR7" s="91"/>
      <c r="OS7" s="91"/>
      <c r="OT7" s="91"/>
      <c r="OU7" s="91"/>
      <c r="OV7" s="91"/>
      <c r="OW7" s="91"/>
      <c r="OX7" s="91"/>
      <c r="OY7" s="91"/>
      <c r="OZ7" s="91"/>
      <c r="PA7" s="91"/>
      <c r="PB7" s="91"/>
      <c r="PC7" s="91"/>
      <c r="PD7" s="91"/>
      <c r="PE7" s="91"/>
      <c r="PF7" s="91"/>
      <c r="PG7" s="91"/>
      <c r="PH7" s="91"/>
      <c r="PI7" s="91"/>
      <c r="PJ7" s="91"/>
      <c r="PK7" s="91"/>
      <c r="PL7" s="91"/>
      <c r="PM7" s="91"/>
      <c r="PN7" s="91"/>
      <c r="PO7" s="91"/>
      <c r="PP7" s="91"/>
      <c r="PQ7" s="91"/>
      <c r="PR7" s="91"/>
      <c r="PS7" s="91"/>
      <c r="PT7" s="91"/>
      <c r="PU7" s="91"/>
      <c r="PV7" s="91"/>
      <c r="PW7" s="91"/>
      <c r="PX7" s="91"/>
      <c r="PY7" s="91"/>
      <c r="PZ7" s="91"/>
      <c r="QA7" s="91"/>
      <c r="QB7" s="91"/>
      <c r="QC7" s="91"/>
      <c r="QD7" s="91"/>
      <c r="QE7" s="91"/>
      <c r="QF7" s="91"/>
      <c r="QG7" s="91"/>
      <c r="QH7" s="91"/>
      <c r="QI7" s="91"/>
      <c r="QJ7" s="91"/>
      <c r="QK7" s="91"/>
      <c r="QL7" s="91"/>
      <c r="QM7" s="91"/>
      <c r="QN7" s="91"/>
      <c r="QO7" s="91"/>
      <c r="QP7" s="91"/>
      <c r="QQ7" s="91"/>
      <c r="QR7" s="91"/>
      <c r="QS7" s="91"/>
      <c r="QT7" s="91"/>
      <c r="QU7" s="91"/>
      <c r="QV7" s="91"/>
      <c r="QW7" s="91"/>
      <c r="QX7" s="91"/>
      <c r="QY7" s="91"/>
      <c r="QZ7" s="91"/>
      <c r="RA7" s="91"/>
      <c r="RB7" s="91"/>
      <c r="RC7" s="91"/>
      <c r="RD7" s="91"/>
      <c r="RE7" s="91"/>
      <c r="RF7" s="91"/>
      <c r="RG7" s="91"/>
      <c r="RH7" s="91"/>
      <c r="RI7" s="91"/>
      <c r="RJ7" s="91"/>
      <c r="RK7" s="91"/>
      <c r="RL7" s="91"/>
      <c r="RM7" s="91"/>
      <c r="RN7" s="91"/>
      <c r="RO7" s="91"/>
      <c r="RP7" s="91"/>
      <c r="RQ7" s="91"/>
      <c r="RR7" s="91"/>
      <c r="RS7" s="91"/>
      <c r="RT7" s="91"/>
      <c r="RU7" s="91"/>
      <c r="RV7" s="91"/>
      <c r="RW7" s="91"/>
      <c r="RX7" s="91"/>
      <c r="RY7" s="91"/>
      <c r="RZ7" s="91"/>
      <c r="SA7" s="91"/>
      <c r="SB7" s="91"/>
      <c r="SC7" s="91"/>
      <c r="SD7" s="91"/>
      <c r="SE7" s="91"/>
      <c r="SF7" s="91"/>
      <c r="SG7" s="91"/>
      <c r="SH7" s="91"/>
      <c r="SI7" s="91"/>
      <c r="SJ7" s="91"/>
      <c r="SK7" s="91"/>
      <c r="SL7" s="91"/>
      <c r="SM7" s="91"/>
      <c r="SN7" s="91"/>
      <c r="SO7" s="91"/>
      <c r="SP7" s="91"/>
      <c r="SQ7" s="91"/>
      <c r="SR7" s="91"/>
      <c r="SS7" s="91"/>
      <c r="ST7" s="91"/>
      <c r="SU7" s="91"/>
    </row>
    <row r="8" spans="1:515" s="13" customFormat="1" ht="6.6" customHeight="1">
      <c r="A8" s="46"/>
      <c r="B8" s="203"/>
      <c r="C8" s="203"/>
      <c r="D8" s="203"/>
      <c r="E8" s="203"/>
      <c r="F8" s="203"/>
      <c r="G8" s="203"/>
      <c r="H8" s="203"/>
      <c r="I8" s="203"/>
      <c r="J8" s="203"/>
      <c r="K8" s="203"/>
      <c r="L8" s="203"/>
      <c r="M8" s="203"/>
      <c r="N8" s="203"/>
      <c r="O8" s="203"/>
      <c r="P8" s="203"/>
      <c r="Q8" s="147"/>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91"/>
      <c r="GM8" s="91"/>
      <c r="GN8" s="91"/>
      <c r="GO8" s="91"/>
      <c r="GP8" s="91"/>
      <c r="GQ8" s="91"/>
      <c r="GR8" s="91"/>
      <c r="GS8" s="91"/>
      <c r="GT8" s="91"/>
      <c r="GU8" s="91"/>
      <c r="GV8" s="91"/>
      <c r="GW8" s="91"/>
      <c r="GX8" s="91"/>
      <c r="GY8" s="91"/>
      <c r="GZ8" s="91"/>
      <c r="HA8" s="91"/>
      <c r="HB8" s="91"/>
      <c r="HC8" s="91"/>
      <c r="HD8" s="91"/>
      <c r="HE8" s="91"/>
      <c r="HF8" s="91"/>
      <c r="HG8" s="91"/>
      <c r="HH8" s="91"/>
      <c r="HI8" s="91"/>
      <c r="HJ8" s="91"/>
      <c r="HK8" s="91"/>
      <c r="HL8" s="91"/>
      <c r="HM8" s="91"/>
      <c r="HN8" s="91"/>
      <c r="HO8" s="91"/>
      <c r="HP8" s="91"/>
      <c r="HQ8" s="91"/>
      <c r="HR8" s="91"/>
      <c r="HS8" s="91"/>
      <c r="HT8" s="91"/>
      <c r="HU8" s="91"/>
      <c r="HV8" s="91"/>
      <c r="HW8" s="91"/>
      <c r="HX8" s="91"/>
      <c r="HY8" s="91"/>
      <c r="HZ8" s="91"/>
      <c r="IA8" s="91"/>
      <c r="IB8" s="91"/>
      <c r="IC8" s="91"/>
      <c r="ID8" s="91"/>
      <c r="IE8" s="91"/>
      <c r="IF8" s="91"/>
      <c r="IG8" s="91"/>
      <c r="IH8" s="91"/>
      <c r="II8" s="91"/>
      <c r="IJ8" s="91"/>
      <c r="IK8" s="91"/>
      <c r="IL8" s="91"/>
      <c r="IM8" s="91"/>
      <c r="IN8" s="91"/>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91"/>
      <c r="NI8" s="91"/>
      <c r="NJ8" s="91"/>
      <c r="NK8" s="91"/>
      <c r="NL8" s="91"/>
      <c r="NM8" s="91"/>
      <c r="NN8" s="91"/>
      <c r="NO8" s="91"/>
      <c r="NP8" s="91"/>
      <c r="NQ8" s="91"/>
      <c r="NR8" s="91"/>
      <c r="NS8" s="91"/>
      <c r="NT8" s="91"/>
      <c r="NU8" s="91"/>
      <c r="NV8" s="91"/>
      <c r="NW8" s="91"/>
      <c r="NX8" s="91"/>
      <c r="NY8" s="91"/>
      <c r="NZ8" s="91"/>
      <c r="OA8" s="91"/>
      <c r="OB8" s="91"/>
      <c r="OC8" s="91"/>
      <c r="OD8" s="91"/>
      <c r="OE8" s="91"/>
      <c r="OF8" s="91"/>
      <c r="OG8" s="91"/>
      <c r="OH8" s="91"/>
      <c r="OI8" s="91"/>
      <c r="OJ8" s="91"/>
      <c r="OK8" s="91"/>
      <c r="OL8" s="91"/>
      <c r="OM8" s="91"/>
      <c r="ON8" s="91"/>
      <c r="OO8" s="91"/>
      <c r="OP8" s="91"/>
      <c r="OQ8" s="91"/>
      <c r="OR8" s="91"/>
      <c r="OS8" s="91"/>
      <c r="OT8" s="91"/>
      <c r="OU8" s="91"/>
      <c r="OV8" s="91"/>
      <c r="OW8" s="91"/>
      <c r="OX8" s="91"/>
      <c r="OY8" s="91"/>
      <c r="OZ8" s="91"/>
      <c r="PA8" s="91"/>
      <c r="PB8" s="91"/>
      <c r="PC8" s="91"/>
      <c r="PD8" s="91"/>
      <c r="PE8" s="91"/>
      <c r="PF8" s="91"/>
      <c r="PG8" s="91"/>
      <c r="PH8" s="91"/>
      <c r="PI8" s="91"/>
      <c r="PJ8" s="91"/>
      <c r="PK8" s="91"/>
      <c r="PL8" s="91"/>
      <c r="PM8" s="91"/>
      <c r="PN8" s="91"/>
      <c r="PO8" s="91"/>
      <c r="PP8" s="91"/>
      <c r="PQ8" s="91"/>
      <c r="PR8" s="91"/>
      <c r="PS8" s="91"/>
      <c r="PT8" s="91"/>
      <c r="PU8" s="91"/>
      <c r="PV8" s="91"/>
      <c r="PW8" s="91"/>
      <c r="PX8" s="91"/>
      <c r="PY8" s="91"/>
      <c r="PZ8" s="91"/>
      <c r="QA8" s="91"/>
      <c r="QB8" s="91"/>
      <c r="QC8" s="91"/>
      <c r="QD8" s="91"/>
      <c r="QE8" s="91"/>
      <c r="QF8" s="91"/>
      <c r="QG8" s="91"/>
      <c r="QH8" s="91"/>
      <c r="QI8" s="91"/>
      <c r="QJ8" s="91"/>
      <c r="QK8" s="91"/>
      <c r="QL8" s="91"/>
      <c r="QM8" s="91"/>
      <c r="QN8" s="91"/>
      <c r="QO8" s="91"/>
      <c r="QP8" s="91"/>
      <c r="QQ8" s="91"/>
      <c r="QR8" s="91"/>
      <c r="QS8" s="91"/>
      <c r="QT8" s="91"/>
      <c r="QU8" s="91"/>
      <c r="QV8" s="91"/>
      <c r="QW8" s="91"/>
      <c r="QX8" s="91"/>
      <c r="QY8" s="91"/>
      <c r="QZ8" s="91"/>
      <c r="RA8" s="91"/>
      <c r="RB8" s="91"/>
      <c r="RC8" s="91"/>
      <c r="RD8" s="91"/>
      <c r="RE8" s="91"/>
      <c r="RF8" s="91"/>
      <c r="RG8" s="91"/>
      <c r="RH8" s="91"/>
      <c r="RI8" s="91"/>
      <c r="RJ8" s="91"/>
      <c r="RK8" s="91"/>
      <c r="RL8" s="91"/>
      <c r="RM8" s="91"/>
      <c r="RN8" s="91"/>
      <c r="RO8" s="91"/>
      <c r="RP8" s="91"/>
      <c r="RQ8" s="91"/>
      <c r="RR8" s="91"/>
      <c r="RS8" s="91"/>
      <c r="RT8" s="91"/>
      <c r="RU8" s="91"/>
      <c r="RV8" s="91"/>
      <c r="RW8" s="91"/>
      <c r="RX8" s="91"/>
      <c r="RY8" s="91"/>
      <c r="RZ8" s="91"/>
      <c r="SA8" s="91"/>
      <c r="SB8" s="91"/>
      <c r="SC8" s="91"/>
      <c r="SD8" s="91"/>
      <c r="SE8" s="91"/>
      <c r="SF8" s="91"/>
      <c r="SG8" s="91"/>
      <c r="SH8" s="91"/>
      <c r="SI8" s="91"/>
      <c r="SJ8" s="91"/>
      <c r="SK8" s="91"/>
      <c r="SL8" s="91"/>
      <c r="SM8" s="91"/>
      <c r="SN8" s="91"/>
      <c r="SO8" s="91"/>
      <c r="SP8" s="91"/>
      <c r="SQ8" s="91"/>
      <c r="SR8" s="91"/>
      <c r="SS8" s="91"/>
      <c r="ST8" s="91"/>
      <c r="SU8" s="91"/>
    </row>
    <row r="9" spans="1:515" s="13" customFormat="1" ht="15" customHeight="1">
      <c r="A9" s="46"/>
      <c r="B9" s="608" t="s">
        <v>3</v>
      </c>
      <c r="C9" s="608"/>
      <c r="D9" s="576"/>
      <c r="E9" s="576"/>
      <c r="F9" s="576"/>
      <c r="G9" s="576"/>
      <c r="H9" s="576"/>
      <c r="I9" s="576"/>
      <c r="J9" s="576"/>
      <c r="K9" s="576"/>
      <c r="L9" s="576"/>
      <c r="M9" s="576"/>
      <c r="N9" s="576"/>
      <c r="O9" s="576"/>
      <c r="P9" s="576"/>
      <c r="Q9" s="147"/>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c r="DQ9" s="91"/>
      <c r="DR9" s="91"/>
      <c r="DS9" s="91"/>
      <c r="DT9" s="91"/>
      <c r="DU9" s="91"/>
      <c r="DV9" s="91"/>
      <c r="DW9" s="91"/>
      <c r="DX9" s="91"/>
      <c r="DY9" s="91"/>
      <c r="DZ9" s="91"/>
      <c r="EA9" s="91"/>
      <c r="EB9" s="91"/>
      <c r="EC9" s="91"/>
      <c r="ED9" s="91"/>
      <c r="EE9" s="91"/>
      <c r="EF9" s="91"/>
      <c r="EG9" s="91"/>
      <c r="EH9" s="91"/>
      <c r="EI9" s="91"/>
      <c r="EJ9" s="91"/>
      <c r="EK9" s="91"/>
      <c r="EL9" s="91"/>
      <c r="EM9" s="91"/>
      <c r="EN9" s="91"/>
      <c r="EO9" s="91"/>
      <c r="EP9" s="91"/>
      <c r="EQ9" s="91"/>
      <c r="ER9" s="91"/>
      <c r="ES9" s="91"/>
      <c r="ET9" s="91"/>
      <c r="EU9" s="91"/>
      <c r="EV9" s="91"/>
      <c r="EW9" s="91"/>
      <c r="EX9" s="91"/>
      <c r="EY9" s="91"/>
      <c r="EZ9" s="91"/>
      <c r="FA9" s="91"/>
      <c r="FB9" s="91"/>
      <c r="FC9" s="91"/>
      <c r="FD9" s="91"/>
      <c r="FE9" s="91"/>
      <c r="FF9" s="91"/>
      <c r="FG9" s="91"/>
      <c r="FH9" s="91"/>
      <c r="FI9" s="91"/>
      <c r="FJ9" s="91"/>
      <c r="FK9" s="91"/>
      <c r="FL9" s="91"/>
      <c r="FM9" s="91"/>
      <c r="FN9" s="91"/>
      <c r="FO9" s="91"/>
      <c r="FP9" s="91"/>
      <c r="FQ9" s="91"/>
      <c r="FR9" s="91"/>
      <c r="FS9" s="91"/>
      <c r="FT9" s="91"/>
      <c r="FU9" s="91"/>
      <c r="FV9" s="91"/>
      <c r="FW9" s="91"/>
      <c r="FX9" s="91"/>
      <c r="FY9" s="91"/>
      <c r="FZ9" s="91"/>
      <c r="GA9" s="91"/>
      <c r="GB9" s="91"/>
      <c r="GC9" s="91"/>
      <c r="GD9" s="91"/>
      <c r="GE9" s="91"/>
      <c r="GF9" s="91"/>
      <c r="GG9" s="91"/>
      <c r="GH9" s="91"/>
      <c r="GI9" s="91"/>
      <c r="GJ9" s="91"/>
      <c r="GK9" s="91"/>
      <c r="GL9" s="91"/>
      <c r="GM9" s="91"/>
      <c r="GN9" s="91"/>
      <c r="GO9" s="91"/>
      <c r="GP9" s="91"/>
      <c r="GQ9" s="91"/>
      <c r="GR9" s="91"/>
      <c r="GS9" s="91"/>
      <c r="GT9" s="91"/>
      <c r="GU9" s="91"/>
      <c r="GV9" s="91"/>
      <c r="GW9" s="91"/>
      <c r="GX9" s="91"/>
      <c r="GY9" s="91"/>
      <c r="GZ9" s="91"/>
      <c r="HA9" s="91"/>
      <c r="HB9" s="91"/>
      <c r="HC9" s="91"/>
      <c r="HD9" s="91"/>
      <c r="HE9" s="91"/>
      <c r="HF9" s="91"/>
      <c r="HG9" s="91"/>
      <c r="HH9" s="91"/>
      <c r="HI9" s="91"/>
      <c r="HJ9" s="91"/>
      <c r="HK9" s="91"/>
      <c r="HL9" s="91"/>
      <c r="HM9" s="91"/>
      <c r="HN9" s="91"/>
      <c r="HO9" s="91"/>
      <c r="HP9" s="91"/>
      <c r="HQ9" s="91"/>
      <c r="HR9" s="91"/>
      <c r="HS9" s="91"/>
      <c r="HT9" s="91"/>
      <c r="HU9" s="91"/>
      <c r="HV9" s="91"/>
      <c r="HW9" s="91"/>
      <c r="HX9" s="91"/>
      <c r="HY9" s="91"/>
      <c r="HZ9" s="91"/>
      <c r="IA9" s="91"/>
      <c r="IB9" s="91"/>
      <c r="IC9" s="91"/>
      <c r="ID9" s="91"/>
      <c r="IE9" s="91"/>
      <c r="IF9" s="91"/>
      <c r="IG9" s="91"/>
      <c r="IH9" s="91"/>
      <c r="II9" s="91"/>
      <c r="IJ9" s="91"/>
      <c r="IK9" s="91"/>
      <c r="IL9" s="91"/>
      <c r="IM9" s="91"/>
      <c r="IN9" s="91"/>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1"/>
      <c r="NE9" s="91"/>
      <c r="NF9" s="91"/>
      <c r="NG9" s="91"/>
      <c r="NH9" s="91"/>
      <c r="NI9" s="91"/>
      <c r="NJ9" s="91"/>
      <c r="NK9" s="91"/>
      <c r="NL9" s="91"/>
      <c r="NM9" s="91"/>
      <c r="NN9" s="91"/>
      <c r="NO9" s="91"/>
      <c r="NP9" s="91"/>
      <c r="NQ9" s="91"/>
      <c r="NR9" s="91"/>
      <c r="NS9" s="91"/>
      <c r="NT9" s="91"/>
      <c r="NU9" s="91"/>
      <c r="NV9" s="91"/>
      <c r="NW9" s="91"/>
      <c r="NX9" s="91"/>
      <c r="NY9" s="91"/>
      <c r="NZ9" s="91"/>
      <c r="OA9" s="91"/>
      <c r="OB9" s="91"/>
      <c r="OC9" s="91"/>
      <c r="OD9" s="91"/>
      <c r="OE9" s="91"/>
      <c r="OF9" s="91"/>
      <c r="OG9" s="91"/>
      <c r="OH9" s="91"/>
      <c r="OI9" s="91"/>
      <c r="OJ9" s="91"/>
      <c r="OK9" s="91"/>
      <c r="OL9" s="91"/>
      <c r="OM9" s="91"/>
      <c r="ON9" s="91"/>
      <c r="OO9" s="91"/>
      <c r="OP9" s="91"/>
      <c r="OQ9" s="91"/>
      <c r="OR9" s="91"/>
      <c r="OS9" s="91"/>
      <c r="OT9" s="91"/>
      <c r="OU9" s="91"/>
      <c r="OV9" s="91"/>
      <c r="OW9" s="91"/>
      <c r="OX9" s="91"/>
      <c r="OY9" s="91"/>
      <c r="OZ9" s="91"/>
      <c r="PA9" s="91"/>
      <c r="PB9" s="91"/>
      <c r="PC9" s="91"/>
      <c r="PD9" s="91"/>
      <c r="PE9" s="91"/>
      <c r="PF9" s="91"/>
      <c r="PG9" s="91"/>
      <c r="PH9" s="91"/>
      <c r="PI9" s="91"/>
      <c r="PJ9" s="91"/>
      <c r="PK9" s="91"/>
      <c r="PL9" s="91"/>
      <c r="PM9" s="91"/>
      <c r="PN9" s="91"/>
      <c r="PO9" s="91"/>
      <c r="PP9" s="91"/>
      <c r="PQ9" s="91"/>
      <c r="PR9" s="91"/>
      <c r="PS9" s="91"/>
      <c r="PT9" s="91"/>
      <c r="PU9" s="91"/>
      <c r="PV9" s="91"/>
      <c r="PW9" s="91"/>
      <c r="PX9" s="91"/>
      <c r="PY9" s="91"/>
      <c r="PZ9" s="91"/>
      <c r="QA9" s="91"/>
      <c r="QB9" s="91"/>
      <c r="QC9" s="91"/>
      <c r="QD9" s="91"/>
      <c r="QE9" s="91"/>
      <c r="QF9" s="91"/>
      <c r="QG9" s="91"/>
      <c r="QH9" s="91"/>
      <c r="QI9" s="91"/>
      <c r="QJ9" s="91"/>
      <c r="QK9" s="91"/>
      <c r="QL9" s="91"/>
      <c r="QM9" s="91"/>
      <c r="QN9" s="91"/>
      <c r="QO9" s="91"/>
      <c r="QP9" s="91"/>
      <c r="QQ9" s="91"/>
      <c r="QR9" s="91"/>
      <c r="QS9" s="91"/>
      <c r="QT9" s="91"/>
      <c r="QU9" s="91"/>
      <c r="QV9" s="91"/>
      <c r="QW9" s="91"/>
      <c r="QX9" s="91"/>
      <c r="QY9" s="91"/>
      <c r="QZ9" s="91"/>
      <c r="RA9" s="91"/>
      <c r="RB9" s="91"/>
      <c r="RC9" s="91"/>
      <c r="RD9" s="91"/>
      <c r="RE9" s="91"/>
      <c r="RF9" s="91"/>
      <c r="RG9" s="91"/>
      <c r="RH9" s="91"/>
      <c r="RI9" s="91"/>
      <c r="RJ9" s="91"/>
      <c r="RK9" s="91"/>
      <c r="RL9" s="91"/>
      <c r="RM9" s="91"/>
      <c r="RN9" s="91"/>
      <c r="RO9" s="91"/>
      <c r="RP9" s="91"/>
      <c r="RQ9" s="91"/>
      <c r="RR9" s="91"/>
      <c r="RS9" s="91"/>
      <c r="RT9" s="91"/>
      <c r="RU9" s="91"/>
      <c r="RV9" s="91"/>
      <c r="RW9" s="91"/>
      <c r="RX9" s="91"/>
      <c r="RY9" s="91"/>
      <c r="RZ9" s="91"/>
      <c r="SA9" s="91"/>
      <c r="SB9" s="91"/>
      <c r="SC9" s="91"/>
      <c r="SD9" s="91"/>
      <c r="SE9" s="91"/>
      <c r="SF9" s="91"/>
      <c r="SG9" s="91"/>
      <c r="SH9" s="91"/>
      <c r="SI9" s="91"/>
      <c r="SJ9" s="91"/>
      <c r="SK9" s="91"/>
      <c r="SL9" s="91"/>
      <c r="SM9" s="91"/>
      <c r="SN9" s="91"/>
      <c r="SO9" s="91"/>
      <c r="SP9" s="91"/>
      <c r="SQ9" s="91"/>
      <c r="SR9" s="91"/>
      <c r="SS9" s="91"/>
      <c r="ST9" s="91"/>
      <c r="SU9" s="91"/>
    </row>
    <row r="10" spans="1:515" s="13" customFormat="1" ht="15" customHeight="1">
      <c r="A10" s="46"/>
      <c r="B10" s="45"/>
      <c r="C10" s="45"/>
      <c r="D10" s="45"/>
      <c r="E10" s="45"/>
      <c r="F10" s="45"/>
      <c r="G10" s="45"/>
      <c r="H10" s="45"/>
      <c r="I10" s="45"/>
      <c r="J10" s="45"/>
      <c r="K10" s="45"/>
      <c r="L10" s="45"/>
      <c r="M10" s="45"/>
      <c r="N10" s="45"/>
      <c r="O10" s="45"/>
      <c r="P10" s="45"/>
      <c r="Q10" s="147"/>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91"/>
      <c r="GM10" s="91"/>
      <c r="GN10" s="91"/>
      <c r="GO10" s="91"/>
      <c r="GP10" s="91"/>
      <c r="GQ10" s="91"/>
      <c r="GR10" s="91"/>
      <c r="GS10" s="91"/>
      <c r="GT10" s="91"/>
      <c r="GU10" s="91"/>
      <c r="GV10" s="91"/>
      <c r="GW10" s="91"/>
      <c r="GX10" s="91"/>
      <c r="GY10" s="91"/>
      <c r="GZ10" s="91"/>
      <c r="HA10" s="91"/>
      <c r="HB10" s="91"/>
      <c r="HC10" s="91"/>
      <c r="HD10" s="91"/>
      <c r="HE10" s="91"/>
      <c r="HF10" s="91"/>
      <c r="HG10" s="91"/>
      <c r="HH10" s="91"/>
      <c r="HI10" s="91"/>
      <c r="HJ10" s="91"/>
      <c r="HK10" s="91"/>
      <c r="HL10" s="91"/>
      <c r="HM10" s="91"/>
      <c r="HN10" s="91"/>
      <c r="HO10" s="91"/>
      <c r="HP10" s="91"/>
      <c r="HQ10" s="91"/>
      <c r="HR10" s="91"/>
      <c r="HS10" s="91"/>
      <c r="HT10" s="91"/>
      <c r="HU10" s="91"/>
      <c r="HV10" s="91"/>
      <c r="HW10" s="91"/>
      <c r="HX10" s="91"/>
      <c r="HY10" s="91"/>
      <c r="HZ10" s="91"/>
      <c r="IA10" s="91"/>
      <c r="IB10" s="91"/>
      <c r="IC10" s="91"/>
      <c r="ID10" s="91"/>
      <c r="IE10" s="91"/>
      <c r="IF10" s="91"/>
      <c r="IG10" s="91"/>
      <c r="IH10" s="91"/>
      <c r="II10" s="91"/>
      <c r="IJ10" s="91"/>
      <c r="IK10" s="91"/>
      <c r="IL10" s="91"/>
      <c r="IM10" s="91"/>
      <c r="IN10" s="91"/>
      <c r="IO10" s="91"/>
      <c r="IP10" s="91"/>
      <c r="IQ10" s="91"/>
      <c r="IR10" s="91"/>
      <c r="IS10" s="91"/>
      <c r="IT10" s="91"/>
      <c r="IU10" s="91"/>
      <c r="IV10" s="91"/>
      <c r="IW10" s="91"/>
      <c r="IX10" s="91"/>
      <c r="IY10" s="91"/>
      <c r="IZ10" s="91"/>
      <c r="JA10" s="91"/>
      <c r="JB10" s="91"/>
      <c r="JC10" s="91"/>
      <c r="JD10" s="91"/>
      <c r="JE10" s="91"/>
      <c r="JF10" s="91"/>
      <c r="JG10" s="91"/>
      <c r="JH10" s="91"/>
      <c r="JI10" s="91"/>
      <c r="JJ10" s="91"/>
      <c r="JK10" s="91"/>
      <c r="JL10" s="91"/>
      <c r="JM10" s="91"/>
      <c r="JN10" s="91"/>
      <c r="JO10" s="91"/>
      <c r="JP10" s="91"/>
      <c r="JQ10" s="91"/>
      <c r="JR10" s="91"/>
      <c r="JS10" s="91"/>
      <c r="JT10" s="91"/>
      <c r="JU10" s="91"/>
      <c r="JV10" s="91"/>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1"/>
      <c r="LP10" s="91"/>
      <c r="LQ10" s="91"/>
      <c r="LR10" s="91"/>
      <c r="LS10" s="91"/>
      <c r="LT10" s="91"/>
      <c r="LU10" s="91"/>
      <c r="LV10" s="91"/>
      <c r="LW10" s="91"/>
      <c r="LX10" s="91"/>
      <c r="LY10" s="91"/>
      <c r="LZ10" s="91"/>
      <c r="MA10" s="91"/>
      <c r="MB10" s="91"/>
      <c r="MC10" s="91"/>
      <c r="MD10" s="91"/>
      <c r="ME10" s="91"/>
      <c r="MF10" s="91"/>
      <c r="MG10" s="91"/>
      <c r="MH10" s="91"/>
      <c r="MI10" s="91"/>
      <c r="MJ10" s="91"/>
      <c r="MK10" s="91"/>
      <c r="ML10" s="91"/>
      <c r="MM10" s="91"/>
      <c r="MN10" s="91"/>
      <c r="MO10" s="91"/>
      <c r="MP10" s="91"/>
      <c r="MQ10" s="91"/>
      <c r="MR10" s="91"/>
      <c r="MS10" s="91"/>
      <c r="MT10" s="91"/>
      <c r="MU10" s="91"/>
      <c r="MV10" s="91"/>
      <c r="MW10" s="91"/>
      <c r="MX10" s="91"/>
      <c r="MY10" s="91"/>
      <c r="MZ10" s="91"/>
      <c r="NA10" s="91"/>
      <c r="NB10" s="91"/>
      <c r="NC10" s="91"/>
      <c r="ND10" s="91"/>
      <c r="NE10" s="91"/>
      <c r="NF10" s="91"/>
      <c r="NG10" s="91"/>
      <c r="NH10" s="91"/>
      <c r="NI10" s="91"/>
      <c r="NJ10" s="91"/>
      <c r="NK10" s="91"/>
      <c r="NL10" s="91"/>
      <c r="NM10" s="91"/>
      <c r="NN10" s="91"/>
      <c r="NO10" s="91"/>
      <c r="NP10" s="91"/>
      <c r="NQ10" s="91"/>
      <c r="NR10" s="91"/>
      <c r="NS10" s="91"/>
      <c r="NT10" s="91"/>
      <c r="NU10" s="91"/>
      <c r="NV10" s="91"/>
      <c r="NW10" s="91"/>
      <c r="NX10" s="91"/>
      <c r="NY10" s="91"/>
      <c r="NZ10" s="91"/>
      <c r="OA10" s="91"/>
      <c r="OB10" s="91"/>
      <c r="OC10" s="91"/>
      <c r="OD10" s="91"/>
      <c r="OE10" s="91"/>
      <c r="OF10" s="91"/>
      <c r="OG10" s="91"/>
      <c r="OH10" s="91"/>
      <c r="OI10" s="91"/>
      <c r="OJ10" s="91"/>
      <c r="OK10" s="91"/>
      <c r="OL10" s="91"/>
      <c r="OM10" s="91"/>
      <c r="ON10" s="91"/>
      <c r="OO10" s="91"/>
      <c r="OP10" s="91"/>
      <c r="OQ10" s="91"/>
      <c r="OR10" s="91"/>
      <c r="OS10" s="91"/>
      <c r="OT10" s="91"/>
      <c r="OU10" s="91"/>
      <c r="OV10" s="91"/>
      <c r="OW10" s="91"/>
      <c r="OX10" s="91"/>
      <c r="OY10" s="91"/>
      <c r="OZ10" s="91"/>
      <c r="PA10" s="91"/>
      <c r="PB10" s="91"/>
      <c r="PC10" s="91"/>
      <c r="PD10" s="91"/>
      <c r="PE10" s="91"/>
      <c r="PF10" s="91"/>
      <c r="PG10" s="91"/>
      <c r="PH10" s="91"/>
      <c r="PI10" s="91"/>
      <c r="PJ10" s="91"/>
      <c r="PK10" s="91"/>
      <c r="PL10" s="91"/>
      <c r="PM10" s="91"/>
      <c r="PN10" s="91"/>
      <c r="PO10" s="91"/>
      <c r="PP10" s="91"/>
      <c r="PQ10" s="91"/>
      <c r="PR10" s="91"/>
      <c r="PS10" s="91"/>
      <c r="PT10" s="91"/>
      <c r="PU10" s="91"/>
      <c r="PV10" s="91"/>
      <c r="PW10" s="91"/>
      <c r="PX10" s="91"/>
      <c r="PY10" s="91"/>
      <c r="PZ10" s="91"/>
      <c r="QA10" s="91"/>
      <c r="QB10" s="91"/>
      <c r="QC10" s="91"/>
      <c r="QD10" s="91"/>
      <c r="QE10" s="91"/>
      <c r="QF10" s="91"/>
      <c r="QG10" s="91"/>
      <c r="QH10" s="91"/>
      <c r="QI10" s="91"/>
      <c r="QJ10" s="91"/>
      <c r="QK10" s="91"/>
      <c r="QL10" s="91"/>
      <c r="QM10" s="91"/>
      <c r="QN10" s="91"/>
      <c r="QO10" s="91"/>
      <c r="QP10" s="91"/>
      <c r="QQ10" s="91"/>
      <c r="QR10" s="91"/>
      <c r="QS10" s="91"/>
      <c r="QT10" s="91"/>
      <c r="QU10" s="91"/>
      <c r="QV10" s="91"/>
      <c r="QW10" s="91"/>
      <c r="QX10" s="91"/>
      <c r="QY10" s="91"/>
      <c r="QZ10" s="91"/>
      <c r="RA10" s="91"/>
      <c r="RB10" s="91"/>
      <c r="RC10" s="91"/>
      <c r="RD10" s="91"/>
      <c r="RE10" s="91"/>
      <c r="RF10" s="91"/>
      <c r="RG10" s="91"/>
      <c r="RH10" s="91"/>
      <c r="RI10" s="91"/>
      <c r="RJ10" s="91"/>
      <c r="RK10" s="91"/>
      <c r="RL10" s="91"/>
      <c r="RM10" s="91"/>
      <c r="RN10" s="91"/>
      <c r="RO10" s="91"/>
      <c r="RP10" s="91"/>
      <c r="RQ10" s="91"/>
      <c r="RR10" s="91"/>
      <c r="RS10" s="91"/>
      <c r="RT10" s="91"/>
      <c r="RU10" s="91"/>
      <c r="RV10" s="91"/>
      <c r="RW10" s="91"/>
      <c r="RX10" s="91"/>
      <c r="RY10" s="91"/>
      <c r="RZ10" s="91"/>
      <c r="SA10" s="91"/>
      <c r="SB10" s="91"/>
      <c r="SC10" s="91"/>
      <c r="SD10" s="91"/>
      <c r="SE10" s="91"/>
      <c r="SF10" s="91"/>
      <c r="SG10" s="91"/>
      <c r="SH10" s="91"/>
      <c r="SI10" s="91"/>
      <c r="SJ10" s="91"/>
      <c r="SK10" s="91"/>
      <c r="SL10" s="91"/>
      <c r="SM10" s="91"/>
      <c r="SN10" s="91"/>
      <c r="SO10" s="91"/>
      <c r="SP10" s="91"/>
      <c r="SQ10" s="91"/>
      <c r="SR10" s="91"/>
      <c r="SS10" s="91"/>
      <c r="ST10" s="91"/>
      <c r="SU10" s="91"/>
    </row>
    <row r="11" spans="1:515" s="13" customFormat="1" ht="15" customHeight="1">
      <c r="A11" s="46"/>
      <c r="B11" s="609" t="s">
        <v>4</v>
      </c>
      <c r="C11" s="609"/>
      <c r="D11" s="576"/>
      <c r="E11" s="576"/>
      <c r="F11" s="576"/>
      <c r="G11" s="576"/>
      <c r="H11" s="576"/>
      <c r="I11" s="576"/>
      <c r="J11" s="576"/>
      <c r="K11" s="576"/>
      <c r="L11" s="576"/>
      <c r="M11" s="576"/>
      <c r="N11" s="321"/>
      <c r="O11" s="576"/>
      <c r="P11" s="576"/>
      <c r="Q11" s="147"/>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c r="FE11" s="91"/>
      <c r="FF11" s="91"/>
      <c r="FG11" s="91"/>
      <c r="FH11" s="91"/>
      <c r="FI11" s="91"/>
      <c r="FJ11" s="91"/>
      <c r="FK11" s="91"/>
      <c r="FL11" s="91"/>
      <c r="FM11" s="91"/>
      <c r="FN11" s="91"/>
      <c r="FO11" s="91"/>
      <c r="FP11" s="91"/>
      <c r="FQ11" s="91"/>
      <c r="FR11" s="91"/>
      <c r="FS11" s="91"/>
      <c r="FT11" s="91"/>
      <c r="FU11" s="91"/>
      <c r="FV11" s="91"/>
      <c r="FW11" s="91"/>
      <c r="FX11" s="91"/>
      <c r="FY11" s="91"/>
      <c r="FZ11" s="91"/>
      <c r="GA11" s="91"/>
      <c r="GB11" s="91"/>
      <c r="GC11" s="91"/>
      <c r="GD11" s="91"/>
      <c r="GE11" s="91"/>
      <c r="GF11" s="91"/>
      <c r="GG11" s="91"/>
      <c r="GH11" s="91"/>
      <c r="GI11" s="91"/>
      <c r="GJ11" s="91"/>
      <c r="GK11" s="91"/>
      <c r="GL11" s="91"/>
      <c r="GM11" s="91"/>
      <c r="GN11" s="91"/>
      <c r="GO11" s="91"/>
      <c r="GP11" s="91"/>
      <c r="GQ11" s="91"/>
      <c r="GR11" s="91"/>
      <c r="GS11" s="91"/>
      <c r="GT11" s="91"/>
      <c r="GU11" s="91"/>
      <c r="GV11" s="91"/>
      <c r="GW11" s="91"/>
      <c r="GX11" s="91"/>
      <c r="GY11" s="91"/>
      <c r="GZ11" s="91"/>
      <c r="HA11" s="91"/>
      <c r="HB11" s="91"/>
      <c r="HC11" s="91"/>
      <c r="HD11" s="91"/>
      <c r="HE11" s="91"/>
      <c r="HF11" s="91"/>
      <c r="HG11" s="91"/>
      <c r="HH11" s="91"/>
      <c r="HI11" s="91"/>
      <c r="HJ11" s="91"/>
      <c r="HK11" s="91"/>
      <c r="HL11" s="91"/>
      <c r="HM11" s="91"/>
      <c r="HN11" s="91"/>
      <c r="HO11" s="91"/>
      <c r="HP11" s="91"/>
      <c r="HQ11" s="91"/>
      <c r="HR11" s="91"/>
      <c r="HS11" s="91"/>
      <c r="HT11" s="91"/>
      <c r="HU11" s="91"/>
      <c r="HV11" s="91"/>
      <c r="HW11" s="91"/>
      <c r="HX11" s="91"/>
      <c r="HY11" s="91"/>
      <c r="HZ11" s="91"/>
      <c r="IA11" s="91"/>
      <c r="IB11" s="91"/>
      <c r="IC11" s="91"/>
      <c r="ID11" s="91"/>
      <c r="IE11" s="91"/>
      <c r="IF11" s="91"/>
      <c r="IG11" s="91"/>
      <c r="IH11" s="91"/>
      <c r="II11" s="91"/>
      <c r="IJ11" s="91"/>
      <c r="IK11" s="91"/>
      <c r="IL11" s="91"/>
      <c r="IM11" s="91"/>
      <c r="IN11" s="91"/>
      <c r="IO11" s="91"/>
      <c r="IP11" s="91"/>
      <c r="IQ11" s="91"/>
      <c r="IR11" s="91"/>
      <c r="IS11" s="91"/>
      <c r="IT11" s="91"/>
      <c r="IU11" s="91"/>
      <c r="IV11" s="91"/>
      <c r="IW11" s="91"/>
      <c r="IX11" s="91"/>
      <c r="IY11" s="91"/>
      <c r="IZ11" s="91"/>
      <c r="JA11" s="91"/>
      <c r="JB11" s="91"/>
      <c r="JC11" s="91"/>
      <c r="JD11" s="91"/>
      <c r="JE11" s="91"/>
      <c r="JF11" s="91"/>
      <c r="JG11" s="91"/>
      <c r="JH11" s="91"/>
      <c r="JI11" s="91"/>
      <c r="JJ11" s="91"/>
      <c r="JK11" s="91"/>
      <c r="JL11" s="91"/>
      <c r="JM11" s="91"/>
      <c r="JN11" s="91"/>
      <c r="JO11" s="91"/>
      <c r="JP11" s="91"/>
      <c r="JQ11" s="91"/>
      <c r="JR11" s="91"/>
      <c r="JS11" s="91"/>
      <c r="JT11" s="91"/>
      <c r="JU11" s="91"/>
      <c r="JV11" s="91"/>
      <c r="JW11" s="91"/>
      <c r="JX11" s="91"/>
      <c r="JY11" s="91"/>
      <c r="JZ11" s="91"/>
      <c r="KA11" s="91"/>
      <c r="KB11" s="91"/>
      <c r="KC11" s="91"/>
      <c r="KD11" s="91"/>
      <c r="KE11" s="91"/>
      <c r="KF11" s="91"/>
      <c r="KG11" s="91"/>
      <c r="KH11" s="91"/>
      <c r="KI11" s="91"/>
      <c r="KJ11" s="91"/>
      <c r="KK11" s="91"/>
      <c r="KL11" s="91"/>
      <c r="KM11" s="91"/>
      <c r="KN11" s="91"/>
      <c r="KO11" s="91"/>
      <c r="KP11" s="91"/>
      <c r="KQ11" s="91"/>
      <c r="KR11" s="91"/>
      <c r="KS11" s="91"/>
      <c r="KT11" s="91"/>
      <c r="KU11" s="91"/>
      <c r="KV11" s="91"/>
      <c r="KW11" s="91"/>
      <c r="KX11" s="91"/>
      <c r="KY11" s="91"/>
      <c r="KZ11" s="91"/>
      <c r="LA11" s="91"/>
      <c r="LB11" s="91"/>
      <c r="LC11" s="91"/>
      <c r="LD11" s="91"/>
      <c r="LE11" s="91"/>
      <c r="LF11" s="91"/>
      <c r="LG11" s="91"/>
      <c r="LH11" s="91"/>
      <c r="LI11" s="91"/>
      <c r="LJ11" s="91"/>
      <c r="LK11" s="91"/>
      <c r="LL11" s="91"/>
      <c r="LM11" s="91"/>
      <c r="LN11" s="91"/>
      <c r="LO11" s="91"/>
      <c r="LP11" s="91"/>
      <c r="LQ11" s="91"/>
      <c r="LR11" s="91"/>
      <c r="LS11" s="91"/>
      <c r="LT11" s="91"/>
      <c r="LU11" s="91"/>
      <c r="LV11" s="91"/>
      <c r="LW11" s="91"/>
      <c r="LX11" s="91"/>
      <c r="LY11" s="91"/>
      <c r="LZ11" s="91"/>
      <c r="MA11" s="91"/>
      <c r="MB11" s="91"/>
      <c r="MC11" s="91"/>
      <c r="MD11" s="91"/>
      <c r="ME11" s="91"/>
      <c r="MF11" s="91"/>
      <c r="MG11" s="91"/>
      <c r="MH11" s="91"/>
      <c r="MI11" s="91"/>
      <c r="MJ11" s="91"/>
      <c r="MK11" s="91"/>
      <c r="ML11" s="91"/>
      <c r="MM11" s="91"/>
      <c r="MN11" s="91"/>
      <c r="MO11" s="91"/>
      <c r="MP11" s="91"/>
      <c r="MQ11" s="91"/>
      <c r="MR11" s="91"/>
      <c r="MS11" s="91"/>
      <c r="MT11" s="91"/>
      <c r="MU11" s="91"/>
      <c r="MV11" s="91"/>
      <c r="MW11" s="91"/>
      <c r="MX11" s="91"/>
      <c r="MY11" s="91"/>
      <c r="MZ11" s="91"/>
      <c r="NA11" s="91"/>
      <c r="NB11" s="91"/>
      <c r="NC11" s="91"/>
      <c r="ND11" s="91"/>
      <c r="NE11" s="91"/>
      <c r="NF11" s="91"/>
      <c r="NG11" s="91"/>
      <c r="NH11" s="91"/>
      <c r="NI11" s="91"/>
      <c r="NJ11" s="91"/>
      <c r="NK11" s="91"/>
      <c r="NL11" s="91"/>
      <c r="NM11" s="91"/>
      <c r="NN11" s="91"/>
      <c r="NO11" s="91"/>
      <c r="NP11" s="91"/>
      <c r="NQ11" s="91"/>
      <c r="NR11" s="91"/>
      <c r="NS11" s="91"/>
      <c r="NT11" s="91"/>
      <c r="NU11" s="91"/>
      <c r="NV11" s="91"/>
      <c r="NW11" s="91"/>
      <c r="NX11" s="91"/>
      <c r="NY11" s="91"/>
      <c r="NZ11" s="91"/>
      <c r="OA11" s="91"/>
      <c r="OB11" s="91"/>
      <c r="OC11" s="91"/>
      <c r="OD11" s="91"/>
      <c r="OE11" s="91"/>
      <c r="OF11" s="91"/>
      <c r="OG11" s="91"/>
      <c r="OH11" s="91"/>
      <c r="OI11" s="91"/>
      <c r="OJ11" s="91"/>
      <c r="OK11" s="91"/>
      <c r="OL11" s="91"/>
      <c r="OM11" s="91"/>
      <c r="ON11" s="91"/>
      <c r="OO11" s="91"/>
      <c r="OP11" s="91"/>
      <c r="OQ11" s="91"/>
      <c r="OR11" s="91"/>
      <c r="OS11" s="91"/>
      <c r="OT11" s="91"/>
      <c r="OU11" s="91"/>
      <c r="OV11" s="91"/>
      <c r="OW11" s="91"/>
      <c r="OX11" s="91"/>
      <c r="OY11" s="91"/>
      <c r="OZ11" s="91"/>
      <c r="PA11" s="91"/>
      <c r="PB11" s="91"/>
      <c r="PC11" s="91"/>
      <c r="PD11" s="91"/>
      <c r="PE11" s="91"/>
      <c r="PF11" s="91"/>
      <c r="PG11" s="91"/>
      <c r="PH11" s="91"/>
      <c r="PI11" s="91"/>
      <c r="PJ11" s="91"/>
      <c r="PK11" s="91"/>
      <c r="PL11" s="91"/>
      <c r="PM11" s="91"/>
      <c r="PN11" s="91"/>
      <c r="PO11" s="91"/>
      <c r="PP11" s="91"/>
      <c r="PQ11" s="91"/>
      <c r="PR11" s="91"/>
      <c r="PS11" s="91"/>
      <c r="PT11" s="91"/>
      <c r="PU11" s="91"/>
      <c r="PV11" s="91"/>
      <c r="PW11" s="91"/>
      <c r="PX11" s="91"/>
      <c r="PY11" s="91"/>
      <c r="PZ11" s="91"/>
      <c r="QA11" s="91"/>
      <c r="QB11" s="91"/>
      <c r="QC11" s="91"/>
      <c r="QD11" s="91"/>
      <c r="QE11" s="91"/>
      <c r="QF11" s="91"/>
      <c r="QG11" s="91"/>
      <c r="QH11" s="91"/>
      <c r="QI11" s="91"/>
      <c r="QJ11" s="91"/>
      <c r="QK11" s="91"/>
      <c r="QL11" s="91"/>
      <c r="QM11" s="91"/>
      <c r="QN11" s="91"/>
      <c r="QO11" s="91"/>
      <c r="QP11" s="91"/>
      <c r="QQ11" s="91"/>
      <c r="QR11" s="91"/>
      <c r="QS11" s="91"/>
      <c r="QT11" s="91"/>
      <c r="QU11" s="91"/>
      <c r="QV11" s="91"/>
      <c r="QW11" s="91"/>
      <c r="QX11" s="91"/>
      <c r="QY11" s="91"/>
      <c r="QZ11" s="91"/>
      <c r="RA11" s="91"/>
      <c r="RB11" s="91"/>
      <c r="RC11" s="91"/>
      <c r="RD11" s="91"/>
      <c r="RE11" s="91"/>
      <c r="RF11" s="91"/>
      <c r="RG11" s="91"/>
      <c r="RH11" s="91"/>
      <c r="RI11" s="91"/>
      <c r="RJ11" s="91"/>
      <c r="RK11" s="91"/>
      <c r="RL11" s="91"/>
      <c r="RM11" s="91"/>
      <c r="RN11" s="91"/>
      <c r="RO11" s="91"/>
      <c r="RP11" s="91"/>
      <c r="RQ11" s="91"/>
      <c r="RR11" s="91"/>
      <c r="RS11" s="91"/>
      <c r="RT11" s="91"/>
      <c r="RU11" s="91"/>
      <c r="RV11" s="91"/>
      <c r="RW11" s="91"/>
      <c r="RX11" s="91"/>
      <c r="RY11" s="91"/>
      <c r="RZ11" s="91"/>
      <c r="SA11" s="91"/>
      <c r="SB11" s="91"/>
      <c r="SC11" s="91"/>
      <c r="SD11" s="91"/>
      <c r="SE11" s="91"/>
      <c r="SF11" s="91"/>
      <c r="SG11" s="91"/>
      <c r="SH11" s="91"/>
      <c r="SI11" s="91"/>
      <c r="SJ11" s="91"/>
      <c r="SK11" s="91"/>
      <c r="SL11" s="91"/>
      <c r="SM11" s="91"/>
      <c r="SN11" s="91"/>
      <c r="SO11" s="91"/>
      <c r="SP11" s="91"/>
      <c r="SQ11" s="91"/>
      <c r="SR11" s="91"/>
      <c r="SS11" s="91"/>
      <c r="ST11" s="91"/>
      <c r="SU11" s="91"/>
    </row>
    <row r="12" spans="1:515" s="13" customFormat="1" ht="15" customHeight="1">
      <c r="A12" s="46"/>
      <c r="B12" s="45"/>
      <c r="C12" s="45"/>
      <c r="D12" s="587" t="s">
        <v>5</v>
      </c>
      <c r="E12" s="587"/>
      <c r="F12" s="587"/>
      <c r="G12" s="587"/>
      <c r="H12" s="587"/>
      <c r="I12" s="587" t="s">
        <v>6</v>
      </c>
      <c r="J12" s="587"/>
      <c r="K12" s="587"/>
      <c r="L12" s="587" t="s">
        <v>7</v>
      </c>
      <c r="M12" s="587"/>
      <c r="N12" s="85" t="s">
        <v>8</v>
      </c>
      <c r="O12" s="587" t="s">
        <v>9</v>
      </c>
      <c r="P12" s="587"/>
      <c r="Q12" s="147"/>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91"/>
      <c r="GM12" s="91"/>
      <c r="GN12" s="91"/>
      <c r="GO12" s="91"/>
      <c r="GP12" s="91"/>
      <c r="GQ12" s="91"/>
      <c r="GR12" s="91"/>
      <c r="GS12" s="91"/>
      <c r="GT12" s="91"/>
      <c r="GU12" s="91"/>
      <c r="GV12" s="91"/>
      <c r="GW12" s="91"/>
      <c r="GX12" s="91"/>
      <c r="GY12" s="91"/>
      <c r="GZ12" s="91"/>
      <c r="HA12" s="91"/>
      <c r="HB12" s="91"/>
      <c r="HC12" s="91"/>
      <c r="HD12" s="91"/>
      <c r="HE12" s="91"/>
      <c r="HF12" s="91"/>
      <c r="HG12" s="91"/>
      <c r="HH12" s="91"/>
      <c r="HI12" s="91"/>
      <c r="HJ12" s="91"/>
      <c r="HK12" s="91"/>
      <c r="HL12" s="91"/>
      <c r="HM12" s="91"/>
      <c r="HN12" s="91"/>
      <c r="HO12" s="91"/>
      <c r="HP12" s="91"/>
      <c r="HQ12" s="91"/>
      <c r="HR12" s="91"/>
      <c r="HS12" s="91"/>
      <c r="HT12" s="91"/>
      <c r="HU12" s="91"/>
      <c r="HV12" s="91"/>
      <c r="HW12" s="91"/>
      <c r="HX12" s="91"/>
      <c r="HY12" s="91"/>
      <c r="HZ12" s="91"/>
      <c r="IA12" s="91"/>
      <c r="IB12" s="91"/>
      <c r="IC12" s="91"/>
      <c r="ID12" s="91"/>
      <c r="IE12" s="91"/>
      <c r="IF12" s="91"/>
      <c r="IG12" s="91"/>
      <c r="IH12" s="91"/>
      <c r="II12" s="91"/>
      <c r="IJ12" s="91"/>
      <c r="IK12" s="91"/>
      <c r="IL12" s="91"/>
      <c r="IM12" s="91"/>
      <c r="IN12" s="91"/>
      <c r="IO12" s="91"/>
      <c r="IP12" s="91"/>
      <c r="IQ12" s="91"/>
      <c r="IR12" s="91"/>
      <c r="IS12" s="91"/>
      <c r="IT12" s="91"/>
      <c r="IU12" s="91"/>
      <c r="IV12" s="91"/>
      <c r="IW12" s="91"/>
      <c r="IX12" s="91"/>
      <c r="IY12" s="91"/>
      <c r="IZ12" s="91"/>
      <c r="JA12" s="91"/>
      <c r="JB12" s="91"/>
      <c r="JC12" s="91"/>
      <c r="JD12" s="91"/>
      <c r="JE12" s="91"/>
      <c r="JF12" s="91"/>
      <c r="JG12" s="91"/>
      <c r="JH12" s="91"/>
      <c r="JI12" s="91"/>
      <c r="JJ12" s="91"/>
      <c r="JK12" s="91"/>
      <c r="JL12" s="91"/>
      <c r="JM12" s="91"/>
      <c r="JN12" s="91"/>
      <c r="JO12" s="91"/>
      <c r="JP12" s="91"/>
      <c r="JQ12" s="91"/>
      <c r="JR12" s="91"/>
      <c r="JS12" s="91"/>
      <c r="JT12" s="91"/>
      <c r="JU12" s="91"/>
      <c r="JV12" s="91"/>
      <c r="JW12" s="91"/>
      <c r="JX12" s="91"/>
      <c r="JY12" s="91"/>
      <c r="JZ12" s="91"/>
      <c r="KA12" s="91"/>
      <c r="KB12" s="91"/>
      <c r="KC12" s="91"/>
      <c r="KD12" s="91"/>
      <c r="KE12" s="91"/>
      <c r="KF12" s="91"/>
      <c r="KG12" s="91"/>
      <c r="KH12" s="91"/>
      <c r="KI12" s="91"/>
      <c r="KJ12" s="91"/>
      <c r="KK12" s="91"/>
      <c r="KL12" s="91"/>
      <c r="KM12" s="91"/>
      <c r="KN12" s="91"/>
      <c r="KO12" s="91"/>
      <c r="KP12" s="91"/>
      <c r="KQ12" s="91"/>
      <c r="KR12" s="91"/>
      <c r="KS12" s="91"/>
      <c r="KT12" s="91"/>
      <c r="KU12" s="91"/>
      <c r="KV12" s="91"/>
      <c r="KW12" s="91"/>
      <c r="KX12" s="91"/>
      <c r="KY12" s="91"/>
      <c r="KZ12" s="91"/>
      <c r="LA12" s="91"/>
      <c r="LB12" s="91"/>
      <c r="LC12" s="91"/>
      <c r="LD12" s="91"/>
      <c r="LE12" s="91"/>
      <c r="LF12" s="91"/>
      <c r="LG12" s="91"/>
      <c r="LH12" s="91"/>
      <c r="LI12" s="91"/>
      <c r="LJ12" s="91"/>
      <c r="LK12" s="91"/>
      <c r="LL12" s="91"/>
      <c r="LM12" s="91"/>
      <c r="LN12" s="91"/>
      <c r="LO12" s="91"/>
      <c r="LP12" s="91"/>
      <c r="LQ12" s="91"/>
      <c r="LR12" s="91"/>
      <c r="LS12" s="91"/>
      <c r="LT12" s="91"/>
      <c r="LU12" s="91"/>
      <c r="LV12" s="91"/>
      <c r="LW12" s="91"/>
      <c r="LX12" s="91"/>
      <c r="LY12" s="91"/>
      <c r="LZ12" s="91"/>
      <c r="MA12" s="91"/>
      <c r="MB12" s="91"/>
      <c r="MC12" s="91"/>
      <c r="MD12" s="91"/>
      <c r="ME12" s="91"/>
      <c r="MF12" s="91"/>
      <c r="MG12" s="91"/>
      <c r="MH12" s="91"/>
      <c r="MI12" s="91"/>
      <c r="MJ12" s="91"/>
      <c r="MK12" s="91"/>
      <c r="ML12" s="91"/>
      <c r="MM12" s="91"/>
      <c r="MN12" s="91"/>
      <c r="MO12" s="91"/>
      <c r="MP12" s="91"/>
      <c r="MQ12" s="91"/>
      <c r="MR12" s="91"/>
      <c r="MS12" s="91"/>
      <c r="MT12" s="91"/>
      <c r="MU12" s="91"/>
      <c r="MV12" s="91"/>
      <c r="MW12" s="91"/>
      <c r="MX12" s="91"/>
      <c r="MY12" s="91"/>
      <c r="MZ12" s="91"/>
      <c r="NA12" s="91"/>
      <c r="NB12" s="91"/>
      <c r="NC12" s="91"/>
      <c r="ND12" s="91"/>
      <c r="NE12" s="91"/>
      <c r="NF12" s="91"/>
      <c r="NG12" s="91"/>
      <c r="NH12" s="91"/>
      <c r="NI12" s="91"/>
      <c r="NJ12" s="91"/>
      <c r="NK12" s="91"/>
      <c r="NL12" s="91"/>
      <c r="NM12" s="91"/>
      <c r="NN12" s="91"/>
      <c r="NO12" s="91"/>
      <c r="NP12" s="91"/>
      <c r="NQ12" s="91"/>
      <c r="NR12" s="91"/>
      <c r="NS12" s="91"/>
      <c r="NT12" s="91"/>
      <c r="NU12" s="91"/>
      <c r="NV12" s="91"/>
      <c r="NW12" s="91"/>
      <c r="NX12" s="91"/>
      <c r="NY12" s="91"/>
      <c r="NZ12" s="91"/>
      <c r="OA12" s="91"/>
      <c r="OB12" s="91"/>
      <c r="OC12" s="91"/>
      <c r="OD12" s="91"/>
      <c r="OE12" s="91"/>
      <c r="OF12" s="91"/>
      <c r="OG12" s="91"/>
      <c r="OH12" s="91"/>
      <c r="OI12" s="91"/>
      <c r="OJ12" s="91"/>
      <c r="OK12" s="91"/>
      <c r="OL12" s="91"/>
      <c r="OM12" s="91"/>
      <c r="ON12" s="91"/>
      <c r="OO12" s="91"/>
      <c r="OP12" s="91"/>
      <c r="OQ12" s="91"/>
      <c r="OR12" s="91"/>
      <c r="OS12" s="91"/>
      <c r="OT12" s="91"/>
      <c r="OU12" s="91"/>
      <c r="OV12" s="91"/>
      <c r="OW12" s="91"/>
      <c r="OX12" s="91"/>
      <c r="OY12" s="91"/>
      <c r="OZ12" s="91"/>
      <c r="PA12" s="91"/>
      <c r="PB12" s="91"/>
      <c r="PC12" s="91"/>
      <c r="PD12" s="91"/>
      <c r="PE12" s="91"/>
      <c r="PF12" s="91"/>
      <c r="PG12" s="91"/>
      <c r="PH12" s="91"/>
      <c r="PI12" s="91"/>
      <c r="PJ12" s="91"/>
      <c r="PK12" s="91"/>
      <c r="PL12" s="91"/>
      <c r="PM12" s="91"/>
      <c r="PN12" s="91"/>
      <c r="PO12" s="91"/>
      <c r="PP12" s="91"/>
      <c r="PQ12" s="91"/>
      <c r="PR12" s="91"/>
      <c r="PS12" s="91"/>
      <c r="PT12" s="91"/>
      <c r="PU12" s="91"/>
      <c r="PV12" s="91"/>
      <c r="PW12" s="91"/>
      <c r="PX12" s="91"/>
      <c r="PY12" s="91"/>
      <c r="PZ12" s="91"/>
      <c r="QA12" s="91"/>
      <c r="QB12" s="91"/>
      <c r="QC12" s="91"/>
      <c r="QD12" s="91"/>
      <c r="QE12" s="91"/>
      <c r="QF12" s="91"/>
      <c r="QG12" s="91"/>
      <c r="QH12" s="91"/>
      <c r="QI12" s="91"/>
      <c r="QJ12" s="91"/>
      <c r="QK12" s="91"/>
      <c r="QL12" s="91"/>
      <c r="QM12" s="91"/>
      <c r="QN12" s="91"/>
      <c r="QO12" s="91"/>
      <c r="QP12" s="91"/>
      <c r="QQ12" s="91"/>
      <c r="QR12" s="91"/>
      <c r="QS12" s="91"/>
      <c r="QT12" s="91"/>
      <c r="QU12" s="91"/>
      <c r="QV12" s="91"/>
      <c r="QW12" s="91"/>
      <c r="QX12" s="91"/>
      <c r="QY12" s="91"/>
      <c r="QZ12" s="91"/>
      <c r="RA12" s="91"/>
      <c r="RB12" s="91"/>
      <c r="RC12" s="91"/>
      <c r="RD12" s="91"/>
      <c r="RE12" s="91"/>
      <c r="RF12" s="91"/>
      <c r="RG12" s="91"/>
      <c r="RH12" s="91"/>
      <c r="RI12" s="91"/>
      <c r="RJ12" s="91"/>
      <c r="RK12" s="91"/>
      <c r="RL12" s="91"/>
      <c r="RM12" s="91"/>
      <c r="RN12" s="91"/>
      <c r="RO12" s="91"/>
      <c r="RP12" s="91"/>
      <c r="RQ12" s="91"/>
      <c r="RR12" s="91"/>
      <c r="RS12" s="91"/>
      <c r="RT12" s="91"/>
      <c r="RU12" s="91"/>
      <c r="RV12" s="91"/>
      <c r="RW12" s="91"/>
      <c r="RX12" s="91"/>
      <c r="RY12" s="91"/>
      <c r="RZ12" s="91"/>
      <c r="SA12" s="91"/>
      <c r="SB12" s="91"/>
      <c r="SC12" s="91"/>
      <c r="SD12" s="91"/>
      <c r="SE12" s="91"/>
      <c r="SF12" s="91"/>
      <c r="SG12" s="91"/>
      <c r="SH12" s="91"/>
      <c r="SI12" s="91"/>
      <c r="SJ12" s="91"/>
      <c r="SK12" s="91"/>
      <c r="SL12" s="91"/>
      <c r="SM12" s="91"/>
      <c r="SN12" s="91"/>
      <c r="SO12" s="91"/>
      <c r="SP12" s="91"/>
      <c r="SQ12" s="91"/>
      <c r="SR12" s="91"/>
      <c r="SS12" s="91"/>
      <c r="ST12" s="91"/>
      <c r="SU12" s="91"/>
    </row>
    <row r="13" spans="1:515" s="13" customFormat="1" ht="6.6" customHeight="1">
      <c r="A13" s="46"/>
      <c r="B13" s="596"/>
      <c r="C13" s="596"/>
      <c r="D13" s="596"/>
      <c r="E13" s="596"/>
      <c r="F13" s="596"/>
      <c r="G13" s="596"/>
      <c r="H13" s="596"/>
      <c r="I13" s="596"/>
      <c r="J13" s="596"/>
      <c r="K13" s="596"/>
      <c r="L13" s="596"/>
      <c r="M13" s="596"/>
      <c r="N13" s="596"/>
      <c r="O13" s="596"/>
      <c r="P13" s="596"/>
      <c r="Q13" s="147"/>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1"/>
      <c r="IX13" s="91"/>
      <c r="IY13" s="91"/>
      <c r="IZ13" s="91"/>
      <c r="JA13" s="91"/>
      <c r="JB13" s="91"/>
      <c r="JC13" s="91"/>
      <c r="JD13" s="91"/>
      <c r="JE13" s="91"/>
      <c r="JF13" s="91"/>
      <c r="JG13" s="91"/>
      <c r="JH13" s="91"/>
      <c r="JI13" s="91"/>
      <c r="JJ13" s="91"/>
      <c r="JK13" s="91"/>
      <c r="JL13" s="91"/>
      <c r="JM13" s="91"/>
      <c r="JN13" s="91"/>
      <c r="JO13" s="91"/>
      <c r="JP13" s="91"/>
      <c r="JQ13" s="91"/>
      <c r="JR13" s="91"/>
      <c r="JS13" s="91"/>
      <c r="JT13" s="91"/>
      <c r="JU13" s="91"/>
      <c r="JV13" s="91"/>
      <c r="JW13" s="91"/>
      <c r="JX13" s="91"/>
      <c r="JY13" s="91"/>
      <c r="JZ13" s="91"/>
      <c r="KA13" s="91"/>
      <c r="KB13" s="91"/>
      <c r="KC13" s="91"/>
      <c r="KD13" s="91"/>
      <c r="KE13" s="91"/>
      <c r="KF13" s="91"/>
      <c r="KG13" s="91"/>
      <c r="KH13" s="91"/>
      <c r="KI13" s="91"/>
      <c r="KJ13" s="91"/>
      <c r="KK13" s="91"/>
      <c r="KL13" s="91"/>
      <c r="KM13" s="91"/>
      <c r="KN13" s="91"/>
      <c r="KO13" s="91"/>
      <c r="KP13" s="91"/>
      <c r="KQ13" s="91"/>
      <c r="KR13" s="91"/>
      <c r="KS13" s="91"/>
      <c r="KT13" s="91"/>
      <c r="KU13" s="91"/>
      <c r="KV13" s="91"/>
      <c r="KW13" s="91"/>
      <c r="KX13" s="91"/>
      <c r="KY13" s="91"/>
      <c r="KZ13" s="91"/>
      <c r="LA13" s="91"/>
      <c r="LB13" s="91"/>
      <c r="LC13" s="91"/>
      <c r="LD13" s="91"/>
      <c r="LE13" s="91"/>
      <c r="LF13" s="91"/>
      <c r="LG13" s="91"/>
      <c r="LH13" s="91"/>
      <c r="LI13" s="91"/>
      <c r="LJ13" s="91"/>
      <c r="LK13" s="91"/>
      <c r="LL13" s="91"/>
      <c r="LM13" s="91"/>
      <c r="LN13" s="91"/>
      <c r="LO13" s="91"/>
      <c r="LP13" s="91"/>
      <c r="LQ13" s="91"/>
      <c r="LR13" s="91"/>
      <c r="LS13" s="91"/>
      <c r="LT13" s="91"/>
      <c r="LU13" s="91"/>
      <c r="LV13" s="91"/>
      <c r="LW13" s="91"/>
      <c r="LX13" s="91"/>
      <c r="LY13" s="91"/>
      <c r="LZ13" s="91"/>
      <c r="MA13" s="91"/>
      <c r="MB13" s="91"/>
      <c r="MC13" s="91"/>
      <c r="MD13" s="91"/>
      <c r="ME13" s="91"/>
      <c r="MF13" s="91"/>
      <c r="MG13" s="91"/>
      <c r="MH13" s="91"/>
      <c r="MI13" s="91"/>
      <c r="MJ13" s="91"/>
      <c r="MK13" s="91"/>
      <c r="ML13" s="91"/>
      <c r="MM13" s="91"/>
      <c r="MN13" s="91"/>
      <c r="MO13" s="91"/>
      <c r="MP13" s="91"/>
      <c r="MQ13" s="91"/>
      <c r="MR13" s="91"/>
      <c r="MS13" s="91"/>
      <c r="MT13" s="91"/>
      <c r="MU13" s="91"/>
      <c r="MV13" s="91"/>
      <c r="MW13" s="91"/>
      <c r="MX13" s="91"/>
      <c r="MY13" s="91"/>
      <c r="MZ13" s="91"/>
      <c r="NA13" s="91"/>
      <c r="NB13" s="91"/>
      <c r="NC13" s="91"/>
      <c r="ND13" s="91"/>
      <c r="NE13" s="91"/>
      <c r="NF13" s="91"/>
      <c r="NG13" s="91"/>
      <c r="NH13" s="91"/>
      <c r="NI13" s="91"/>
      <c r="NJ13" s="91"/>
      <c r="NK13" s="91"/>
      <c r="NL13" s="91"/>
      <c r="NM13" s="91"/>
      <c r="NN13" s="91"/>
      <c r="NO13" s="91"/>
      <c r="NP13" s="91"/>
      <c r="NQ13" s="91"/>
      <c r="NR13" s="91"/>
      <c r="NS13" s="91"/>
      <c r="NT13" s="91"/>
      <c r="NU13" s="91"/>
      <c r="NV13" s="91"/>
      <c r="NW13" s="91"/>
      <c r="NX13" s="91"/>
      <c r="NY13" s="91"/>
      <c r="NZ13" s="91"/>
      <c r="OA13" s="91"/>
      <c r="OB13" s="91"/>
      <c r="OC13" s="91"/>
      <c r="OD13" s="91"/>
      <c r="OE13" s="91"/>
      <c r="OF13" s="91"/>
      <c r="OG13" s="91"/>
      <c r="OH13" s="91"/>
      <c r="OI13" s="91"/>
      <c r="OJ13" s="91"/>
      <c r="OK13" s="91"/>
      <c r="OL13" s="91"/>
      <c r="OM13" s="91"/>
      <c r="ON13" s="91"/>
      <c r="OO13" s="91"/>
      <c r="OP13" s="91"/>
      <c r="OQ13" s="91"/>
      <c r="OR13" s="91"/>
      <c r="OS13" s="91"/>
      <c r="OT13" s="91"/>
      <c r="OU13" s="91"/>
      <c r="OV13" s="91"/>
      <c r="OW13" s="91"/>
      <c r="OX13" s="91"/>
      <c r="OY13" s="91"/>
      <c r="OZ13" s="91"/>
      <c r="PA13" s="91"/>
      <c r="PB13" s="91"/>
      <c r="PC13" s="91"/>
      <c r="PD13" s="91"/>
      <c r="PE13" s="91"/>
      <c r="PF13" s="91"/>
      <c r="PG13" s="91"/>
      <c r="PH13" s="91"/>
      <c r="PI13" s="91"/>
      <c r="PJ13" s="91"/>
      <c r="PK13" s="91"/>
      <c r="PL13" s="91"/>
      <c r="PM13" s="91"/>
      <c r="PN13" s="91"/>
      <c r="PO13" s="91"/>
      <c r="PP13" s="91"/>
      <c r="PQ13" s="91"/>
      <c r="PR13" s="91"/>
      <c r="PS13" s="91"/>
      <c r="PT13" s="91"/>
      <c r="PU13" s="91"/>
      <c r="PV13" s="91"/>
      <c r="PW13" s="91"/>
      <c r="PX13" s="91"/>
      <c r="PY13" s="91"/>
      <c r="PZ13" s="91"/>
      <c r="QA13" s="91"/>
      <c r="QB13" s="91"/>
      <c r="QC13" s="91"/>
      <c r="QD13" s="91"/>
      <c r="QE13" s="91"/>
      <c r="QF13" s="91"/>
      <c r="QG13" s="91"/>
      <c r="QH13" s="91"/>
      <c r="QI13" s="91"/>
      <c r="QJ13" s="91"/>
      <c r="QK13" s="91"/>
      <c r="QL13" s="91"/>
      <c r="QM13" s="91"/>
      <c r="QN13" s="91"/>
      <c r="QO13" s="91"/>
      <c r="QP13" s="91"/>
      <c r="QQ13" s="91"/>
      <c r="QR13" s="91"/>
      <c r="QS13" s="91"/>
      <c r="QT13" s="91"/>
      <c r="QU13" s="91"/>
      <c r="QV13" s="91"/>
      <c r="QW13" s="91"/>
      <c r="QX13" s="91"/>
      <c r="QY13" s="91"/>
      <c r="QZ13" s="91"/>
      <c r="RA13" s="91"/>
      <c r="RB13" s="91"/>
      <c r="RC13" s="91"/>
      <c r="RD13" s="91"/>
      <c r="RE13" s="91"/>
      <c r="RF13" s="91"/>
      <c r="RG13" s="91"/>
      <c r="RH13" s="91"/>
      <c r="RI13" s="91"/>
      <c r="RJ13" s="91"/>
      <c r="RK13" s="91"/>
      <c r="RL13" s="91"/>
      <c r="RM13" s="91"/>
      <c r="RN13" s="91"/>
      <c r="RO13" s="91"/>
      <c r="RP13" s="91"/>
      <c r="RQ13" s="91"/>
      <c r="RR13" s="91"/>
      <c r="RS13" s="91"/>
      <c r="RT13" s="91"/>
      <c r="RU13" s="91"/>
      <c r="RV13" s="91"/>
      <c r="RW13" s="91"/>
      <c r="RX13" s="91"/>
      <c r="RY13" s="91"/>
      <c r="RZ13" s="91"/>
      <c r="SA13" s="91"/>
      <c r="SB13" s="91"/>
      <c r="SC13" s="91"/>
      <c r="SD13" s="91"/>
      <c r="SE13" s="91"/>
      <c r="SF13" s="91"/>
      <c r="SG13" s="91"/>
      <c r="SH13" s="91"/>
      <c r="SI13" s="91"/>
      <c r="SJ13" s="91"/>
      <c r="SK13" s="91"/>
      <c r="SL13" s="91"/>
      <c r="SM13" s="91"/>
      <c r="SN13" s="91"/>
      <c r="SO13" s="91"/>
      <c r="SP13" s="91"/>
      <c r="SQ13" s="91"/>
      <c r="SR13" s="91"/>
      <c r="SS13" s="91"/>
      <c r="ST13" s="91"/>
      <c r="SU13" s="91"/>
    </row>
    <row r="14" spans="1:515" s="13" customFormat="1" ht="15" customHeight="1">
      <c r="A14" s="46"/>
      <c r="B14" s="594" t="s">
        <v>10</v>
      </c>
      <c r="C14" s="594"/>
      <c r="D14" s="594"/>
      <c r="E14" s="588"/>
      <c r="F14" s="588"/>
      <c r="G14" s="237"/>
      <c r="H14" s="589" t="s">
        <v>11</v>
      </c>
      <c r="I14" s="589"/>
      <c r="J14" s="589"/>
      <c r="K14" s="589"/>
      <c r="L14" s="590"/>
      <c r="M14" s="590"/>
      <c r="N14" s="82" t="s">
        <v>12</v>
      </c>
      <c r="O14" s="591"/>
      <c r="P14" s="591"/>
      <c r="Q14" s="147"/>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1"/>
      <c r="SL14" s="91"/>
      <c r="SM14" s="91"/>
      <c r="SN14" s="91"/>
      <c r="SO14" s="91"/>
      <c r="SP14" s="91"/>
      <c r="SQ14" s="91"/>
      <c r="SR14" s="91"/>
      <c r="SS14" s="91"/>
      <c r="ST14" s="91"/>
      <c r="SU14" s="91"/>
    </row>
    <row r="15" spans="1:515" s="13" customFormat="1">
      <c r="A15" s="46"/>
      <c r="B15" s="45"/>
      <c r="C15" s="45"/>
      <c r="D15" s="45"/>
      <c r="E15" s="45"/>
      <c r="F15" s="45"/>
      <c r="G15" s="45"/>
      <c r="H15" s="45"/>
      <c r="I15" s="45"/>
      <c r="J15" s="45"/>
      <c r="K15" s="45"/>
      <c r="L15" s="592" t="s">
        <v>891</v>
      </c>
      <c r="M15" s="592"/>
      <c r="N15" s="85"/>
      <c r="O15" s="592" t="s">
        <v>892</v>
      </c>
      <c r="P15" s="592"/>
      <c r="Q15" s="147"/>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570"/>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c r="FE15" s="91"/>
      <c r="FF15" s="91"/>
      <c r="FG15" s="91"/>
      <c r="FH15" s="91"/>
      <c r="FI15" s="91"/>
      <c r="FJ15" s="91"/>
      <c r="FK15" s="91"/>
      <c r="FL15" s="91"/>
      <c r="FM15" s="91"/>
      <c r="FN15" s="91"/>
      <c r="FO15" s="91"/>
      <c r="FP15" s="91"/>
      <c r="FQ15" s="91"/>
      <c r="FR15" s="91"/>
      <c r="FS15" s="91"/>
      <c r="FT15" s="91"/>
      <c r="FU15" s="91"/>
      <c r="FV15" s="91"/>
      <c r="FW15" s="91"/>
      <c r="FX15" s="91"/>
      <c r="FY15" s="91"/>
      <c r="FZ15" s="91"/>
      <c r="GA15" s="91"/>
      <c r="GB15" s="91"/>
      <c r="GC15" s="91"/>
      <c r="GD15" s="91"/>
      <c r="GE15" s="91"/>
      <c r="GF15" s="91"/>
      <c r="GG15" s="91"/>
      <c r="GH15" s="91"/>
      <c r="GI15" s="91"/>
      <c r="GJ15" s="91"/>
      <c r="GK15" s="91"/>
      <c r="GL15" s="91"/>
      <c r="GM15" s="91"/>
      <c r="GN15" s="91"/>
      <c r="GO15" s="91"/>
      <c r="GP15" s="91"/>
      <c r="GQ15" s="91"/>
      <c r="GR15" s="91"/>
      <c r="GS15" s="91"/>
      <c r="GT15" s="91"/>
      <c r="GU15" s="91"/>
      <c r="GV15" s="91"/>
      <c r="GW15" s="91"/>
      <c r="GX15" s="91"/>
      <c r="GY15" s="91"/>
      <c r="GZ15" s="91"/>
      <c r="HA15" s="91"/>
      <c r="HB15" s="91"/>
      <c r="HC15" s="91"/>
      <c r="HD15" s="91"/>
      <c r="HE15" s="91"/>
      <c r="HF15" s="91"/>
      <c r="HG15" s="91"/>
      <c r="HH15" s="91"/>
      <c r="HI15" s="91"/>
      <c r="HJ15" s="91"/>
      <c r="HK15" s="91"/>
      <c r="HL15" s="91"/>
      <c r="HM15" s="91"/>
      <c r="HN15" s="91"/>
      <c r="HO15" s="91"/>
      <c r="HP15" s="91"/>
      <c r="HQ15" s="91"/>
      <c r="HR15" s="91"/>
      <c r="HS15" s="91"/>
      <c r="HT15" s="91"/>
      <c r="HU15" s="91"/>
      <c r="HV15" s="91"/>
      <c r="HW15" s="91"/>
      <c r="HX15" s="91"/>
      <c r="HY15" s="91"/>
      <c r="HZ15" s="91"/>
      <c r="IA15" s="91"/>
      <c r="IB15" s="91"/>
      <c r="IC15" s="91"/>
      <c r="ID15" s="91"/>
      <c r="IE15" s="91"/>
      <c r="IF15" s="91"/>
      <c r="IG15" s="91"/>
      <c r="IH15" s="91"/>
      <c r="II15" s="91"/>
      <c r="IJ15" s="91"/>
      <c r="IK15" s="91"/>
      <c r="IL15" s="91"/>
      <c r="IM15" s="91"/>
      <c r="IN15" s="91"/>
      <c r="IO15" s="91"/>
      <c r="IP15" s="91"/>
      <c r="IQ15" s="91"/>
      <c r="IR15" s="91"/>
      <c r="IS15" s="91"/>
      <c r="IT15" s="91"/>
      <c r="IU15" s="91"/>
      <c r="IV15" s="91"/>
      <c r="IW15" s="91"/>
      <c r="IX15" s="91"/>
      <c r="IY15" s="91"/>
      <c r="IZ15" s="91"/>
      <c r="JA15" s="91"/>
      <c r="JB15" s="91"/>
      <c r="JC15" s="91"/>
      <c r="JD15" s="91"/>
      <c r="JE15" s="91"/>
      <c r="JF15" s="91"/>
      <c r="JG15" s="91"/>
      <c r="JH15" s="91"/>
      <c r="JI15" s="91"/>
      <c r="JJ15" s="91"/>
      <c r="JK15" s="91"/>
      <c r="JL15" s="91"/>
      <c r="JM15" s="91"/>
      <c r="JN15" s="91"/>
      <c r="JO15" s="91"/>
      <c r="JP15" s="91"/>
      <c r="JQ15" s="91"/>
      <c r="JR15" s="91"/>
      <c r="JS15" s="91"/>
      <c r="JT15" s="91"/>
      <c r="JU15" s="91"/>
      <c r="JV15" s="91"/>
      <c r="JW15" s="91"/>
      <c r="JX15" s="91"/>
      <c r="JY15" s="91"/>
      <c r="JZ15" s="91"/>
      <c r="KA15" s="91"/>
      <c r="KB15" s="91"/>
      <c r="KC15" s="91"/>
      <c r="KD15" s="91"/>
      <c r="KE15" s="91"/>
      <c r="KF15" s="91"/>
      <c r="KG15" s="91"/>
      <c r="KH15" s="91"/>
      <c r="KI15" s="91"/>
      <c r="KJ15" s="91"/>
      <c r="KK15" s="91"/>
      <c r="KL15" s="91"/>
      <c r="KM15" s="91"/>
      <c r="KN15" s="91"/>
      <c r="KO15" s="91"/>
      <c r="KP15" s="91"/>
      <c r="KQ15" s="91"/>
      <c r="KR15" s="91"/>
      <c r="KS15" s="91"/>
      <c r="KT15" s="91"/>
      <c r="KU15" s="91"/>
      <c r="KV15" s="91"/>
      <c r="KW15" s="91"/>
      <c r="KX15" s="91"/>
      <c r="KY15" s="91"/>
      <c r="KZ15" s="91"/>
      <c r="LA15" s="91"/>
      <c r="LB15" s="91"/>
      <c r="LC15" s="91"/>
      <c r="LD15" s="91"/>
      <c r="LE15" s="91"/>
      <c r="LF15" s="91"/>
      <c r="LG15" s="91"/>
      <c r="LH15" s="91"/>
      <c r="LI15" s="91"/>
      <c r="LJ15" s="91"/>
      <c r="LK15" s="91"/>
      <c r="LL15" s="91"/>
      <c r="LM15" s="91"/>
      <c r="LN15" s="91"/>
      <c r="LO15" s="91"/>
      <c r="LP15" s="91"/>
      <c r="LQ15" s="91"/>
      <c r="LR15" s="91"/>
      <c r="LS15" s="91"/>
      <c r="LT15" s="91"/>
      <c r="LU15" s="91"/>
      <c r="LV15" s="91"/>
      <c r="LW15" s="91"/>
      <c r="LX15" s="91"/>
      <c r="LY15" s="91"/>
      <c r="LZ15" s="91"/>
      <c r="MA15" s="91"/>
      <c r="MB15" s="91"/>
      <c r="MC15" s="91"/>
      <c r="MD15" s="91"/>
      <c r="ME15" s="91"/>
      <c r="MF15" s="91"/>
      <c r="MG15" s="91"/>
      <c r="MH15" s="91"/>
      <c r="MI15" s="91"/>
      <c r="MJ15" s="91"/>
      <c r="MK15" s="91"/>
      <c r="ML15" s="91"/>
      <c r="MM15" s="91"/>
      <c r="MN15" s="91"/>
      <c r="MO15" s="91"/>
      <c r="MP15" s="91"/>
      <c r="MQ15" s="91"/>
      <c r="MR15" s="91"/>
      <c r="MS15" s="91"/>
      <c r="MT15" s="91"/>
      <c r="MU15" s="91"/>
      <c r="MV15" s="91"/>
      <c r="MW15" s="91"/>
      <c r="MX15" s="91"/>
      <c r="MY15" s="91"/>
      <c r="MZ15" s="91"/>
      <c r="NA15" s="91"/>
      <c r="NB15" s="91"/>
      <c r="NC15" s="91"/>
      <c r="ND15" s="91"/>
      <c r="NE15" s="91"/>
      <c r="NF15" s="91"/>
      <c r="NG15" s="91"/>
      <c r="NH15" s="91"/>
      <c r="NI15" s="91"/>
      <c r="NJ15" s="91"/>
      <c r="NK15" s="91"/>
      <c r="NL15" s="91"/>
      <c r="NM15" s="91"/>
      <c r="NN15" s="91"/>
      <c r="NO15" s="91"/>
      <c r="NP15" s="91"/>
      <c r="NQ15" s="91"/>
      <c r="NR15" s="91"/>
      <c r="NS15" s="91"/>
      <c r="NT15" s="91"/>
      <c r="NU15" s="91"/>
      <c r="NV15" s="91"/>
      <c r="NW15" s="91"/>
      <c r="NX15" s="91"/>
      <c r="NY15" s="91"/>
      <c r="NZ15" s="91"/>
      <c r="OA15" s="91"/>
      <c r="OB15" s="91"/>
      <c r="OC15" s="91"/>
      <c r="OD15" s="91"/>
      <c r="OE15" s="91"/>
      <c r="OF15" s="91"/>
      <c r="OG15" s="91"/>
      <c r="OH15" s="91"/>
      <c r="OI15" s="91"/>
      <c r="OJ15" s="91"/>
      <c r="OK15" s="91"/>
      <c r="OL15" s="91"/>
      <c r="OM15" s="91"/>
      <c r="ON15" s="91"/>
      <c r="OO15" s="91"/>
      <c r="OP15" s="91"/>
      <c r="OQ15" s="91"/>
      <c r="OR15" s="91"/>
      <c r="OS15" s="91"/>
      <c r="OT15" s="91"/>
      <c r="OU15" s="91"/>
      <c r="OV15" s="91"/>
      <c r="OW15" s="91"/>
      <c r="OX15" s="91"/>
      <c r="OY15" s="91"/>
      <c r="OZ15" s="91"/>
      <c r="PA15" s="91"/>
      <c r="PB15" s="91"/>
      <c r="PC15" s="91"/>
      <c r="PD15" s="91"/>
      <c r="PE15" s="91"/>
      <c r="PF15" s="91"/>
      <c r="PG15" s="91"/>
      <c r="PH15" s="91"/>
      <c r="PI15" s="91"/>
      <c r="PJ15" s="91"/>
      <c r="PK15" s="91"/>
      <c r="PL15" s="91"/>
      <c r="PM15" s="91"/>
      <c r="PN15" s="91"/>
      <c r="PO15" s="91"/>
      <c r="PP15" s="91"/>
      <c r="PQ15" s="91"/>
      <c r="PR15" s="91"/>
      <c r="PS15" s="91"/>
      <c r="PT15" s="91"/>
      <c r="PU15" s="91"/>
      <c r="PV15" s="91"/>
      <c r="PW15" s="91"/>
      <c r="PX15" s="91"/>
      <c r="PY15" s="91"/>
      <c r="PZ15" s="91"/>
      <c r="QA15" s="91"/>
      <c r="QB15" s="91"/>
      <c r="QC15" s="91"/>
      <c r="QD15" s="91"/>
      <c r="QE15" s="91"/>
      <c r="QF15" s="91"/>
      <c r="QG15" s="91"/>
      <c r="QH15" s="91"/>
      <c r="QI15" s="91"/>
      <c r="QJ15" s="91"/>
      <c r="QK15" s="91"/>
      <c r="QL15" s="91"/>
      <c r="QM15" s="91"/>
      <c r="QN15" s="91"/>
      <c r="QO15" s="91"/>
      <c r="QP15" s="91"/>
      <c r="QQ15" s="91"/>
      <c r="QR15" s="91"/>
      <c r="QS15" s="91"/>
      <c r="QT15" s="91"/>
      <c r="QU15" s="91"/>
      <c r="QV15" s="91"/>
      <c r="QW15" s="91"/>
      <c r="QX15" s="91"/>
      <c r="QY15" s="91"/>
      <c r="QZ15" s="91"/>
      <c r="RA15" s="91"/>
      <c r="RB15" s="91"/>
      <c r="RC15" s="91"/>
      <c r="RD15" s="91"/>
      <c r="RE15" s="91"/>
      <c r="RF15" s="91"/>
      <c r="RG15" s="91"/>
      <c r="RH15" s="91"/>
      <c r="RI15" s="91"/>
      <c r="RJ15" s="91"/>
      <c r="RK15" s="91"/>
      <c r="RL15" s="91"/>
      <c r="RM15" s="91"/>
      <c r="RN15" s="91"/>
      <c r="RO15" s="91"/>
      <c r="RP15" s="91"/>
      <c r="RQ15" s="91"/>
      <c r="RR15" s="91"/>
      <c r="RS15" s="91"/>
      <c r="RT15" s="91"/>
      <c r="RU15" s="91"/>
      <c r="RV15" s="91"/>
      <c r="RW15" s="91"/>
      <c r="RX15" s="91"/>
      <c r="RY15" s="91"/>
      <c r="RZ15" s="91"/>
      <c r="SA15" s="91"/>
      <c r="SB15" s="91"/>
      <c r="SC15" s="91"/>
      <c r="SD15" s="91"/>
      <c r="SE15" s="91"/>
      <c r="SF15" s="91"/>
      <c r="SG15" s="91"/>
      <c r="SH15" s="91"/>
      <c r="SI15" s="91"/>
      <c r="SJ15" s="91"/>
      <c r="SK15" s="91"/>
      <c r="SL15" s="91"/>
      <c r="SM15" s="91"/>
      <c r="SN15" s="91"/>
      <c r="SO15" s="91"/>
      <c r="SP15" s="91"/>
      <c r="SQ15" s="91"/>
      <c r="SR15" s="91"/>
      <c r="SS15" s="91"/>
      <c r="ST15" s="91"/>
      <c r="SU15" s="91"/>
    </row>
    <row r="16" spans="1:515" s="13" customFormat="1" ht="15" customHeight="1">
      <c r="A16" s="231" t="s">
        <v>13</v>
      </c>
      <c r="B16" s="608" t="s">
        <v>14</v>
      </c>
      <c r="C16" s="608"/>
      <c r="D16" s="608"/>
      <c r="E16" s="608"/>
      <c r="F16" s="608"/>
      <c r="G16" s="608"/>
      <c r="H16" s="608"/>
      <c r="I16" s="608"/>
      <c r="J16" s="608"/>
      <c r="K16" s="608"/>
      <c r="L16" s="608"/>
      <c r="M16" s="608"/>
      <c r="N16" s="608"/>
      <c r="O16" s="608"/>
      <c r="P16" s="608"/>
      <c r="Q16" s="147"/>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c r="DT16" s="91"/>
      <c r="DU16" s="91"/>
      <c r="DV16" s="91"/>
      <c r="DW16" s="91"/>
      <c r="DX16" s="91"/>
      <c r="DY16" s="91"/>
      <c r="DZ16" s="91"/>
      <c r="EA16" s="91"/>
      <c r="EB16" s="91"/>
      <c r="EC16" s="91"/>
      <c r="ED16" s="91"/>
      <c r="EE16" s="91"/>
      <c r="EF16" s="91"/>
      <c r="EG16" s="91"/>
      <c r="EH16" s="91"/>
      <c r="EI16" s="91"/>
      <c r="EJ16" s="91"/>
      <c r="EK16" s="91"/>
      <c r="EL16" s="91"/>
      <c r="EM16" s="91"/>
      <c r="EN16" s="91"/>
      <c r="EO16" s="91"/>
      <c r="EP16" s="91"/>
      <c r="EQ16" s="91"/>
      <c r="ER16" s="91"/>
      <c r="ES16" s="91"/>
      <c r="ET16" s="91"/>
      <c r="EU16" s="91"/>
      <c r="EV16" s="91"/>
      <c r="EW16" s="91"/>
      <c r="EX16" s="91"/>
      <c r="EY16" s="91"/>
      <c r="EZ16" s="91"/>
      <c r="FA16" s="91"/>
      <c r="FB16" s="91"/>
      <c r="FC16" s="91"/>
      <c r="FD16" s="91"/>
      <c r="FE16" s="91"/>
      <c r="FF16" s="91"/>
      <c r="FG16" s="91"/>
      <c r="FH16" s="91"/>
      <c r="FI16" s="91"/>
      <c r="FJ16" s="91"/>
      <c r="FK16" s="91"/>
      <c r="FL16" s="91"/>
      <c r="FM16" s="91"/>
      <c r="FN16" s="91"/>
      <c r="FO16" s="91"/>
      <c r="FP16" s="91"/>
      <c r="FQ16" s="91"/>
      <c r="FR16" s="91"/>
      <c r="FS16" s="91"/>
      <c r="FT16" s="91"/>
      <c r="FU16" s="91"/>
      <c r="FV16" s="91"/>
      <c r="FW16" s="91"/>
      <c r="FX16" s="91"/>
      <c r="FY16" s="91"/>
      <c r="FZ16" s="91"/>
      <c r="GA16" s="91"/>
      <c r="GB16" s="91"/>
      <c r="GC16" s="91"/>
      <c r="GD16" s="91"/>
      <c r="GE16" s="91"/>
      <c r="GF16" s="91"/>
      <c r="GG16" s="91"/>
      <c r="GH16" s="91"/>
      <c r="GI16" s="91"/>
      <c r="GJ16" s="91"/>
      <c r="GK16" s="91"/>
      <c r="GL16" s="91"/>
      <c r="GM16" s="91"/>
      <c r="GN16" s="91"/>
      <c r="GO16" s="91"/>
      <c r="GP16" s="91"/>
      <c r="GQ16" s="91"/>
      <c r="GR16" s="91"/>
      <c r="GS16" s="91"/>
      <c r="GT16" s="91"/>
      <c r="GU16" s="91"/>
      <c r="GV16" s="91"/>
      <c r="GW16" s="91"/>
      <c r="GX16" s="91"/>
      <c r="GY16" s="91"/>
      <c r="GZ16" s="91"/>
      <c r="HA16" s="91"/>
      <c r="HB16" s="91"/>
      <c r="HC16" s="91"/>
      <c r="HD16" s="91"/>
      <c r="HE16" s="91"/>
      <c r="HF16" s="91"/>
      <c r="HG16" s="91"/>
      <c r="HH16" s="91"/>
      <c r="HI16" s="91"/>
      <c r="HJ16" s="91"/>
      <c r="HK16" s="91"/>
      <c r="HL16" s="91"/>
      <c r="HM16" s="91"/>
      <c r="HN16" s="91"/>
      <c r="HO16" s="91"/>
      <c r="HP16" s="91"/>
      <c r="HQ16" s="91"/>
      <c r="HR16" s="91"/>
      <c r="HS16" s="91"/>
      <c r="HT16" s="91"/>
      <c r="HU16" s="91"/>
      <c r="HV16" s="91"/>
      <c r="HW16" s="91"/>
      <c r="HX16" s="91"/>
      <c r="HY16" s="91"/>
      <c r="HZ16" s="91"/>
      <c r="IA16" s="91"/>
      <c r="IB16" s="91"/>
      <c r="IC16" s="91"/>
      <c r="ID16" s="91"/>
      <c r="IE16" s="91"/>
      <c r="IF16" s="91"/>
      <c r="IG16" s="91"/>
      <c r="IH16" s="91"/>
      <c r="II16" s="91"/>
      <c r="IJ16" s="91"/>
      <c r="IK16" s="91"/>
      <c r="IL16" s="91"/>
      <c r="IM16" s="91"/>
      <c r="IN16" s="91"/>
      <c r="IO16" s="91"/>
      <c r="IP16" s="91"/>
      <c r="IQ16" s="91"/>
      <c r="IR16" s="91"/>
      <c r="IS16" s="91"/>
      <c r="IT16" s="91"/>
      <c r="IU16" s="91"/>
      <c r="IV16" s="91"/>
      <c r="IW16" s="91"/>
      <c r="IX16" s="91"/>
      <c r="IY16" s="91"/>
      <c r="IZ16" s="91"/>
      <c r="JA16" s="91"/>
      <c r="JB16" s="91"/>
      <c r="JC16" s="91"/>
      <c r="JD16" s="91"/>
      <c r="JE16" s="91"/>
      <c r="JF16" s="91"/>
      <c r="JG16" s="91"/>
      <c r="JH16" s="91"/>
      <c r="JI16" s="91"/>
      <c r="JJ16" s="91"/>
      <c r="JK16" s="91"/>
      <c r="JL16" s="91"/>
      <c r="JM16" s="91"/>
      <c r="JN16" s="91"/>
      <c r="JO16" s="91"/>
      <c r="JP16" s="91"/>
      <c r="JQ16" s="91"/>
      <c r="JR16" s="91"/>
      <c r="JS16" s="91"/>
      <c r="JT16" s="91"/>
      <c r="JU16" s="91"/>
      <c r="JV16" s="91"/>
      <c r="JW16" s="91"/>
      <c r="JX16" s="91"/>
      <c r="JY16" s="91"/>
      <c r="JZ16" s="91"/>
      <c r="KA16" s="91"/>
      <c r="KB16" s="91"/>
      <c r="KC16" s="91"/>
      <c r="KD16" s="91"/>
      <c r="KE16" s="91"/>
      <c r="KF16" s="91"/>
      <c r="KG16" s="91"/>
      <c r="KH16" s="91"/>
      <c r="KI16" s="91"/>
      <c r="KJ16" s="91"/>
      <c r="KK16" s="91"/>
      <c r="KL16" s="91"/>
      <c r="KM16" s="91"/>
      <c r="KN16" s="91"/>
      <c r="KO16" s="91"/>
      <c r="KP16" s="91"/>
      <c r="KQ16" s="91"/>
      <c r="KR16" s="91"/>
      <c r="KS16" s="91"/>
      <c r="KT16" s="91"/>
      <c r="KU16" s="91"/>
      <c r="KV16" s="91"/>
      <c r="KW16" s="91"/>
      <c r="KX16" s="91"/>
      <c r="KY16" s="91"/>
      <c r="KZ16" s="91"/>
      <c r="LA16" s="91"/>
      <c r="LB16" s="91"/>
      <c r="LC16" s="91"/>
      <c r="LD16" s="91"/>
      <c r="LE16" s="91"/>
      <c r="LF16" s="91"/>
      <c r="LG16" s="91"/>
      <c r="LH16" s="91"/>
      <c r="LI16" s="91"/>
      <c r="LJ16" s="91"/>
      <c r="LK16" s="91"/>
      <c r="LL16" s="91"/>
      <c r="LM16" s="91"/>
      <c r="LN16" s="91"/>
      <c r="LO16" s="91"/>
      <c r="LP16" s="91"/>
      <c r="LQ16" s="91"/>
      <c r="LR16" s="91"/>
      <c r="LS16" s="91"/>
      <c r="LT16" s="91"/>
      <c r="LU16" s="91"/>
      <c r="LV16" s="91"/>
      <c r="LW16" s="91"/>
      <c r="LX16" s="91"/>
      <c r="LY16" s="91"/>
      <c r="LZ16" s="91"/>
      <c r="MA16" s="91"/>
      <c r="MB16" s="91"/>
      <c r="MC16" s="91"/>
      <c r="MD16" s="91"/>
      <c r="ME16" s="91"/>
      <c r="MF16" s="91"/>
      <c r="MG16" s="91"/>
      <c r="MH16" s="91"/>
      <c r="MI16" s="91"/>
      <c r="MJ16" s="91"/>
      <c r="MK16" s="91"/>
      <c r="ML16" s="91"/>
      <c r="MM16" s="91"/>
      <c r="MN16" s="91"/>
      <c r="MO16" s="91"/>
      <c r="MP16" s="91"/>
      <c r="MQ16" s="91"/>
      <c r="MR16" s="91"/>
      <c r="MS16" s="91"/>
      <c r="MT16" s="91"/>
      <c r="MU16" s="91"/>
      <c r="MV16" s="91"/>
      <c r="MW16" s="91"/>
      <c r="MX16" s="91"/>
      <c r="MY16" s="91"/>
      <c r="MZ16" s="91"/>
      <c r="NA16" s="91"/>
      <c r="NB16" s="91"/>
      <c r="NC16" s="91"/>
      <c r="ND16" s="91"/>
      <c r="NE16" s="91"/>
      <c r="NF16" s="91"/>
      <c r="NG16" s="91"/>
      <c r="NH16" s="91"/>
      <c r="NI16" s="91"/>
      <c r="NJ16" s="91"/>
      <c r="NK16" s="91"/>
      <c r="NL16" s="91"/>
      <c r="NM16" s="91"/>
      <c r="NN16" s="91"/>
      <c r="NO16" s="91"/>
      <c r="NP16" s="91"/>
      <c r="NQ16" s="91"/>
      <c r="NR16" s="91"/>
      <c r="NS16" s="91"/>
      <c r="NT16" s="91"/>
      <c r="NU16" s="91"/>
      <c r="NV16" s="91"/>
      <c r="NW16" s="91"/>
      <c r="NX16" s="91"/>
      <c r="NY16" s="91"/>
      <c r="NZ16" s="91"/>
      <c r="OA16" s="91"/>
      <c r="OB16" s="91"/>
      <c r="OC16" s="91"/>
      <c r="OD16" s="91"/>
      <c r="OE16" s="91"/>
      <c r="OF16" s="91"/>
      <c r="OG16" s="91"/>
      <c r="OH16" s="91"/>
      <c r="OI16" s="91"/>
      <c r="OJ16" s="91"/>
      <c r="OK16" s="91"/>
      <c r="OL16" s="91"/>
      <c r="OM16" s="91"/>
      <c r="ON16" s="91"/>
      <c r="OO16" s="91"/>
      <c r="OP16" s="91"/>
      <c r="OQ16" s="91"/>
      <c r="OR16" s="91"/>
      <c r="OS16" s="91"/>
      <c r="OT16" s="91"/>
      <c r="OU16" s="91"/>
      <c r="OV16" s="91"/>
      <c r="OW16" s="91"/>
      <c r="OX16" s="91"/>
      <c r="OY16" s="91"/>
      <c r="OZ16" s="91"/>
      <c r="PA16" s="91"/>
      <c r="PB16" s="91"/>
      <c r="PC16" s="91"/>
      <c r="PD16" s="91"/>
      <c r="PE16" s="91"/>
      <c r="PF16" s="91"/>
      <c r="PG16" s="91"/>
      <c r="PH16" s="91"/>
      <c r="PI16" s="91"/>
      <c r="PJ16" s="91"/>
      <c r="PK16" s="91"/>
      <c r="PL16" s="91"/>
      <c r="PM16" s="91"/>
      <c r="PN16" s="91"/>
      <c r="PO16" s="91"/>
      <c r="PP16" s="91"/>
      <c r="PQ16" s="91"/>
      <c r="PR16" s="91"/>
      <c r="PS16" s="91"/>
      <c r="PT16" s="91"/>
      <c r="PU16" s="91"/>
      <c r="PV16" s="91"/>
      <c r="PW16" s="91"/>
      <c r="PX16" s="91"/>
      <c r="PY16" s="91"/>
      <c r="PZ16" s="91"/>
      <c r="QA16" s="91"/>
      <c r="QB16" s="91"/>
      <c r="QC16" s="91"/>
      <c r="QD16" s="91"/>
      <c r="QE16" s="91"/>
      <c r="QF16" s="91"/>
      <c r="QG16" s="91"/>
      <c r="QH16" s="91"/>
      <c r="QI16" s="91"/>
      <c r="QJ16" s="91"/>
      <c r="QK16" s="91"/>
      <c r="QL16" s="91"/>
      <c r="QM16" s="91"/>
      <c r="QN16" s="91"/>
      <c r="QO16" s="91"/>
      <c r="QP16" s="91"/>
      <c r="QQ16" s="91"/>
      <c r="QR16" s="91"/>
      <c r="QS16" s="91"/>
      <c r="QT16" s="91"/>
      <c r="QU16" s="91"/>
      <c r="QV16" s="91"/>
      <c r="QW16" s="91"/>
      <c r="QX16" s="91"/>
      <c r="QY16" s="91"/>
      <c r="QZ16" s="91"/>
      <c r="RA16" s="91"/>
      <c r="RB16" s="91"/>
      <c r="RC16" s="91"/>
      <c r="RD16" s="91"/>
      <c r="RE16" s="91"/>
      <c r="RF16" s="91"/>
      <c r="RG16" s="91"/>
      <c r="RH16" s="91"/>
      <c r="RI16" s="91"/>
      <c r="RJ16" s="91"/>
      <c r="RK16" s="91"/>
      <c r="RL16" s="91"/>
      <c r="RM16" s="91"/>
      <c r="RN16" s="91"/>
      <c r="RO16" s="91"/>
      <c r="RP16" s="91"/>
      <c r="RQ16" s="91"/>
      <c r="RR16" s="91"/>
      <c r="RS16" s="91"/>
      <c r="RT16" s="91"/>
      <c r="RU16" s="91"/>
      <c r="RV16" s="91"/>
      <c r="RW16" s="91"/>
      <c r="RX16" s="91"/>
      <c r="RY16" s="91"/>
      <c r="RZ16" s="91"/>
      <c r="SA16" s="91"/>
      <c r="SB16" s="91"/>
      <c r="SC16" s="91"/>
      <c r="SD16" s="91"/>
      <c r="SE16" s="91"/>
      <c r="SF16" s="91"/>
      <c r="SG16" s="91"/>
      <c r="SH16" s="91"/>
      <c r="SI16" s="91"/>
      <c r="SJ16" s="91"/>
      <c r="SK16" s="91"/>
      <c r="SL16" s="91"/>
      <c r="SM16" s="91"/>
      <c r="SN16" s="91"/>
      <c r="SO16" s="91"/>
      <c r="SP16" s="91"/>
      <c r="SQ16" s="91"/>
      <c r="SR16" s="91"/>
      <c r="SS16" s="91"/>
      <c r="ST16" s="91"/>
      <c r="SU16" s="91"/>
    </row>
    <row r="17" spans="1:515" s="13" customFormat="1" ht="6" customHeight="1">
      <c r="A17" s="46"/>
      <c r="B17" s="597"/>
      <c r="C17" s="597"/>
      <c r="D17" s="597"/>
      <c r="E17" s="597"/>
      <c r="F17" s="597"/>
      <c r="G17" s="597"/>
      <c r="H17" s="597"/>
      <c r="I17" s="597"/>
      <c r="J17" s="597"/>
      <c r="K17" s="597"/>
      <c r="L17" s="597"/>
      <c r="M17" s="597"/>
      <c r="N17" s="597"/>
      <c r="O17" s="597"/>
      <c r="P17" s="597"/>
      <c r="Q17" s="148"/>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91"/>
      <c r="NF17" s="91"/>
      <c r="NG17" s="91"/>
      <c r="NH17" s="91"/>
      <c r="NI17" s="91"/>
      <c r="NJ17" s="91"/>
      <c r="NK17" s="91"/>
      <c r="NL17" s="91"/>
      <c r="NM17" s="91"/>
      <c r="NN17" s="91"/>
      <c r="NO17" s="91"/>
      <c r="NP17" s="91"/>
      <c r="NQ17" s="91"/>
      <c r="NR17" s="91"/>
      <c r="NS17" s="91"/>
      <c r="NT17" s="91"/>
      <c r="NU17" s="91"/>
      <c r="NV17" s="91"/>
      <c r="NW17" s="91"/>
      <c r="NX17" s="91"/>
      <c r="NY17" s="91"/>
      <c r="NZ17" s="91"/>
      <c r="OA17" s="91"/>
      <c r="OB17" s="91"/>
      <c r="OC17" s="91"/>
      <c r="OD17" s="91"/>
      <c r="OE17" s="91"/>
      <c r="OF17" s="91"/>
      <c r="OG17" s="91"/>
      <c r="OH17" s="91"/>
      <c r="OI17" s="91"/>
      <c r="OJ17" s="91"/>
      <c r="OK17" s="91"/>
      <c r="OL17" s="91"/>
      <c r="OM17" s="91"/>
      <c r="ON17" s="91"/>
      <c r="OO17" s="91"/>
      <c r="OP17" s="91"/>
      <c r="OQ17" s="91"/>
      <c r="OR17" s="91"/>
      <c r="OS17" s="91"/>
      <c r="OT17" s="91"/>
      <c r="OU17" s="91"/>
      <c r="OV17" s="91"/>
      <c r="OW17" s="91"/>
      <c r="OX17" s="91"/>
      <c r="OY17" s="91"/>
      <c r="OZ17" s="91"/>
      <c r="PA17" s="91"/>
      <c r="PB17" s="91"/>
      <c r="PC17" s="91"/>
      <c r="PD17" s="91"/>
      <c r="PE17" s="91"/>
      <c r="PF17" s="91"/>
      <c r="PG17" s="91"/>
      <c r="PH17" s="91"/>
      <c r="PI17" s="91"/>
      <c r="PJ17" s="91"/>
      <c r="PK17" s="91"/>
      <c r="PL17" s="91"/>
      <c r="PM17" s="91"/>
      <c r="PN17" s="91"/>
      <c r="PO17" s="91"/>
      <c r="PP17" s="91"/>
      <c r="PQ17" s="91"/>
      <c r="PR17" s="91"/>
      <c r="PS17" s="91"/>
      <c r="PT17" s="91"/>
      <c r="PU17" s="91"/>
      <c r="PV17" s="91"/>
      <c r="PW17" s="91"/>
      <c r="PX17" s="91"/>
      <c r="PY17" s="91"/>
      <c r="PZ17" s="91"/>
      <c r="QA17" s="91"/>
      <c r="QB17" s="91"/>
      <c r="QC17" s="91"/>
      <c r="QD17" s="91"/>
      <c r="QE17" s="91"/>
      <c r="QF17" s="91"/>
      <c r="QG17" s="91"/>
      <c r="QH17" s="91"/>
      <c r="QI17" s="91"/>
      <c r="QJ17" s="91"/>
      <c r="QK17" s="91"/>
      <c r="QL17" s="91"/>
      <c r="QM17" s="91"/>
      <c r="QN17" s="91"/>
      <c r="QO17" s="91"/>
      <c r="QP17" s="91"/>
      <c r="QQ17" s="91"/>
      <c r="QR17" s="91"/>
      <c r="QS17" s="91"/>
      <c r="QT17" s="91"/>
      <c r="QU17" s="91"/>
      <c r="QV17" s="91"/>
      <c r="QW17" s="91"/>
      <c r="QX17" s="91"/>
      <c r="QY17" s="91"/>
      <c r="QZ17" s="91"/>
      <c r="RA17" s="91"/>
      <c r="RB17" s="91"/>
      <c r="RC17" s="91"/>
      <c r="RD17" s="91"/>
      <c r="RE17" s="91"/>
      <c r="RF17" s="91"/>
      <c r="RG17" s="91"/>
      <c r="RH17" s="91"/>
      <c r="RI17" s="91"/>
      <c r="RJ17" s="91"/>
      <c r="RK17" s="91"/>
      <c r="RL17" s="91"/>
      <c r="RM17" s="91"/>
      <c r="RN17" s="91"/>
      <c r="RO17" s="91"/>
      <c r="RP17" s="91"/>
      <c r="RQ17" s="91"/>
      <c r="RR17" s="91"/>
      <c r="RS17" s="91"/>
      <c r="RT17" s="91"/>
      <c r="RU17" s="91"/>
      <c r="RV17" s="91"/>
      <c r="RW17" s="91"/>
      <c r="RX17" s="91"/>
      <c r="RY17" s="91"/>
      <c r="RZ17" s="91"/>
      <c r="SA17" s="91"/>
      <c r="SB17" s="91"/>
      <c r="SC17" s="91"/>
      <c r="SD17" s="91"/>
      <c r="SE17" s="91"/>
      <c r="SF17" s="91"/>
      <c r="SG17" s="91"/>
      <c r="SH17" s="91"/>
      <c r="SI17" s="91"/>
      <c r="SJ17" s="91"/>
      <c r="SK17" s="91"/>
      <c r="SL17" s="91"/>
      <c r="SM17" s="91"/>
      <c r="SN17" s="91"/>
      <c r="SO17" s="91"/>
      <c r="SP17" s="91"/>
      <c r="SQ17" s="91"/>
      <c r="SR17" s="91"/>
      <c r="SS17" s="91"/>
      <c r="ST17" s="91"/>
      <c r="SU17" s="91"/>
    </row>
    <row r="18" spans="1:515" s="13" customFormat="1" ht="15" customHeight="1">
      <c r="A18" s="46"/>
      <c r="B18" s="576"/>
      <c r="C18" s="576"/>
      <c r="D18" s="576"/>
      <c r="E18" s="576"/>
      <c r="F18" s="576"/>
      <c r="G18" s="576"/>
      <c r="H18" s="576"/>
      <c r="I18" s="576"/>
      <c r="J18" s="576"/>
      <c r="K18" s="576"/>
      <c r="L18" s="576"/>
      <c r="M18" s="576"/>
      <c r="N18" s="576"/>
      <c r="O18" s="576"/>
      <c r="P18" s="576"/>
      <c r="Q18" s="147"/>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1"/>
      <c r="DK18" s="91"/>
      <c r="DL18" s="91"/>
      <c r="DM18" s="91"/>
      <c r="DN18" s="91"/>
      <c r="DO18" s="91"/>
      <c r="DP18" s="91"/>
      <c r="DQ18" s="91"/>
      <c r="DR18" s="91"/>
      <c r="DS18" s="91"/>
      <c r="DT18" s="91"/>
      <c r="DU18" s="91"/>
      <c r="DV18" s="91"/>
      <c r="DW18" s="91"/>
      <c r="DX18" s="91"/>
      <c r="DY18" s="91"/>
      <c r="DZ18" s="91"/>
      <c r="EA18" s="91"/>
      <c r="EB18" s="91"/>
      <c r="EC18" s="91"/>
      <c r="ED18" s="91"/>
      <c r="EE18" s="91"/>
      <c r="EF18" s="91"/>
      <c r="EG18" s="91"/>
      <c r="EH18" s="91"/>
      <c r="EI18" s="91"/>
      <c r="EJ18" s="91"/>
      <c r="EK18" s="91"/>
      <c r="EL18" s="91"/>
      <c r="EM18" s="91"/>
      <c r="EN18" s="91"/>
      <c r="EO18" s="91"/>
      <c r="EP18" s="91"/>
      <c r="EQ18" s="91"/>
      <c r="ER18" s="91"/>
      <c r="ES18" s="91"/>
      <c r="ET18" s="91"/>
      <c r="EU18" s="91"/>
      <c r="EV18" s="91"/>
      <c r="EW18" s="91"/>
      <c r="EX18" s="91"/>
      <c r="EY18" s="91"/>
      <c r="EZ18" s="91"/>
      <c r="FA18" s="91"/>
      <c r="FB18" s="91"/>
      <c r="FC18" s="91"/>
      <c r="FD18" s="91"/>
      <c r="FE18" s="91"/>
      <c r="FF18" s="91"/>
      <c r="FG18" s="91"/>
      <c r="FH18" s="91"/>
      <c r="FI18" s="91"/>
      <c r="FJ18" s="91"/>
      <c r="FK18" s="91"/>
      <c r="FL18" s="91"/>
      <c r="FM18" s="91"/>
      <c r="FN18" s="91"/>
      <c r="FO18" s="91"/>
      <c r="FP18" s="91"/>
      <c r="FQ18" s="91"/>
      <c r="FR18" s="91"/>
      <c r="FS18" s="91"/>
      <c r="FT18" s="91"/>
      <c r="FU18" s="91"/>
      <c r="FV18" s="91"/>
      <c r="FW18" s="91"/>
      <c r="FX18" s="91"/>
      <c r="FY18" s="91"/>
      <c r="FZ18" s="91"/>
      <c r="GA18" s="91"/>
      <c r="GB18" s="91"/>
      <c r="GC18" s="91"/>
      <c r="GD18" s="91"/>
      <c r="GE18" s="91"/>
      <c r="GF18" s="91"/>
      <c r="GG18" s="91"/>
      <c r="GH18" s="91"/>
      <c r="GI18" s="91"/>
      <c r="GJ18" s="91"/>
      <c r="GK18" s="91"/>
      <c r="GL18" s="91"/>
      <c r="GM18" s="91"/>
      <c r="GN18" s="91"/>
      <c r="GO18" s="91"/>
      <c r="GP18" s="91"/>
      <c r="GQ18" s="91"/>
      <c r="GR18" s="91"/>
      <c r="GS18" s="91"/>
      <c r="GT18" s="91"/>
      <c r="GU18" s="91"/>
      <c r="GV18" s="91"/>
      <c r="GW18" s="91"/>
      <c r="GX18" s="91"/>
      <c r="GY18" s="91"/>
      <c r="GZ18" s="91"/>
      <c r="HA18" s="91"/>
      <c r="HB18" s="91"/>
      <c r="HC18" s="91"/>
      <c r="HD18" s="91"/>
      <c r="HE18" s="91"/>
      <c r="HF18" s="91"/>
      <c r="HG18" s="91"/>
      <c r="HH18" s="91"/>
      <c r="HI18" s="91"/>
      <c r="HJ18" s="91"/>
      <c r="HK18" s="91"/>
      <c r="HL18" s="91"/>
      <c r="HM18" s="91"/>
      <c r="HN18" s="91"/>
      <c r="HO18" s="91"/>
      <c r="HP18" s="91"/>
      <c r="HQ18" s="91"/>
      <c r="HR18" s="91"/>
      <c r="HS18" s="91"/>
      <c r="HT18" s="91"/>
      <c r="HU18" s="91"/>
      <c r="HV18" s="91"/>
      <c r="HW18" s="91"/>
      <c r="HX18" s="91"/>
      <c r="HY18" s="91"/>
      <c r="HZ18" s="91"/>
      <c r="IA18" s="91"/>
      <c r="IB18" s="91"/>
      <c r="IC18" s="91"/>
      <c r="ID18" s="91"/>
      <c r="IE18" s="91"/>
      <c r="IF18" s="91"/>
      <c r="IG18" s="91"/>
      <c r="IH18" s="91"/>
      <c r="II18" s="91"/>
      <c r="IJ18" s="91"/>
      <c r="IK18" s="91"/>
      <c r="IL18" s="91"/>
      <c r="IM18" s="91"/>
      <c r="IN18" s="91"/>
      <c r="IO18" s="91"/>
      <c r="IP18" s="91"/>
      <c r="IQ18" s="91"/>
      <c r="IR18" s="91"/>
      <c r="IS18" s="91"/>
      <c r="IT18" s="91"/>
      <c r="IU18" s="91"/>
      <c r="IV18" s="91"/>
      <c r="IW18" s="91"/>
      <c r="IX18" s="91"/>
      <c r="IY18" s="91"/>
      <c r="IZ18" s="91"/>
      <c r="JA18" s="91"/>
      <c r="JB18" s="91"/>
      <c r="JC18" s="91"/>
      <c r="JD18" s="91"/>
      <c r="JE18" s="91"/>
      <c r="JF18" s="91"/>
      <c r="JG18" s="91"/>
      <c r="JH18" s="91"/>
      <c r="JI18" s="91"/>
      <c r="JJ18" s="91"/>
      <c r="JK18" s="91"/>
      <c r="JL18" s="91"/>
      <c r="JM18" s="91"/>
      <c r="JN18" s="91"/>
      <c r="JO18" s="91"/>
      <c r="JP18" s="91"/>
      <c r="JQ18" s="91"/>
      <c r="JR18" s="91"/>
      <c r="JS18" s="91"/>
      <c r="JT18" s="91"/>
      <c r="JU18" s="91"/>
      <c r="JV18" s="91"/>
      <c r="JW18" s="91"/>
      <c r="JX18" s="91"/>
      <c r="JY18" s="91"/>
      <c r="JZ18" s="91"/>
      <c r="KA18" s="91"/>
      <c r="KB18" s="91"/>
      <c r="KC18" s="91"/>
      <c r="KD18" s="91"/>
      <c r="KE18" s="91"/>
      <c r="KF18" s="91"/>
      <c r="KG18" s="91"/>
      <c r="KH18" s="91"/>
      <c r="KI18" s="91"/>
      <c r="KJ18" s="91"/>
      <c r="KK18" s="91"/>
      <c r="KL18" s="91"/>
      <c r="KM18" s="91"/>
      <c r="KN18" s="91"/>
      <c r="KO18" s="91"/>
      <c r="KP18" s="91"/>
      <c r="KQ18" s="91"/>
      <c r="KR18" s="91"/>
      <c r="KS18" s="91"/>
      <c r="KT18" s="91"/>
      <c r="KU18" s="91"/>
      <c r="KV18" s="91"/>
      <c r="KW18" s="91"/>
      <c r="KX18" s="91"/>
      <c r="KY18" s="91"/>
      <c r="KZ18" s="91"/>
      <c r="LA18" s="91"/>
      <c r="LB18" s="91"/>
      <c r="LC18" s="91"/>
      <c r="LD18" s="91"/>
      <c r="LE18" s="91"/>
      <c r="LF18" s="91"/>
      <c r="LG18" s="91"/>
      <c r="LH18" s="91"/>
      <c r="LI18" s="91"/>
      <c r="LJ18" s="91"/>
      <c r="LK18" s="91"/>
      <c r="LL18" s="91"/>
      <c r="LM18" s="91"/>
      <c r="LN18" s="91"/>
      <c r="LO18" s="91"/>
      <c r="LP18" s="91"/>
      <c r="LQ18" s="91"/>
      <c r="LR18" s="91"/>
      <c r="LS18" s="91"/>
      <c r="LT18" s="91"/>
      <c r="LU18" s="91"/>
      <c r="LV18" s="91"/>
      <c r="LW18" s="91"/>
      <c r="LX18" s="91"/>
      <c r="LY18" s="91"/>
      <c r="LZ18" s="91"/>
      <c r="MA18" s="91"/>
      <c r="MB18" s="91"/>
      <c r="MC18" s="91"/>
      <c r="MD18" s="91"/>
      <c r="ME18" s="91"/>
      <c r="MF18" s="91"/>
      <c r="MG18" s="91"/>
      <c r="MH18" s="91"/>
      <c r="MI18" s="91"/>
      <c r="MJ18" s="91"/>
      <c r="MK18" s="91"/>
      <c r="ML18" s="91"/>
      <c r="MM18" s="91"/>
      <c r="MN18" s="91"/>
      <c r="MO18" s="91"/>
      <c r="MP18" s="91"/>
      <c r="MQ18" s="91"/>
      <c r="MR18" s="91"/>
      <c r="MS18" s="91"/>
      <c r="MT18" s="91"/>
      <c r="MU18" s="91"/>
      <c r="MV18" s="91"/>
      <c r="MW18" s="91"/>
      <c r="MX18" s="91"/>
      <c r="MY18" s="91"/>
      <c r="MZ18" s="91"/>
      <c r="NA18" s="91"/>
      <c r="NB18" s="91"/>
      <c r="NC18" s="91"/>
      <c r="ND18" s="91"/>
      <c r="NE18" s="91"/>
      <c r="NF18" s="91"/>
      <c r="NG18" s="91"/>
      <c r="NH18" s="91"/>
      <c r="NI18" s="91"/>
      <c r="NJ18" s="91"/>
      <c r="NK18" s="91"/>
      <c r="NL18" s="91"/>
      <c r="NM18" s="91"/>
      <c r="NN18" s="91"/>
      <c r="NO18" s="91"/>
      <c r="NP18" s="91"/>
      <c r="NQ18" s="91"/>
      <c r="NR18" s="91"/>
      <c r="NS18" s="91"/>
      <c r="NT18" s="91"/>
      <c r="NU18" s="91"/>
      <c r="NV18" s="91"/>
      <c r="NW18" s="91"/>
      <c r="NX18" s="91"/>
      <c r="NY18" s="91"/>
      <c r="NZ18" s="91"/>
      <c r="OA18" s="91"/>
      <c r="OB18" s="91"/>
      <c r="OC18" s="91"/>
      <c r="OD18" s="91"/>
      <c r="OE18" s="91"/>
      <c r="OF18" s="91"/>
      <c r="OG18" s="91"/>
      <c r="OH18" s="91"/>
      <c r="OI18" s="91"/>
      <c r="OJ18" s="91"/>
      <c r="OK18" s="91"/>
      <c r="OL18" s="91"/>
      <c r="OM18" s="91"/>
      <c r="ON18" s="91"/>
      <c r="OO18" s="91"/>
      <c r="OP18" s="91"/>
      <c r="OQ18" s="91"/>
      <c r="OR18" s="91"/>
      <c r="OS18" s="91"/>
      <c r="OT18" s="91"/>
      <c r="OU18" s="91"/>
      <c r="OV18" s="91"/>
      <c r="OW18" s="91"/>
      <c r="OX18" s="91"/>
      <c r="OY18" s="91"/>
      <c r="OZ18" s="91"/>
      <c r="PA18" s="91"/>
      <c r="PB18" s="91"/>
      <c r="PC18" s="91"/>
      <c r="PD18" s="91"/>
      <c r="PE18" s="91"/>
      <c r="PF18" s="91"/>
      <c r="PG18" s="91"/>
      <c r="PH18" s="91"/>
      <c r="PI18" s="91"/>
      <c r="PJ18" s="91"/>
      <c r="PK18" s="91"/>
      <c r="PL18" s="91"/>
      <c r="PM18" s="91"/>
      <c r="PN18" s="91"/>
      <c r="PO18" s="91"/>
      <c r="PP18" s="91"/>
      <c r="PQ18" s="91"/>
      <c r="PR18" s="91"/>
      <c r="PS18" s="91"/>
      <c r="PT18" s="91"/>
      <c r="PU18" s="91"/>
      <c r="PV18" s="91"/>
      <c r="PW18" s="91"/>
      <c r="PX18" s="91"/>
      <c r="PY18" s="91"/>
      <c r="PZ18" s="91"/>
      <c r="QA18" s="91"/>
      <c r="QB18" s="91"/>
      <c r="QC18" s="91"/>
      <c r="QD18" s="91"/>
      <c r="QE18" s="91"/>
      <c r="QF18" s="91"/>
      <c r="QG18" s="91"/>
      <c r="QH18" s="91"/>
      <c r="QI18" s="91"/>
      <c r="QJ18" s="91"/>
      <c r="QK18" s="91"/>
      <c r="QL18" s="91"/>
      <c r="QM18" s="91"/>
      <c r="QN18" s="91"/>
      <c r="QO18" s="91"/>
      <c r="QP18" s="91"/>
      <c r="QQ18" s="91"/>
      <c r="QR18" s="91"/>
      <c r="QS18" s="91"/>
      <c r="QT18" s="91"/>
      <c r="QU18" s="91"/>
      <c r="QV18" s="91"/>
      <c r="QW18" s="91"/>
      <c r="QX18" s="91"/>
      <c r="QY18" s="91"/>
      <c r="QZ18" s="91"/>
      <c r="RA18" s="91"/>
      <c r="RB18" s="91"/>
      <c r="RC18" s="91"/>
      <c r="RD18" s="91"/>
      <c r="RE18" s="91"/>
      <c r="RF18" s="91"/>
      <c r="RG18" s="91"/>
      <c r="RH18" s="91"/>
      <c r="RI18" s="91"/>
      <c r="RJ18" s="91"/>
      <c r="RK18" s="91"/>
      <c r="RL18" s="91"/>
      <c r="RM18" s="91"/>
      <c r="RN18" s="91"/>
      <c r="RO18" s="91"/>
      <c r="RP18" s="91"/>
      <c r="RQ18" s="91"/>
      <c r="RR18" s="91"/>
      <c r="RS18" s="91"/>
      <c r="RT18" s="91"/>
      <c r="RU18" s="91"/>
      <c r="RV18" s="91"/>
      <c r="RW18" s="91"/>
      <c r="RX18" s="91"/>
      <c r="RY18" s="91"/>
      <c r="RZ18" s="91"/>
      <c r="SA18" s="91"/>
      <c r="SB18" s="91"/>
      <c r="SC18" s="91"/>
      <c r="SD18" s="91"/>
      <c r="SE18" s="91"/>
      <c r="SF18" s="91"/>
      <c r="SG18" s="91"/>
      <c r="SH18" s="91"/>
      <c r="SI18" s="91"/>
      <c r="SJ18" s="91"/>
      <c r="SK18" s="91"/>
      <c r="SL18" s="91"/>
      <c r="SM18" s="91"/>
      <c r="SN18" s="91"/>
      <c r="SO18" s="91"/>
      <c r="SP18" s="91"/>
      <c r="SQ18" s="91"/>
      <c r="SR18" s="91"/>
      <c r="SS18" s="91"/>
      <c r="ST18" s="91"/>
      <c r="SU18" s="91"/>
    </row>
    <row r="19" spans="1:515" s="13" customFormat="1" ht="15" customHeight="1">
      <c r="A19" s="46"/>
      <c r="B19" s="593" t="s">
        <v>15</v>
      </c>
      <c r="C19" s="593"/>
      <c r="D19" s="593"/>
      <c r="E19" s="593"/>
      <c r="F19" s="593"/>
      <c r="G19" s="593"/>
      <c r="H19" s="593"/>
      <c r="I19" s="593"/>
      <c r="J19" s="593"/>
      <c r="K19" s="593"/>
      <c r="L19" s="593"/>
      <c r="M19" s="593"/>
      <c r="N19" s="593"/>
      <c r="O19" s="593"/>
      <c r="P19" s="593"/>
      <c r="Q19" s="147"/>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1"/>
      <c r="DJ19" s="91"/>
      <c r="DK19" s="91"/>
      <c r="DL19" s="91"/>
      <c r="DM19" s="91"/>
      <c r="DN19" s="91"/>
      <c r="DO19" s="91"/>
      <c r="DP19" s="91"/>
      <c r="DQ19" s="91"/>
      <c r="DR19" s="91"/>
      <c r="DS19" s="91"/>
      <c r="DT19" s="91"/>
      <c r="DU19" s="91"/>
      <c r="DV19" s="91"/>
      <c r="DW19" s="91"/>
      <c r="DX19" s="91"/>
      <c r="DY19" s="91"/>
      <c r="DZ19" s="91"/>
      <c r="EA19" s="91"/>
      <c r="EB19" s="91"/>
      <c r="EC19" s="91"/>
      <c r="ED19" s="91"/>
      <c r="EE19" s="91"/>
      <c r="EF19" s="91"/>
      <c r="EG19" s="91"/>
      <c r="EH19" s="91"/>
      <c r="EI19" s="91"/>
      <c r="EJ19" s="91"/>
      <c r="EK19" s="91"/>
      <c r="EL19" s="91"/>
      <c r="EM19" s="91"/>
      <c r="EN19" s="91"/>
      <c r="EO19" s="91"/>
      <c r="EP19" s="91"/>
      <c r="EQ19" s="91"/>
      <c r="ER19" s="91"/>
      <c r="ES19" s="91"/>
      <c r="ET19" s="91"/>
      <c r="EU19" s="91"/>
      <c r="EV19" s="91"/>
      <c r="EW19" s="91"/>
      <c r="EX19" s="91"/>
      <c r="EY19" s="91"/>
      <c r="EZ19" s="91"/>
      <c r="FA19" s="91"/>
      <c r="FB19" s="91"/>
      <c r="FC19" s="91"/>
      <c r="FD19" s="91"/>
      <c r="FE19" s="91"/>
      <c r="FF19" s="91"/>
      <c r="FG19" s="91"/>
      <c r="FH19" s="91"/>
      <c r="FI19" s="91"/>
      <c r="FJ19" s="91"/>
      <c r="FK19" s="91"/>
      <c r="FL19" s="91"/>
      <c r="FM19" s="91"/>
      <c r="FN19" s="91"/>
      <c r="FO19" s="91"/>
      <c r="FP19" s="91"/>
      <c r="FQ19" s="91"/>
      <c r="FR19" s="91"/>
      <c r="FS19" s="91"/>
      <c r="FT19" s="91"/>
      <c r="FU19" s="91"/>
      <c r="FV19" s="91"/>
      <c r="FW19" s="91"/>
      <c r="FX19" s="91"/>
      <c r="FY19" s="91"/>
      <c r="FZ19" s="91"/>
      <c r="GA19" s="91"/>
      <c r="GB19" s="91"/>
      <c r="GC19" s="91"/>
      <c r="GD19" s="91"/>
      <c r="GE19" s="91"/>
      <c r="GF19" s="91"/>
      <c r="GG19" s="91"/>
      <c r="GH19" s="91"/>
      <c r="GI19" s="91"/>
      <c r="GJ19" s="91"/>
      <c r="GK19" s="91"/>
      <c r="GL19" s="91"/>
      <c r="GM19" s="91"/>
      <c r="GN19" s="91"/>
      <c r="GO19" s="91"/>
      <c r="GP19" s="91"/>
      <c r="GQ19" s="91"/>
      <c r="GR19" s="91"/>
      <c r="GS19" s="91"/>
      <c r="GT19" s="91"/>
      <c r="GU19" s="91"/>
      <c r="GV19" s="91"/>
      <c r="GW19" s="91"/>
      <c r="GX19" s="91"/>
      <c r="GY19" s="91"/>
      <c r="GZ19" s="91"/>
      <c r="HA19" s="91"/>
      <c r="HB19" s="91"/>
      <c r="HC19" s="91"/>
      <c r="HD19" s="91"/>
      <c r="HE19" s="91"/>
      <c r="HF19" s="91"/>
      <c r="HG19" s="91"/>
      <c r="HH19" s="91"/>
      <c r="HI19" s="91"/>
      <c r="HJ19" s="91"/>
      <c r="HK19" s="91"/>
      <c r="HL19" s="91"/>
      <c r="HM19" s="91"/>
      <c r="HN19" s="91"/>
      <c r="HO19" s="91"/>
      <c r="HP19" s="91"/>
      <c r="HQ19" s="91"/>
      <c r="HR19" s="91"/>
      <c r="HS19" s="91"/>
      <c r="HT19" s="91"/>
      <c r="HU19" s="91"/>
      <c r="HV19" s="91"/>
      <c r="HW19" s="91"/>
      <c r="HX19" s="91"/>
      <c r="HY19" s="91"/>
      <c r="HZ19" s="91"/>
      <c r="IA19" s="91"/>
      <c r="IB19" s="91"/>
      <c r="IC19" s="91"/>
      <c r="ID19" s="91"/>
      <c r="IE19" s="91"/>
      <c r="IF19" s="91"/>
      <c r="IG19" s="91"/>
      <c r="IH19" s="91"/>
      <c r="II19" s="91"/>
      <c r="IJ19" s="91"/>
      <c r="IK19" s="91"/>
      <c r="IL19" s="91"/>
      <c r="IM19" s="91"/>
      <c r="IN19" s="91"/>
      <c r="IO19" s="91"/>
      <c r="IP19" s="91"/>
      <c r="IQ19" s="91"/>
      <c r="IR19" s="91"/>
      <c r="IS19" s="91"/>
      <c r="IT19" s="91"/>
      <c r="IU19" s="91"/>
      <c r="IV19" s="91"/>
      <c r="IW19" s="91"/>
      <c r="IX19" s="91"/>
      <c r="IY19" s="91"/>
      <c r="IZ19" s="91"/>
      <c r="JA19" s="91"/>
      <c r="JB19" s="91"/>
      <c r="JC19" s="91"/>
      <c r="JD19" s="91"/>
      <c r="JE19" s="91"/>
      <c r="JF19" s="91"/>
      <c r="JG19" s="91"/>
      <c r="JH19" s="91"/>
      <c r="JI19" s="91"/>
      <c r="JJ19" s="91"/>
      <c r="JK19" s="91"/>
      <c r="JL19" s="91"/>
      <c r="JM19" s="91"/>
      <c r="JN19" s="91"/>
      <c r="JO19" s="91"/>
      <c r="JP19" s="91"/>
      <c r="JQ19" s="91"/>
      <c r="JR19" s="91"/>
      <c r="JS19" s="91"/>
      <c r="JT19" s="91"/>
      <c r="JU19" s="91"/>
      <c r="JV19" s="91"/>
      <c r="JW19" s="91"/>
      <c r="JX19" s="91"/>
      <c r="JY19" s="91"/>
      <c r="JZ19" s="91"/>
      <c r="KA19" s="91"/>
      <c r="KB19" s="91"/>
      <c r="KC19" s="91"/>
      <c r="KD19" s="91"/>
      <c r="KE19" s="91"/>
      <c r="KF19" s="91"/>
      <c r="KG19" s="91"/>
      <c r="KH19" s="91"/>
      <c r="KI19" s="91"/>
      <c r="KJ19" s="91"/>
      <c r="KK19" s="91"/>
      <c r="KL19" s="91"/>
      <c r="KM19" s="91"/>
      <c r="KN19" s="91"/>
      <c r="KO19" s="91"/>
      <c r="KP19" s="91"/>
      <c r="KQ19" s="91"/>
      <c r="KR19" s="91"/>
      <c r="KS19" s="91"/>
      <c r="KT19" s="91"/>
      <c r="KU19" s="91"/>
      <c r="KV19" s="91"/>
      <c r="KW19" s="91"/>
      <c r="KX19" s="91"/>
      <c r="KY19" s="91"/>
      <c r="KZ19" s="91"/>
      <c r="LA19" s="91"/>
      <c r="LB19" s="91"/>
      <c r="LC19" s="91"/>
      <c r="LD19" s="91"/>
      <c r="LE19" s="91"/>
      <c r="LF19" s="91"/>
      <c r="LG19" s="91"/>
      <c r="LH19" s="91"/>
      <c r="LI19" s="91"/>
      <c r="LJ19" s="91"/>
      <c r="LK19" s="91"/>
      <c r="LL19" s="91"/>
      <c r="LM19" s="91"/>
      <c r="LN19" s="91"/>
      <c r="LO19" s="91"/>
      <c r="LP19" s="91"/>
      <c r="LQ19" s="91"/>
      <c r="LR19" s="91"/>
      <c r="LS19" s="91"/>
      <c r="LT19" s="91"/>
      <c r="LU19" s="91"/>
      <c r="LV19" s="91"/>
      <c r="LW19" s="91"/>
      <c r="LX19" s="91"/>
      <c r="LY19" s="91"/>
      <c r="LZ19" s="91"/>
      <c r="MA19" s="91"/>
      <c r="MB19" s="91"/>
      <c r="MC19" s="91"/>
      <c r="MD19" s="91"/>
      <c r="ME19" s="91"/>
      <c r="MF19" s="91"/>
      <c r="MG19" s="91"/>
      <c r="MH19" s="91"/>
      <c r="MI19" s="91"/>
      <c r="MJ19" s="91"/>
      <c r="MK19" s="91"/>
      <c r="ML19" s="91"/>
      <c r="MM19" s="91"/>
      <c r="MN19" s="91"/>
      <c r="MO19" s="91"/>
      <c r="MP19" s="91"/>
      <c r="MQ19" s="91"/>
      <c r="MR19" s="91"/>
      <c r="MS19" s="91"/>
      <c r="MT19" s="91"/>
      <c r="MU19" s="91"/>
      <c r="MV19" s="91"/>
      <c r="MW19" s="91"/>
      <c r="MX19" s="91"/>
      <c r="MY19" s="91"/>
      <c r="MZ19" s="91"/>
      <c r="NA19" s="91"/>
      <c r="NB19" s="91"/>
      <c r="NC19" s="91"/>
      <c r="ND19" s="91"/>
      <c r="NE19" s="91"/>
      <c r="NF19" s="91"/>
      <c r="NG19" s="91"/>
      <c r="NH19" s="91"/>
      <c r="NI19" s="91"/>
      <c r="NJ19" s="91"/>
      <c r="NK19" s="91"/>
      <c r="NL19" s="91"/>
      <c r="NM19" s="91"/>
      <c r="NN19" s="91"/>
      <c r="NO19" s="91"/>
      <c r="NP19" s="91"/>
      <c r="NQ19" s="91"/>
      <c r="NR19" s="91"/>
      <c r="NS19" s="91"/>
      <c r="NT19" s="91"/>
      <c r="NU19" s="91"/>
      <c r="NV19" s="91"/>
      <c r="NW19" s="91"/>
      <c r="NX19" s="91"/>
      <c r="NY19" s="91"/>
      <c r="NZ19" s="91"/>
      <c r="OA19" s="91"/>
      <c r="OB19" s="91"/>
      <c r="OC19" s="91"/>
      <c r="OD19" s="91"/>
      <c r="OE19" s="91"/>
      <c r="OF19" s="91"/>
      <c r="OG19" s="91"/>
      <c r="OH19" s="91"/>
      <c r="OI19" s="91"/>
      <c r="OJ19" s="91"/>
      <c r="OK19" s="91"/>
      <c r="OL19" s="91"/>
      <c r="OM19" s="91"/>
      <c r="ON19" s="91"/>
      <c r="OO19" s="91"/>
      <c r="OP19" s="91"/>
      <c r="OQ19" s="91"/>
      <c r="OR19" s="91"/>
      <c r="OS19" s="91"/>
      <c r="OT19" s="91"/>
      <c r="OU19" s="91"/>
      <c r="OV19" s="91"/>
      <c r="OW19" s="91"/>
      <c r="OX19" s="91"/>
      <c r="OY19" s="91"/>
      <c r="OZ19" s="91"/>
      <c r="PA19" s="91"/>
      <c r="PB19" s="91"/>
      <c r="PC19" s="91"/>
      <c r="PD19" s="91"/>
      <c r="PE19" s="91"/>
      <c r="PF19" s="91"/>
      <c r="PG19" s="91"/>
      <c r="PH19" s="91"/>
      <c r="PI19" s="91"/>
      <c r="PJ19" s="91"/>
      <c r="PK19" s="91"/>
      <c r="PL19" s="91"/>
      <c r="PM19" s="91"/>
      <c r="PN19" s="91"/>
      <c r="PO19" s="91"/>
      <c r="PP19" s="91"/>
      <c r="PQ19" s="91"/>
      <c r="PR19" s="91"/>
      <c r="PS19" s="91"/>
      <c r="PT19" s="91"/>
      <c r="PU19" s="91"/>
      <c r="PV19" s="91"/>
      <c r="PW19" s="91"/>
      <c r="PX19" s="91"/>
      <c r="PY19" s="91"/>
      <c r="PZ19" s="91"/>
      <c r="QA19" s="91"/>
      <c r="QB19" s="91"/>
      <c r="QC19" s="91"/>
      <c r="QD19" s="91"/>
      <c r="QE19" s="91"/>
      <c r="QF19" s="91"/>
      <c r="QG19" s="91"/>
      <c r="QH19" s="91"/>
      <c r="QI19" s="91"/>
      <c r="QJ19" s="91"/>
      <c r="QK19" s="91"/>
      <c r="QL19" s="91"/>
      <c r="QM19" s="91"/>
      <c r="QN19" s="91"/>
      <c r="QO19" s="91"/>
      <c r="QP19" s="91"/>
      <c r="QQ19" s="91"/>
      <c r="QR19" s="91"/>
      <c r="QS19" s="91"/>
      <c r="QT19" s="91"/>
      <c r="QU19" s="91"/>
      <c r="QV19" s="91"/>
      <c r="QW19" s="91"/>
      <c r="QX19" s="91"/>
      <c r="QY19" s="91"/>
      <c r="QZ19" s="91"/>
      <c r="RA19" s="91"/>
      <c r="RB19" s="91"/>
      <c r="RC19" s="91"/>
      <c r="RD19" s="91"/>
      <c r="RE19" s="91"/>
      <c r="RF19" s="91"/>
      <c r="RG19" s="91"/>
      <c r="RH19" s="91"/>
      <c r="RI19" s="91"/>
      <c r="RJ19" s="91"/>
      <c r="RK19" s="91"/>
      <c r="RL19" s="91"/>
      <c r="RM19" s="91"/>
      <c r="RN19" s="91"/>
      <c r="RO19" s="91"/>
      <c r="RP19" s="91"/>
      <c r="RQ19" s="91"/>
      <c r="RR19" s="91"/>
      <c r="RS19" s="91"/>
      <c r="RT19" s="91"/>
      <c r="RU19" s="91"/>
      <c r="RV19" s="91"/>
      <c r="RW19" s="91"/>
      <c r="RX19" s="91"/>
      <c r="RY19" s="91"/>
      <c r="RZ19" s="91"/>
      <c r="SA19" s="91"/>
      <c r="SB19" s="91"/>
      <c r="SC19" s="91"/>
      <c r="SD19" s="91"/>
      <c r="SE19" s="91"/>
      <c r="SF19" s="91"/>
      <c r="SG19" s="91"/>
      <c r="SH19" s="91"/>
      <c r="SI19" s="91"/>
      <c r="SJ19" s="91"/>
      <c r="SK19" s="91"/>
      <c r="SL19" s="91"/>
      <c r="SM19" s="91"/>
      <c r="SN19" s="91"/>
      <c r="SO19" s="91"/>
      <c r="SP19" s="91"/>
      <c r="SQ19" s="91"/>
      <c r="SR19" s="91"/>
      <c r="SS19" s="91"/>
      <c r="ST19" s="91"/>
      <c r="SU19" s="91"/>
    </row>
    <row r="20" spans="1:515" s="13" customFormat="1" ht="15" customHeight="1">
      <c r="A20" s="46"/>
      <c r="B20" s="576"/>
      <c r="C20" s="576"/>
      <c r="D20" s="576"/>
      <c r="E20" s="576"/>
      <c r="F20" s="576"/>
      <c r="G20" s="576"/>
      <c r="H20" s="576"/>
      <c r="I20" s="576"/>
      <c r="J20" s="576"/>
      <c r="K20" s="576"/>
      <c r="L20" s="576"/>
      <c r="M20" s="576"/>
      <c r="N20" s="576"/>
      <c r="O20" s="576"/>
      <c r="P20" s="576"/>
      <c r="Q20" s="147"/>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1"/>
      <c r="DJ20" s="91"/>
      <c r="DK20" s="91"/>
      <c r="DL20" s="91"/>
      <c r="DM20" s="91"/>
      <c r="DN20" s="91"/>
      <c r="DO20" s="91"/>
      <c r="DP20" s="91"/>
      <c r="DQ20" s="91"/>
      <c r="DR20" s="91"/>
      <c r="DS20" s="91"/>
      <c r="DT20" s="91"/>
      <c r="DU20" s="91"/>
      <c r="DV20" s="91"/>
      <c r="DW20" s="91"/>
      <c r="DX20" s="91"/>
      <c r="DY20" s="91"/>
      <c r="DZ20" s="91"/>
      <c r="EA20" s="91"/>
      <c r="EB20" s="91"/>
      <c r="EC20" s="91"/>
      <c r="ED20" s="91"/>
      <c r="EE20" s="91"/>
      <c r="EF20" s="91"/>
      <c r="EG20" s="91"/>
      <c r="EH20" s="91"/>
      <c r="EI20" s="91"/>
      <c r="EJ20" s="91"/>
      <c r="EK20" s="91"/>
      <c r="EL20" s="91"/>
      <c r="EM20" s="91"/>
      <c r="EN20" s="91"/>
      <c r="EO20" s="91"/>
      <c r="EP20" s="91"/>
      <c r="EQ20" s="91"/>
      <c r="ER20" s="91"/>
      <c r="ES20" s="91"/>
      <c r="ET20" s="91"/>
      <c r="EU20" s="91"/>
      <c r="EV20" s="91"/>
      <c r="EW20" s="91"/>
      <c r="EX20" s="91"/>
      <c r="EY20" s="91"/>
      <c r="EZ20" s="91"/>
      <c r="FA20" s="91"/>
      <c r="FB20" s="91"/>
      <c r="FC20" s="91"/>
      <c r="FD20" s="91"/>
      <c r="FE20" s="91"/>
      <c r="FF20" s="91"/>
      <c r="FG20" s="91"/>
      <c r="FH20" s="91"/>
      <c r="FI20" s="91"/>
      <c r="FJ20" s="91"/>
      <c r="FK20" s="91"/>
      <c r="FL20" s="91"/>
      <c r="FM20" s="91"/>
      <c r="FN20" s="91"/>
      <c r="FO20" s="91"/>
      <c r="FP20" s="91"/>
      <c r="FQ20" s="91"/>
      <c r="FR20" s="91"/>
      <c r="FS20" s="91"/>
      <c r="FT20" s="91"/>
      <c r="FU20" s="91"/>
      <c r="FV20" s="91"/>
      <c r="FW20" s="91"/>
      <c r="FX20" s="91"/>
      <c r="FY20" s="91"/>
      <c r="FZ20" s="91"/>
      <c r="GA20" s="91"/>
      <c r="GB20" s="91"/>
      <c r="GC20" s="91"/>
      <c r="GD20" s="91"/>
      <c r="GE20" s="91"/>
      <c r="GF20" s="91"/>
      <c r="GG20" s="91"/>
      <c r="GH20" s="91"/>
      <c r="GI20" s="91"/>
      <c r="GJ20" s="91"/>
      <c r="GK20" s="91"/>
      <c r="GL20" s="91"/>
      <c r="GM20" s="91"/>
      <c r="GN20" s="91"/>
      <c r="GO20" s="91"/>
      <c r="GP20" s="91"/>
      <c r="GQ20" s="91"/>
      <c r="GR20" s="91"/>
      <c r="GS20" s="91"/>
      <c r="GT20" s="91"/>
      <c r="GU20" s="91"/>
      <c r="GV20" s="91"/>
      <c r="GW20" s="91"/>
      <c r="GX20" s="91"/>
      <c r="GY20" s="91"/>
      <c r="GZ20" s="91"/>
      <c r="HA20" s="91"/>
      <c r="HB20" s="91"/>
      <c r="HC20" s="91"/>
      <c r="HD20" s="91"/>
      <c r="HE20" s="91"/>
      <c r="HF20" s="91"/>
      <c r="HG20" s="91"/>
      <c r="HH20" s="91"/>
      <c r="HI20" s="91"/>
      <c r="HJ20" s="91"/>
      <c r="HK20" s="91"/>
      <c r="HL20" s="91"/>
      <c r="HM20" s="91"/>
      <c r="HN20" s="91"/>
      <c r="HO20" s="91"/>
      <c r="HP20" s="91"/>
      <c r="HQ20" s="91"/>
      <c r="HR20" s="91"/>
      <c r="HS20" s="91"/>
      <c r="HT20" s="91"/>
      <c r="HU20" s="91"/>
      <c r="HV20" s="91"/>
      <c r="HW20" s="91"/>
      <c r="HX20" s="91"/>
      <c r="HY20" s="91"/>
      <c r="HZ20" s="91"/>
      <c r="IA20" s="91"/>
      <c r="IB20" s="91"/>
      <c r="IC20" s="91"/>
      <c r="ID20" s="91"/>
      <c r="IE20" s="91"/>
      <c r="IF20" s="91"/>
      <c r="IG20" s="91"/>
      <c r="IH20" s="91"/>
      <c r="II20" s="91"/>
      <c r="IJ20" s="91"/>
      <c r="IK20" s="91"/>
      <c r="IL20" s="91"/>
      <c r="IM20" s="91"/>
      <c r="IN20" s="91"/>
      <c r="IO20" s="91"/>
      <c r="IP20" s="91"/>
      <c r="IQ20" s="91"/>
      <c r="IR20" s="91"/>
      <c r="IS20" s="91"/>
      <c r="IT20" s="91"/>
      <c r="IU20" s="91"/>
      <c r="IV20" s="91"/>
      <c r="IW20" s="91"/>
      <c r="IX20" s="91"/>
      <c r="IY20" s="91"/>
      <c r="IZ20" s="91"/>
      <c r="JA20" s="91"/>
      <c r="JB20" s="91"/>
      <c r="JC20" s="91"/>
      <c r="JD20" s="91"/>
      <c r="JE20" s="91"/>
      <c r="JF20" s="91"/>
      <c r="JG20" s="91"/>
      <c r="JH20" s="91"/>
      <c r="JI20" s="91"/>
      <c r="JJ20" s="91"/>
      <c r="JK20" s="91"/>
      <c r="JL20" s="91"/>
      <c r="JM20" s="91"/>
      <c r="JN20" s="91"/>
      <c r="JO20" s="91"/>
      <c r="JP20" s="91"/>
      <c r="JQ20" s="91"/>
      <c r="JR20" s="91"/>
      <c r="JS20" s="91"/>
      <c r="JT20" s="91"/>
      <c r="JU20" s="91"/>
      <c r="JV20" s="91"/>
      <c r="JW20" s="91"/>
      <c r="JX20" s="91"/>
      <c r="JY20" s="91"/>
      <c r="JZ20" s="91"/>
      <c r="KA20" s="91"/>
      <c r="KB20" s="91"/>
      <c r="KC20" s="91"/>
      <c r="KD20" s="91"/>
      <c r="KE20" s="91"/>
      <c r="KF20" s="91"/>
      <c r="KG20" s="91"/>
      <c r="KH20" s="91"/>
      <c r="KI20" s="91"/>
      <c r="KJ20" s="91"/>
      <c r="KK20" s="91"/>
      <c r="KL20" s="91"/>
      <c r="KM20" s="91"/>
      <c r="KN20" s="91"/>
      <c r="KO20" s="91"/>
      <c r="KP20" s="91"/>
      <c r="KQ20" s="91"/>
      <c r="KR20" s="91"/>
      <c r="KS20" s="91"/>
      <c r="KT20" s="91"/>
      <c r="KU20" s="91"/>
      <c r="KV20" s="91"/>
      <c r="KW20" s="91"/>
      <c r="KX20" s="91"/>
      <c r="KY20" s="91"/>
      <c r="KZ20" s="91"/>
      <c r="LA20" s="91"/>
      <c r="LB20" s="91"/>
      <c r="LC20" s="91"/>
      <c r="LD20" s="91"/>
      <c r="LE20" s="91"/>
      <c r="LF20" s="91"/>
      <c r="LG20" s="91"/>
      <c r="LH20" s="91"/>
      <c r="LI20" s="91"/>
      <c r="LJ20" s="91"/>
      <c r="LK20" s="91"/>
      <c r="LL20" s="91"/>
      <c r="LM20" s="91"/>
      <c r="LN20" s="91"/>
      <c r="LO20" s="91"/>
      <c r="LP20" s="91"/>
      <c r="LQ20" s="91"/>
      <c r="LR20" s="91"/>
      <c r="LS20" s="91"/>
      <c r="LT20" s="91"/>
      <c r="LU20" s="91"/>
      <c r="LV20" s="91"/>
      <c r="LW20" s="91"/>
      <c r="LX20" s="91"/>
      <c r="LY20" s="91"/>
      <c r="LZ20" s="91"/>
      <c r="MA20" s="91"/>
      <c r="MB20" s="91"/>
      <c r="MC20" s="91"/>
      <c r="MD20" s="91"/>
      <c r="ME20" s="91"/>
      <c r="MF20" s="91"/>
      <c r="MG20" s="91"/>
      <c r="MH20" s="91"/>
      <c r="MI20" s="91"/>
      <c r="MJ20" s="91"/>
      <c r="MK20" s="91"/>
      <c r="ML20" s="91"/>
      <c r="MM20" s="91"/>
      <c r="MN20" s="91"/>
      <c r="MO20" s="91"/>
      <c r="MP20" s="91"/>
      <c r="MQ20" s="91"/>
      <c r="MR20" s="91"/>
      <c r="MS20" s="91"/>
      <c r="MT20" s="91"/>
      <c r="MU20" s="91"/>
      <c r="MV20" s="91"/>
      <c r="MW20" s="91"/>
      <c r="MX20" s="91"/>
      <c r="MY20" s="91"/>
      <c r="MZ20" s="91"/>
      <c r="NA20" s="91"/>
      <c r="NB20" s="91"/>
      <c r="NC20" s="91"/>
      <c r="ND20" s="91"/>
      <c r="NE20" s="91"/>
      <c r="NF20" s="91"/>
      <c r="NG20" s="91"/>
      <c r="NH20" s="91"/>
      <c r="NI20" s="91"/>
      <c r="NJ20" s="91"/>
      <c r="NK20" s="91"/>
      <c r="NL20" s="91"/>
      <c r="NM20" s="91"/>
      <c r="NN20" s="91"/>
      <c r="NO20" s="91"/>
      <c r="NP20" s="91"/>
      <c r="NQ20" s="91"/>
      <c r="NR20" s="91"/>
      <c r="NS20" s="91"/>
      <c r="NT20" s="91"/>
      <c r="NU20" s="91"/>
      <c r="NV20" s="91"/>
      <c r="NW20" s="91"/>
      <c r="NX20" s="91"/>
      <c r="NY20" s="91"/>
      <c r="NZ20" s="91"/>
      <c r="OA20" s="91"/>
      <c r="OB20" s="91"/>
      <c r="OC20" s="91"/>
      <c r="OD20" s="91"/>
      <c r="OE20" s="91"/>
      <c r="OF20" s="91"/>
      <c r="OG20" s="91"/>
      <c r="OH20" s="91"/>
      <c r="OI20" s="91"/>
      <c r="OJ20" s="91"/>
      <c r="OK20" s="91"/>
      <c r="OL20" s="91"/>
      <c r="OM20" s="91"/>
      <c r="ON20" s="91"/>
      <c r="OO20" s="91"/>
      <c r="OP20" s="91"/>
      <c r="OQ20" s="91"/>
      <c r="OR20" s="91"/>
      <c r="OS20" s="91"/>
      <c r="OT20" s="91"/>
      <c r="OU20" s="91"/>
      <c r="OV20" s="91"/>
      <c r="OW20" s="91"/>
      <c r="OX20" s="91"/>
      <c r="OY20" s="91"/>
      <c r="OZ20" s="91"/>
      <c r="PA20" s="91"/>
      <c r="PB20" s="91"/>
      <c r="PC20" s="91"/>
      <c r="PD20" s="91"/>
      <c r="PE20" s="91"/>
      <c r="PF20" s="91"/>
      <c r="PG20" s="91"/>
      <c r="PH20" s="91"/>
      <c r="PI20" s="91"/>
      <c r="PJ20" s="91"/>
      <c r="PK20" s="91"/>
      <c r="PL20" s="91"/>
      <c r="PM20" s="91"/>
      <c r="PN20" s="91"/>
      <c r="PO20" s="91"/>
      <c r="PP20" s="91"/>
      <c r="PQ20" s="91"/>
      <c r="PR20" s="91"/>
      <c r="PS20" s="91"/>
      <c r="PT20" s="91"/>
      <c r="PU20" s="91"/>
      <c r="PV20" s="91"/>
      <c r="PW20" s="91"/>
      <c r="PX20" s="91"/>
      <c r="PY20" s="91"/>
      <c r="PZ20" s="91"/>
      <c r="QA20" s="91"/>
      <c r="QB20" s="91"/>
      <c r="QC20" s="91"/>
      <c r="QD20" s="91"/>
      <c r="QE20" s="91"/>
      <c r="QF20" s="91"/>
      <c r="QG20" s="91"/>
      <c r="QH20" s="91"/>
      <c r="QI20" s="91"/>
      <c r="QJ20" s="91"/>
      <c r="QK20" s="91"/>
      <c r="QL20" s="91"/>
      <c r="QM20" s="91"/>
      <c r="QN20" s="91"/>
      <c r="QO20" s="91"/>
      <c r="QP20" s="91"/>
      <c r="QQ20" s="91"/>
      <c r="QR20" s="91"/>
      <c r="QS20" s="91"/>
      <c r="QT20" s="91"/>
      <c r="QU20" s="91"/>
      <c r="QV20" s="91"/>
      <c r="QW20" s="91"/>
      <c r="QX20" s="91"/>
      <c r="QY20" s="91"/>
      <c r="QZ20" s="91"/>
      <c r="RA20" s="91"/>
      <c r="RB20" s="91"/>
      <c r="RC20" s="91"/>
      <c r="RD20" s="91"/>
      <c r="RE20" s="91"/>
      <c r="RF20" s="91"/>
      <c r="RG20" s="91"/>
      <c r="RH20" s="91"/>
      <c r="RI20" s="91"/>
      <c r="RJ20" s="91"/>
      <c r="RK20" s="91"/>
      <c r="RL20" s="91"/>
      <c r="RM20" s="91"/>
      <c r="RN20" s="91"/>
      <c r="RO20" s="91"/>
      <c r="RP20" s="91"/>
      <c r="RQ20" s="91"/>
      <c r="RR20" s="91"/>
      <c r="RS20" s="91"/>
      <c r="RT20" s="91"/>
      <c r="RU20" s="91"/>
      <c r="RV20" s="91"/>
      <c r="RW20" s="91"/>
      <c r="RX20" s="91"/>
      <c r="RY20" s="91"/>
      <c r="RZ20" s="91"/>
      <c r="SA20" s="91"/>
      <c r="SB20" s="91"/>
      <c r="SC20" s="91"/>
      <c r="SD20" s="91"/>
      <c r="SE20" s="91"/>
      <c r="SF20" s="91"/>
      <c r="SG20" s="91"/>
      <c r="SH20" s="91"/>
      <c r="SI20" s="91"/>
      <c r="SJ20" s="91"/>
      <c r="SK20" s="91"/>
      <c r="SL20" s="91"/>
      <c r="SM20" s="91"/>
      <c r="SN20" s="91"/>
      <c r="SO20" s="91"/>
      <c r="SP20" s="91"/>
      <c r="SQ20" s="91"/>
      <c r="SR20" s="91"/>
      <c r="SS20" s="91"/>
      <c r="ST20" s="91"/>
      <c r="SU20" s="91"/>
    </row>
    <row r="21" spans="1:515" s="13" customFormat="1" ht="15" customHeight="1">
      <c r="A21" s="46"/>
      <c r="B21" s="593" t="s">
        <v>16</v>
      </c>
      <c r="C21" s="593"/>
      <c r="D21" s="593"/>
      <c r="E21" s="593"/>
      <c r="F21" s="593"/>
      <c r="G21" s="593"/>
      <c r="H21" s="593"/>
      <c r="I21" s="593"/>
      <c r="J21" s="593"/>
      <c r="K21" s="593"/>
      <c r="L21" s="593"/>
      <c r="M21" s="593"/>
      <c r="N21" s="593"/>
      <c r="O21" s="593"/>
      <c r="P21" s="593"/>
      <c r="Q21" s="147"/>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c r="DE21" s="91"/>
      <c r="DF21" s="91"/>
      <c r="DG21" s="91"/>
      <c r="DH21" s="91"/>
      <c r="DI21" s="91"/>
      <c r="DJ21" s="91"/>
      <c r="DK21" s="91"/>
      <c r="DL21" s="91"/>
      <c r="DM21" s="91"/>
      <c r="DN21" s="91"/>
      <c r="DO21" s="91"/>
      <c r="DP21" s="91"/>
      <c r="DQ21" s="91"/>
      <c r="DR21" s="91"/>
      <c r="DS21" s="91"/>
      <c r="DT21" s="91"/>
      <c r="DU21" s="91"/>
      <c r="DV21" s="91"/>
      <c r="DW21" s="91"/>
      <c r="DX21" s="91"/>
      <c r="DY21" s="91"/>
      <c r="DZ21" s="91"/>
      <c r="EA21" s="91"/>
      <c r="EB21" s="91"/>
      <c r="EC21" s="91"/>
      <c r="ED21" s="91"/>
      <c r="EE21" s="91"/>
      <c r="EF21" s="91"/>
      <c r="EG21" s="91"/>
      <c r="EH21" s="91"/>
      <c r="EI21" s="91"/>
      <c r="EJ21" s="91"/>
      <c r="EK21" s="91"/>
      <c r="EL21" s="91"/>
      <c r="EM21" s="91"/>
      <c r="EN21" s="91"/>
      <c r="EO21" s="91"/>
      <c r="EP21" s="91"/>
      <c r="EQ21" s="91"/>
      <c r="ER21" s="91"/>
      <c r="ES21" s="91"/>
      <c r="ET21" s="91"/>
      <c r="EU21" s="91"/>
      <c r="EV21" s="91"/>
      <c r="EW21" s="91"/>
      <c r="EX21" s="91"/>
      <c r="EY21" s="91"/>
      <c r="EZ21" s="91"/>
      <c r="FA21" s="91"/>
      <c r="FB21" s="91"/>
      <c r="FC21" s="91"/>
      <c r="FD21" s="91"/>
      <c r="FE21" s="91"/>
      <c r="FF21" s="91"/>
      <c r="FG21" s="91"/>
      <c r="FH21" s="91"/>
      <c r="FI21" s="91"/>
      <c r="FJ21" s="91"/>
      <c r="FK21" s="91"/>
      <c r="FL21" s="91"/>
      <c r="FM21" s="91"/>
      <c r="FN21" s="91"/>
      <c r="FO21" s="91"/>
      <c r="FP21" s="91"/>
      <c r="FQ21" s="91"/>
      <c r="FR21" s="91"/>
      <c r="FS21" s="91"/>
      <c r="FT21" s="91"/>
      <c r="FU21" s="91"/>
      <c r="FV21" s="91"/>
      <c r="FW21" s="91"/>
      <c r="FX21" s="91"/>
      <c r="FY21" s="91"/>
      <c r="FZ21" s="91"/>
      <c r="GA21" s="91"/>
      <c r="GB21" s="91"/>
      <c r="GC21" s="91"/>
      <c r="GD21" s="91"/>
      <c r="GE21" s="91"/>
      <c r="GF21" s="91"/>
      <c r="GG21" s="91"/>
      <c r="GH21" s="91"/>
      <c r="GI21" s="91"/>
      <c r="GJ21" s="91"/>
      <c r="GK21" s="91"/>
      <c r="GL21" s="91"/>
      <c r="GM21" s="91"/>
      <c r="GN21" s="91"/>
      <c r="GO21" s="91"/>
      <c r="GP21" s="91"/>
      <c r="GQ21" s="91"/>
      <c r="GR21" s="91"/>
      <c r="GS21" s="91"/>
      <c r="GT21" s="91"/>
      <c r="GU21" s="91"/>
      <c r="GV21" s="91"/>
      <c r="GW21" s="91"/>
      <c r="GX21" s="91"/>
      <c r="GY21" s="91"/>
      <c r="GZ21" s="91"/>
      <c r="HA21" s="91"/>
      <c r="HB21" s="91"/>
      <c r="HC21" s="91"/>
      <c r="HD21" s="91"/>
      <c r="HE21" s="91"/>
      <c r="HF21" s="91"/>
      <c r="HG21" s="91"/>
      <c r="HH21" s="91"/>
      <c r="HI21" s="91"/>
      <c r="HJ21" s="91"/>
      <c r="HK21" s="91"/>
      <c r="HL21" s="91"/>
      <c r="HM21" s="91"/>
      <c r="HN21" s="91"/>
      <c r="HO21" s="91"/>
      <c r="HP21" s="91"/>
      <c r="HQ21" s="91"/>
      <c r="HR21" s="91"/>
      <c r="HS21" s="91"/>
      <c r="HT21" s="91"/>
      <c r="HU21" s="91"/>
      <c r="HV21" s="91"/>
      <c r="HW21" s="91"/>
      <c r="HX21" s="91"/>
      <c r="HY21" s="91"/>
      <c r="HZ21" s="91"/>
      <c r="IA21" s="91"/>
      <c r="IB21" s="91"/>
      <c r="IC21" s="91"/>
      <c r="ID21" s="91"/>
      <c r="IE21" s="91"/>
      <c r="IF21" s="91"/>
      <c r="IG21" s="91"/>
      <c r="IH21" s="91"/>
      <c r="II21" s="91"/>
      <c r="IJ21" s="91"/>
      <c r="IK21" s="91"/>
      <c r="IL21" s="91"/>
      <c r="IM21" s="91"/>
      <c r="IN21" s="91"/>
      <c r="IO21" s="91"/>
      <c r="IP21" s="91"/>
      <c r="IQ21" s="91"/>
      <c r="IR21" s="91"/>
      <c r="IS21" s="91"/>
      <c r="IT21" s="91"/>
      <c r="IU21" s="91"/>
      <c r="IV21" s="91"/>
      <c r="IW21" s="91"/>
      <c r="IX21" s="91"/>
      <c r="IY21" s="91"/>
      <c r="IZ21" s="91"/>
      <c r="JA21" s="91"/>
      <c r="JB21" s="91"/>
      <c r="JC21" s="91"/>
      <c r="JD21" s="91"/>
      <c r="JE21" s="91"/>
      <c r="JF21" s="91"/>
      <c r="JG21" s="91"/>
      <c r="JH21" s="91"/>
      <c r="JI21" s="91"/>
      <c r="JJ21" s="91"/>
      <c r="JK21" s="91"/>
      <c r="JL21" s="91"/>
      <c r="JM21" s="91"/>
      <c r="JN21" s="91"/>
      <c r="JO21" s="91"/>
      <c r="JP21" s="91"/>
      <c r="JQ21" s="91"/>
      <c r="JR21" s="91"/>
      <c r="JS21" s="91"/>
      <c r="JT21" s="91"/>
      <c r="JU21" s="91"/>
      <c r="JV21" s="91"/>
      <c r="JW21" s="91"/>
      <c r="JX21" s="91"/>
      <c r="JY21" s="91"/>
      <c r="JZ21" s="91"/>
      <c r="KA21" s="91"/>
      <c r="KB21" s="91"/>
      <c r="KC21" s="91"/>
      <c r="KD21" s="91"/>
      <c r="KE21" s="91"/>
      <c r="KF21" s="91"/>
      <c r="KG21" s="91"/>
      <c r="KH21" s="91"/>
      <c r="KI21" s="91"/>
      <c r="KJ21" s="91"/>
      <c r="KK21" s="91"/>
      <c r="KL21" s="91"/>
      <c r="KM21" s="91"/>
      <c r="KN21" s="91"/>
      <c r="KO21" s="91"/>
      <c r="KP21" s="91"/>
      <c r="KQ21" s="91"/>
      <c r="KR21" s="91"/>
      <c r="KS21" s="91"/>
      <c r="KT21" s="91"/>
      <c r="KU21" s="91"/>
      <c r="KV21" s="91"/>
      <c r="KW21" s="91"/>
      <c r="KX21" s="91"/>
      <c r="KY21" s="91"/>
      <c r="KZ21" s="91"/>
      <c r="LA21" s="91"/>
      <c r="LB21" s="91"/>
      <c r="LC21" s="91"/>
      <c r="LD21" s="91"/>
      <c r="LE21" s="91"/>
      <c r="LF21" s="91"/>
      <c r="LG21" s="91"/>
      <c r="LH21" s="91"/>
      <c r="LI21" s="91"/>
      <c r="LJ21" s="91"/>
      <c r="LK21" s="91"/>
      <c r="LL21" s="91"/>
      <c r="LM21" s="91"/>
      <c r="LN21" s="91"/>
      <c r="LO21" s="91"/>
      <c r="LP21" s="91"/>
      <c r="LQ21" s="91"/>
      <c r="LR21" s="91"/>
      <c r="LS21" s="91"/>
      <c r="LT21" s="91"/>
      <c r="LU21" s="91"/>
      <c r="LV21" s="91"/>
      <c r="LW21" s="91"/>
      <c r="LX21" s="91"/>
      <c r="LY21" s="91"/>
      <c r="LZ21" s="91"/>
      <c r="MA21" s="91"/>
      <c r="MB21" s="91"/>
      <c r="MC21" s="91"/>
      <c r="MD21" s="91"/>
      <c r="ME21" s="91"/>
      <c r="MF21" s="91"/>
      <c r="MG21" s="91"/>
      <c r="MH21" s="91"/>
      <c r="MI21" s="91"/>
      <c r="MJ21" s="91"/>
      <c r="MK21" s="91"/>
      <c r="ML21" s="91"/>
      <c r="MM21" s="91"/>
      <c r="MN21" s="91"/>
      <c r="MO21" s="91"/>
      <c r="MP21" s="91"/>
      <c r="MQ21" s="91"/>
      <c r="MR21" s="91"/>
      <c r="MS21" s="91"/>
      <c r="MT21" s="91"/>
      <c r="MU21" s="91"/>
      <c r="MV21" s="91"/>
      <c r="MW21" s="91"/>
      <c r="MX21" s="91"/>
      <c r="MY21" s="91"/>
      <c r="MZ21" s="91"/>
      <c r="NA21" s="91"/>
      <c r="NB21" s="91"/>
      <c r="NC21" s="91"/>
      <c r="ND21" s="91"/>
      <c r="NE21" s="91"/>
      <c r="NF21" s="91"/>
      <c r="NG21" s="91"/>
      <c r="NH21" s="91"/>
      <c r="NI21" s="91"/>
      <c r="NJ21" s="91"/>
      <c r="NK21" s="91"/>
      <c r="NL21" s="91"/>
      <c r="NM21" s="91"/>
      <c r="NN21" s="91"/>
      <c r="NO21" s="91"/>
      <c r="NP21" s="91"/>
      <c r="NQ21" s="91"/>
      <c r="NR21" s="91"/>
      <c r="NS21" s="91"/>
      <c r="NT21" s="91"/>
      <c r="NU21" s="91"/>
      <c r="NV21" s="91"/>
      <c r="NW21" s="91"/>
      <c r="NX21" s="91"/>
      <c r="NY21" s="91"/>
      <c r="NZ21" s="91"/>
      <c r="OA21" s="91"/>
      <c r="OB21" s="91"/>
      <c r="OC21" s="91"/>
      <c r="OD21" s="91"/>
      <c r="OE21" s="91"/>
      <c r="OF21" s="91"/>
      <c r="OG21" s="91"/>
      <c r="OH21" s="91"/>
      <c r="OI21" s="91"/>
      <c r="OJ21" s="91"/>
      <c r="OK21" s="91"/>
      <c r="OL21" s="91"/>
      <c r="OM21" s="91"/>
      <c r="ON21" s="91"/>
      <c r="OO21" s="91"/>
      <c r="OP21" s="91"/>
      <c r="OQ21" s="91"/>
      <c r="OR21" s="91"/>
      <c r="OS21" s="91"/>
      <c r="OT21" s="91"/>
      <c r="OU21" s="91"/>
      <c r="OV21" s="91"/>
      <c r="OW21" s="91"/>
      <c r="OX21" s="91"/>
      <c r="OY21" s="91"/>
      <c r="OZ21" s="91"/>
      <c r="PA21" s="91"/>
      <c r="PB21" s="91"/>
      <c r="PC21" s="91"/>
      <c r="PD21" s="91"/>
      <c r="PE21" s="91"/>
      <c r="PF21" s="91"/>
      <c r="PG21" s="91"/>
      <c r="PH21" s="91"/>
      <c r="PI21" s="91"/>
      <c r="PJ21" s="91"/>
      <c r="PK21" s="91"/>
      <c r="PL21" s="91"/>
      <c r="PM21" s="91"/>
      <c r="PN21" s="91"/>
      <c r="PO21" s="91"/>
      <c r="PP21" s="91"/>
      <c r="PQ21" s="91"/>
      <c r="PR21" s="91"/>
      <c r="PS21" s="91"/>
      <c r="PT21" s="91"/>
      <c r="PU21" s="91"/>
      <c r="PV21" s="91"/>
      <c r="PW21" s="91"/>
      <c r="PX21" s="91"/>
      <c r="PY21" s="91"/>
      <c r="PZ21" s="91"/>
      <c r="QA21" s="91"/>
      <c r="QB21" s="91"/>
      <c r="QC21" s="91"/>
      <c r="QD21" s="91"/>
      <c r="QE21" s="91"/>
      <c r="QF21" s="91"/>
      <c r="QG21" s="91"/>
      <c r="QH21" s="91"/>
      <c r="QI21" s="91"/>
      <c r="QJ21" s="91"/>
      <c r="QK21" s="91"/>
      <c r="QL21" s="91"/>
      <c r="QM21" s="91"/>
      <c r="QN21" s="91"/>
      <c r="QO21" s="91"/>
      <c r="QP21" s="91"/>
      <c r="QQ21" s="91"/>
      <c r="QR21" s="91"/>
      <c r="QS21" s="91"/>
      <c r="QT21" s="91"/>
      <c r="QU21" s="91"/>
      <c r="QV21" s="91"/>
      <c r="QW21" s="91"/>
      <c r="QX21" s="91"/>
      <c r="QY21" s="91"/>
      <c r="QZ21" s="91"/>
      <c r="RA21" s="91"/>
      <c r="RB21" s="91"/>
      <c r="RC21" s="91"/>
      <c r="RD21" s="91"/>
      <c r="RE21" s="91"/>
      <c r="RF21" s="91"/>
      <c r="RG21" s="91"/>
      <c r="RH21" s="91"/>
      <c r="RI21" s="91"/>
      <c r="RJ21" s="91"/>
      <c r="RK21" s="91"/>
      <c r="RL21" s="91"/>
      <c r="RM21" s="91"/>
      <c r="RN21" s="91"/>
      <c r="RO21" s="91"/>
      <c r="RP21" s="91"/>
      <c r="RQ21" s="91"/>
      <c r="RR21" s="91"/>
      <c r="RS21" s="91"/>
      <c r="RT21" s="91"/>
      <c r="RU21" s="91"/>
      <c r="RV21" s="91"/>
      <c r="RW21" s="91"/>
      <c r="RX21" s="91"/>
      <c r="RY21" s="91"/>
      <c r="RZ21" s="91"/>
      <c r="SA21" s="91"/>
      <c r="SB21" s="91"/>
      <c r="SC21" s="91"/>
      <c r="SD21" s="91"/>
      <c r="SE21" s="91"/>
      <c r="SF21" s="91"/>
      <c r="SG21" s="91"/>
      <c r="SH21" s="91"/>
      <c r="SI21" s="91"/>
      <c r="SJ21" s="91"/>
      <c r="SK21" s="91"/>
      <c r="SL21" s="91"/>
      <c r="SM21" s="91"/>
      <c r="SN21" s="91"/>
      <c r="SO21" s="91"/>
      <c r="SP21" s="91"/>
      <c r="SQ21" s="91"/>
      <c r="SR21" s="91"/>
      <c r="SS21" s="91"/>
      <c r="ST21" s="91"/>
      <c r="SU21" s="91"/>
    </row>
    <row r="22" spans="1:515" s="13" customFormat="1" ht="15" customHeight="1">
      <c r="A22" s="46"/>
      <c r="B22" s="576"/>
      <c r="C22" s="576"/>
      <c r="D22" s="576"/>
      <c r="E22" s="576"/>
      <c r="F22" s="576"/>
      <c r="G22" s="576"/>
      <c r="H22" s="576"/>
      <c r="I22" s="576"/>
      <c r="J22" s="576"/>
      <c r="K22" s="576"/>
      <c r="L22" s="576"/>
      <c r="M22" s="576"/>
      <c r="N22" s="576"/>
      <c r="O22" s="576"/>
      <c r="P22" s="576"/>
      <c r="Q22" s="147"/>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c r="DE22" s="91"/>
      <c r="DF22" s="91"/>
      <c r="DG22" s="91"/>
      <c r="DH22" s="91"/>
      <c r="DI22" s="91"/>
      <c r="DJ22" s="91"/>
      <c r="DK22" s="91"/>
      <c r="DL22" s="91"/>
      <c r="DM22" s="91"/>
      <c r="DN22" s="91"/>
      <c r="DO22" s="91"/>
      <c r="DP22" s="91"/>
      <c r="DQ22" s="91"/>
      <c r="DR22" s="91"/>
      <c r="DS22" s="91"/>
      <c r="DT22" s="91"/>
      <c r="DU22" s="91"/>
      <c r="DV22" s="91"/>
      <c r="DW22" s="91"/>
      <c r="DX22" s="91"/>
      <c r="DY22" s="91"/>
      <c r="DZ22" s="91"/>
      <c r="EA22" s="91"/>
      <c r="EB22" s="91"/>
      <c r="EC22" s="91"/>
      <c r="ED22" s="91"/>
      <c r="EE22" s="91"/>
      <c r="EF22" s="91"/>
      <c r="EG22" s="91"/>
      <c r="EH22" s="91"/>
      <c r="EI22" s="91"/>
      <c r="EJ22" s="91"/>
      <c r="EK22" s="91"/>
      <c r="EL22" s="91"/>
      <c r="EM22" s="91"/>
      <c r="EN22" s="91"/>
      <c r="EO22" s="91"/>
      <c r="EP22" s="91"/>
      <c r="EQ22" s="91"/>
      <c r="ER22" s="91"/>
      <c r="ES22" s="91"/>
      <c r="ET22" s="91"/>
      <c r="EU22" s="91"/>
      <c r="EV22" s="91"/>
      <c r="EW22" s="91"/>
      <c r="EX22" s="91"/>
      <c r="EY22" s="91"/>
      <c r="EZ22" s="91"/>
      <c r="FA22" s="91"/>
      <c r="FB22" s="91"/>
      <c r="FC22" s="91"/>
      <c r="FD22" s="91"/>
      <c r="FE22" s="91"/>
      <c r="FF22" s="91"/>
      <c r="FG22" s="91"/>
      <c r="FH22" s="91"/>
      <c r="FI22" s="91"/>
      <c r="FJ22" s="91"/>
      <c r="FK22" s="91"/>
      <c r="FL22" s="91"/>
      <c r="FM22" s="91"/>
      <c r="FN22" s="91"/>
      <c r="FO22" s="91"/>
      <c r="FP22" s="91"/>
      <c r="FQ22" s="91"/>
      <c r="FR22" s="91"/>
      <c r="FS22" s="91"/>
      <c r="FT22" s="91"/>
      <c r="FU22" s="91"/>
      <c r="FV22" s="91"/>
      <c r="FW22" s="91"/>
      <c r="FX22" s="91"/>
      <c r="FY22" s="91"/>
      <c r="FZ22" s="91"/>
      <c r="GA22" s="91"/>
      <c r="GB22" s="91"/>
      <c r="GC22" s="91"/>
      <c r="GD22" s="91"/>
      <c r="GE22" s="91"/>
      <c r="GF22" s="91"/>
      <c r="GG22" s="91"/>
      <c r="GH22" s="91"/>
      <c r="GI22" s="91"/>
      <c r="GJ22" s="91"/>
      <c r="GK22" s="91"/>
      <c r="GL22" s="91"/>
      <c r="GM22" s="91"/>
      <c r="GN22" s="91"/>
      <c r="GO22" s="91"/>
      <c r="GP22" s="91"/>
      <c r="GQ22" s="91"/>
      <c r="GR22" s="91"/>
      <c r="GS22" s="91"/>
      <c r="GT22" s="91"/>
      <c r="GU22" s="91"/>
      <c r="GV22" s="91"/>
      <c r="GW22" s="91"/>
      <c r="GX22" s="91"/>
      <c r="GY22" s="91"/>
      <c r="GZ22" s="91"/>
      <c r="HA22" s="91"/>
      <c r="HB22" s="91"/>
      <c r="HC22" s="91"/>
      <c r="HD22" s="91"/>
      <c r="HE22" s="91"/>
      <c r="HF22" s="91"/>
      <c r="HG22" s="91"/>
      <c r="HH22" s="91"/>
      <c r="HI22" s="91"/>
      <c r="HJ22" s="91"/>
      <c r="HK22" s="91"/>
      <c r="HL22" s="91"/>
      <c r="HM22" s="91"/>
      <c r="HN22" s="91"/>
      <c r="HO22" s="91"/>
      <c r="HP22" s="91"/>
      <c r="HQ22" s="91"/>
      <c r="HR22" s="91"/>
      <c r="HS22" s="91"/>
      <c r="HT22" s="91"/>
      <c r="HU22" s="91"/>
      <c r="HV22" s="91"/>
      <c r="HW22" s="91"/>
      <c r="HX22" s="91"/>
      <c r="HY22" s="91"/>
      <c r="HZ22" s="91"/>
      <c r="IA22" s="91"/>
      <c r="IB22" s="91"/>
      <c r="IC22" s="91"/>
      <c r="ID22" s="91"/>
      <c r="IE22" s="91"/>
      <c r="IF22" s="91"/>
      <c r="IG22" s="91"/>
      <c r="IH22" s="91"/>
      <c r="II22" s="91"/>
      <c r="IJ22" s="91"/>
      <c r="IK22" s="91"/>
      <c r="IL22" s="91"/>
      <c r="IM22" s="91"/>
      <c r="IN22" s="91"/>
      <c r="IO22" s="91"/>
      <c r="IP22" s="91"/>
      <c r="IQ22" s="91"/>
      <c r="IR22" s="91"/>
      <c r="IS22" s="91"/>
      <c r="IT22" s="91"/>
      <c r="IU22" s="91"/>
      <c r="IV22" s="91"/>
      <c r="IW22" s="91"/>
      <c r="IX22" s="91"/>
      <c r="IY22" s="91"/>
      <c r="IZ22" s="91"/>
      <c r="JA22" s="91"/>
      <c r="JB22" s="91"/>
      <c r="JC22" s="91"/>
      <c r="JD22" s="91"/>
      <c r="JE22" s="91"/>
      <c r="JF22" s="91"/>
      <c r="JG22" s="91"/>
      <c r="JH22" s="91"/>
      <c r="JI22" s="91"/>
      <c r="JJ22" s="91"/>
      <c r="JK22" s="91"/>
      <c r="JL22" s="91"/>
      <c r="JM22" s="91"/>
      <c r="JN22" s="91"/>
      <c r="JO22" s="91"/>
      <c r="JP22" s="91"/>
      <c r="JQ22" s="91"/>
      <c r="JR22" s="91"/>
      <c r="JS22" s="91"/>
      <c r="JT22" s="91"/>
      <c r="JU22" s="91"/>
      <c r="JV22" s="91"/>
      <c r="JW22" s="91"/>
      <c r="JX22" s="91"/>
      <c r="JY22" s="91"/>
      <c r="JZ22" s="91"/>
      <c r="KA22" s="91"/>
      <c r="KB22" s="91"/>
      <c r="KC22" s="91"/>
      <c r="KD22" s="91"/>
      <c r="KE22" s="91"/>
      <c r="KF22" s="91"/>
      <c r="KG22" s="91"/>
      <c r="KH22" s="91"/>
      <c r="KI22" s="91"/>
      <c r="KJ22" s="91"/>
      <c r="KK22" s="91"/>
      <c r="KL22" s="91"/>
      <c r="KM22" s="91"/>
      <c r="KN22" s="91"/>
      <c r="KO22" s="91"/>
      <c r="KP22" s="91"/>
      <c r="KQ22" s="91"/>
      <c r="KR22" s="91"/>
      <c r="KS22" s="91"/>
      <c r="KT22" s="91"/>
      <c r="KU22" s="91"/>
      <c r="KV22" s="91"/>
      <c r="KW22" s="91"/>
      <c r="KX22" s="91"/>
      <c r="KY22" s="91"/>
      <c r="KZ22" s="91"/>
      <c r="LA22" s="91"/>
      <c r="LB22" s="91"/>
      <c r="LC22" s="91"/>
      <c r="LD22" s="91"/>
      <c r="LE22" s="91"/>
      <c r="LF22" s="91"/>
      <c r="LG22" s="91"/>
      <c r="LH22" s="91"/>
      <c r="LI22" s="91"/>
      <c r="LJ22" s="91"/>
      <c r="LK22" s="91"/>
      <c r="LL22" s="91"/>
      <c r="LM22" s="91"/>
      <c r="LN22" s="91"/>
      <c r="LO22" s="91"/>
      <c r="LP22" s="91"/>
      <c r="LQ22" s="91"/>
      <c r="LR22" s="91"/>
      <c r="LS22" s="91"/>
      <c r="LT22" s="91"/>
      <c r="LU22" s="91"/>
      <c r="LV22" s="91"/>
      <c r="LW22" s="91"/>
      <c r="LX22" s="91"/>
      <c r="LY22" s="91"/>
      <c r="LZ22" s="91"/>
      <c r="MA22" s="91"/>
      <c r="MB22" s="91"/>
      <c r="MC22" s="91"/>
      <c r="MD22" s="91"/>
      <c r="ME22" s="91"/>
      <c r="MF22" s="91"/>
      <c r="MG22" s="91"/>
      <c r="MH22" s="91"/>
      <c r="MI22" s="91"/>
      <c r="MJ22" s="91"/>
      <c r="MK22" s="91"/>
      <c r="ML22" s="91"/>
      <c r="MM22" s="91"/>
      <c r="MN22" s="91"/>
      <c r="MO22" s="91"/>
      <c r="MP22" s="91"/>
      <c r="MQ22" s="91"/>
      <c r="MR22" s="91"/>
      <c r="MS22" s="91"/>
      <c r="MT22" s="91"/>
      <c r="MU22" s="91"/>
      <c r="MV22" s="91"/>
      <c r="MW22" s="91"/>
      <c r="MX22" s="91"/>
      <c r="MY22" s="91"/>
      <c r="MZ22" s="91"/>
      <c r="NA22" s="91"/>
      <c r="NB22" s="91"/>
      <c r="NC22" s="91"/>
      <c r="ND22" s="91"/>
      <c r="NE22" s="91"/>
      <c r="NF22" s="91"/>
      <c r="NG22" s="91"/>
      <c r="NH22" s="91"/>
      <c r="NI22" s="91"/>
      <c r="NJ22" s="91"/>
      <c r="NK22" s="91"/>
      <c r="NL22" s="91"/>
      <c r="NM22" s="91"/>
      <c r="NN22" s="91"/>
      <c r="NO22" s="91"/>
      <c r="NP22" s="91"/>
      <c r="NQ22" s="91"/>
      <c r="NR22" s="91"/>
      <c r="NS22" s="91"/>
      <c r="NT22" s="91"/>
      <c r="NU22" s="91"/>
      <c r="NV22" s="91"/>
      <c r="NW22" s="91"/>
      <c r="NX22" s="91"/>
      <c r="NY22" s="91"/>
      <c r="NZ22" s="91"/>
      <c r="OA22" s="91"/>
      <c r="OB22" s="91"/>
      <c r="OC22" s="91"/>
      <c r="OD22" s="91"/>
      <c r="OE22" s="91"/>
      <c r="OF22" s="91"/>
      <c r="OG22" s="91"/>
      <c r="OH22" s="91"/>
      <c r="OI22" s="91"/>
      <c r="OJ22" s="91"/>
      <c r="OK22" s="91"/>
      <c r="OL22" s="91"/>
      <c r="OM22" s="91"/>
      <c r="ON22" s="91"/>
      <c r="OO22" s="91"/>
      <c r="OP22" s="91"/>
      <c r="OQ22" s="91"/>
      <c r="OR22" s="91"/>
      <c r="OS22" s="91"/>
      <c r="OT22" s="91"/>
      <c r="OU22" s="91"/>
      <c r="OV22" s="91"/>
      <c r="OW22" s="91"/>
      <c r="OX22" s="91"/>
      <c r="OY22" s="91"/>
      <c r="OZ22" s="91"/>
      <c r="PA22" s="91"/>
      <c r="PB22" s="91"/>
      <c r="PC22" s="91"/>
      <c r="PD22" s="91"/>
      <c r="PE22" s="91"/>
      <c r="PF22" s="91"/>
      <c r="PG22" s="91"/>
      <c r="PH22" s="91"/>
      <c r="PI22" s="91"/>
      <c r="PJ22" s="91"/>
      <c r="PK22" s="91"/>
      <c r="PL22" s="91"/>
      <c r="PM22" s="91"/>
      <c r="PN22" s="91"/>
      <c r="PO22" s="91"/>
      <c r="PP22" s="91"/>
      <c r="PQ22" s="91"/>
      <c r="PR22" s="91"/>
      <c r="PS22" s="91"/>
      <c r="PT22" s="91"/>
      <c r="PU22" s="91"/>
      <c r="PV22" s="91"/>
      <c r="PW22" s="91"/>
      <c r="PX22" s="91"/>
      <c r="PY22" s="91"/>
      <c r="PZ22" s="91"/>
      <c r="QA22" s="91"/>
      <c r="QB22" s="91"/>
      <c r="QC22" s="91"/>
      <c r="QD22" s="91"/>
      <c r="QE22" s="91"/>
      <c r="QF22" s="91"/>
      <c r="QG22" s="91"/>
      <c r="QH22" s="91"/>
      <c r="QI22" s="91"/>
      <c r="QJ22" s="91"/>
      <c r="QK22" s="91"/>
      <c r="QL22" s="91"/>
      <c r="QM22" s="91"/>
      <c r="QN22" s="91"/>
      <c r="QO22" s="91"/>
      <c r="QP22" s="91"/>
      <c r="QQ22" s="91"/>
      <c r="QR22" s="91"/>
      <c r="QS22" s="91"/>
      <c r="QT22" s="91"/>
      <c r="QU22" s="91"/>
      <c r="QV22" s="91"/>
      <c r="QW22" s="91"/>
      <c r="QX22" s="91"/>
      <c r="QY22" s="91"/>
      <c r="QZ22" s="91"/>
      <c r="RA22" s="91"/>
      <c r="RB22" s="91"/>
      <c r="RC22" s="91"/>
      <c r="RD22" s="91"/>
      <c r="RE22" s="91"/>
      <c r="RF22" s="91"/>
      <c r="RG22" s="91"/>
      <c r="RH22" s="91"/>
      <c r="RI22" s="91"/>
      <c r="RJ22" s="91"/>
      <c r="RK22" s="91"/>
      <c r="RL22" s="91"/>
      <c r="RM22" s="91"/>
      <c r="RN22" s="91"/>
      <c r="RO22" s="91"/>
      <c r="RP22" s="91"/>
      <c r="RQ22" s="91"/>
      <c r="RR22" s="91"/>
      <c r="RS22" s="91"/>
      <c r="RT22" s="91"/>
      <c r="RU22" s="91"/>
      <c r="RV22" s="91"/>
      <c r="RW22" s="91"/>
      <c r="RX22" s="91"/>
      <c r="RY22" s="91"/>
      <c r="RZ22" s="91"/>
      <c r="SA22" s="91"/>
      <c r="SB22" s="91"/>
      <c r="SC22" s="91"/>
      <c r="SD22" s="91"/>
      <c r="SE22" s="91"/>
      <c r="SF22" s="91"/>
      <c r="SG22" s="91"/>
      <c r="SH22" s="91"/>
      <c r="SI22" s="91"/>
      <c r="SJ22" s="91"/>
      <c r="SK22" s="91"/>
      <c r="SL22" s="91"/>
      <c r="SM22" s="91"/>
      <c r="SN22" s="91"/>
      <c r="SO22" s="91"/>
      <c r="SP22" s="91"/>
      <c r="SQ22" s="91"/>
      <c r="SR22" s="91"/>
      <c r="SS22" s="91"/>
      <c r="ST22" s="91"/>
      <c r="SU22" s="91"/>
    </row>
    <row r="23" spans="1:515" s="13" customFormat="1" ht="15" customHeight="1">
      <c r="A23" s="46"/>
      <c r="B23" s="587" t="s">
        <v>6</v>
      </c>
      <c r="C23" s="587"/>
      <c r="D23" s="587"/>
      <c r="E23" s="587"/>
      <c r="F23" s="587"/>
      <c r="G23" s="88" t="s">
        <v>8</v>
      </c>
      <c r="H23" s="91"/>
      <c r="I23" s="91"/>
      <c r="J23" s="567" t="s">
        <v>9</v>
      </c>
      <c r="K23" s="571"/>
      <c r="L23" s="571"/>
      <c r="M23" s="587" t="s">
        <v>17</v>
      </c>
      <c r="N23" s="587"/>
      <c r="O23" s="587"/>
      <c r="P23" s="587"/>
      <c r="Q23" s="147"/>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c r="DE23" s="91"/>
      <c r="DF23" s="91"/>
      <c r="DG23" s="91"/>
      <c r="DH23" s="91"/>
      <c r="DI23" s="91"/>
      <c r="DJ23" s="91"/>
      <c r="DK23" s="91"/>
      <c r="DL23" s="91"/>
      <c r="DM23" s="91"/>
      <c r="DN23" s="91"/>
      <c r="DO23" s="91"/>
      <c r="DP23" s="91"/>
      <c r="DQ23" s="91"/>
      <c r="DR23" s="91"/>
      <c r="DS23" s="91"/>
      <c r="DT23" s="91"/>
      <c r="DU23" s="91"/>
      <c r="DV23" s="91"/>
      <c r="DW23" s="91"/>
      <c r="DX23" s="91"/>
      <c r="DY23" s="91"/>
      <c r="DZ23" s="91"/>
      <c r="EA23" s="91"/>
      <c r="EB23" s="91"/>
      <c r="EC23" s="91"/>
      <c r="ED23" s="91"/>
      <c r="EE23" s="91"/>
      <c r="EF23" s="91"/>
      <c r="EG23" s="91"/>
      <c r="EH23" s="91"/>
      <c r="EI23" s="91"/>
      <c r="EJ23" s="91"/>
      <c r="EK23" s="91"/>
      <c r="EL23" s="91"/>
      <c r="EM23" s="91"/>
      <c r="EN23" s="91"/>
      <c r="EO23" s="91"/>
      <c r="EP23" s="91"/>
      <c r="EQ23" s="91"/>
      <c r="ER23" s="91"/>
      <c r="ES23" s="91"/>
      <c r="ET23" s="91"/>
      <c r="EU23" s="91"/>
      <c r="EV23" s="91"/>
      <c r="EW23" s="91"/>
      <c r="EX23" s="91"/>
      <c r="EY23" s="91"/>
      <c r="EZ23" s="91"/>
      <c r="FA23" s="91"/>
      <c r="FB23" s="91"/>
      <c r="FC23" s="91"/>
      <c r="FD23" s="91"/>
      <c r="FE23" s="91"/>
      <c r="FF23" s="91"/>
      <c r="FG23" s="91"/>
      <c r="FH23" s="91"/>
      <c r="FI23" s="91"/>
      <c r="FJ23" s="91"/>
      <c r="FK23" s="91"/>
      <c r="FL23" s="91"/>
      <c r="FM23" s="91"/>
      <c r="FN23" s="91"/>
      <c r="FO23" s="91"/>
      <c r="FP23" s="91"/>
      <c r="FQ23" s="91"/>
      <c r="FR23" s="91"/>
      <c r="FS23" s="91"/>
      <c r="FT23" s="91"/>
      <c r="FU23" s="91"/>
      <c r="FV23" s="91"/>
      <c r="FW23" s="91"/>
      <c r="FX23" s="91"/>
      <c r="FY23" s="91"/>
      <c r="FZ23" s="91"/>
      <c r="GA23" s="91"/>
      <c r="GB23" s="91"/>
      <c r="GC23" s="91"/>
      <c r="GD23" s="91"/>
      <c r="GE23" s="91"/>
      <c r="GF23" s="91"/>
      <c r="GG23" s="91"/>
      <c r="GH23" s="91"/>
      <c r="GI23" s="91"/>
      <c r="GJ23" s="91"/>
      <c r="GK23" s="91"/>
      <c r="GL23" s="91"/>
      <c r="GM23" s="91"/>
      <c r="GN23" s="91"/>
      <c r="GO23" s="91"/>
      <c r="GP23" s="91"/>
      <c r="GQ23" s="91"/>
      <c r="GR23" s="91"/>
      <c r="GS23" s="91"/>
      <c r="GT23" s="91"/>
      <c r="GU23" s="91"/>
      <c r="GV23" s="91"/>
      <c r="GW23" s="91"/>
      <c r="GX23" s="91"/>
      <c r="GY23" s="91"/>
      <c r="GZ23" s="91"/>
      <c r="HA23" s="91"/>
      <c r="HB23" s="91"/>
      <c r="HC23" s="91"/>
      <c r="HD23" s="91"/>
      <c r="HE23" s="91"/>
      <c r="HF23" s="91"/>
      <c r="HG23" s="91"/>
      <c r="HH23" s="91"/>
      <c r="HI23" s="91"/>
      <c r="HJ23" s="91"/>
      <c r="HK23" s="91"/>
      <c r="HL23" s="91"/>
      <c r="HM23" s="91"/>
      <c r="HN23" s="91"/>
      <c r="HO23" s="91"/>
      <c r="HP23" s="91"/>
      <c r="HQ23" s="91"/>
      <c r="HR23" s="91"/>
      <c r="HS23" s="91"/>
      <c r="HT23" s="91"/>
      <c r="HU23" s="91"/>
      <c r="HV23" s="91"/>
      <c r="HW23" s="91"/>
      <c r="HX23" s="91"/>
      <c r="HY23" s="91"/>
      <c r="HZ23" s="91"/>
      <c r="IA23" s="91"/>
      <c r="IB23" s="91"/>
      <c r="IC23" s="91"/>
      <c r="ID23" s="91"/>
      <c r="IE23" s="91"/>
      <c r="IF23" s="91"/>
      <c r="IG23" s="91"/>
      <c r="IH23" s="91"/>
      <c r="II23" s="91"/>
      <c r="IJ23" s="91"/>
      <c r="IK23" s="91"/>
      <c r="IL23" s="91"/>
      <c r="IM23" s="91"/>
      <c r="IN23" s="91"/>
      <c r="IO23" s="91"/>
      <c r="IP23" s="91"/>
      <c r="IQ23" s="91"/>
      <c r="IR23" s="91"/>
      <c r="IS23" s="91"/>
      <c r="IT23" s="91"/>
      <c r="IU23" s="91"/>
      <c r="IV23" s="91"/>
      <c r="IW23" s="91"/>
      <c r="IX23" s="91"/>
      <c r="IY23" s="91"/>
      <c r="IZ23" s="91"/>
      <c r="JA23" s="91"/>
      <c r="JB23" s="91"/>
      <c r="JC23" s="91"/>
      <c r="JD23" s="91"/>
      <c r="JE23" s="91"/>
      <c r="JF23" s="91"/>
      <c r="JG23" s="91"/>
      <c r="JH23" s="91"/>
      <c r="JI23" s="91"/>
      <c r="JJ23" s="91"/>
      <c r="JK23" s="91"/>
      <c r="JL23" s="91"/>
      <c r="JM23" s="91"/>
      <c r="JN23" s="91"/>
      <c r="JO23" s="91"/>
      <c r="JP23" s="91"/>
      <c r="JQ23" s="91"/>
      <c r="JR23" s="91"/>
      <c r="JS23" s="91"/>
      <c r="JT23" s="91"/>
      <c r="JU23" s="91"/>
      <c r="JV23" s="91"/>
      <c r="JW23" s="91"/>
      <c r="JX23" s="91"/>
      <c r="JY23" s="91"/>
      <c r="JZ23" s="91"/>
      <c r="KA23" s="91"/>
      <c r="KB23" s="91"/>
      <c r="KC23" s="91"/>
      <c r="KD23" s="91"/>
      <c r="KE23" s="91"/>
      <c r="KF23" s="91"/>
      <c r="KG23" s="91"/>
      <c r="KH23" s="91"/>
      <c r="KI23" s="91"/>
      <c r="KJ23" s="91"/>
      <c r="KK23" s="91"/>
      <c r="KL23" s="91"/>
      <c r="KM23" s="91"/>
      <c r="KN23" s="91"/>
      <c r="KO23" s="91"/>
      <c r="KP23" s="91"/>
      <c r="KQ23" s="91"/>
      <c r="KR23" s="91"/>
      <c r="KS23" s="91"/>
      <c r="KT23" s="91"/>
      <c r="KU23" s="91"/>
      <c r="KV23" s="91"/>
      <c r="KW23" s="91"/>
      <c r="KX23" s="91"/>
      <c r="KY23" s="91"/>
      <c r="KZ23" s="91"/>
      <c r="LA23" s="91"/>
      <c r="LB23" s="91"/>
      <c r="LC23" s="91"/>
      <c r="LD23" s="91"/>
      <c r="LE23" s="91"/>
      <c r="LF23" s="91"/>
      <c r="LG23" s="91"/>
      <c r="LH23" s="91"/>
      <c r="LI23" s="91"/>
      <c r="LJ23" s="91"/>
      <c r="LK23" s="91"/>
      <c r="LL23" s="91"/>
      <c r="LM23" s="91"/>
      <c r="LN23" s="91"/>
      <c r="LO23" s="91"/>
      <c r="LP23" s="91"/>
      <c r="LQ23" s="91"/>
      <c r="LR23" s="91"/>
      <c r="LS23" s="91"/>
      <c r="LT23" s="91"/>
      <c r="LU23" s="91"/>
      <c r="LV23" s="91"/>
      <c r="LW23" s="91"/>
      <c r="LX23" s="91"/>
      <c r="LY23" s="91"/>
      <c r="LZ23" s="91"/>
      <c r="MA23" s="91"/>
      <c r="MB23" s="91"/>
      <c r="MC23" s="91"/>
      <c r="MD23" s="91"/>
      <c r="ME23" s="91"/>
      <c r="MF23" s="91"/>
      <c r="MG23" s="91"/>
      <c r="MH23" s="91"/>
      <c r="MI23" s="91"/>
      <c r="MJ23" s="91"/>
      <c r="MK23" s="91"/>
      <c r="ML23" s="91"/>
      <c r="MM23" s="91"/>
      <c r="MN23" s="91"/>
      <c r="MO23" s="91"/>
      <c r="MP23" s="91"/>
      <c r="MQ23" s="91"/>
      <c r="MR23" s="91"/>
      <c r="MS23" s="91"/>
      <c r="MT23" s="91"/>
      <c r="MU23" s="91"/>
      <c r="MV23" s="91"/>
      <c r="MW23" s="91"/>
      <c r="MX23" s="91"/>
      <c r="MY23" s="91"/>
      <c r="MZ23" s="91"/>
      <c r="NA23" s="91"/>
      <c r="NB23" s="91"/>
      <c r="NC23" s="91"/>
      <c r="ND23" s="91"/>
      <c r="NE23" s="91"/>
      <c r="NF23" s="91"/>
      <c r="NG23" s="91"/>
      <c r="NH23" s="91"/>
      <c r="NI23" s="91"/>
      <c r="NJ23" s="91"/>
      <c r="NK23" s="91"/>
      <c r="NL23" s="91"/>
      <c r="NM23" s="91"/>
      <c r="NN23" s="91"/>
      <c r="NO23" s="91"/>
      <c r="NP23" s="91"/>
      <c r="NQ23" s="91"/>
      <c r="NR23" s="91"/>
      <c r="NS23" s="91"/>
      <c r="NT23" s="91"/>
      <c r="NU23" s="91"/>
      <c r="NV23" s="91"/>
      <c r="NW23" s="91"/>
      <c r="NX23" s="91"/>
      <c r="NY23" s="91"/>
      <c r="NZ23" s="91"/>
      <c r="OA23" s="91"/>
      <c r="OB23" s="91"/>
      <c r="OC23" s="91"/>
      <c r="OD23" s="91"/>
      <c r="OE23" s="91"/>
      <c r="OF23" s="91"/>
      <c r="OG23" s="91"/>
      <c r="OH23" s="91"/>
      <c r="OI23" s="91"/>
      <c r="OJ23" s="91"/>
      <c r="OK23" s="91"/>
      <c r="OL23" s="91"/>
      <c r="OM23" s="91"/>
      <c r="ON23" s="91"/>
      <c r="OO23" s="91"/>
      <c r="OP23" s="91"/>
      <c r="OQ23" s="91"/>
      <c r="OR23" s="91"/>
      <c r="OS23" s="91"/>
      <c r="OT23" s="91"/>
      <c r="OU23" s="91"/>
      <c r="OV23" s="91"/>
      <c r="OW23" s="91"/>
      <c r="OX23" s="91"/>
      <c r="OY23" s="91"/>
      <c r="OZ23" s="91"/>
      <c r="PA23" s="91"/>
      <c r="PB23" s="91"/>
      <c r="PC23" s="91"/>
      <c r="PD23" s="91"/>
      <c r="PE23" s="91"/>
      <c r="PF23" s="91"/>
      <c r="PG23" s="91"/>
      <c r="PH23" s="91"/>
      <c r="PI23" s="91"/>
      <c r="PJ23" s="91"/>
      <c r="PK23" s="91"/>
      <c r="PL23" s="91"/>
      <c r="PM23" s="91"/>
      <c r="PN23" s="91"/>
      <c r="PO23" s="91"/>
      <c r="PP23" s="91"/>
      <c r="PQ23" s="91"/>
      <c r="PR23" s="91"/>
      <c r="PS23" s="91"/>
      <c r="PT23" s="91"/>
      <c r="PU23" s="91"/>
      <c r="PV23" s="91"/>
      <c r="PW23" s="91"/>
      <c r="PX23" s="91"/>
      <c r="PY23" s="91"/>
      <c r="PZ23" s="91"/>
      <c r="QA23" s="91"/>
      <c r="QB23" s="91"/>
      <c r="QC23" s="91"/>
      <c r="QD23" s="91"/>
      <c r="QE23" s="91"/>
      <c r="QF23" s="91"/>
      <c r="QG23" s="91"/>
      <c r="QH23" s="91"/>
      <c r="QI23" s="91"/>
      <c r="QJ23" s="91"/>
      <c r="QK23" s="91"/>
      <c r="QL23" s="91"/>
      <c r="QM23" s="91"/>
      <c r="QN23" s="91"/>
      <c r="QO23" s="91"/>
      <c r="QP23" s="91"/>
      <c r="QQ23" s="91"/>
      <c r="QR23" s="91"/>
      <c r="QS23" s="91"/>
      <c r="QT23" s="91"/>
      <c r="QU23" s="91"/>
      <c r="QV23" s="91"/>
      <c r="QW23" s="91"/>
      <c r="QX23" s="91"/>
      <c r="QY23" s="91"/>
      <c r="QZ23" s="91"/>
      <c r="RA23" s="91"/>
      <c r="RB23" s="91"/>
      <c r="RC23" s="91"/>
      <c r="RD23" s="91"/>
      <c r="RE23" s="91"/>
      <c r="RF23" s="91"/>
      <c r="RG23" s="91"/>
      <c r="RH23" s="91"/>
      <c r="RI23" s="91"/>
      <c r="RJ23" s="91"/>
      <c r="RK23" s="91"/>
      <c r="RL23" s="91"/>
      <c r="RM23" s="91"/>
      <c r="RN23" s="91"/>
      <c r="RO23" s="91"/>
      <c r="RP23" s="91"/>
      <c r="RQ23" s="91"/>
      <c r="RR23" s="91"/>
      <c r="RS23" s="91"/>
      <c r="RT23" s="91"/>
      <c r="RU23" s="91"/>
      <c r="RV23" s="91"/>
      <c r="RW23" s="91"/>
      <c r="RX23" s="91"/>
      <c r="RY23" s="91"/>
      <c r="RZ23" s="91"/>
      <c r="SA23" s="91"/>
      <c r="SB23" s="91"/>
      <c r="SC23" s="91"/>
      <c r="SD23" s="91"/>
      <c r="SE23" s="91"/>
      <c r="SF23" s="91"/>
      <c r="SG23" s="91"/>
      <c r="SH23" s="91"/>
      <c r="SI23" s="91"/>
      <c r="SJ23" s="91"/>
      <c r="SK23" s="91"/>
      <c r="SL23" s="91"/>
      <c r="SM23" s="91"/>
      <c r="SN23" s="91"/>
      <c r="SO23" s="91"/>
      <c r="SP23" s="91"/>
      <c r="SQ23" s="91"/>
      <c r="SR23" s="91"/>
      <c r="SS23" s="91"/>
      <c r="ST23" s="91"/>
      <c r="SU23" s="91"/>
    </row>
    <row r="24" spans="1:515" s="13" customFormat="1" ht="15" customHeight="1">
      <c r="A24" s="46"/>
      <c r="B24" s="576"/>
      <c r="C24" s="576"/>
      <c r="D24" s="576"/>
      <c r="E24" s="576"/>
      <c r="F24" s="576"/>
      <c r="G24" s="576"/>
      <c r="H24" s="576"/>
      <c r="I24" s="576"/>
      <c r="J24" s="576"/>
      <c r="K24" s="576"/>
      <c r="L24" s="576"/>
      <c r="M24" s="576"/>
      <c r="N24" s="576"/>
      <c r="O24" s="576"/>
      <c r="P24" s="576"/>
      <c r="Q24" s="147"/>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91"/>
      <c r="DS24" s="91"/>
      <c r="DT24" s="91"/>
      <c r="DU24" s="91"/>
      <c r="DV24" s="91"/>
      <c r="DW24" s="91"/>
      <c r="DX24" s="91"/>
      <c r="DY24" s="91"/>
      <c r="DZ24" s="91"/>
      <c r="EA24" s="91"/>
      <c r="EB24" s="91"/>
      <c r="EC24" s="91"/>
      <c r="ED24" s="91"/>
      <c r="EE24" s="91"/>
      <c r="EF24" s="91"/>
      <c r="EG24" s="91"/>
      <c r="EH24" s="91"/>
      <c r="EI24" s="91"/>
      <c r="EJ24" s="91"/>
      <c r="EK24" s="91"/>
      <c r="EL24" s="91"/>
      <c r="EM24" s="91"/>
      <c r="EN24" s="91"/>
      <c r="EO24" s="91"/>
      <c r="EP24" s="91"/>
      <c r="EQ24" s="91"/>
      <c r="ER24" s="91"/>
      <c r="ES24" s="91"/>
      <c r="ET24" s="91"/>
      <c r="EU24" s="91"/>
      <c r="EV24" s="91"/>
      <c r="EW24" s="91"/>
      <c r="EX24" s="91"/>
      <c r="EY24" s="91"/>
      <c r="EZ24" s="91"/>
      <c r="FA24" s="91"/>
      <c r="FB24" s="91"/>
      <c r="FC24" s="91"/>
      <c r="FD24" s="91"/>
      <c r="FE24" s="91"/>
      <c r="FF24" s="91"/>
      <c r="FG24" s="91"/>
      <c r="FH24" s="91"/>
      <c r="FI24" s="91"/>
      <c r="FJ24" s="91"/>
      <c r="FK24" s="91"/>
      <c r="FL24" s="91"/>
      <c r="FM24" s="91"/>
      <c r="FN24" s="91"/>
      <c r="FO24" s="91"/>
      <c r="FP24" s="91"/>
      <c r="FQ24" s="91"/>
      <c r="FR24" s="91"/>
      <c r="FS24" s="91"/>
      <c r="FT24" s="91"/>
      <c r="FU24" s="91"/>
      <c r="FV24" s="91"/>
      <c r="FW24" s="91"/>
      <c r="FX24" s="91"/>
      <c r="FY24" s="91"/>
      <c r="FZ24" s="91"/>
      <c r="GA24" s="91"/>
      <c r="GB24" s="91"/>
      <c r="GC24" s="91"/>
      <c r="GD24" s="91"/>
      <c r="GE24" s="91"/>
      <c r="GF24" s="91"/>
      <c r="GG24" s="91"/>
      <c r="GH24" s="91"/>
      <c r="GI24" s="91"/>
      <c r="GJ24" s="91"/>
      <c r="GK24" s="91"/>
      <c r="GL24" s="91"/>
      <c r="GM24" s="91"/>
      <c r="GN24" s="91"/>
      <c r="GO24" s="91"/>
      <c r="GP24" s="91"/>
      <c r="GQ24" s="91"/>
      <c r="GR24" s="91"/>
      <c r="GS24" s="91"/>
      <c r="GT24" s="91"/>
      <c r="GU24" s="91"/>
      <c r="GV24" s="91"/>
      <c r="GW24" s="91"/>
      <c r="GX24" s="91"/>
      <c r="GY24" s="91"/>
      <c r="GZ24" s="91"/>
      <c r="HA24" s="91"/>
      <c r="HB24" s="91"/>
      <c r="HC24" s="91"/>
      <c r="HD24" s="91"/>
      <c r="HE24" s="91"/>
      <c r="HF24" s="91"/>
      <c r="HG24" s="91"/>
      <c r="HH24" s="91"/>
      <c r="HI24" s="91"/>
      <c r="HJ24" s="91"/>
      <c r="HK24" s="91"/>
      <c r="HL24" s="91"/>
      <c r="HM24" s="91"/>
      <c r="HN24" s="91"/>
      <c r="HO24" s="91"/>
      <c r="HP24" s="91"/>
      <c r="HQ24" s="91"/>
      <c r="HR24" s="91"/>
      <c r="HS24" s="91"/>
      <c r="HT24" s="91"/>
      <c r="HU24" s="91"/>
      <c r="HV24" s="91"/>
      <c r="HW24" s="91"/>
      <c r="HX24" s="91"/>
      <c r="HY24" s="91"/>
      <c r="HZ24" s="91"/>
      <c r="IA24" s="91"/>
      <c r="IB24" s="91"/>
      <c r="IC24" s="91"/>
      <c r="ID24" s="91"/>
      <c r="IE24" s="91"/>
      <c r="IF24" s="91"/>
      <c r="IG24" s="91"/>
      <c r="IH24" s="91"/>
      <c r="II24" s="91"/>
      <c r="IJ24" s="91"/>
      <c r="IK24" s="91"/>
      <c r="IL24" s="91"/>
      <c r="IM24" s="91"/>
      <c r="IN24" s="91"/>
      <c r="IO24" s="91"/>
      <c r="IP24" s="91"/>
      <c r="IQ24" s="91"/>
      <c r="IR24" s="91"/>
      <c r="IS24" s="91"/>
      <c r="IT24" s="91"/>
      <c r="IU24" s="91"/>
      <c r="IV24" s="91"/>
      <c r="IW24" s="91"/>
      <c r="IX24" s="91"/>
      <c r="IY24" s="91"/>
      <c r="IZ24" s="91"/>
      <c r="JA24" s="91"/>
      <c r="JB24" s="91"/>
      <c r="JC24" s="91"/>
      <c r="JD24" s="91"/>
      <c r="JE24" s="91"/>
      <c r="JF24" s="91"/>
      <c r="JG24" s="91"/>
      <c r="JH24" s="91"/>
      <c r="JI24" s="91"/>
      <c r="JJ24" s="91"/>
      <c r="JK24" s="91"/>
      <c r="JL24" s="91"/>
      <c r="JM24" s="91"/>
      <c r="JN24" s="91"/>
      <c r="JO24" s="91"/>
      <c r="JP24" s="91"/>
      <c r="JQ24" s="91"/>
      <c r="JR24" s="91"/>
      <c r="JS24" s="91"/>
      <c r="JT24" s="91"/>
      <c r="JU24" s="91"/>
      <c r="JV24" s="91"/>
      <c r="JW24" s="91"/>
      <c r="JX24" s="91"/>
      <c r="JY24" s="91"/>
      <c r="JZ24" s="91"/>
      <c r="KA24" s="91"/>
      <c r="KB24" s="91"/>
      <c r="KC24" s="91"/>
      <c r="KD24" s="91"/>
      <c r="KE24" s="91"/>
      <c r="KF24" s="91"/>
      <c r="KG24" s="91"/>
      <c r="KH24" s="91"/>
      <c r="KI24" s="91"/>
      <c r="KJ24" s="91"/>
      <c r="KK24" s="91"/>
      <c r="KL24" s="91"/>
      <c r="KM24" s="91"/>
      <c r="KN24" s="91"/>
      <c r="KO24" s="91"/>
      <c r="KP24" s="91"/>
      <c r="KQ24" s="91"/>
      <c r="KR24" s="91"/>
      <c r="KS24" s="91"/>
      <c r="KT24" s="91"/>
      <c r="KU24" s="91"/>
      <c r="KV24" s="91"/>
      <c r="KW24" s="91"/>
      <c r="KX24" s="91"/>
      <c r="KY24" s="91"/>
      <c r="KZ24" s="91"/>
      <c r="LA24" s="91"/>
      <c r="LB24" s="91"/>
      <c r="LC24" s="91"/>
      <c r="LD24" s="91"/>
      <c r="LE24" s="91"/>
      <c r="LF24" s="91"/>
      <c r="LG24" s="91"/>
      <c r="LH24" s="91"/>
      <c r="LI24" s="91"/>
      <c r="LJ24" s="91"/>
      <c r="LK24" s="91"/>
      <c r="LL24" s="91"/>
      <c r="LM24" s="91"/>
      <c r="LN24" s="91"/>
      <c r="LO24" s="91"/>
      <c r="LP24" s="91"/>
      <c r="LQ24" s="91"/>
      <c r="LR24" s="91"/>
      <c r="LS24" s="91"/>
      <c r="LT24" s="91"/>
      <c r="LU24" s="91"/>
      <c r="LV24" s="91"/>
      <c r="LW24" s="91"/>
      <c r="LX24" s="91"/>
      <c r="LY24" s="91"/>
      <c r="LZ24" s="91"/>
      <c r="MA24" s="91"/>
      <c r="MB24" s="91"/>
      <c r="MC24" s="91"/>
      <c r="MD24" s="91"/>
      <c r="ME24" s="91"/>
      <c r="MF24" s="91"/>
      <c r="MG24" s="91"/>
      <c r="MH24" s="91"/>
      <c r="MI24" s="91"/>
      <c r="MJ24" s="91"/>
      <c r="MK24" s="91"/>
      <c r="ML24" s="91"/>
      <c r="MM24" s="91"/>
      <c r="MN24" s="91"/>
      <c r="MO24" s="91"/>
      <c r="MP24" s="91"/>
      <c r="MQ24" s="91"/>
      <c r="MR24" s="91"/>
      <c r="MS24" s="91"/>
      <c r="MT24" s="91"/>
      <c r="MU24" s="91"/>
      <c r="MV24" s="91"/>
      <c r="MW24" s="91"/>
      <c r="MX24" s="91"/>
      <c r="MY24" s="91"/>
      <c r="MZ24" s="91"/>
      <c r="NA24" s="91"/>
      <c r="NB24" s="91"/>
      <c r="NC24" s="91"/>
      <c r="ND24" s="91"/>
      <c r="NE24" s="91"/>
      <c r="NF24" s="91"/>
      <c r="NG24" s="91"/>
      <c r="NH24" s="91"/>
      <c r="NI24" s="91"/>
      <c r="NJ24" s="91"/>
      <c r="NK24" s="91"/>
      <c r="NL24" s="91"/>
      <c r="NM24" s="91"/>
      <c r="NN24" s="91"/>
      <c r="NO24" s="91"/>
      <c r="NP24" s="91"/>
      <c r="NQ24" s="91"/>
      <c r="NR24" s="91"/>
      <c r="NS24" s="91"/>
      <c r="NT24" s="91"/>
      <c r="NU24" s="91"/>
      <c r="NV24" s="91"/>
      <c r="NW24" s="91"/>
      <c r="NX24" s="91"/>
      <c r="NY24" s="91"/>
      <c r="NZ24" s="91"/>
      <c r="OA24" s="91"/>
      <c r="OB24" s="91"/>
      <c r="OC24" s="91"/>
      <c r="OD24" s="91"/>
      <c r="OE24" s="91"/>
      <c r="OF24" s="91"/>
      <c r="OG24" s="91"/>
      <c r="OH24" s="91"/>
      <c r="OI24" s="91"/>
      <c r="OJ24" s="91"/>
      <c r="OK24" s="91"/>
      <c r="OL24" s="91"/>
      <c r="OM24" s="91"/>
      <c r="ON24" s="91"/>
      <c r="OO24" s="91"/>
      <c r="OP24" s="91"/>
      <c r="OQ24" s="91"/>
      <c r="OR24" s="91"/>
      <c r="OS24" s="91"/>
      <c r="OT24" s="91"/>
      <c r="OU24" s="91"/>
      <c r="OV24" s="91"/>
      <c r="OW24" s="91"/>
      <c r="OX24" s="91"/>
      <c r="OY24" s="91"/>
      <c r="OZ24" s="91"/>
      <c r="PA24" s="91"/>
      <c r="PB24" s="91"/>
      <c r="PC24" s="91"/>
      <c r="PD24" s="91"/>
      <c r="PE24" s="91"/>
      <c r="PF24" s="91"/>
      <c r="PG24" s="91"/>
      <c r="PH24" s="91"/>
      <c r="PI24" s="91"/>
      <c r="PJ24" s="91"/>
      <c r="PK24" s="91"/>
      <c r="PL24" s="91"/>
      <c r="PM24" s="91"/>
      <c r="PN24" s="91"/>
      <c r="PO24" s="91"/>
      <c r="PP24" s="91"/>
      <c r="PQ24" s="91"/>
      <c r="PR24" s="91"/>
      <c r="PS24" s="91"/>
      <c r="PT24" s="91"/>
      <c r="PU24" s="91"/>
      <c r="PV24" s="91"/>
      <c r="PW24" s="91"/>
      <c r="PX24" s="91"/>
      <c r="PY24" s="91"/>
      <c r="PZ24" s="91"/>
      <c r="QA24" s="91"/>
      <c r="QB24" s="91"/>
      <c r="QC24" s="91"/>
      <c r="QD24" s="91"/>
      <c r="QE24" s="91"/>
      <c r="QF24" s="91"/>
      <c r="QG24" s="91"/>
      <c r="QH24" s="91"/>
      <c r="QI24" s="91"/>
      <c r="QJ24" s="91"/>
      <c r="QK24" s="91"/>
      <c r="QL24" s="91"/>
      <c r="QM24" s="91"/>
      <c r="QN24" s="91"/>
      <c r="QO24" s="91"/>
      <c r="QP24" s="91"/>
      <c r="QQ24" s="91"/>
      <c r="QR24" s="91"/>
      <c r="QS24" s="91"/>
      <c r="QT24" s="91"/>
      <c r="QU24" s="91"/>
      <c r="QV24" s="91"/>
      <c r="QW24" s="91"/>
      <c r="QX24" s="91"/>
      <c r="QY24" s="91"/>
      <c r="QZ24" s="91"/>
      <c r="RA24" s="91"/>
      <c r="RB24" s="91"/>
      <c r="RC24" s="91"/>
      <c r="RD24" s="91"/>
      <c r="RE24" s="91"/>
      <c r="RF24" s="91"/>
      <c r="RG24" s="91"/>
      <c r="RH24" s="91"/>
      <c r="RI24" s="91"/>
      <c r="RJ24" s="91"/>
      <c r="RK24" s="91"/>
      <c r="RL24" s="91"/>
      <c r="RM24" s="91"/>
      <c r="RN24" s="91"/>
      <c r="RO24" s="91"/>
      <c r="RP24" s="91"/>
      <c r="RQ24" s="91"/>
      <c r="RR24" s="91"/>
      <c r="RS24" s="91"/>
      <c r="RT24" s="91"/>
      <c r="RU24" s="91"/>
      <c r="RV24" s="91"/>
      <c r="RW24" s="91"/>
      <c r="RX24" s="91"/>
      <c r="RY24" s="91"/>
      <c r="RZ24" s="91"/>
      <c r="SA24" s="91"/>
      <c r="SB24" s="91"/>
      <c r="SC24" s="91"/>
      <c r="SD24" s="91"/>
      <c r="SE24" s="91"/>
      <c r="SF24" s="91"/>
      <c r="SG24" s="91"/>
      <c r="SH24" s="91"/>
      <c r="SI24" s="91"/>
      <c r="SJ24" s="91"/>
      <c r="SK24" s="91"/>
      <c r="SL24" s="91"/>
      <c r="SM24" s="91"/>
      <c r="SN24" s="91"/>
      <c r="SO24" s="91"/>
      <c r="SP24" s="91"/>
      <c r="SQ24" s="91"/>
      <c r="SR24" s="91"/>
      <c r="SS24" s="91"/>
      <c r="ST24" s="91"/>
      <c r="SU24" s="91"/>
    </row>
    <row r="25" spans="1:515" s="13" customFormat="1" ht="15" customHeight="1">
      <c r="A25" s="46"/>
      <c r="B25" s="593" t="s">
        <v>18</v>
      </c>
      <c r="C25" s="593"/>
      <c r="D25" s="593"/>
      <c r="E25" s="593"/>
      <c r="F25" s="593"/>
      <c r="G25" s="593" t="s">
        <v>19</v>
      </c>
      <c r="H25" s="593"/>
      <c r="I25" s="593"/>
      <c r="J25" s="593"/>
      <c r="K25" s="593"/>
      <c r="L25" s="593"/>
      <c r="M25" s="593" t="s">
        <v>20</v>
      </c>
      <c r="N25" s="593"/>
      <c r="O25" s="593"/>
      <c r="P25" s="593"/>
      <c r="Q25" s="147"/>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c r="FF25" s="91"/>
      <c r="FG25" s="91"/>
      <c r="FH25" s="91"/>
      <c r="FI25" s="91"/>
      <c r="FJ25" s="91"/>
      <c r="FK25" s="91"/>
      <c r="FL25" s="91"/>
      <c r="FM25" s="91"/>
      <c r="FN25" s="91"/>
      <c r="FO25" s="91"/>
      <c r="FP25" s="91"/>
      <c r="FQ25" s="91"/>
      <c r="FR25" s="91"/>
      <c r="FS25" s="91"/>
      <c r="FT25" s="91"/>
      <c r="FU25" s="91"/>
      <c r="FV25" s="91"/>
      <c r="FW25" s="91"/>
      <c r="FX25" s="91"/>
      <c r="FY25" s="91"/>
      <c r="FZ25" s="91"/>
      <c r="GA25" s="91"/>
      <c r="GB25" s="91"/>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c r="HC25" s="91"/>
      <c r="HD25" s="91"/>
      <c r="HE25" s="91"/>
      <c r="HF25" s="91"/>
      <c r="HG25" s="91"/>
      <c r="HH25" s="91"/>
      <c r="HI25" s="91"/>
      <c r="HJ25" s="91"/>
      <c r="HK25" s="91"/>
      <c r="HL25" s="91"/>
      <c r="HM25" s="91"/>
      <c r="HN25" s="91"/>
      <c r="HO25" s="91"/>
      <c r="HP25" s="91"/>
      <c r="HQ25" s="91"/>
      <c r="HR25" s="91"/>
      <c r="HS25" s="91"/>
      <c r="HT25" s="91"/>
      <c r="HU25" s="91"/>
      <c r="HV25" s="91"/>
      <c r="HW25" s="91"/>
      <c r="HX25" s="91"/>
      <c r="HY25" s="91"/>
      <c r="HZ25" s="91"/>
      <c r="IA25" s="91"/>
      <c r="IB25" s="91"/>
      <c r="IC25" s="91"/>
      <c r="ID25" s="91"/>
      <c r="IE25" s="91"/>
      <c r="IF25" s="91"/>
      <c r="IG25" s="91"/>
      <c r="IH25" s="91"/>
      <c r="II25" s="91"/>
      <c r="IJ25" s="91"/>
      <c r="IK25" s="91"/>
      <c r="IL25" s="91"/>
      <c r="IM25" s="91"/>
      <c r="IN25" s="91"/>
      <c r="IO25" s="91"/>
      <c r="IP25" s="91"/>
      <c r="IQ25" s="91"/>
      <c r="IR25" s="91"/>
      <c r="IS25" s="91"/>
      <c r="IT25" s="91"/>
      <c r="IU25" s="91"/>
      <c r="IV25" s="91"/>
      <c r="IW25" s="91"/>
      <c r="IX25" s="91"/>
      <c r="IY25" s="91"/>
      <c r="IZ25" s="91"/>
      <c r="JA25" s="91"/>
      <c r="JB25" s="91"/>
      <c r="JC25" s="91"/>
      <c r="JD25" s="91"/>
      <c r="JE25" s="91"/>
      <c r="JF25" s="91"/>
      <c r="JG25" s="91"/>
      <c r="JH25" s="91"/>
      <c r="JI25" s="91"/>
      <c r="JJ25" s="91"/>
      <c r="JK25" s="91"/>
      <c r="JL25" s="91"/>
      <c r="JM25" s="91"/>
      <c r="JN25" s="91"/>
      <c r="JO25" s="91"/>
      <c r="JP25" s="91"/>
      <c r="JQ25" s="91"/>
      <c r="JR25" s="91"/>
      <c r="JS25" s="91"/>
      <c r="JT25" s="91"/>
      <c r="JU25" s="91"/>
      <c r="JV25" s="91"/>
      <c r="JW25" s="91"/>
      <c r="JX25" s="91"/>
      <c r="JY25" s="91"/>
      <c r="JZ25" s="91"/>
      <c r="KA25" s="91"/>
      <c r="KB25" s="91"/>
      <c r="KC25" s="91"/>
      <c r="KD25" s="91"/>
      <c r="KE25" s="91"/>
      <c r="KF25" s="91"/>
      <c r="KG25" s="91"/>
      <c r="KH25" s="91"/>
      <c r="KI25" s="91"/>
      <c r="KJ25" s="91"/>
      <c r="KK25" s="91"/>
      <c r="KL25" s="91"/>
      <c r="KM25" s="91"/>
      <c r="KN25" s="91"/>
      <c r="KO25" s="91"/>
      <c r="KP25" s="91"/>
      <c r="KQ25" s="91"/>
      <c r="KR25" s="91"/>
      <c r="KS25" s="91"/>
      <c r="KT25" s="91"/>
      <c r="KU25" s="91"/>
      <c r="KV25" s="91"/>
      <c r="KW25" s="91"/>
      <c r="KX25" s="91"/>
      <c r="KY25" s="91"/>
      <c r="KZ25" s="91"/>
      <c r="LA25" s="91"/>
      <c r="LB25" s="91"/>
      <c r="LC25" s="91"/>
      <c r="LD25" s="91"/>
      <c r="LE25" s="91"/>
      <c r="LF25" s="91"/>
      <c r="LG25" s="91"/>
      <c r="LH25" s="91"/>
      <c r="LI25" s="91"/>
      <c r="LJ25" s="91"/>
      <c r="LK25" s="91"/>
      <c r="LL25" s="91"/>
      <c r="LM25" s="91"/>
      <c r="LN25" s="91"/>
      <c r="LO25" s="91"/>
      <c r="LP25" s="91"/>
      <c r="LQ25" s="91"/>
      <c r="LR25" s="91"/>
      <c r="LS25" s="91"/>
      <c r="LT25" s="91"/>
      <c r="LU25" s="91"/>
      <c r="LV25" s="91"/>
      <c r="LW25" s="91"/>
      <c r="LX25" s="91"/>
      <c r="LY25" s="91"/>
      <c r="LZ25" s="91"/>
      <c r="MA25" s="91"/>
      <c r="MB25" s="91"/>
      <c r="MC25" s="91"/>
      <c r="MD25" s="91"/>
      <c r="ME25" s="91"/>
      <c r="MF25" s="91"/>
      <c r="MG25" s="91"/>
      <c r="MH25" s="91"/>
      <c r="MI25" s="91"/>
      <c r="MJ25" s="91"/>
      <c r="MK25" s="91"/>
      <c r="ML25" s="91"/>
      <c r="MM25" s="91"/>
      <c r="MN25" s="91"/>
      <c r="MO25" s="91"/>
      <c r="MP25" s="91"/>
      <c r="MQ25" s="91"/>
      <c r="MR25" s="91"/>
      <c r="MS25" s="91"/>
      <c r="MT25" s="91"/>
      <c r="MU25" s="91"/>
      <c r="MV25" s="91"/>
      <c r="MW25" s="91"/>
      <c r="MX25" s="91"/>
      <c r="MY25" s="91"/>
      <c r="MZ25" s="91"/>
      <c r="NA25" s="91"/>
      <c r="NB25" s="91"/>
      <c r="NC25" s="91"/>
      <c r="ND25" s="91"/>
      <c r="NE25" s="91"/>
      <c r="NF25" s="91"/>
      <c r="NG25" s="91"/>
      <c r="NH25" s="91"/>
      <c r="NI25" s="91"/>
      <c r="NJ25" s="91"/>
      <c r="NK25" s="91"/>
      <c r="NL25" s="91"/>
      <c r="NM25" s="91"/>
      <c r="NN25" s="91"/>
      <c r="NO25" s="91"/>
      <c r="NP25" s="91"/>
      <c r="NQ25" s="91"/>
      <c r="NR25" s="91"/>
      <c r="NS25" s="91"/>
      <c r="NT25" s="91"/>
      <c r="NU25" s="91"/>
      <c r="NV25" s="91"/>
      <c r="NW25" s="91"/>
      <c r="NX25" s="91"/>
      <c r="NY25" s="91"/>
      <c r="NZ25" s="91"/>
      <c r="OA25" s="91"/>
      <c r="OB25" s="91"/>
      <c r="OC25" s="91"/>
      <c r="OD25" s="91"/>
      <c r="OE25" s="91"/>
      <c r="OF25" s="91"/>
      <c r="OG25" s="91"/>
      <c r="OH25" s="91"/>
      <c r="OI25" s="91"/>
      <c r="OJ25" s="91"/>
      <c r="OK25" s="91"/>
      <c r="OL25" s="91"/>
      <c r="OM25" s="91"/>
      <c r="ON25" s="91"/>
      <c r="OO25" s="91"/>
      <c r="OP25" s="91"/>
      <c r="OQ25" s="91"/>
      <c r="OR25" s="91"/>
      <c r="OS25" s="91"/>
      <c r="OT25" s="91"/>
      <c r="OU25" s="91"/>
      <c r="OV25" s="91"/>
      <c r="OW25" s="91"/>
      <c r="OX25" s="91"/>
      <c r="OY25" s="91"/>
      <c r="OZ25" s="91"/>
      <c r="PA25" s="91"/>
      <c r="PB25" s="91"/>
      <c r="PC25" s="91"/>
      <c r="PD25" s="91"/>
      <c r="PE25" s="91"/>
      <c r="PF25" s="91"/>
      <c r="PG25" s="91"/>
      <c r="PH25" s="91"/>
      <c r="PI25" s="91"/>
      <c r="PJ25" s="91"/>
      <c r="PK25" s="91"/>
      <c r="PL25" s="91"/>
      <c r="PM25" s="91"/>
      <c r="PN25" s="91"/>
      <c r="PO25" s="91"/>
      <c r="PP25" s="91"/>
      <c r="PQ25" s="91"/>
      <c r="PR25" s="91"/>
      <c r="PS25" s="91"/>
      <c r="PT25" s="91"/>
      <c r="PU25" s="91"/>
      <c r="PV25" s="91"/>
      <c r="PW25" s="91"/>
      <c r="PX25" s="91"/>
      <c r="PY25" s="91"/>
      <c r="PZ25" s="91"/>
      <c r="QA25" s="91"/>
      <c r="QB25" s="91"/>
      <c r="QC25" s="91"/>
      <c r="QD25" s="91"/>
      <c r="QE25" s="91"/>
      <c r="QF25" s="91"/>
      <c r="QG25" s="91"/>
      <c r="QH25" s="91"/>
      <c r="QI25" s="91"/>
      <c r="QJ25" s="91"/>
      <c r="QK25" s="91"/>
      <c r="QL25" s="91"/>
      <c r="QM25" s="91"/>
      <c r="QN25" s="91"/>
      <c r="QO25" s="91"/>
      <c r="QP25" s="91"/>
      <c r="QQ25" s="91"/>
      <c r="QR25" s="91"/>
      <c r="QS25" s="91"/>
      <c r="QT25" s="91"/>
      <c r="QU25" s="91"/>
      <c r="QV25" s="91"/>
      <c r="QW25" s="91"/>
      <c r="QX25" s="91"/>
      <c r="QY25" s="91"/>
      <c r="QZ25" s="91"/>
      <c r="RA25" s="91"/>
      <c r="RB25" s="91"/>
      <c r="RC25" s="91"/>
      <c r="RD25" s="91"/>
      <c r="RE25" s="91"/>
      <c r="RF25" s="91"/>
      <c r="RG25" s="91"/>
      <c r="RH25" s="91"/>
      <c r="RI25" s="91"/>
      <c r="RJ25" s="91"/>
      <c r="RK25" s="91"/>
      <c r="RL25" s="91"/>
      <c r="RM25" s="91"/>
      <c r="RN25" s="91"/>
      <c r="RO25" s="91"/>
      <c r="RP25" s="91"/>
      <c r="RQ25" s="91"/>
      <c r="RR25" s="91"/>
      <c r="RS25" s="91"/>
      <c r="RT25" s="91"/>
      <c r="RU25" s="91"/>
      <c r="RV25" s="91"/>
      <c r="RW25" s="91"/>
      <c r="RX25" s="91"/>
      <c r="RY25" s="91"/>
      <c r="RZ25" s="91"/>
      <c r="SA25" s="91"/>
      <c r="SB25" s="91"/>
      <c r="SC25" s="91"/>
      <c r="SD25" s="91"/>
      <c r="SE25" s="91"/>
      <c r="SF25" s="91"/>
      <c r="SG25" s="91"/>
      <c r="SH25" s="91"/>
      <c r="SI25" s="91"/>
      <c r="SJ25" s="91"/>
      <c r="SK25" s="91"/>
      <c r="SL25" s="91"/>
      <c r="SM25" s="91"/>
      <c r="SN25" s="91"/>
      <c r="SO25" s="91"/>
      <c r="SP25" s="91"/>
      <c r="SQ25" s="91"/>
      <c r="SR25" s="91"/>
      <c r="SS25" s="91"/>
      <c r="ST25" s="91"/>
      <c r="SU25" s="91"/>
    </row>
    <row r="26" spans="1:515" s="13" customFormat="1" ht="15" customHeight="1">
      <c r="A26" s="46"/>
      <c r="B26" s="576"/>
      <c r="C26" s="576"/>
      <c r="D26" s="576"/>
      <c r="E26" s="576"/>
      <c r="F26" s="576"/>
      <c r="G26" s="576"/>
      <c r="H26" s="576"/>
      <c r="I26" s="576"/>
      <c r="J26" s="576"/>
      <c r="K26" s="576"/>
      <c r="L26" s="576"/>
      <c r="M26" s="576"/>
      <c r="N26" s="576"/>
      <c r="O26" s="576"/>
      <c r="P26" s="576"/>
      <c r="Q26" s="147"/>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1"/>
      <c r="GD26" s="91"/>
      <c r="GE26" s="91"/>
      <c r="GF26" s="91"/>
      <c r="GG26" s="91"/>
      <c r="GH26" s="91"/>
      <c r="GI26" s="91"/>
      <c r="GJ26" s="91"/>
      <c r="GK26" s="91"/>
      <c r="GL26" s="91"/>
      <c r="GM26" s="91"/>
      <c r="GN26" s="91"/>
      <c r="GO26" s="91"/>
      <c r="GP26" s="91"/>
      <c r="GQ26" s="91"/>
      <c r="GR26" s="91"/>
      <c r="GS26" s="91"/>
      <c r="GT26" s="91"/>
      <c r="GU26" s="91"/>
      <c r="GV26" s="91"/>
      <c r="GW26" s="91"/>
      <c r="GX26" s="91"/>
      <c r="GY26" s="91"/>
      <c r="GZ26" s="91"/>
      <c r="HA26" s="91"/>
      <c r="HB26" s="91"/>
      <c r="HC26" s="91"/>
      <c r="HD26" s="91"/>
      <c r="HE26" s="91"/>
      <c r="HF26" s="91"/>
      <c r="HG26" s="91"/>
      <c r="HH26" s="91"/>
      <c r="HI26" s="91"/>
      <c r="HJ26" s="91"/>
      <c r="HK26" s="91"/>
      <c r="HL26" s="91"/>
      <c r="HM26" s="91"/>
      <c r="HN26" s="91"/>
      <c r="HO26" s="91"/>
      <c r="HP26" s="91"/>
      <c r="HQ26" s="91"/>
      <c r="HR26" s="91"/>
      <c r="HS26" s="91"/>
      <c r="HT26" s="91"/>
      <c r="HU26" s="91"/>
      <c r="HV26" s="91"/>
      <c r="HW26" s="91"/>
      <c r="HX26" s="91"/>
      <c r="HY26" s="91"/>
      <c r="HZ26" s="91"/>
      <c r="IA26" s="91"/>
      <c r="IB26" s="91"/>
      <c r="IC26" s="91"/>
      <c r="ID26" s="91"/>
      <c r="IE26" s="91"/>
      <c r="IF26" s="91"/>
      <c r="IG26" s="91"/>
      <c r="IH26" s="91"/>
      <c r="II26" s="91"/>
      <c r="IJ26" s="91"/>
      <c r="IK26" s="91"/>
      <c r="IL26" s="91"/>
      <c r="IM26" s="91"/>
      <c r="IN26" s="91"/>
      <c r="IO26" s="91"/>
      <c r="IP26" s="91"/>
      <c r="IQ26" s="91"/>
      <c r="IR26" s="91"/>
      <c r="IS26" s="91"/>
      <c r="IT26" s="91"/>
      <c r="IU26" s="91"/>
      <c r="IV26" s="91"/>
      <c r="IW26" s="91"/>
      <c r="IX26" s="91"/>
      <c r="IY26" s="91"/>
      <c r="IZ26" s="91"/>
      <c r="JA26" s="91"/>
      <c r="JB26" s="91"/>
      <c r="JC26" s="91"/>
      <c r="JD26" s="91"/>
      <c r="JE26" s="91"/>
      <c r="JF26" s="91"/>
      <c r="JG26" s="91"/>
      <c r="JH26" s="91"/>
      <c r="JI26" s="91"/>
      <c r="JJ26" s="91"/>
      <c r="JK26" s="91"/>
      <c r="JL26" s="91"/>
      <c r="JM26" s="91"/>
      <c r="JN26" s="91"/>
      <c r="JO26" s="91"/>
      <c r="JP26" s="91"/>
      <c r="JQ26" s="91"/>
      <c r="JR26" s="91"/>
      <c r="JS26" s="91"/>
      <c r="JT26" s="91"/>
      <c r="JU26" s="91"/>
      <c r="JV26" s="91"/>
      <c r="JW26" s="91"/>
      <c r="JX26" s="91"/>
      <c r="JY26" s="91"/>
      <c r="JZ26" s="91"/>
      <c r="KA26" s="91"/>
      <c r="KB26" s="91"/>
      <c r="KC26" s="91"/>
      <c r="KD26" s="91"/>
      <c r="KE26" s="91"/>
      <c r="KF26" s="91"/>
      <c r="KG26" s="91"/>
      <c r="KH26" s="91"/>
      <c r="KI26" s="91"/>
      <c r="KJ26" s="91"/>
      <c r="KK26" s="91"/>
      <c r="KL26" s="91"/>
      <c r="KM26" s="91"/>
      <c r="KN26" s="91"/>
      <c r="KO26" s="91"/>
      <c r="KP26" s="91"/>
      <c r="KQ26" s="91"/>
      <c r="KR26" s="91"/>
      <c r="KS26" s="91"/>
      <c r="KT26" s="91"/>
      <c r="KU26" s="91"/>
      <c r="KV26" s="91"/>
      <c r="KW26" s="91"/>
      <c r="KX26" s="91"/>
      <c r="KY26" s="91"/>
      <c r="KZ26" s="91"/>
      <c r="LA26" s="91"/>
      <c r="LB26" s="91"/>
      <c r="LC26" s="91"/>
      <c r="LD26" s="91"/>
      <c r="LE26" s="91"/>
      <c r="LF26" s="91"/>
      <c r="LG26" s="91"/>
      <c r="LH26" s="91"/>
      <c r="LI26" s="91"/>
      <c r="LJ26" s="91"/>
      <c r="LK26" s="91"/>
      <c r="LL26" s="91"/>
      <c r="LM26" s="91"/>
      <c r="LN26" s="91"/>
      <c r="LO26" s="91"/>
      <c r="LP26" s="91"/>
      <c r="LQ26" s="91"/>
      <c r="LR26" s="91"/>
      <c r="LS26" s="91"/>
      <c r="LT26" s="91"/>
      <c r="LU26" s="91"/>
      <c r="LV26" s="91"/>
      <c r="LW26" s="91"/>
      <c r="LX26" s="91"/>
      <c r="LY26" s="91"/>
      <c r="LZ26" s="91"/>
      <c r="MA26" s="91"/>
      <c r="MB26" s="91"/>
      <c r="MC26" s="91"/>
      <c r="MD26" s="91"/>
      <c r="ME26" s="91"/>
      <c r="MF26" s="91"/>
      <c r="MG26" s="91"/>
      <c r="MH26" s="91"/>
      <c r="MI26" s="91"/>
      <c r="MJ26" s="91"/>
      <c r="MK26" s="91"/>
      <c r="ML26" s="91"/>
      <c r="MM26" s="91"/>
      <c r="MN26" s="91"/>
      <c r="MO26" s="91"/>
      <c r="MP26" s="91"/>
      <c r="MQ26" s="91"/>
      <c r="MR26" s="91"/>
      <c r="MS26" s="91"/>
      <c r="MT26" s="91"/>
      <c r="MU26" s="91"/>
      <c r="MV26" s="91"/>
      <c r="MW26" s="91"/>
      <c r="MX26" s="91"/>
      <c r="MY26" s="91"/>
      <c r="MZ26" s="91"/>
      <c r="NA26" s="91"/>
      <c r="NB26" s="91"/>
      <c r="NC26" s="91"/>
      <c r="ND26" s="91"/>
      <c r="NE26" s="91"/>
      <c r="NF26" s="91"/>
      <c r="NG26" s="91"/>
      <c r="NH26" s="91"/>
      <c r="NI26" s="91"/>
      <c r="NJ26" s="91"/>
      <c r="NK26" s="91"/>
      <c r="NL26" s="91"/>
      <c r="NM26" s="91"/>
      <c r="NN26" s="91"/>
      <c r="NO26" s="91"/>
      <c r="NP26" s="91"/>
      <c r="NQ26" s="91"/>
      <c r="NR26" s="91"/>
      <c r="NS26" s="91"/>
      <c r="NT26" s="91"/>
      <c r="NU26" s="91"/>
      <c r="NV26" s="91"/>
      <c r="NW26" s="91"/>
      <c r="NX26" s="91"/>
      <c r="NY26" s="91"/>
      <c r="NZ26" s="91"/>
      <c r="OA26" s="91"/>
      <c r="OB26" s="91"/>
      <c r="OC26" s="91"/>
      <c r="OD26" s="91"/>
      <c r="OE26" s="91"/>
      <c r="OF26" s="91"/>
      <c r="OG26" s="91"/>
      <c r="OH26" s="91"/>
      <c r="OI26" s="91"/>
      <c r="OJ26" s="91"/>
      <c r="OK26" s="91"/>
      <c r="OL26" s="91"/>
      <c r="OM26" s="91"/>
      <c r="ON26" s="91"/>
      <c r="OO26" s="91"/>
      <c r="OP26" s="91"/>
      <c r="OQ26" s="91"/>
      <c r="OR26" s="91"/>
      <c r="OS26" s="91"/>
      <c r="OT26" s="91"/>
      <c r="OU26" s="91"/>
      <c r="OV26" s="91"/>
      <c r="OW26" s="91"/>
      <c r="OX26" s="91"/>
      <c r="OY26" s="91"/>
      <c r="OZ26" s="91"/>
      <c r="PA26" s="91"/>
      <c r="PB26" s="91"/>
      <c r="PC26" s="91"/>
      <c r="PD26" s="91"/>
      <c r="PE26" s="91"/>
      <c r="PF26" s="91"/>
      <c r="PG26" s="91"/>
      <c r="PH26" s="91"/>
      <c r="PI26" s="91"/>
      <c r="PJ26" s="91"/>
      <c r="PK26" s="91"/>
      <c r="PL26" s="91"/>
      <c r="PM26" s="91"/>
      <c r="PN26" s="91"/>
      <c r="PO26" s="91"/>
      <c r="PP26" s="91"/>
      <c r="PQ26" s="91"/>
      <c r="PR26" s="91"/>
      <c r="PS26" s="91"/>
      <c r="PT26" s="91"/>
      <c r="PU26" s="91"/>
      <c r="PV26" s="91"/>
      <c r="PW26" s="91"/>
      <c r="PX26" s="91"/>
      <c r="PY26" s="91"/>
      <c r="PZ26" s="91"/>
      <c r="QA26" s="91"/>
      <c r="QB26" s="91"/>
      <c r="QC26" s="91"/>
      <c r="QD26" s="91"/>
      <c r="QE26" s="91"/>
      <c r="QF26" s="91"/>
      <c r="QG26" s="91"/>
      <c r="QH26" s="91"/>
      <c r="QI26" s="91"/>
      <c r="QJ26" s="91"/>
      <c r="QK26" s="91"/>
      <c r="QL26" s="91"/>
      <c r="QM26" s="91"/>
      <c r="QN26" s="91"/>
      <c r="QO26" s="91"/>
      <c r="QP26" s="91"/>
      <c r="QQ26" s="91"/>
      <c r="QR26" s="91"/>
      <c r="QS26" s="91"/>
      <c r="QT26" s="91"/>
      <c r="QU26" s="91"/>
      <c r="QV26" s="91"/>
      <c r="QW26" s="91"/>
      <c r="QX26" s="91"/>
      <c r="QY26" s="91"/>
      <c r="QZ26" s="91"/>
      <c r="RA26" s="91"/>
      <c r="RB26" s="91"/>
      <c r="RC26" s="91"/>
      <c r="RD26" s="91"/>
      <c r="RE26" s="91"/>
      <c r="RF26" s="91"/>
      <c r="RG26" s="91"/>
      <c r="RH26" s="91"/>
      <c r="RI26" s="91"/>
      <c r="RJ26" s="91"/>
      <c r="RK26" s="91"/>
      <c r="RL26" s="91"/>
      <c r="RM26" s="91"/>
      <c r="RN26" s="91"/>
      <c r="RO26" s="91"/>
      <c r="RP26" s="91"/>
      <c r="RQ26" s="91"/>
      <c r="RR26" s="91"/>
      <c r="RS26" s="91"/>
      <c r="RT26" s="91"/>
      <c r="RU26" s="91"/>
      <c r="RV26" s="91"/>
      <c r="RW26" s="91"/>
      <c r="RX26" s="91"/>
      <c r="RY26" s="91"/>
      <c r="RZ26" s="91"/>
      <c r="SA26" s="91"/>
      <c r="SB26" s="91"/>
      <c r="SC26" s="91"/>
      <c r="SD26" s="91"/>
      <c r="SE26" s="91"/>
      <c r="SF26" s="91"/>
      <c r="SG26" s="91"/>
      <c r="SH26" s="91"/>
      <c r="SI26" s="91"/>
      <c r="SJ26" s="91"/>
      <c r="SK26" s="91"/>
      <c r="SL26" s="91"/>
      <c r="SM26" s="91"/>
      <c r="SN26" s="91"/>
      <c r="SO26" s="91"/>
      <c r="SP26" s="91"/>
      <c r="SQ26" s="91"/>
      <c r="SR26" s="91"/>
      <c r="SS26" s="91"/>
      <c r="ST26" s="91"/>
      <c r="SU26" s="91"/>
    </row>
    <row r="27" spans="1:515" s="13" customFormat="1" ht="15" customHeight="1">
      <c r="A27" s="46"/>
      <c r="B27" s="587" t="s">
        <v>21</v>
      </c>
      <c r="C27" s="587"/>
      <c r="D27" s="587"/>
      <c r="E27" s="587"/>
      <c r="F27" s="587"/>
      <c r="G27" s="587" t="s">
        <v>22</v>
      </c>
      <c r="H27" s="587"/>
      <c r="I27" s="587"/>
      <c r="J27" s="587"/>
      <c r="K27" s="587"/>
      <c r="L27" s="587"/>
      <c r="M27" s="587" t="s">
        <v>23</v>
      </c>
      <c r="N27" s="587"/>
      <c r="O27" s="587"/>
      <c r="P27" s="587"/>
      <c r="Q27" s="147"/>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91"/>
      <c r="EJ27" s="91"/>
      <c r="EK27" s="91"/>
      <c r="EL27" s="91"/>
      <c r="EM27" s="91"/>
      <c r="EN27" s="91"/>
      <c r="EO27" s="91"/>
      <c r="EP27" s="91"/>
      <c r="EQ27" s="91"/>
      <c r="ER27" s="91"/>
      <c r="ES27" s="91"/>
      <c r="ET27" s="91"/>
      <c r="EU27" s="91"/>
      <c r="EV27" s="91"/>
      <c r="EW27" s="91"/>
      <c r="EX27" s="91"/>
      <c r="EY27" s="91"/>
      <c r="EZ27" s="91"/>
      <c r="FA27" s="91"/>
      <c r="FB27" s="91"/>
      <c r="FC27" s="91"/>
      <c r="FD27" s="91"/>
      <c r="FE27" s="91"/>
      <c r="FF27" s="91"/>
      <c r="FG27" s="91"/>
      <c r="FH27" s="91"/>
      <c r="FI27" s="91"/>
      <c r="FJ27" s="91"/>
      <c r="FK27" s="91"/>
      <c r="FL27" s="91"/>
      <c r="FM27" s="91"/>
      <c r="FN27" s="91"/>
      <c r="FO27" s="91"/>
      <c r="FP27" s="91"/>
      <c r="FQ27" s="91"/>
      <c r="FR27" s="91"/>
      <c r="FS27" s="91"/>
      <c r="FT27" s="91"/>
      <c r="FU27" s="91"/>
      <c r="FV27" s="91"/>
      <c r="FW27" s="91"/>
      <c r="FX27" s="91"/>
      <c r="FY27" s="91"/>
      <c r="FZ27" s="91"/>
      <c r="GA27" s="91"/>
      <c r="GB27" s="91"/>
      <c r="GC27" s="91"/>
      <c r="GD27" s="91"/>
      <c r="GE27" s="91"/>
      <c r="GF27" s="91"/>
      <c r="GG27" s="91"/>
      <c r="GH27" s="91"/>
      <c r="GI27" s="91"/>
      <c r="GJ27" s="91"/>
      <c r="GK27" s="91"/>
      <c r="GL27" s="91"/>
      <c r="GM27" s="91"/>
      <c r="GN27" s="91"/>
      <c r="GO27" s="91"/>
      <c r="GP27" s="91"/>
      <c r="GQ27" s="91"/>
      <c r="GR27" s="91"/>
      <c r="GS27" s="91"/>
      <c r="GT27" s="91"/>
      <c r="GU27" s="91"/>
      <c r="GV27" s="91"/>
      <c r="GW27" s="91"/>
      <c r="GX27" s="91"/>
      <c r="GY27" s="91"/>
      <c r="GZ27" s="91"/>
      <c r="HA27" s="91"/>
      <c r="HB27" s="91"/>
      <c r="HC27" s="91"/>
      <c r="HD27" s="91"/>
      <c r="HE27" s="91"/>
      <c r="HF27" s="91"/>
      <c r="HG27" s="91"/>
      <c r="HH27" s="91"/>
      <c r="HI27" s="91"/>
      <c r="HJ27" s="91"/>
      <c r="HK27" s="91"/>
      <c r="HL27" s="91"/>
      <c r="HM27" s="91"/>
      <c r="HN27" s="91"/>
      <c r="HO27" s="91"/>
      <c r="HP27" s="91"/>
      <c r="HQ27" s="91"/>
      <c r="HR27" s="91"/>
      <c r="HS27" s="91"/>
      <c r="HT27" s="91"/>
      <c r="HU27" s="91"/>
      <c r="HV27" s="91"/>
      <c r="HW27" s="91"/>
      <c r="HX27" s="91"/>
      <c r="HY27" s="91"/>
      <c r="HZ27" s="91"/>
      <c r="IA27" s="91"/>
      <c r="IB27" s="91"/>
      <c r="IC27" s="91"/>
      <c r="ID27" s="91"/>
      <c r="IE27" s="91"/>
      <c r="IF27" s="91"/>
      <c r="IG27" s="91"/>
      <c r="IH27" s="91"/>
      <c r="II27" s="91"/>
      <c r="IJ27" s="91"/>
      <c r="IK27" s="91"/>
      <c r="IL27" s="91"/>
      <c r="IM27" s="91"/>
      <c r="IN27" s="91"/>
      <c r="IO27" s="91"/>
      <c r="IP27" s="91"/>
      <c r="IQ27" s="91"/>
      <c r="IR27" s="91"/>
      <c r="IS27" s="91"/>
      <c r="IT27" s="91"/>
      <c r="IU27" s="91"/>
      <c r="IV27" s="91"/>
      <c r="IW27" s="91"/>
      <c r="IX27" s="91"/>
      <c r="IY27" s="91"/>
      <c r="IZ27" s="91"/>
      <c r="JA27" s="91"/>
      <c r="JB27" s="91"/>
      <c r="JC27" s="91"/>
      <c r="JD27" s="91"/>
      <c r="JE27" s="91"/>
      <c r="JF27" s="91"/>
      <c r="JG27" s="91"/>
      <c r="JH27" s="91"/>
      <c r="JI27" s="91"/>
      <c r="JJ27" s="91"/>
      <c r="JK27" s="91"/>
      <c r="JL27" s="91"/>
      <c r="JM27" s="91"/>
      <c r="JN27" s="91"/>
      <c r="JO27" s="91"/>
      <c r="JP27" s="91"/>
      <c r="JQ27" s="91"/>
      <c r="JR27" s="91"/>
      <c r="JS27" s="91"/>
      <c r="JT27" s="91"/>
      <c r="JU27" s="91"/>
      <c r="JV27" s="91"/>
      <c r="JW27" s="91"/>
      <c r="JX27" s="91"/>
      <c r="JY27" s="91"/>
      <c r="JZ27" s="91"/>
      <c r="KA27" s="91"/>
      <c r="KB27" s="91"/>
      <c r="KC27" s="91"/>
      <c r="KD27" s="91"/>
      <c r="KE27" s="91"/>
      <c r="KF27" s="91"/>
      <c r="KG27" s="91"/>
      <c r="KH27" s="91"/>
      <c r="KI27" s="91"/>
      <c r="KJ27" s="91"/>
      <c r="KK27" s="91"/>
      <c r="KL27" s="91"/>
      <c r="KM27" s="91"/>
      <c r="KN27" s="91"/>
      <c r="KO27" s="91"/>
      <c r="KP27" s="91"/>
      <c r="KQ27" s="91"/>
      <c r="KR27" s="91"/>
      <c r="KS27" s="91"/>
      <c r="KT27" s="91"/>
      <c r="KU27" s="91"/>
      <c r="KV27" s="91"/>
      <c r="KW27" s="91"/>
      <c r="KX27" s="91"/>
      <c r="KY27" s="91"/>
      <c r="KZ27" s="91"/>
      <c r="LA27" s="91"/>
      <c r="LB27" s="91"/>
      <c r="LC27" s="91"/>
      <c r="LD27" s="91"/>
      <c r="LE27" s="91"/>
      <c r="LF27" s="91"/>
      <c r="LG27" s="91"/>
      <c r="LH27" s="91"/>
      <c r="LI27" s="91"/>
      <c r="LJ27" s="91"/>
      <c r="LK27" s="91"/>
      <c r="LL27" s="91"/>
      <c r="LM27" s="91"/>
      <c r="LN27" s="91"/>
      <c r="LO27" s="91"/>
      <c r="LP27" s="91"/>
      <c r="LQ27" s="91"/>
      <c r="LR27" s="91"/>
      <c r="LS27" s="91"/>
      <c r="LT27" s="91"/>
      <c r="LU27" s="91"/>
      <c r="LV27" s="91"/>
      <c r="LW27" s="91"/>
      <c r="LX27" s="91"/>
      <c r="LY27" s="91"/>
      <c r="LZ27" s="91"/>
      <c r="MA27" s="91"/>
      <c r="MB27" s="91"/>
      <c r="MC27" s="91"/>
      <c r="MD27" s="91"/>
      <c r="ME27" s="91"/>
      <c r="MF27" s="91"/>
      <c r="MG27" s="91"/>
      <c r="MH27" s="91"/>
      <c r="MI27" s="91"/>
      <c r="MJ27" s="91"/>
      <c r="MK27" s="91"/>
      <c r="ML27" s="91"/>
      <c r="MM27" s="91"/>
      <c r="MN27" s="91"/>
      <c r="MO27" s="91"/>
      <c r="MP27" s="91"/>
      <c r="MQ27" s="91"/>
      <c r="MR27" s="91"/>
      <c r="MS27" s="91"/>
      <c r="MT27" s="91"/>
      <c r="MU27" s="91"/>
      <c r="MV27" s="91"/>
      <c r="MW27" s="91"/>
      <c r="MX27" s="91"/>
      <c r="MY27" s="91"/>
      <c r="MZ27" s="91"/>
      <c r="NA27" s="91"/>
      <c r="NB27" s="91"/>
      <c r="NC27" s="91"/>
      <c r="ND27" s="91"/>
      <c r="NE27" s="91"/>
      <c r="NF27" s="91"/>
      <c r="NG27" s="91"/>
      <c r="NH27" s="91"/>
      <c r="NI27" s="91"/>
      <c r="NJ27" s="91"/>
      <c r="NK27" s="91"/>
      <c r="NL27" s="91"/>
      <c r="NM27" s="91"/>
      <c r="NN27" s="91"/>
      <c r="NO27" s="91"/>
      <c r="NP27" s="91"/>
      <c r="NQ27" s="91"/>
      <c r="NR27" s="91"/>
      <c r="NS27" s="91"/>
      <c r="NT27" s="91"/>
      <c r="NU27" s="91"/>
      <c r="NV27" s="91"/>
      <c r="NW27" s="91"/>
      <c r="NX27" s="91"/>
      <c r="NY27" s="91"/>
      <c r="NZ27" s="91"/>
      <c r="OA27" s="91"/>
      <c r="OB27" s="91"/>
      <c r="OC27" s="91"/>
      <c r="OD27" s="91"/>
      <c r="OE27" s="91"/>
      <c r="OF27" s="91"/>
      <c r="OG27" s="91"/>
      <c r="OH27" s="91"/>
      <c r="OI27" s="91"/>
      <c r="OJ27" s="91"/>
      <c r="OK27" s="91"/>
      <c r="OL27" s="91"/>
      <c r="OM27" s="91"/>
      <c r="ON27" s="91"/>
      <c r="OO27" s="91"/>
      <c r="OP27" s="91"/>
      <c r="OQ27" s="91"/>
      <c r="OR27" s="91"/>
      <c r="OS27" s="91"/>
      <c r="OT27" s="91"/>
      <c r="OU27" s="91"/>
      <c r="OV27" s="91"/>
      <c r="OW27" s="91"/>
      <c r="OX27" s="91"/>
      <c r="OY27" s="91"/>
      <c r="OZ27" s="91"/>
      <c r="PA27" s="91"/>
      <c r="PB27" s="91"/>
      <c r="PC27" s="91"/>
      <c r="PD27" s="91"/>
      <c r="PE27" s="91"/>
      <c r="PF27" s="91"/>
      <c r="PG27" s="91"/>
      <c r="PH27" s="91"/>
      <c r="PI27" s="91"/>
      <c r="PJ27" s="91"/>
      <c r="PK27" s="91"/>
      <c r="PL27" s="91"/>
      <c r="PM27" s="91"/>
      <c r="PN27" s="91"/>
      <c r="PO27" s="91"/>
      <c r="PP27" s="91"/>
      <c r="PQ27" s="91"/>
      <c r="PR27" s="91"/>
      <c r="PS27" s="91"/>
      <c r="PT27" s="91"/>
      <c r="PU27" s="91"/>
      <c r="PV27" s="91"/>
      <c r="PW27" s="91"/>
      <c r="PX27" s="91"/>
      <c r="PY27" s="91"/>
      <c r="PZ27" s="91"/>
      <c r="QA27" s="91"/>
      <c r="QB27" s="91"/>
      <c r="QC27" s="91"/>
      <c r="QD27" s="91"/>
      <c r="QE27" s="91"/>
      <c r="QF27" s="91"/>
      <c r="QG27" s="91"/>
      <c r="QH27" s="91"/>
      <c r="QI27" s="91"/>
      <c r="QJ27" s="91"/>
      <c r="QK27" s="91"/>
      <c r="QL27" s="91"/>
      <c r="QM27" s="91"/>
      <c r="QN27" s="91"/>
      <c r="QO27" s="91"/>
      <c r="QP27" s="91"/>
      <c r="QQ27" s="91"/>
      <c r="QR27" s="91"/>
      <c r="QS27" s="91"/>
      <c r="QT27" s="91"/>
      <c r="QU27" s="91"/>
      <c r="QV27" s="91"/>
      <c r="QW27" s="91"/>
      <c r="QX27" s="91"/>
      <c r="QY27" s="91"/>
      <c r="QZ27" s="91"/>
      <c r="RA27" s="91"/>
      <c r="RB27" s="91"/>
      <c r="RC27" s="91"/>
      <c r="RD27" s="91"/>
      <c r="RE27" s="91"/>
      <c r="RF27" s="91"/>
      <c r="RG27" s="91"/>
      <c r="RH27" s="91"/>
      <c r="RI27" s="91"/>
      <c r="RJ27" s="91"/>
      <c r="RK27" s="91"/>
      <c r="RL27" s="91"/>
      <c r="RM27" s="91"/>
      <c r="RN27" s="91"/>
      <c r="RO27" s="91"/>
      <c r="RP27" s="91"/>
      <c r="RQ27" s="91"/>
      <c r="RR27" s="91"/>
      <c r="RS27" s="91"/>
      <c r="RT27" s="91"/>
      <c r="RU27" s="91"/>
      <c r="RV27" s="91"/>
      <c r="RW27" s="91"/>
      <c r="RX27" s="91"/>
      <c r="RY27" s="91"/>
      <c r="RZ27" s="91"/>
      <c r="SA27" s="91"/>
      <c r="SB27" s="91"/>
      <c r="SC27" s="91"/>
      <c r="SD27" s="91"/>
      <c r="SE27" s="91"/>
      <c r="SF27" s="91"/>
      <c r="SG27" s="91"/>
      <c r="SH27" s="91"/>
      <c r="SI27" s="91"/>
      <c r="SJ27" s="91"/>
      <c r="SK27" s="91"/>
      <c r="SL27" s="91"/>
      <c r="SM27" s="91"/>
      <c r="SN27" s="91"/>
      <c r="SO27" s="91"/>
      <c r="SP27" s="91"/>
      <c r="SQ27" s="91"/>
      <c r="SR27" s="91"/>
      <c r="SS27" s="91"/>
      <c r="ST27" s="91"/>
      <c r="SU27" s="91"/>
    </row>
    <row r="28" spans="1:515" s="13" customFormat="1" ht="6.6" customHeight="1">
      <c r="A28" s="46"/>
      <c r="B28" s="45"/>
      <c r="C28" s="45"/>
      <c r="D28" s="45"/>
      <c r="E28" s="45"/>
      <c r="F28" s="45"/>
      <c r="G28" s="45"/>
      <c r="H28" s="45"/>
      <c r="I28" s="45"/>
      <c r="J28" s="45"/>
      <c r="K28" s="45"/>
      <c r="L28" s="45"/>
      <c r="M28" s="45"/>
      <c r="N28" s="45"/>
      <c r="O28" s="45"/>
      <c r="P28" s="45"/>
      <c r="Q28" s="147"/>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1"/>
      <c r="DJ28" s="91"/>
      <c r="DK28" s="91"/>
      <c r="DL28" s="91"/>
      <c r="DM28" s="91"/>
      <c r="DN28" s="91"/>
      <c r="DO28" s="91"/>
      <c r="DP28" s="91"/>
      <c r="DQ28" s="91"/>
      <c r="DR28" s="91"/>
      <c r="DS28" s="91"/>
      <c r="DT28" s="91"/>
      <c r="DU28" s="91"/>
      <c r="DV28" s="91"/>
      <c r="DW28" s="91"/>
      <c r="DX28" s="91"/>
      <c r="DY28" s="91"/>
      <c r="DZ28" s="91"/>
      <c r="EA28" s="91"/>
      <c r="EB28" s="91"/>
      <c r="EC28" s="91"/>
      <c r="ED28" s="91"/>
      <c r="EE28" s="91"/>
      <c r="EF28" s="91"/>
      <c r="EG28" s="91"/>
      <c r="EH28" s="91"/>
      <c r="EI28" s="91"/>
      <c r="EJ28" s="91"/>
      <c r="EK28" s="91"/>
      <c r="EL28" s="91"/>
      <c r="EM28" s="91"/>
      <c r="EN28" s="91"/>
      <c r="EO28" s="91"/>
      <c r="EP28" s="91"/>
      <c r="EQ28" s="91"/>
      <c r="ER28" s="91"/>
      <c r="ES28" s="91"/>
      <c r="ET28" s="91"/>
      <c r="EU28" s="91"/>
      <c r="EV28" s="91"/>
      <c r="EW28" s="91"/>
      <c r="EX28" s="91"/>
      <c r="EY28" s="91"/>
      <c r="EZ28" s="91"/>
      <c r="FA28" s="91"/>
      <c r="FB28" s="91"/>
      <c r="FC28" s="91"/>
      <c r="FD28" s="91"/>
      <c r="FE28" s="91"/>
      <c r="FF28" s="91"/>
      <c r="FG28" s="91"/>
      <c r="FH28" s="91"/>
      <c r="FI28" s="91"/>
      <c r="FJ28" s="91"/>
      <c r="FK28" s="91"/>
      <c r="FL28" s="91"/>
      <c r="FM28" s="91"/>
      <c r="FN28" s="91"/>
      <c r="FO28" s="91"/>
      <c r="FP28" s="91"/>
      <c r="FQ28" s="91"/>
      <c r="FR28" s="91"/>
      <c r="FS28" s="91"/>
      <c r="FT28" s="91"/>
      <c r="FU28" s="91"/>
      <c r="FV28" s="91"/>
      <c r="FW28" s="91"/>
      <c r="FX28" s="91"/>
      <c r="FY28" s="91"/>
      <c r="FZ28" s="91"/>
      <c r="GA28" s="91"/>
      <c r="GB28" s="91"/>
      <c r="GC28" s="91"/>
      <c r="GD28" s="91"/>
      <c r="GE28" s="91"/>
      <c r="GF28" s="91"/>
      <c r="GG28" s="91"/>
      <c r="GH28" s="91"/>
      <c r="GI28" s="91"/>
      <c r="GJ28" s="91"/>
      <c r="GK28" s="91"/>
      <c r="GL28" s="91"/>
      <c r="GM28" s="91"/>
      <c r="GN28" s="91"/>
      <c r="GO28" s="91"/>
      <c r="GP28" s="91"/>
      <c r="GQ28" s="91"/>
      <c r="GR28" s="91"/>
      <c r="GS28" s="91"/>
      <c r="GT28" s="91"/>
      <c r="GU28" s="91"/>
      <c r="GV28" s="91"/>
      <c r="GW28" s="91"/>
      <c r="GX28" s="91"/>
      <c r="GY28" s="91"/>
      <c r="GZ28" s="91"/>
      <c r="HA28" s="91"/>
      <c r="HB28" s="91"/>
      <c r="HC28" s="91"/>
      <c r="HD28" s="91"/>
      <c r="HE28" s="91"/>
      <c r="HF28" s="91"/>
      <c r="HG28" s="91"/>
      <c r="HH28" s="91"/>
      <c r="HI28" s="91"/>
      <c r="HJ28" s="91"/>
      <c r="HK28" s="91"/>
      <c r="HL28" s="91"/>
      <c r="HM28" s="91"/>
      <c r="HN28" s="91"/>
      <c r="HO28" s="91"/>
      <c r="HP28" s="91"/>
      <c r="HQ28" s="91"/>
      <c r="HR28" s="91"/>
      <c r="HS28" s="91"/>
      <c r="HT28" s="91"/>
      <c r="HU28" s="91"/>
      <c r="HV28" s="91"/>
      <c r="HW28" s="91"/>
      <c r="HX28" s="91"/>
      <c r="HY28" s="91"/>
      <c r="HZ28" s="91"/>
      <c r="IA28" s="91"/>
      <c r="IB28" s="91"/>
      <c r="IC28" s="91"/>
      <c r="ID28" s="91"/>
      <c r="IE28" s="91"/>
      <c r="IF28" s="91"/>
      <c r="IG28" s="91"/>
      <c r="IH28" s="91"/>
      <c r="II28" s="91"/>
      <c r="IJ28" s="91"/>
      <c r="IK28" s="91"/>
      <c r="IL28" s="91"/>
      <c r="IM28" s="91"/>
      <c r="IN28" s="91"/>
      <c r="IO28" s="91"/>
      <c r="IP28" s="91"/>
      <c r="IQ28" s="91"/>
      <c r="IR28" s="91"/>
      <c r="IS28" s="91"/>
      <c r="IT28" s="91"/>
      <c r="IU28" s="91"/>
      <c r="IV28" s="91"/>
      <c r="IW28" s="91"/>
      <c r="IX28" s="91"/>
      <c r="IY28" s="91"/>
      <c r="IZ28" s="91"/>
      <c r="JA28" s="91"/>
      <c r="JB28" s="91"/>
      <c r="JC28" s="91"/>
      <c r="JD28" s="91"/>
      <c r="JE28" s="91"/>
      <c r="JF28" s="91"/>
      <c r="JG28" s="91"/>
      <c r="JH28" s="91"/>
      <c r="JI28" s="91"/>
      <c r="JJ28" s="91"/>
      <c r="JK28" s="91"/>
      <c r="JL28" s="91"/>
      <c r="JM28" s="91"/>
      <c r="JN28" s="91"/>
      <c r="JO28" s="91"/>
      <c r="JP28" s="91"/>
      <c r="JQ28" s="91"/>
      <c r="JR28" s="91"/>
      <c r="JS28" s="91"/>
      <c r="JT28" s="91"/>
      <c r="JU28" s="91"/>
      <c r="JV28" s="91"/>
      <c r="JW28" s="91"/>
      <c r="JX28" s="91"/>
      <c r="JY28" s="91"/>
      <c r="JZ28" s="91"/>
      <c r="KA28" s="91"/>
      <c r="KB28" s="91"/>
      <c r="KC28" s="91"/>
      <c r="KD28" s="91"/>
      <c r="KE28" s="91"/>
      <c r="KF28" s="91"/>
      <c r="KG28" s="91"/>
      <c r="KH28" s="91"/>
      <c r="KI28" s="91"/>
      <c r="KJ28" s="91"/>
      <c r="KK28" s="91"/>
      <c r="KL28" s="91"/>
      <c r="KM28" s="91"/>
      <c r="KN28" s="91"/>
      <c r="KO28" s="91"/>
      <c r="KP28" s="91"/>
      <c r="KQ28" s="91"/>
      <c r="KR28" s="91"/>
      <c r="KS28" s="91"/>
      <c r="KT28" s="91"/>
      <c r="KU28" s="91"/>
      <c r="KV28" s="91"/>
      <c r="KW28" s="91"/>
      <c r="KX28" s="91"/>
      <c r="KY28" s="91"/>
      <c r="KZ28" s="91"/>
      <c r="LA28" s="91"/>
      <c r="LB28" s="91"/>
      <c r="LC28" s="91"/>
      <c r="LD28" s="91"/>
      <c r="LE28" s="91"/>
      <c r="LF28" s="91"/>
      <c r="LG28" s="91"/>
      <c r="LH28" s="91"/>
      <c r="LI28" s="91"/>
      <c r="LJ28" s="91"/>
      <c r="LK28" s="91"/>
      <c r="LL28" s="91"/>
      <c r="LM28" s="91"/>
      <c r="LN28" s="91"/>
      <c r="LO28" s="91"/>
      <c r="LP28" s="91"/>
      <c r="LQ28" s="91"/>
      <c r="LR28" s="91"/>
      <c r="LS28" s="91"/>
      <c r="LT28" s="91"/>
      <c r="LU28" s="91"/>
      <c r="LV28" s="91"/>
      <c r="LW28" s="91"/>
      <c r="LX28" s="91"/>
      <c r="LY28" s="91"/>
      <c r="LZ28" s="91"/>
      <c r="MA28" s="91"/>
      <c r="MB28" s="91"/>
      <c r="MC28" s="91"/>
      <c r="MD28" s="91"/>
      <c r="ME28" s="91"/>
      <c r="MF28" s="91"/>
      <c r="MG28" s="91"/>
      <c r="MH28" s="91"/>
      <c r="MI28" s="91"/>
      <c r="MJ28" s="91"/>
      <c r="MK28" s="91"/>
      <c r="ML28" s="91"/>
      <c r="MM28" s="91"/>
      <c r="MN28" s="91"/>
      <c r="MO28" s="91"/>
      <c r="MP28" s="91"/>
      <c r="MQ28" s="91"/>
      <c r="MR28" s="91"/>
      <c r="MS28" s="91"/>
      <c r="MT28" s="91"/>
      <c r="MU28" s="91"/>
      <c r="MV28" s="91"/>
      <c r="MW28" s="91"/>
      <c r="MX28" s="91"/>
      <c r="MY28" s="91"/>
      <c r="MZ28" s="91"/>
      <c r="NA28" s="91"/>
      <c r="NB28" s="91"/>
      <c r="NC28" s="91"/>
      <c r="ND28" s="91"/>
      <c r="NE28" s="91"/>
      <c r="NF28" s="91"/>
      <c r="NG28" s="91"/>
      <c r="NH28" s="91"/>
      <c r="NI28" s="91"/>
      <c r="NJ28" s="91"/>
      <c r="NK28" s="91"/>
      <c r="NL28" s="91"/>
      <c r="NM28" s="91"/>
      <c r="NN28" s="91"/>
      <c r="NO28" s="91"/>
      <c r="NP28" s="91"/>
      <c r="NQ28" s="91"/>
      <c r="NR28" s="91"/>
      <c r="NS28" s="91"/>
      <c r="NT28" s="91"/>
      <c r="NU28" s="91"/>
      <c r="NV28" s="91"/>
      <c r="NW28" s="91"/>
      <c r="NX28" s="91"/>
      <c r="NY28" s="91"/>
      <c r="NZ28" s="91"/>
      <c r="OA28" s="91"/>
      <c r="OB28" s="91"/>
      <c r="OC28" s="91"/>
      <c r="OD28" s="91"/>
      <c r="OE28" s="91"/>
      <c r="OF28" s="91"/>
      <c r="OG28" s="91"/>
      <c r="OH28" s="91"/>
      <c r="OI28" s="91"/>
      <c r="OJ28" s="91"/>
      <c r="OK28" s="91"/>
      <c r="OL28" s="91"/>
      <c r="OM28" s="91"/>
      <c r="ON28" s="91"/>
      <c r="OO28" s="91"/>
      <c r="OP28" s="91"/>
      <c r="OQ28" s="91"/>
      <c r="OR28" s="91"/>
      <c r="OS28" s="91"/>
      <c r="OT28" s="91"/>
      <c r="OU28" s="91"/>
      <c r="OV28" s="91"/>
      <c r="OW28" s="91"/>
      <c r="OX28" s="91"/>
      <c r="OY28" s="91"/>
      <c r="OZ28" s="91"/>
      <c r="PA28" s="91"/>
      <c r="PB28" s="91"/>
      <c r="PC28" s="91"/>
      <c r="PD28" s="91"/>
      <c r="PE28" s="91"/>
      <c r="PF28" s="91"/>
      <c r="PG28" s="91"/>
      <c r="PH28" s="91"/>
      <c r="PI28" s="91"/>
      <c r="PJ28" s="91"/>
      <c r="PK28" s="91"/>
      <c r="PL28" s="91"/>
      <c r="PM28" s="91"/>
      <c r="PN28" s="91"/>
      <c r="PO28" s="91"/>
      <c r="PP28" s="91"/>
      <c r="PQ28" s="91"/>
      <c r="PR28" s="91"/>
      <c r="PS28" s="91"/>
      <c r="PT28" s="91"/>
      <c r="PU28" s="91"/>
      <c r="PV28" s="91"/>
      <c r="PW28" s="91"/>
      <c r="PX28" s="91"/>
      <c r="PY28" s="91"/>
      <c r="PZ28" s="91"/>
      <c r="QA28" s="91"/>
      <c r="QB28" s="91"/>
      <c r="QC28" s="91"/>
      <c r="QD28" s="91"/>
      <c r="QE28" s="91"/>
      <c r="QF28" s="91"/>
      <c r="QG28" s="91"/>
      <c r="QH28" s="91"/>
      <c r="QI28" s="91"/>
      <c r="QJ28" s="91"/>
      <c r="QK28" s="91"/>
      <c r="QL28" s="91"/>
      <c r="QM28" s="91"/>
      <c r="QN28" s="91"/>
      <c r="QO28" s="91"/>
      <c r="QP28" s="91"/>
      <c r="QQ28" s="91"/>
      <c r="QR28" s="91"/>
      <c r="QS28" s="91"/>
      <c r="QT28" s="91"/>
      <c r="QU28" s="91"/>
      <c r="QV28" s="91"/>
      <c r="QW28" s="91"/>
      <c r="QX28" s="91"/>
      <c r="QY28" s="91"/>
      <c r="QZ28" s="91"/>
      <c r="RA28" s="91"/>
      <c r="RB28" s="91"/>
      <c r="RC28" s="91"/>
      <c r="RD28" s="91"/>
      <c r="RE28" s="91"/>
      <c r="RF28" s="91"/>
      <c r="RG28" s="91"/>
      <c r="RH28" s="91"/>
      <c r="RI28" s="91"/>
      <c r="RJ28" s="91"/>
      <c r="RK28" s="91"/>
      <c r="RL28" s="91"/>
      <c r="RM28" s="91"/>
      <c r="RN28" s="91"/>
      <c r="RO28" s="91"/>
      <c r="RP28" s="91"/>
      <c r="RQ28" s="91"/>
      <c r="RR28" s="91"/>
      <c r="RS28" s="91"/>
      <c r="RT28" s="91"/>
      <c r="RU28" s="91"/>
      <c r="RV28" s="91"/>
      <c r="RW28" s="91"/>
      <c r="RX28" s="91"/>
      <c r="RY28" s="91"/>
      <c r="RZ28" s="91"/>
      <c r="SA28" s="91"/>
      <c r="SB28" s="91"/>
      <c r="SC28" s="91"/>
      <c r="SD28" s="91"/>
      <c r="SE28" s="91"/>
      <c r="SF28" s="91"/>
      <c r="SG28" s="91"/>
      <c r="SH28" s="91"/>
      <c r="SI28" s="91"/>
      <c r="SJ28" s="91"/>
      <c r="SK28" s="91"/>
      <c r="SL28" s="91"/>
      <c r="SM28" s="91"/>
      <c r="SN28" s="91"/>
      <c r="SO28" s="91"/>
      <c r="SP28" s="91"/>
      <c r="SQ28" s="91"/>
      <c r="SR28" s="91"/>
      <c r="SS28" s="91"/>
      <c r="ST28" s="91"/>
      <c r="SU28" s="91"/>
    </row>
    <row r="29" spans="1:515" s="13" customFormat="1" ht="15" customHeight="1">
      <c r="A29" s="231" t="s">
        <v>24</v>
      </c>
      <c r="B29" s="594" t="s">
        <v>25</v>
      </c>
      <c r="C29" s="594"/>
      <c r="D29" s="594"/>
      <c r="E29" s="594"/>
      <c r="F29" s="594"/>
      <c r="G29" s="594"/>
      <c r="H29" s="594"/>
      <c r="I29" s="594"/>
      <c r="J29" s="594"/>
      <c r="K29" s="594"/>
      <c r="L29" s="594"/>
      <c r="M29" s="594"/>
      <c r="N29" s="594"/>
      <c r="O29" s="594"/>
      <c r="P29" s="594"/>
      <c r="Q29" s="147"/>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c r="IN29" s="91"/>
      <c r="IO29" s="91"/>
      <c r="IP29" s="91"/>
      <c r="IQ29" s="91"/>
      <c r="IR29" s="91"/>
      <c r="IS29" s="91"/>
      <c r="IT29" s="91"/>
      <c r="IU29" s="91"/>
      <c r="IV29" s="91"/>
      <c r="IW29" s="91"/>
      <c r="IX29" s="91"/>
      <c r="IY29" s="91"/>
      <c r="IZ29" s="91"/>
      <c r="JA29" s="91"/>
      <c r="JB29" s="91"/>
      <c r="JC29" s="91"/>
      <c r="JD29" s="91"/>
      <c r="JE29" s="91"/>
      <c r="JF29" s="91"/>
      <c r="JG29" s="91"/>
      <c r="JH29" s="91"/>
      <c r="JI29" s="91"/>
      <c r="JJ29" s="91"/>
      <c r="JK29" s="91"/>
      <c r="JL29" s="91"/>
      <c r="JM29" s="91"/>
      <c r="JN29" s="91"/>
      <c r="JO29" s="91"/>
      <c r="JP29" s="91"/>
      <c r="JQ29" s="91"/>
      <c r="JR29" s="91"/>
      <c r="JS29" s="91"/>
      <c r="JT29" s="91"/>
      <c r="JU29" s="91"/>
      <c r="JV29" s="91"/>
      <c r="JW29" s="91"/>
      <c r="JX29" s="91"/>
      <c r="JY29" s="91"/>
      <c r="JZ29" s="91"/>
      <c r="KA29" s="91"/>
      <c r="KB29" s="91"/>
      <c r="KC29" s="91"/>
      <c r="KD29" s="91"/>
      <c r="KE29" s="91"/>
      <c r="KF29" s="91"/>
      <c r="KG29" s="91"/>
      <c r="KH29" s="91"/>
      <c r="KI29" s="91"/>
      <c r="KJ29" s="91"/>
      <c r="KK29" s="91"/>
      <c r="KL29" s="91"/>
      <c r="KM29" s="91"/>
      <c r="KN29" s="91"/>
      <c r="KO29" s="91"/>
      <c r="KP29" s="91"/>
      <c r="KQ29" s="91"/>
      <c r="KR29" s="91"/>
      <c r="KS29" s="91"/>
      <c r="KT29" s="91"/>
      <c r="KU29" s="91"/>
      <c r="KV29" s="91"/>
      <c r="KW29" s="91"/>
      <c r="KX29" s="91"/>
      <c r="KY29" s="91"/>
      <c r="KZ29" s="91"/>
      <c r="LA29" s="91"/>
      <c r="LB29" s="91"/>
      <c r="LC29" s="91"/>
      <c r="LD29" s="91"/>
      <c r="LE29" s="91"/>
      <c r="LF29" s="91"/>
      <c r="LG29" s="91"/>
      <c r="LH29" s="91"/>
      <c r="LI29" s="91"/>
      <c r="LJ29" s="91"/>
      <c r="LK29" s="91"/>
      <c r="LL29" s="91"/>
      <c r="LM29" s="91"/>
      <c r="LN29" s="91"/>
      <c r="LO29" s="91"/>
      <c r="LP29" s="91"/>
      <c r="LQ29" s="91"/>
      <c r="LR29" s="91"/>
      <c r="LS29" s="91"/>
      <c r="LT29" s="91"/>
      <c r="LU29" s="91"/>
      <c r="LV29" s="91"/>
      <c r="LW29" s="91"/>
      <c r="LX29" s="91"/>
      <c r="LY29" s="91"/>
      <c r="LZ29" s="91"/>
      <c r="MA29" s="91"/>
      <c r="MB29" s="91"/>
      <c r="MC29" s="91"/>
      <c r="MD29" s="91"/>
      <c r="ME29" s="91"/>
      <c r="MF29" s="91"/>
      <c r="MG29" s="91"/>
      <c r="MH29" s="91"/>
      <c r="MI29" s="91"/>
      <c r="MJ29" s="91"/>
      <c r="MK29" s="91"/>
      <c r="ML29" s="91"/>
      <c r="MM29" s="91"/>
      <c r="MN29" s="91"/>
      <c r="MO29" s="91"/>
      <c r="MP29" s="91"/>
      <c r="MQ29" s="91"/>
      <c r="MR29" s="91"/>
      <c r="MS29" s="91"/>
      <c r="MT29" s="91"/>
      <c r="MU29" s="91"/>
      <c r="MV29" s="91"/>
      <c r="MW29" s="91"/>
      <c r="MX29" s="91"/>
      <c r="MY29" s="91"/>
      <c r="MZ29" s="91"/>
      <c r="NA29" s="91"/>
      <c r="NB29" s="91"/>
      <c r="NC29" s="91"/>
      <c r="ND29" s="91"/>
      <c r="NE29" s="91"/>
      <c r="NF29" s="91"/>
      <c r="NG29" s="91"/>
      <c r="NH29" s="91"/>
      <c r="NI29" s="91"/>
      <c r="NJ29" s="91"/>
      <c r="NK29" s="91"/>
      <c r="NL29" s="91"/>
      <c r="NM29" s="91"/>
      <c r="NN29" s="91"/>
      <c r="NO29" s="91"/>
      <c r="NP29" s="91"/>
      <c r="NQ29" s="91"/>
      <c r="NR29" s="91"/>
      <c r="NS29" s="91"/>
      <c r="NT29" s="91"/>
      <c r="NU29" s="91"/>
      <c r="NV29" s="91"/>
      <c r="NW29" s="91"/>
      <c r="NX29" s="91"/>
      <c r="NY29" s="91"/>
      <c r="NZ29" s="91"/>
      <c r="OA29" s="91"/>
      <c r="OB29" s="91"/>
      <c r="OC29" s="91"/>
      <c r="OD29" s="91"/>
      <c r="OE29" s="91"/>
      <c r="OF29" s="91"/>
      <c r="OG29" s="91"/>
      <c r="OH29" s="91"/>
      <c r="OI29" s="91"/>
      <c r="OJ29" s="91"/>
      <c r="OK29" s="91"/>
      <c r="OL29" s="91"/>
      <c r="OM29" s="91"/>
      <c r="ON29" s="91"/>
      <c r="OO29" s="91"/>
      <c r="OP29" s="91"/>
      <c r="OQ29" s="91"/>
      <c r="OR29" s="91"/>
      <c r="OS29" s="91"/>
      <c r="OT29" s="91"/>
      <c r="OU29" s="91"/>
      <c r="OV29" s="91"/>
      <c r="OW29" s="91"/>
      <c r="OX29" s="91"/>
      <c r="OY29" s="91"/>
      <c r="OZ29" s="91"/>
      <c r="PA29" s="91"/>
      <c r="PB29" s="91"/>
      <c r="PC29" s="91"/>
      <c r="PD29" s="91"/>
      <c r="PE29" s="91"/>
      <c r="PF29" s="91"/>
      <c r="PG29" s="91"/>
      <c r="PH29" s="91"/>
      <c r="PI29" s="91"/>
      <c r="PJ29" s="91"/>
      <c r="PK29" s="91"/>
      <c r="PL29" s="91"/>
      <c r="PM29" s="91"/>
      <c r="PN29" s="91"/>
      <c r="PO29" s="91"/>
      <c r="PP29" s="91"/>
      <c r="PQ29" s="91"/>
      <c r="PR29" s="91"/>
      <c r="PS29" s="91"/>
      <c r="PT29" s="91"/>
      <c r="PU29" s="91"/>
      <c r="PV29" s="91"/>
      <c r="PW29" s="91"/>
      <c r="PX29" s="91"/>
      <c r="PY29" s="91"/>
      <c r="PZ29" s="91"/>
      <c r="QA29" s="91"/>
      <c r="QB29" s="91"/>
      <c r="QC29" s="91"/>
      <c r="QD29" s="91"/>
      <c r="QE29" s="91"/>
      <c r="QF29" s="91"/>
      <c r="QG29" s="91"/>
      <c r="QH29" s="91"/>
      <c r="QI29" s="91"/>
      <c r="QJ29" s="91"/>
      <c r="QK29" s="91"/>
      <c r="QL29" s="91"/>
      <c r="QM29" s="91"/>
      <c r="QN29" s="91"/>
      <c r="QO29" s="91"/>
      <c r="QP29" s="91"/>
      <c r="QQ29" s="91"/>
      <c r="QR29" s="91"/>
      <c r="QS29" s="91"/>
      <c r="QT29" s="91"/>
      <c r="QU29" s="91"/>
      <c r="QV29" s="91"/>
      <c r="QW29" s="91"/>
      <c r="QX29" s="91"/>
      <c r="QY29" s="91"/>
      <c r="QZ29" s="91"/>
      <c r="RA29" s="91"/>
      <c r="RB29" s="91"/>
      <c r="RC29" s="91"/>
      <c r="RD29" s="91"/>
      <c r="RE29" s="91"/>
      <c r="RF29" s="91"/>
      <c r="RG29" s="91"/>
      <c r="RH29" s="91"/>
      <c r="RI29" s="91"/>
      <c r="RJ29" s="91"/>
      <c r="RK29" s="91"/>
      <c r="RL29" s="91"/>
      <c r="RM29" s="91"/>
      <c r="RN29" s="91"/>
      <c r="RO29" s="91"/>
      <c r="RP29" s="91"/>
      <c r="RQ29" s="91"/>
      <c r="RR29" s="91"/>
      <c r="RS29" s="91"/>
      <c r="RT29" s="91"/>
      <c r="RU29" s="91"/>
      <c r="RV29" s="91"/>
      <c r="RW29" s="91"/>
      <c r="RX29" s="91"/>
      <c r="RY29" s="91"/>
      <c r="RZ29" s="91"/>
      <c r="SA29" s="91"/>
      <c r="SB29" s="91"/>
      <c r="SC29" s="91"/>
      <c r="SD29" s="91"/>
      <c r="SE29" s="91"/>
      <c r="SF29" s="91"/>
      <c r="SG29" s="91"/>
      <c r="SH29" s="91"/>
      <c r="SI29" s="91"/>
      <c r="SJ29" s="91"/>
      <c r="SK29" s="91"/>
      <c r="SL29" s="91"/>
      <c r="SM29" s="91"/>
      <c r="SN29" s="91"/>
      <c r="SO29" s="91"/>
      <c r="SP29" s="91"/>
      <c r="SQ29" s="91"/>
      <c r="SR29" s="91"/>
      <c r="SS29" s="91"/>
      <c r="ST29" s="91"/>
      <c r="SU29" s="91"/>
    </row>
    <row r="30" spans="1:515" s="13" customFormat="1" ht="6.6" customHeight="1">
      <c r="A30" s="46"/>
      <c r="B30" s="598"/>
      <c r="C30" s="598"/>
      <c r="D30" s="598"/>
      <c r="E30" s="598"/>
      <c r="F30" s="598"/>
      <c r="G30" s="598"/>
      <c r="H30" s="598"/>
      <c r="I30" s="598"/>
      <c r="J30" s="598"/>
      <c r="K30" s="598"/>
      <c r="L30" s="598"/>
      <c r="M30" s="598"/>
      <c r="N30" s="598"/>
      <c r="O30" s="598"/>
      <c r="P30" s="598"/>
      <c r="Q30" s="148"/>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H30" s="91"/>
      <c r="GI30" s="91"/>
      <c r="GJ30" s="91"/>
      <c r="GK30" s="91"/>
      <c r="GL30" s="91"/>
      <c r="GM30" s="91"/>
      <c r="GN30" s="91"/>
      <c r="GO30" s="91"/>
      <c r="GP30" s="91"/>
      <c r="GQ30" s="91"/>
      <c r="GR30" s="91"/>
      <c r="GS30" s="91"/>
      <c r="GT30" s="91"/>
      <c r="GU30" s="91"/>
      <c r="GV30" s="91"/>
      <c r="GW30" s="91"/>
      <c r="GX30" s="91"/>
      <c r="GY30" s="91"/>
      <c r="GZ30" s="91"/>
      <c r="HA30" s="91"/>
      <c r="HB30" s="91"/>
      <c r="HC30" s="91"/>
      <c r="HD30" s="91"/>
      <c r="HE30" s="91"/>
      <c r="HF30" s="91"/>
      <c r="HG30" s="91"/>
      <c r="HH30" s="91"/>
      <c r="HI30" s="91"/>
      <c r="HJ30" s="91"/>
      <c r="HK30" s="91"/>
      <c r="HL30" s="91"/>
      <c r="HM30" s="91"/>
      <c r="HN30" s="91"/>
      <c r="HO30" s="91"/>
      <c r="HP30" s="91"/>
      <c r="HQ30" s="91"/>
      <c r="HR30" s="91"/>
      <c r="HS30" s="91"/>
      <c r="HT30" s="91"/>
      <c r="HU30" s="91"/>
      <c r="HV30" s="91"/>
      <c r="HW30" s="91"/>
      <c r="HX30" s="91"/>
      <c r="HY30" s="91"/>
      <c r="HZ30" s="91"/>
      <c r="IA30" s="91"/>
      <c r="IB30" s="91"/>
      <c r="IC30" s="91"/>
      <c r="ID30" s="91"/>
      <c r="IE30" s="91"/>
      <c r="IF30" s="91"/>
      <c r="IG30" s="91"/>
      <c r="IH30" s="91"/>
      <c r="II30" s="91"/>
      <c r="IJ30" s="91"/>
      <c r="IK30" s="91"/>
      <c r="IL30" s="91"/>
      <c r="IM30" s="91"/>
      <c r="IN30" s="91"/>
      <c r="IO30" s="91"/>
      <c r="IP30" s="91"/>
      <c r="IQ30" s="91"/>
      <c r="IR30" s="91"/>
      <c r="IS30" s="91"/>
      <c r="IT30" s="91"/>
      <c r="IU30" s="91"/>
      <c r="IV30" s="91"/>
      <c r="IW30" s="91"/>
      <c r="IX30" s="91"/>
      <c r="IY30" s="91"/>
      <c r="IZ30" s="91"/>
      <c r="JA30" s="91"/>
      <c r="JB30" s="91"/>
      <c r="JC30" s="91"/>
      <c r="JD30" s="91"/>
      <c r="JE30" s="91"/>
      <c r="JF30" s="91"/>
      <c r="JG30" s="91"/>
      <c r="JH30" s="91"/>
      <c r="JI30" s="91"/>
      <c r="JJ30" s="91"/>
      <c r="JK30" s="91"/>
      <c r="JL30" s="91"/>
      <c r="JM30" s="91"/>
      <c r="JN30" s="91"/>
      <c r="JO30" s="91"/>
      <c r="JP30" s="91"/>
      <c r="JQ30" s="91"/>
      <c r="JR30" s="91"/>
      <c r="JS30" s="91"/>
      <c r="JT30" s="91"/>
      <c r="JU30" s="91"/>
      <c r="JV30" s="91"/>
      <c r="JW30" s="91"/>
      <c r="JX30" s="91"/>
      <c r="JY30" s="91"/>
      <c r="JZ30" s="91"/>
      <c r="KA30" s="91"/>
      <c r="KB30" s="91"/>
      <c r="KC30" s="91"/>
      <c r="KD30" s="91"/>
      <c r="KE30" s="91"/>
      <c r="KF30" s="91"/>
      <c r="KG30" s="91"/>
      <c r="KH30" s="91"/>
      <c r="KI30" s="91"/>
      <c r="KJ30" s="91"/>
      <c r="KK30" s="91"/>
      <c r="KL30" s="91"/>
      <c r="KM30" s="91"/>
      <c r="KN30" s="91"/>
      <c r="KO30" s="91"/>
      <c r="KP30" s="91"/>
      <c r="KQ30" s="91"/>
      <c r="KR30" s="91"/>
      <c r="KS30" s="91"/>
      <c r="KT30" s="91"/>
      <c r="KU30" s="91"/>
      <c r="KV30" s="91"/>
      <c r="KW30" s="91"/>
      <c r="KX30" s="91"/>
      <c r="KY30" s="91"/>
      <c r="KZ30" s="91"/>
      <c r="LA30" s="91"/>
      <c r="LB30" s="91"/>
      <c r="LC30" s="91"/>
      <c r="LD30" s="91"/>
      <c r="LE30" s="91"/>
      <c r="LF30" s="91"/>
      <c r="LG30" s="91"/>
      <c r="LH30" s="91"/>
      <c r="LI30" s="91"/>
      <c r="LJ30" s="91"/>
      <c r="LK30" s="91"/>
      <c r="LL30" s="91"/>
      <c r="LM30" s="91"/>
      <c r="LN30" s="91"/>
      <c r="LO30" s="91"/>
      <c r="LP30" s="91"/>
      <c r="LQ30" s="91"/>
      <c r="LR30" s="91"/>
      <c r="LS30" s="91"/>
      <c r="LT30" s="91"/>
      <c r="LU30" s="91"/>
      <c r="LV30" s="91"/>
      <c r="LW30" s="91"/>
      <c r="LX30" s="91"/>
      <c r="LY30" s="91"/>
      <c r="LZ30" s="91"/>
      <c r="MA30" s="91"/>
      <c r="MB30" s="91"/>
      <c r="MC30" s="91"/>
      <c r="MD30" s="91"/>
      <c r="ME30" s="91"/>
      <c r="MF30" s="91"/>
      <c r="MG30" s="91"/>
      <c r="MH30" s="91"/>
      <c r="MI30" s="91"/>
      <c r="MJ30" s="91"/>
      <c r="MK30" s="91"/>
      <c r="ML30" s="91"/>
      <c r="MM30" s="91"/>
      <c r="MN30" s="91"/>
      <c r="MO30" s="91"/>
      <c r="MP30" s="91"/>
      <c r="MQ30" s="91"/>
      <c r="MR30" s="91"/>
      <c r="MS30" s="91"/>
      <c r="MT30" s="91"/>
      <c r="MU30" s="91"/>
      <c r="MV30" s="91"/>
      <c r="MW30" s="91"/>
      <c r="MX30" s="91"/>
      <c r="MY30" s="91"/>
      <c r="MZ30" s="91"/>
      <c r="NA30" s="91"/>
      <c r="NB30" s="91"/>
      <c r="NC30" s="91"/>
      <c r="ND30" s="91"/>
      <c r="NE30" s="91"/>
      <c r="NF30" s="91"/>
      <c r="NG30" s="91"/>
      <c r="NH30" s="91"/>
      <c r="NI30" s="91"/>
      <c r="NJ30" s="91"/>
      <c r="NK30" s="91"/>
      <c r="NL30" s="91"/>
      <c r="NM30" s="91"/>
      <c r="NN30" s="91"/>
      <c r="NO30" s="91"/>
      <c r="NP30" s="91"/>
      <c r="NQ30" s="91"/>
      <c r="NR30" s="91"/>
      <c r="NS30" s="91"/>
      <c r="NT30" s="91"/>
      <c r="NU30" s="91"/>
      <c r="NV30" s="91"/>
      <c r="NW30" s="91"/>
      <c r="NX30" s="91"/>
      <c r="NY30" s="91"/>
      <c r="NZ30" s="91"/>
      <c r="OA30" s="91"/>
      <c r="OB30" s="91"/>
      <c r="OC30" s="91"/>
      <c r="OD30" s="91"/>
      <c r="OE30" s="91"/>
      <c r="OF30" s="91"/>
      <c r="OG30" s="91"/>
      <c r="OH30" s="91"/>
      <c r="OI30" s="91"/>
      <c r="OJ30" s="91"/>
      <c r="OK30" s="91"/>
      <c r="OL30" s="91"/>
      <c r="OM30" s="91"/>
      <c r="ON30" s="91"/>
      <c r="OO30" s="91"/>
      <c r="OP30" s="91"/>
      <c r="OQ30" s="91"/>
      <c r="OR30" s="91"/>
      <c r="OS30" s="91"/>
      <c r="OT30" s="91"/>
      <c r="OU30" s="91"/>
      <c r="OV30" s="91"/>
      <c r="OW30" s="91"/>
      <c r="OX30" s="91"/>
      <c r="OY30" s="91"/>
      <c r="OZ30" s="91"/>
      <c r="PA30" s="91"/>
      <c r="PB30" s="91"/>
      <c r="PC30" s="91"/>
      <c r="PD30" s="91"/>
      <c r="PE30" s="91"/>
      <c r="PF30" s="91"/>
      <c r="PG30" s="91"/>
      <c r="PH30" s="91"/>
      <c r="PI30" s="91"/>
      <c r="PJ30" s="91"/>
      <c r="PK30" s="91"/>
      <c r="PL30" s="91"/>
      <c r="PM30" s="91"/>
      <c r="PN30" s="91"/>
      <c r="PO30" s="91"/>
      <c r="PP30" s="91"/>
      <c r="PQ30" s="91"/>
      <c r="PR30" s="91"/>
      <c r="PS30" s="91"/>
      <c r="PT30" s="91"/>
      <c r="PU30" s="91"/>
      <c r="PV30" s="91"/>
      <c r="PW30" s="91"/>
      <c r="PX30" s="91"/>
      <c r="PY30" s="91"/>
      <c r="PZ30" s="91"/>
      <c r="QA30" s="91"/>
      <c r="QB30" s="91"/>
      <c r="QC30" s="91"/>
      <c r="QD30" s="91"/>
      <c r="QE30" s="91"/>
      <c r="QF30" s="91"/>
      <c r="QG30" s="91"/>
      <c r="QH30" s="91"/>
      <c r="QI30" s="91"/>
      <c r="QJ30" s="91"/>
      <c r="QK30" s="91"/>
      <c r="QL30" s="91"/>
      <c r="QM30" s="91"/>
      <c r="QN30" s="91"/>
      <c r="QO30" s="91"/>
      <c r="QP30" s="91"/>
      <c r="QQ30" s="91"/>
      <c r="QR30" s="91"/>
      <c r="QS30" s="91"/>
      <c r="QT30" s="91"/>
      <c r="QU30" s="91"/>
      <c r="QV30" s="91"/>
      <c r="QW30" s="91"/>
      <c r="QX30" s="91"/>
      <c r="QY30" s="91"/>
      <c r="QZ30" s="91"/>
      <c r="RA30" s="91"/>
      <c r="RB30" s="91"/>
      <c r="RC30" s="91"/>
      <c r="RD30" s="91"/>
      <c r="RE30" s="91"/>
      <c r="RF30" s="91"/>
      <c r="RG30" s="91"/>
      <c r="RH30" s="91"/>
      <c r="RI30" s="91"/>
      <c r="RJ30" s="91"/>
      <c r="RK30" s="91"/>
      <c r="RL30" s="91"/>
      <c r="RM30" s="91"/>
      <c r="RN30" s="91"/>
      <c r="RO30" s="91"/>
      <c r="RP30" s="91"/>
      <c r="RQ30" s="91"/>
      <c r="RR30" s="91"/>
      <c r="RS30" s="91"/>
      <c r="RT30" s="91"/>
      <c r="RU30" s="91"/>
      <c r="RV30" s="91"/>
      <c r="RW30" s="91"/>
      <c r="RX30" s="91"/>
      <c r="RY30" s="91"/>
      <c r="RZ30" s="91"/>
      <c r="SA30" s="91"/>
      <c r="SB30" s="91"/>
      <c r="SC30" s="91"/>
      <c r="SD30" s="91"/>
      <c r="SE30" s="91"/>
      <c r="SF30" s="91"/>
      <c r="SG30" s="91"/>
      <c r="SH30" s="91"/>
      <c r="SI30" s="91"/>
      <c r="SJ30" s="91"/>
      <c r="SK30" s="91"/>
      <c r="SL30" s="91"/>
      <c r="SM30" s="91"/>
      <c r="SN30" s="91"/>
      <c r="SO30" s="91"/>
      <c r="SP30" s="91"/>
      <c r="SQ30" s="91"/>
      <c r="SR30" s="91"/>
      <c r="SS30" s="91"/>
      <c r="ST30" s="91"/>
      <c r="SU30" s="91"/>
    </row>
    <row r="31" spans="1:515" s="13" customFormat="1" ht="15" customHeight="1">
      <c r="A31" s="46"/>
      <c r="B31" s="576"/>
      <c r="C31" s="576"/>
      <c r="D31" s="576"/>
      <c r="E31" s="576"/>
      <c r="F31" s="576"/>
      <c r="G31" s="576"/>
      <c r="H31" s="576"/>
      <c r="I31" s="576"/>
      <c r="J31" s="576"/>
      <c r="K31" s="576"/>
      <c r="L31" s="576"/>
      <c r="M31" s="576"/>
      <c r="N31" s="576"/>
      <c r="O31" s="576"/>
      <c r="P31" s="576"/>
      <c r="Q31" s="147"/>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91"/>
      <c r="GJ31" s="91"/>
      <c r="GK31" s="91"/>
      <c r="GL31" s="91"/>
      <c r="GM31" s="91"/>
      <c r="GN31" s="91"/>
      <c r="GO31" s="91"/>
      <c r="GP31" s="91"/>
      <c r="GQ31" s="91"/>
      <c r="GR31" s="91"/>
      <c r="GS31" s="91"/>
      <c r="GT31" s="91"/>
      <c r="GU31" s="91"/>
      <c r="GV31" s="91"/>
      <c r="GW31" s="91"/>
      <c r="GX31" s="91"/>
      <c r="GY31" s="91"/>
      <c r="GZ31" s="91"/>
      <c r="HA31" s="91"/>
      <c r="HB31" s="91"/>
      <c r="HC31" s="91"/>
      <c r="HD31" s="91"/>
      <c r="HE31" s="91"/>
      <c r="HF31" s="91"/>
      <c r="HG31" s="91"/>
      <c r="HH31" s="91"/>
      <c r="HI31" s="91"/>
      <c r="HJ31" s="91"/>
      <c r="HK31" s="91"/>
      <c r="HL31" s="91"/>
      <c r="HM31" s="91"/>
      <c r="HN31" s="91"/>
      <c r="HO31" s="91"/>
      <c r="HP31" s="91"/>
      <c r="HQ31" s="91"/>
      <c r="HR31" s="91"/>
      <c r="HS31" s="91"/>
      <c r="HT31" s="91"/>
      <c r="HU31" s="91"/>
      <c r="HV31" s="91"/>
      <c r="HW31" s="91"/>
      <c r="HX31" s="91"/>
      <c r="HY31" s="91"/>
      <c r="HZ31" s="91"/>
      <c r="IA31" s="91"/>
      <c r="IB31" s="91"/>
      <c r="IC31" s="91"/>
      <c r="ID31" s="91"/>
      <c r="IE31" s="91"/>
      <c r="IF31" s="91"/>
      <c r="IG31" s="91"/>
      <c r="IH31" s="91"/>
      <c r="II31" s="91"/>
      <c r="IJ31" s="91"/>
      <c r="IK31" s="91"/>
      <c r="IL31" s="91"/>
      <c r="IM31" s="91"/>
      <c r="IN31" s="91"/>
      <c r="IO31" s="91"/>
      <c r="IP31" s="91"/>
      <c r="IQ31" s="91"/>
      <c r="IR31" s="91"/>
      <c r="IS31" s="91"/>
      <c r="IT31" s="91"/>
      <c r="IU31" s="91"/>
      <c r="IV31" s="91"/>
      <c r="IW31" s="91"/>
      <c r="IX31" s="91"/>
      <c r="IY31" s="91"/>
      <c r="IZ31" s="91"/>
      <c r="JA31" s="91"/>
      <c r="JB31" s="91"/>
      <c r="JC31" s="91"/>
      <c r="JD31" s="91"/>
      <c r="JE31" s="91"/>
      <c r="JF31" s="91"/>
      <c r="JG31" s="91"/>
      <c r="JH31" s="91"/>
      <c r="JI31" s="91"/>
      <c r="JJ31" s="91"/>
      <c r="JK31" s="91"/>
      <c r="JL31" s="91"/>
      <c r="JM31" s="91"/>
      <c r="JN31" s="91"/>
      <c r="JO31" s="91"/>
      <c r="JP31" s="91"/>
      <c r="JQ31" s="91"/>
      <c r="JR31" s="91"/>
      <c r="JS31" s="91"/>
      <c r="JT31" s="91"/>
      <c r="JU31" s="91"/>
      <c r="JV31" s="91"/>
      <c r="JW31" s="91"/>
      <c r="JX31" s="91"/>
      <c r="JY31" s="91"/>
      <c r="JZ31" s="91"/>
      <c r="KA31" s="91"/>
      <c r="KB31" s="91"/>
      <c r="KC31" s="91"/>
      <c r="KD31" s="91"/>
      <c r="KE31" s="91"/>
      <c r="KF31" s="91"/>
      <c r="KG31" s="91"/>
      <c r="KH31" s="91"/>
      <c r="KI31" s="91"/>
      <c r="KJ31" s="91"/>
      <c r="KK31" s="91"/>
      <c r="KL31" s="91"/>
      <c r="KM31" s="91"/>
      <c r="KN31" s="91"/>
      <c r="KO31" s="91"/>
      <c r="KP31" s="91"/>
      <c r="KQ31" s="91"/>
      <c r="KR31" s="91"/>
      <c r="KS31" s="91"/>
      <c r="KT31" s="91"/>
      <c r="KU31" s="91"/>
      <c r="KV31" s="91"/>
      <c r="KW31" s="91"/>
      <c r="KX31" s="91"/>
      <c r="KY31" s="91"/>
      <c r="KZ31" s="91"/>
      <c r="LA31" s="91"/>
      <c r="LB31" s="91"/>
      <c r="LC31" s="91"/>
      <c r="LD31" s="91"/>
      <c r="LE31" s="91"/>
      <c r="LF31" s="91"/>
      <c r="LG31" s="91"/>
      <c r="LH31" s="91"/>
      <c r="LI31" s="91"/>
      <c r="LJ31" s="91"/>
      <c r="LK31" s="91"/>
      <c r="LL31" s="91"/>
      <c r="LM31" s="91"/>
      <c r="LN31" s="91"/>
      <c r="LO31" s="91"/>
      <c r="LP31" s="91"/>
      <c r="LQ31" s="91"/>
      <c r="LR31" s="91"/>
      <c r="LS31" s="91"/>
      <c r="LT31" s="91"/>
      <c r="LU31" s="91"/>
      <c r="LV31" s="91"/>
      <c r="LW31" s="91"/>
      <c r="LX31" s="91"/>
      <c r="LY31" s="91"/>
      <c r="LZ31" s="91"/>
      <c r="MA31" s="91"/>
      <c r="MB31" s="91"/>
      <c r="MC31" s="91"/>
      <c r="MD31" s="91"/>
      <c r="ME31" s="91"/>
      <c r="MF31" s="91"/>
      <c r="MG31" s="91"/>
      <c r="MH31" s="91"/>
      <c r="MI31" s="91"/>
      <c r="MJ31" s="91"/>
      <c r="MK31" s="91"/>
      <c r="ML31" s="91"/>
      <c r="MM31" s="91"/>
      <c r="MN31" s="91"/>
      <c r="MO31" s="91"/>
      <c r="MP31" s="91"/>
      <c r="MQ31" s="91"/>
      <c r="MR31" s="91"/>
      <c r="MS31" s="91"/>
      <c r="MT31" s="91"/>
      <c r="MU31" s="91"/>
      <c r="MV31" s="91"/>
      <c r="MW31" s="91"/>
      <c r="MX31" s="91"/>
      <c r="MY31" s="91"/>
      <c r="MZ31" s="91"/>
      <c r="NA31" s="91"/>
      <c r="NB31" s="91"/>
      <c r="NC31" s="91"/>
      <c r="ND31" s="91"/>
      <c r="NE31" s="91"/>
      <c r="NF31" s="91"/>
      <c r="NG31" s="91"/>
      <c r="NH31" s="91"/>
      <c r="NI31" s="91"/>
      <c r="NJ31" s="91"/>
      <c r="NK31" s="91"/>
      <c r="NL31" s="91"/>
      <c r="NM31" s="91"/>
      <c r="NN31" s="91"/>
      <c r="NO31" s="91"/>
      <c r="NP31" s="91"/>
      <c r="NQ31" s="91"/>
      <c r="NR31" s="91"/>
      <c r="NS31" s="91"/>
      <c r="NT31" s="91"/>
      <c r="NU31" s="91"/>
      <c r="NV31" s="91"/>
      <c r="NW31" s="91"/>
      <c r="NX31" s="91"/>
      <c r="NY31" s="91"/>
      <c r="NZ31" s="91"/>
      <c r="OA31" s="91"/>
      <c r="OB31" s="91"/>
      <c r="OC31" s="91"/>
      <c r="OD31" s="91"/>
      <c r="OE31" s="91"/>
      <c r="OF31" s="91"/>
      <c r="OG31" s="91"/>
      <c r="OH31" s="91"/>
      <c r="OI31" s="91"/>
      <c r="OJ31" s="91"/>
      <c r="OK31" s="91"/>
      <c r="OL31" s="91"/>
      <c r="OM31" s="91"/>
      <c r="ON31" s="91"/>
      <c r="OO31" s="91"/>
      <c r="OP31" s="91"/>
      <c r="OQ31" s="91"/>
      <c r="OR31" s="91"/>
      <c r="OS31" s="91"/>
      <c r="OT31" s="91"/>
      <c r="OU31" s="91"/>
      <c r="OV31" s="91"/>
      <c r="OW31" s="91"/>
      <c r="OX31" s="91"/>
      <c r="OY31" s="91"/>
      <c r="OZ31" s="91"/>
      <c r="PA31" s="91"/>
      <c r="PB31" s="91"/>
      <c r="PC31" s="91"/>
      <c r="PD31" s="91"/>
      <c r="PE31" s="91"/>
      <c r="PF31" s="91"/>
      <c r="PG31" s="91"/>
      <c r="PH31" s="91"/>
      <c r="PI31" s="91"/>
      <c r="PJ31" s="91"/>
      <c r="PK31" s="91"/>
      <c r="PL31" s="91"/>
      <c r="PM31" s="91"/>
      <c r="PN31" s="91"/>
      <c r="PO31" s="91"/>
      <c r="PP31" s="91"/>
      <c r="PQ31" s="91"/>
      <c r="PR31" s="91"/>
      <c r="PS31" s="91"/>
      <c r="PT31" s="91"/>
      <c r="PU31" s="91"/>
      <c r="PV31" s="91"/>
      <c r="PW31" s="91"/>
      <c r="PX31" s="91"/>
      <c r="PY31" s="91"/>
      <c r="PZ31" s="91"/>
      <c r="QA31" s="91"/>
      <c r="QB31" s="91"/>
      <c r="QC31" s="91"/>
      <c r="QD31" s="91"/>
      <c r="QE31" s="91"/>
      <c r="QF31" s="91"/>
      <c r="QG31" s="91"/>
      <c r="QH31" s="91"/>
      <c r="QI31" s="91"/>
      <c r="QJ31" s="91"/>
      <c r="QK31" s="91"/>
      <c r="QL31" s="91"/>
      <c r="QM31" s="91"/>
      <c r="QN31" s="91"/>
      <c r="QO31" s="91"/>
      <c r="QP31" s="91"/>
      <c r="QQ31" s="91"/>
      <c r="QR31" s="91"/>
      <c r="QS31" s="91"/>
      <c r="QT31" s="91"/>
      <c r="QU31" s="91"/>
      <c r="QV31" s="91"/>
      <c r="QW31" s="91"/>
      <c r="QX31" s="91"/>
      <c r="QY31" s="91"/>
      <c r="QZ31" s="91"/>
      <c r="RA31" s="91"/>
      <c r="RB31" s="91"/>
      <c r="RC31" s="91"/>
      <c r="RD31" s="91"/>
      <c r="RE31" s="91"/>
      <c r="RF31" s="91"/>
      <c r="RG31" s="91"/>
      <c r="RH31" s="91"/>
      <c r="RI31" s="91"/>
      <c r="RJ31" s="91"/>
      <c r="RK31" s="91"/>
      <c r="RL31" s="91"/>
      <c r="RM31" s="91"/>
      <c r="RN31" s="91"/>
      <c r="RO31" s="91"/>
      <c r="RP31" s="91"/>
      <c r="RQ31" s="91"/>
      <c r="RR31" s="91"/>
      <c r="RS31" s="91"/>
      <c r="RT31" s="91"/>
      <c r="RU31" s="91"/>
      <c r="RV31" s="91"/>
      <c r="RW31" s="91"/>
      <c r="RX31" s="91"/>
      <c r="RY31" s="91"/>
      <c r="RZ31" s="91"/>
      <c r="SA31" s="91"/>
      <c r="SB31" s="91"/>
      <c r="SC31" s="91"/>
      <c r="SD31" s="91"/>
      <c r="SE31" s="91"/>
      <c r="SF31" s="91"/>
      <c r="SG31" s="91"/>
      <c r="SH31" s="91"/>
      <c r="SI31" s="91"/>
      <c r="SJ31" s="91"/>
      <c r="SK31" s="91"/>
      <c r="SL31" s="91"/>
      <c r="SM31" s="91"/>
      <c r="SN31" s="91"/>
      <c r="SO31" s="91"/>
      <c r="SP31" s="91"/>
      <c r="SQ31" s="91"/>
      <c r="SR31" s="91"/>
      <c r="SS31" s="91"/>
      <c r="ST31" s="91"/>
      <c r="SU31" s="91"/>
    </row>
    <row r="32" spans="1:515" s="13" customFormat="1" ht="15" customHeight="1">
      <c r="A32" s="46"/>
      <c r="B32" s="593" t="s">
        <v>26</v>
      </c>
      <c r="C32" s="593"/>
      <c r="D32" s="593"/>
      <c r="E32" s="593"/>
      <c r="F32" s="593"/>
      <c r="G32" s="593"/>
      <c r="H32" s="593"/>
      <c r="I32" s="593"/>
      <c r="J32" s="593"/>
      <c r="K32" s="593"/>
      <c r="L32" s="593"/>
      <c r="M32" s="593"/>
      <c r="N32" s="593"/>
      <c r="O32" s="593"/>
      <c r="P32" s="593"/>
      <c r="Q32" s="147"/>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c r="IQ32" s="91"/>
      <c r="IR32" s="91"/>
      <c r="IS32" s="91"/>
      <c r="IT32" s="91"/>
      <c r="IU32" s="91"/>
      <c r="IV32" s="91"/>
      <c r="IW32" s="91"/>
      <c r="IX32" s="91"/>
      <c r="IY32" s="91"/>
      <c r="IZ32" s="91"/>
      <c r="JA32" s="91"/>
      <c r="JB32" s="91"/>
      <c r="JC32" s="91"/>
      <c r="JD32" s="91"/>
      <c r="JE32" s="91"/>
      <c r="JF32" s="91"/>
      <c r="JG32" s="91"/>
      <c r="JH32" s="91"/>
      <c r="JI32" s="91"/>
      <c r="JJ32" s="91"/>
      <c r="JK32" s="91"/>
      <c r="JL32" s="91"/>
      <c r="JM32" s="91"/>
      <c r="JN32" s="91"/>
      <c r="JO32" s="91"/>
      <c r="JP32" s="91"/>
      <c r="JQ32" s="91"/>
      <c r="JR32" s="91"/>
      <c r="JS32" s="91"/>
      <c r="JT32" s="91"/>
      <c r="JU32" s="91"/>
      <c r="JV32" s="91"/>
      <c r="JW32" s="91"/>
      <c r="JX32" s="91"/>
      <c r="JY32" s="91"/>
      <c r="JZ32" s="91"/>
      <c r="KA32" s="91"/>
      <c r="KB32" s="91"/>
      <c r="KC32" s="91"/>
      <c r="KD32" s="91"/>
      <c r="KE32" s="91"/>
      <c r="KF32" s="91"/>
      <c r="KG32" s="91"/>
      <c r="KH32" s="91"/>
      <c r="KI32" s="91"/>
      <c r="KJ32" s="91"/>
      <c r="KK32" s="91"/>
      <c r="KL32" s="91"/>
      <c r="KM32" s="91"/>
      <c r="KN32" s="91"/>
      <c r="KO32" s="91"/>
      <c r="KP32" s="91"/>
      <c r="KQ32" s="91"/>
      <c r="KR32" s="91"/>
      <c r="KS32" s="91"/>
      <c r="KT32" s="91"/>
      <c r="KU32" s="91"/>
      <c r="KV32" s="91"/>
      <c r="KW32" s="91"/>
      <c r="KX32" s="91"/>
      <c r="KY32" s="91"/>
      <c r="KZ32" s="91"/>
      <c r="LA32" s="91"/>
      <c r="LB32" s="91"/>
      <c r="LC32" s="91"/>
      <c r="LD32" s="91"/>
      <c r="LE32" s="91"/>
      <c r="LF32" s="91"/>
      <c r="LG32" s="91"/>
      <c r="LH32" s="91"/>
      <c r="LI32" s="91"/>
      <c r="LJ32" s="91"/>
      <c r="LK32" s="91"/>
      <c r="LL32" s="91"/>
      <c r="LM32" s="91"/>
      <c r="LN32" s="91"/>
      <c r="LO32" s="91"/>
      <c r="LP32" s="91"/>
      <c r="LQ32" s="91"/>
      <c r="LR32" s="91"/>
      <c r="LS32" s="91"/>
      <c r="LT32" s="91"/>
      <c r="LU32" s="91"/>
      <c r="LV32" s="91"/>
      <c r="LW32" s="91"/>
      <c r="LX32" s="91"/>
      <c r="LY32" s="91"/>
      <c r="LZ32" s="91"/>
      <c r="MA32" s="91"/>
      <c r="MB32" s="91"/>
      <c r="MC32" s="91"/>
      <c r="MD32" s="91"/>
      <c r="ME32" s="91"/>
      <c r="MF32" s="91"/>
      <c r="MG32" s="91"/>
      <c r="MH32" s="91"/>
      <c r="MI32" s="91"/>
      <c r="MJ32" s="91"/>
      <c r="MK32" s="91"/>
      <c r="ML32" s="91"/>
      <c r="MM32" s="91"/>
      <c r="MN32" s="91"/>
      <c r="MO32" s="91"/>
      <c r="MP32" s="91"/>
      <c r="MQ32" s="91"/>
      <c r="MR32" s="91"/>
      <c r="MS32" s="91"/>
      <c r="MT32" s="91"/>
      <c r="MU32" s="91"/>
      <c r="MV32" s="91"/>
      <c r="MW32" s="91"/>
      <c r="MX32" s="91"/>
      <c r="MY32" s="91"/>
      <c r="MZ32" s="91"/>
      <c r="NA32" s="91"/>
      <c r="NB32" s="91"/>
      <c r="NC32" s="91"/>
      <c r="ND32" s="91"/>
      <c r="NE32" s="91"/>
      <c r="NF32" s="91"/>
      <c r="NG32" s="91"/>
      <c r="NH32" s="91"/>
      <c r="NI32" s="91"/>
      <c r="NJ32" s="91"/>
      <c r="NK32" s="91"/>
      <c r="NL32" s="91"/>
      <c r="NM32" s="91"/>
      <c r="NN32" s="91"/>
      <c r="NO32" s="91"/>
      <c r="NP32" s="91"/>
      <c r="NQ32" s="91"/>
      <c r="NR32" s="91"/>
      <c r="NS32" s="91"/>
      <c r="NT32" s="91"/>
      <c r="NU32" s="91"/>
      <c r="NV32" s="91"/>
      <c r="NW32" s="91"/>
      <c r="NX32" s="91"/>
      <c r="NY32" s="91"/>
      <c r="NZ32" s="91"/>
      <c r="OA32" s="91"/>
      <c r="OB32" s="91"/>
      <c r="OC32" s="91"/>
      <c r="OD32" s="91"/>
      <c r="OE32" s="91"/>
      <c r="OF32" s="91"/>
      <c r="OG32" s="91"/>
      <c r="OH32" s="91"/>
      <c r="OI32" s="91"/>
      <c r="OJ32" s="91"/>
      <c r="OK32" s="91"/>
      <c r="OL32" s="91"/>
      <c r="OM32" s="91"/>
      <c r="ON32" s="91"/>
      <c r="OO32" s="91"/>
      <c r="OP32" s="91"/>
      <c r="OQ32" s="91"/>
      <c r="OR32" s="91"/>
      <c r="OS32" s="91"/>
      <c r="OT32" s="91"/>
      <c r="OU32" s="91"/>
      <c r="OV32" s="91"/>
      <c r="OW32" s="91"/>
      <c r="OX32" s="91"/>
      <c r="OY32" s="91"/>
      <c r="OZ32" s="91"/>
      <c r="PA32" s="91"/>
      <c r="PB32" s="91"/>
      <c r="PC32" s="91"/>
      <c r="PD32" s="91"/>
      <c r="PE32" s="91"/>
      <c r="PF32" s="91"/>
      <c r="PG32" s="91"/>
      <c r="PH32" s="91"/>
      <c r="PI32" s="91"/>
      <c r="PJ32" s="91"/>
      <c r="PK32" s="91"/>
      <c r="PL32" s="91"/>
      <c r="PM32" s="91"/>
      <c r="PN32" s="91"/>
      <c r="PO32" s="91"/>
      <c r="PP32" s="91"/>
      <c r="PQ32" s="91"/>
      <c r="PR32" s="91"/>
      <c r="PS32" s="91"/>
      <c r="PT32" s="91"/>
      <c r="PU32" s="91"/>
      <c r="PV32" s="91"/>
      <c r="PW32" s="91"/>
      <c r="PX32" s="91"/>
      <c r="PY32" s="91"/>
      <c r="PZ32" s="91"/>
      <c r="QA32" s="91"/>
      <c r="QB32" s="91"/>
      <c r="QC32" s="91"/>
      <c r="QD32" s="91"/>
      <c r="QE32" s="91"/>
      <c r="QF32" s="91"/>
      <c r="QG32" s="91"/>
      <c r="QH32" s="91"/>
      <c r="QI32" s="91"/>
      <c r="QJ32" s="91"/>
      <c r="QK32" s="91"/>
      <c r="QL32" s="91"/>
      <c r="QM32" s="91"/>
      <c r="QN32" s="91"/>
      <c r="QO32" s="91"/>
      <c r="QP32" s="91"/>
      <c r="QQ32" s="91"/>
      <c r="QR32" s="91"/>
      <c r="QS32" s="91"/>
      <c r="QT32" s="91"/>
      <c r="QU32" s="91"/>
      <c r="QV32" s="91"/>
      <c r="QW32" s="91"/>
      <c r="QX32" s="91"/>
      <c r="QY32" s="91"/>
      <c r="QZ32" s="91"/>
      <c r="RA32" s="91"/>
      <c r="RB32" s="91"/>
      <c r="RC32" s="91"/>
      <c r="RD32" s="91"/>
      <c r="RE32" s="91"/>
      <c r="RF32" s="91"/>
      <c r="RG32" s="91"/>
      <c r="RH32" s="91"/>
      <c r="RI32" s="91"/>
      <c r="RJ32" s="91"/>
      <c r="RK32" s="91"/>
      <c r="RL32" s="91"/>
      <c r="RM32" s="91"/>
      <c r="RN32" s="91"/>
      <c r="RO32" s="91"/>
      <c r="RP32" s="91"/>
      <c r="RQ32" s="91"/>
      <c r="RR32" s="91"/>
      <c r="RS32" s="91"/>
      <c r="RT32" s="91"/>
      <c r="RU32" s="91"/>
      <c r="RV32" s="91"/>
      <c r="RW32" s="91"/>
      <c r="RX32" s="91"/>
      <c r="RY32" s="91"/>
      <c r="RZ32" s="91"/>
      <c r="SA32" s="91"/>
      <c r="SB32" s="91"/>
      <c r="SC32" s="91"/>
      <c r="SD32" s="91"/>
      <c r="SE32" s="91"/>
      <c r="SF32" s="91"/>
      <c r="SG32" s="91"/>
      <c r="SH32" s="91"/>
      <c r="SI32" s="91"/>
      <c r="SJ32" s="91"/>
      <c r="SK32" s="91"/>
      <c r="SL32" s="91"/>
      <c r="SM32" s="91"/>
      <c r="SN32" s="91"/>
      <c r="SO32" s="91"/>
      <c r="SP32" s="91"/>
      <c r="SQ32" s="91"/>
      <c r="SR32" s="91"/>
      <c r="SS32" s="91"/>
      <c r="ST32" s="91"/>
      <c r="SU32" s="91"/>
    </row>
    <row r="33" spans="1:515" s="13" customFormat="1" ht="15" customHeight="1">
      <c r="A33" s="46"/>
      <c r="B33" s="576"/>
      <c r="C33" s="576"/>
      <c r="D33" s="576"/>
      <c r="E33" s="576"/>
      <c r="F33" s="576"/>
      <c r="G33" s="576"/>
      <c r="H33" s="576"/>
      <c r="I33" s="576"/>
      <c r="J33" s="576"/>
      <c r="K33" s="576"/>
      <c r="L33" s="576"/>
      <c r="M33" s="576"/>
      <c r="N33" s="576"/>
      <c r="O33" s="576"/>
      <c r="P33" s="576"/>
      <c r="Q33" s="147"/>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c r="IQ33" s="91"/>
      <c r="IR33" s="91"/>
      <c r="IS33" s="91"/>
      <c r="IT33" s="91"/>
      <c r="IU33" s="91"/>
      <c r="IV33" s="91"/>
      <c r="IW33" s="91"/>
      <c r="IX33" s="91"/>
      <c r="IY33" s="91"/>
      <c r="IZ33" s="91"/>
      <c r="JA33" s="91"/>
      <c r="JB33" s="91"/>
      <c r="JC33" s="91"/>
      <c r="JD33" s="91"/>
      <c r="JE33" s="91"/>
      <c r="JF33" s="91"/>
      <c r="JG33" s="91"/>
      <c r="JH33" s="91"/>
      <c r="JI33" s="91"/>
      <c r="JJ33" s="91"/>
      <c r="JK33" s="91"/>
      <c r="JL33" s="91"/>
      <c r="JM33" s="91"/>
      <c r="JN33" s="91"/>
      <c r="JO33" s="91"/>
      <c r="JP33" s="91"/>
      <c r="JQ33" s="91"/>
      <c r="JR33" s="91"/>
      <c r="JS33" s="91"/>
      <c r="JT33" s="91"/>
      <c r="JU33" s="91"/>
      <c r="JV33" s="91"/>
      <c r="JW33" s="91"/>
      <c r="JX33" s="91"/>
      <c r="JY33" s="91"/>
      <c r="JZ33" s="91"/>
      <c r="KA33" s="91"/>
      <c r="KB33" s="91"/>
      <c r="KC33" s="91"/>
      <c r="KD33" s="91"/>
      <c r="KE33" s="91"/>
      <c r="KF33" s="91"/>
      <c r="KG33" s="91"/>
      <c r="KH33" s="91"/>
      <c r="KI33" s="91"/>
      <c r="KJ33" s="91"/>
      <c r="KK33" s="91"/>
      <c r="KL33" s="91"/>
      <c r="KM33" s="91"/>
      <c r="KN33" s="91"/>
      <c r="KO33" s="91"/>
      <c r="KP33" s="91"/>
      <c r="KQ33" s="91"/>
      <c r="KR33" s="91"/>
      <c r="KS33" s="91"/>
      <c r="KT33" s="91"/>
      <c r="KU33" s="91"/>
      <c r="KV33" s="91"/>
      <c r="KW33" s="91"/>
      <c r="KX33" s="91"/>
      <c r="KY33" s="91"/>
      <c r="KZ33" s="91"/>
      <c r="LA33" s="91"/>
      <c r="LB33" s="91"/>
      <c r="LC33" s="91"/>
      <c r="LD33" s="91"/>
      <c r="LE33" s="91"/>
      <c r="LF33" s="91"/>
      <c r="LG33" s="91"/>
      <c r="LH33" s="91"/>
      <c r="LI33" s="91"/>
      <c r="LJ33" s="91"/>
      <c r="LK33" s="91"/>
      <c r="LL33" s="91"/>
      <c r="LM33" s="91"/>
      <c r="LN33" s="91"/>
      <c r="LO33" s="91"/>
      <c r="LP33" s="91"/>
      <c r="LQ33" s="91"/>
      <c r="LR33" s="91"/>
      <c r="LS33" s="91"/>
      <c r="LT33" s="91"/>
      <c r="LU33" s="91"/>
      <c r="LV33" s="91"/>
      <c r="LW33" s="91"/>
      <c r="LX33" s="91"/>
      <c r="LY33" s="91"/>
      <c r="LZ33" s="91"/>
      <c r="MA33" s="91"/>
      <c r="MB33" s="91"/>
      <c r="MC33" s="91"/>
      <c r="MD33" s="91"/>
      <c r="ME33" s="91"/>
      <c r="MF33" s="91"/>
      <c r="MG33" s="91"/>
      <c r="MH33" s="91"/>
      <c r="MI33" s="91"/>
      <c r="MJ33" s="91"/>
      <c r="MK33" s="91"/>
      <c r="ML33" s="91"/>
      <c r="MM33" s="91"/>
      <c r="MN33" s="91"/>
      <c r="MO33" s="91"/>
      <c r="MP33" s="91"/>
      <c r="MQ33" s="91"/>
      <c r="MR33" s="91"/>
      <c r="MS33" s="91"/>
      <c r="MT33" s="91"/>
      <c r="MU33" s="91"/>
      <c r="MV33" s="91"/>
      <c r="MW33" s="91"/>
      <c r="MX33" s="91"/>
      <c r="MY33" s="91"/>
      <c r="MZ33" s="91"/>
      <c r="NA33" s="91"/>
      <c r="NB33" s="91"/>
      <c r="NC33" s="91"/>
      <c r="ND33" s="91"/>
      <c r="NE33" s="91"/>
      <c r="NF33" s="91"/>
      <c r="NG33" s="91"/>
      <c r="NH33" s="91"/>
      <c r="NI33" s="91"/>
      <c r="NJ33" s="91"/>
      <c r="NK33" s="91"/>
      <c r="NL33" s="91"/>
      <c r="NM33" s="91"/>
      <c r="NN33" s="91"/>
      <c r="NO33" s="91"/>
      <c r="NP33" s="91"/>
      <c r="NQ33" s="91"/>
      <c r="NR33" s="91"/>
      <c r="NS33" s="91"/>
      <c r="NT33" s="91"/>
      <c r="NU33" s="91"/>
      <c r="NV33" s="91"/>
      <c r="NW33" s="91"/>
      <c r="NX33" s="91"/>
      <c r="NY33" s="91"/>
      <c r="NZ33" s="91"/>
      <c r="OA33" s="91"/>
      <c r="OB33" s="91"/>
      <c r="OC33" s="91"/>
      <c r="OD33" s="91"/>
      <c r="OE33" s="91"/>
      <c r="OF33" s="91"/>
      <c r="OG33" s="91"/>
      <c r="OH33" s="91"/>
      <c r="OI33" s="91"/>
      <c r="OJ33" s="91"/>
      <c r="OK33" s="91"/>
      <c r="OL33" s="91"/>
      <c r="OM33" s="91"/>
      <c r="ON33" s="91"/>
      <c r="OO33" s="91"/>
      <c r="OP33" s="91"/>
      <c r="OQ33" s="91"/>
      <c r="OR33" s="91"/>
      <c r="OS33" s="91"/>
      <c r="OT33" s="91"/>
      <c r="OU33" s="91"/>
      <c r="OV33" s="91"/>
      <c r="OW33" s="91"/>
      <c r="OX33" s="91"/>
      <c r="OY33" s="91"/>
      <c r="OZ33" s="91"/>
      <c r="PA33" s="91"/>
      <c r="PB33" s="91"/>
      <c r="PC33" s="91"/>
      <c r="PD33" s="91"/>
      <c r="PE33" s="91"/>
      <c r="PF33" s="91"/>
      <c r="PG33" s="91"/>
      <c r="PH33" s="91"/>
      <c r="PI33" s="91"/>
      <c r="PJ33" s="91"/>
      <c r="PK33" s="91"/>
      <c r="PL33" s="91"/>
      <c r="PM33" s="91"/>
      <c r="PN33" s="91"/>
      <c r="PO33" s="91"/>
      <c r="PP33" s="91"/>
      <c r="PQ33" s="91"/>
      <c r="PR33" s="91"/>
      <c r="PS33" s="91"/>
      <c r="PT33" s="91"/>
      <c r="PU33" s="91"/>
      <c r="PV33" s="91"/>
      <c r="PW33" s="91"/>
      <c r="PX33" s="91"/>
      <c r="PY33" s="91"/>
      <c r="PZ33" s="91"/>
      <c r="QA33" s="91"/>
      <c r="QB33" s="91"/>
      <c r="QC33" s="91"/>
      <c r="QD33" s="91"/>
      <c r="QE33" s="91"/>
      <c r="QF33" s="91"/>
      <c r="QG33" s="91"/>
      <c r="QH33" s="91"/>
      <c r="QI33" s="91"/>
      <c r="QJ33" s="91"/>
      <c r="QK33" s="91"/>
      <c r="QL33" s="91"/>
      <c r="QM33" s="91"/>
      <c r="QN33" s="91"/>
      <c r="QO33" s="91"/>
      <c r="QP33" s="91"/>
      <c r="QQ33" s="91"/>
      <c r="QR33" s="91"/>
      <c r="QS33" s="91"/>
      <c r="QT33" s="91"/>
      <c r="QU33" s="91"/>
      <c r="QV33" s="91"/>
      <c r="QW33" s="91"/>
      <c r="QX33" s="91"/>
      <c r="QY33" s="91"/>
      <c r="QZ33" s="91"/>
      <c r="RA33" s="91"/>
      <c r="RB33" s="91"/>
      <c r="RC33" s="91"/>
      <c r="RD33" s="91"/>
      <c r="RE33" s="91"/>
      <c r="RF33" s="91"/>
      <c r="RG33" s="91"/>
      <c r="RH33" s="91"/>
      <c r="RI33" s="91"/>
      <c r="RJ33" s="91"/>
      <c r="RK33" s="91"/>
      <c r="RL33" s="91"/>
      <c r="RM33" s="91"/>
      <c r="RN33" s="91"/>
      <c r="RO33" s="91"/>
      <c r="RP33" s="91"/>
      <c r="RQ33" s="91"/>
      <c r="RR33" s="91"/>
      <c r="RS33" s="91"/>
      <c r="RT33" s="91"/>
      <c r="RU33" s="91"/>
      <c r="RV33" s="91"/>
      <c r="RW33" s="91"/>
      <c r="RX33" s="91"/>
      <c r="RY33" s="91"/>
      <c r="RZ33" s="91"/>
      <c r="SA33" s="91"/>
      <c r="SB33" s="91"/>
      <c r="SC33" s="91"/>
      <c r="SD33" s="91"/>
      <c r="SE33" s="91"/>
      <c r="SF33" s="91"/>
      <c r="SG33" s="91"/>
      <c r="SH33" s="91"/>
      <c r="SI33" s="91"/>
      <c r="SJ33" s="91"/>
      <c r="SK33" s="91"/>
      <c r="SL33" s="91"/>
      <c r="SM33" s="91"/>
      <c r="SN33" s="91"/>
      <c r="SO33" s="91"/>
      <c r="SP33" s="91"/>
      <c r="SQ33" s="91"/>
      <c r="SR33" s="91"/>
      <c r="SS33" s="91"/>
      <c r="ST33" s="91"/>
      <c r="SU33" s="91"/>
    </row>
    <row r="34" spans="1:515" s="13" customFormat="1" ht="15" customHeight="1">
      <c r="A34" s="46"/>
      <c r="B34" s="593" t="s">
        <v>16</v>
      </c>
      <c r="C34" s="593"/>
      <c r="D34" s="593"/>
      <c r="E34" s="593"/>
      <c r="F34" s="593"/>
      <c r="G34" s="593"/>
      <c r="H34" s="593"/>
      <c r="I34" s="593"/>
      <c r="J34" s="593"/>
      <c r="K34" s="593"/>
      <c r="L34" s="593"/>
      <c r="M34" s="593"/>
      <c r="N34" s="593"/>
      <c r="O34" s="593"/>
      <c r="P34" s="593"/>
      <c r="Q34" s="147"/>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c r="IQ34" s="91"/>
      <c r="IR34" s="91"/>
      <c r="IS34" s="91"/>
      <c r="IT34" s="91"/>
      <c r="IU34" s="91"/>
      <c r="IV34" s="91"/>
      <c r="IW34" s="91"/>
      <c r="IX34" s="91"/>
      <c r="IY34" s="91"/>
      <c r="IZ34" s="91"/>
      <c r="JA34" s="91"/>
      <c r="JB34" s="91"/>
      <c r="JC34" s="91"/>
      <c r="JD34" s="91"/>
      <c r="JE34" s="91"/>
      <c r="JF34" s="91"/>
      <c r="JG34" s="91"/>
      <c r="JH34" s="91"/>
      <c r="JI34" s="91"/>
      <c r="JJ34" s="91"/>
      <c r="JK34" s="91"/>
      <c r="JL34" s="91"/>
      <c r="JM34" s="91"/>
      <c r="JN34" s="91"/>
      <c r="JO34" s="91"/>
      <c r="JP34" s="91"/>
      <c r="JQ34" s="91"/>
      <c r="JR34" s="91"/>
      <c r="JS34" s="91"/>
      <c r="JT34" s="91"/>
      <c r="JU34" s="91"/>
      <c r="JV34" s="91"/>
      <c r="JW34" s="91"/>
      <c r="JX34" s="91"/>
      <c r="JY34" s="91"/>
      <c r="JZ34" s="91"/>
      <c r="KA34" s="91"/>
      <c r="KB34" s="91"/>
      <c r="KC34" s="91"/>
      <c r="KD34" s="91"/>
      <c r="KE34" s="91"/>
      <c r="KF34" s="91"/>
      <c r="KG34" s="91"/>
      <c r="KH34" s="91"/>
      <c r="KI34" s="91"/>
      <c r="KJ34" s="91"/>
      <c r="KK34" s="91"/>
      <c r="KL34" s="91"/>
      <c r="KM34" s="91"/>
      <c r="KN34" s="91"/>
      <c r="KO34" s="91"/>
      <c r="KP34" s="91"/>
      <c r="KQ34" s="91"/>
      <c r="KR34" s="91"/>
      <c r="KS34" s="91"/>
      <c r="KT34" s="91"/>
      <c r="KU34" s="91"/>
      <c r="KV34" s="91"/>
      <c r="KW34" s="91"/>
      <c r="KX34" s="91"/>
      <c r="KY34" s="91"/>
      <c r="KZ34" s="91"/>
      <c r="LA34" s="91"/>
      <c r="LB34" s="91"/>
      <c r="LC34" s="91"/>
      <c r="LD34" s="91"/>
      <c r="LE34" s="91"/>
      <c r="LF34" s="91"/>
      <c r="LG34" s="91"/>
      <c r="LH34" s="91"/>
      <c r="LI34" s="91"/>
      <c r="LJ34" s="91"/>
      <c r="LK34" s="91"/>
      <c r="LL34" s="91"/>
      <c r="LM34" s="91"/>
      <c r="LN34" s="91"/>
      <c r="LO34" s="91"/>
      <c r="LP34" s="91"/>
      <c r="LQ34" s="91"/>
      <c r="LR34" s="91"/>
      <c r="LS34" s="91"/>
      <c r="LT34" s="91"/>
      <c r="LU34" s="91"/>
      <c r="LV34" s="91"/>
      <c r="LW34" s="91"/>
      <c r="LX34" s="91"/>
      <c r="LY34" s="91"/>
      <c r="LZ34" s="91"/>
      <c r="MA34" s="91"/>
      <c r="MB34" s="91"/>
      <c r="MC34" s="91"/>
      <c r="MD34" s="91"/>
      <c r="ME34" s="91"/>
      <c r="MF34" s="91"/>
      <c r="MG34" s="91"/>
      <c r="MH34" s="91"/>
      <c r="MI34" s="91"/>
      <c r="MJ34" s="91"/>
      <c r="MK34" s="91"/>
      <c r="ML34" s="91"/>
      <c r="MM34" s="91"/>
      <c r="MN34" s="91"/>
      <c r="MO34" s="91"/>
      <c r="MP34" s="91"/>
      <c r="MQ34" s="91"/>
      <c r="MR34" s="91"/>
      <c r="MS34" s="91"/>
      <c r="MT34" s="91"/>
      <c r="MU34" s="91"/>
      <c r="MV34" s="91"/>
      <c r="MW34" s="91"/>
      <c r="MX34" s="91"/>
      <c r="MY34" s="91"/>
      <c r="MZ34" s="91"/>
      <c r="NA34" s="91"/>
      <c r="NB34" s="91"/>
      <c r="NC34" s="91"/>
      <c r="ND34" s="91"/>
      <c r="NE34" s="91"/>
      <c r="NF34" s="91"/>
      <c r="NG34" s="91"/>
      <c r="NH34" s="91"/>
      <c r="NI34" s="91"/>
      <c r="NJ34" s="91"/>
      <c r="NK34" s="91"/>
      <c r="NL34" s="91"/>
      <c r="NM34" s="91"/>
      <c r="NN34" s="91"/>
      <c r="NO34" s="91"/>
      <c r="NP34" s="91"/>
      <c r="NQ34" s="91"/>
      <c r="NR34" s="91"/>
      <c r="NS34" s="91"/>
      <c r="NT34" s="91"/>
      <c r="NU34" s="91"/>
      <c r="NV34" s="91"/>
      <c r="NW34" s="91"/>
      <c r="NX34" s="91"/>
      <c r="NY34" s="91"/>
      <c r="NZ34" s="91"/>
      <c r="OA34" s="91"/>
      <c r="OB34" s="91"/>
      <c r="OC34" s="91"/>
      <c r="OD34" s="91"/>
      <c r="OE34" s="91"/>
      <c r="OF34" s="91"/>
      <c r="OG34" s="91"/>
      <c r="OH34" s="91"/>
      <c r="OI34" s="91"/>
      <c r="OJ34" s="91"/>
      <c r="OK34" s="91"/>
      <c r="OL34" s="91"/>
      <c r="OM34" s="91"/>
      <c r="ON34" s="91"/>
      <c r="OO34" s="91"/>
      <c r="OP34" s="91"/>
      <c r="OQ34" s="91"/>
      <c r="OR34" s="91"/>
      <c r="OS34" s="91"/>
      <c r="OT34" s="91"/>
      <c r="OU34" s="91"/>
      <c r="OV34" s="91"/>
      <c r="OW34" s="91"/>
      <c r="OX34" s="91"/>
      <c r="OY34" s="91"/>
      <c r="OZ34" s="91"/>
      <c r="PA34" s="91"/>
      <c r="PB34" s="91"/>
      <c r="PC34" s="91"/>
      <c r="PD34" s="91"/>
      <c r="PE34" s="91"/>
      <c r="PF34" s="91"/>
      <c r="PG34" s="91"/>
      <c r="PH34" s="91"/>
      <c r="PI34" s="91"/>
      <c r="PJ34" s="91"/>
      <c r="PK34" s="91"/>
      <c r="PL34" s="91"/>
      <c r="PM34" s="91"/>
      <c r="PN34" s="91"/>
      <c r="PO34" s="91"/>
      <c r="PP34" s="91"/>
      <c r="PQ34" s="91"/>
      <c r="PR34" s="91"/>
      <c r="PS34" s="91"/>
      <c r="PT34" s="91"/>
      <c r="PU34" s="91"/>
      <c r="PV34" s="91"/>
      <c r="PW34" s="91"/>
      <c r="PX34" s="91"/>
      <c r="PY34" s="91"/>
      <c r="PZ34" s="91"/>
      <c r="QA34" s="91"/>
      <c r="QB34" s="91"/>
      <c r="QC34" s="91"/>
      <c r="QD34" s="91"/>
      <c r="QE34" s="91"/>
      <c r="QF34" s="91"/>
      <c r="QG34" s="91"/>
      <c r="QH34" s="91"/>
      <c r="QI34" s="91"/>
      <c r="QJ34" s="91"/>
      <c r="QK34" s="91"/>
      <c r="QL34" s="91"/>
      <c r="QM34" s="91"/>
      <c r="QN34" s="91"/>
      <c r="QO34" s="91"/>
      <c r="QP34" s="91"/>
      <c r="QQ34" s="91"/>
      <c r="QR34" s="91"/>
      <c r="QS34" s="91"/>
      <c r="QT34" s="91"/>
      <c r="QU34" s="91"/>
      <c r="QV34" s="91"/>
      <c r="QW34" s="91"/>
      <c r="QX34" s="91"/>
      <c r="QY34" s="91"/>
      <c r="QZ34" s="91"/>
      <c r="RA34" s="91"/>
      <c r="RB34" s="91"/>
      <c r="RC34" s="91"/>
      <c r="RD34" s="91"/>
      <c r="RE34" s="91"/>
      <c r="RF34" s="91"/>
      <c r="RG34" s="91"/>
      <c r="RH34" s="91"/>
      <c r="RI34" s="91"/>
      <c r="RJ34" s="91"/>
      <c r="RK34" s="91"/>
      <c r="RL34" s="91"/>
      <c r="RM34" s="91"/>
      <c r="RN34" s="91"/>
      <c r="RO34" s="91"/>
      <c r="RP34" s="91"/>
      <c r="RQ34" s="91"/>
      <c r="RR34" s="91"/>
      <c r="RS34" s="91"/>
      <c r="RT34" s="91"/>
      <c r="RU34" s="91"/>
      <c r="RV34" s="91"/>
      <c r="RW34" s="91"/>
      <c r="RX34" s="91"/>
      <c r="RY34" s="91"/>
      <c r="RZ34" s="91"/>
      <c r="SA34" s="91"/>
      <c r="SB34" s="91"/>
      <c r="SC34" s="91"/>
      <c r="SD34" s="91"/>
      <c r="SE34" s="91"/>
      <c r="SF34" s="91"/>
      <c r="SG34" s="91"/>
      <c r="SH34" s="91"/>
      <c r="SI34" s="91"/>
      <c r="SJ34" s="91"/>
      <c r="SK34" s="91"/>
      <c r="SL34" s="91"/>
      <c r="SM34" s="91"/>
      <c r="SN34" s="91"/>
      <c r="SO34" s="91"/>
      <c r="SP34" s="91"/>
      <c r="SQ34" s="91"/>
      <c r="SR34" s="91"/>
      <c r="SS34" s="91"/>
      <c r="ST34" s="91"/>
      <c r="SU34" s="91"/>
    </row>
    <row r="35" spans="1:515" s="13" customFormat="1" ht="15" customHeight="1">
      <c r="A35" s="46"/>
      <c r="B35" s="595"/>
      <c r="C35" s="595"/>
      <c r="D35" s="595"/>
      <c r="E35" s="595"/>
      <c r="F35" s="595"/>
      <c r="G35" s="576"/>
      <c r="H35" s="576"/>
      <c r="I35" s="576"/>
      <c r="J35" s="576"/>
      <c r="K35" s="576"/>
      <c r="L35" s="576"/>
      <c r="M35" s="576"/>
      <c r="N35" s="576"/>
      <c r="O35" s="576"/>
      <c r="P35" s="576"/>
      <c r="Q35" s="147"/>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c r="GF35" s="91"/>
      <c r="GG35" s="91"/>
      <c r="GH35" s="91"/>
      <c r="GI35" s="91"/>
      <c r="GJ35" s="91"/>
      <c r="GK35" s="91"/>
      <c r="GL35" s="91"/>
      <c r="GM35" s="91"/>
      <c r="GN35" s="91"/>
      <c r="GO35" s="91"/>
      <c r="GP35" s="91"/>
      <c r="GQ35" s="91"/>
      <c r="GR35" s="91"/>
      <c r="GS35" s="91"/>
      <c r="GT35" s="91"/>
      <c r="GU35" s="91"/>
      <c r="GV35" s="91"/>
      <c r="GW35" s="91"/>
      <c r="GX35" s="91"/>
      <c r="GY35" s="91"/>
      <c r="GZ35" s="91"/>
      <c r="HA35" s="91"/>
      <c r="HB35" s="91"/>
      <c r="HC35" s="91"/>
      <c r="HD35" s="91"/>
      <c r="HE35" s="91"/>
      <c r="HF35" s="91"/>
      <c r="HG35" s="91"/>
      <c r="HH35" s="91"/>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91"/>
      <c r="IJ35" s="91"/>
      <c r="IK35" s="91"/>
      <c r="IL35" s="91"/>
      <c r="IM35" s="91"/>
      <c r="IN35" s="91"/>
      <c r="IO35" s="91"/>
      <c r="IP35" s="91"/>
      <c r="IQ35" s="91"/>
      <c r="IR35" s="91"/>
      <c r="IS35" s="91"/>
      <c r="IT35" s="91"/>
      <c r="IU35" s="91"/>
      <c r="IV35" s="91"/>
      <c r="IW35" s="91"/>
      <c r="IX35" s="91"/>
      <c r="IY35" s="91"/>
      <c r="IZ35" s="91"/>
      <c r="JA35" s="91"/>
      <c r="JB35" s="91"/>
      <c r="JC35" s="91"/>
      <c r="JD35" s="91"/>
      <c r="JE35" s="91"/>
      <c r="JF35" s="91"/>
      <c r="JG35" s="91"/>
      <c r="JH35" s="91"/>
      <c r="JI35" s="91"/>
      <c r="JJ35" s="91"/>
      <c r="JK35" s="91"/>
      <c r="JL35" s="91"/>
      <c r="JM35" s="91"/>
      <c r="JN35" s="91"/>
      <c r="JO35" s="91"/>
      <c r="JP35" s="91"/>
      <c r="JQ35" s="91"/>
      <c r="JR35" s="91"/>
      <c r="JS35" s="91"/>
      <c r="JT35" s="91"/>
      <c r="JU35" s="91"/>
      <c r="JV35" s="91"/>
      <c r="JW35" s="91"/>
      <c r="JX35" s="91"/>
      <c r="JY35" s="91"/>
      <c r="JZ35" s="91"/>
      <c r="KA35" s="91"/>
      <c r="KB35" s="91"/>
      <c r="KC35" s="91"/>
      <c r="KD35" s="91"/>
      <c r="KE35" s="91"/>
      <c r="KF35" s="91"/>
      <c r="KG35" s="91"/>
      <c r="KH35" s="91"/>
      <c r="KI35" s="91"/>
      <c r="KJ35" s="91"/>
      <c r="KK35" s="91"/>
      <c r="KL35" s="91"/>
      <c r="KM35" s="91"/>
      <c r="KN35" s="91"/>
      <c r="KO35" s="91"/>
      <c r="KP35" s="91"/>
      <c r="KQ35" s="91"/>
      <c r="KR35" s="91"/>
      <c r="KS35" s="91"/>
      <c r="KT35" s="91"/>
      <c r="KU35" s="91"/>
      <c r="KV35" s="91"/>
      <c r="KW35" s="91"/>
      <c r="KX35" s="91"/>
      <c r="KY35" s="91"/>
      <c r="KZ35" s="91"/>
      <c r="LA35" s="91"/>
      <c r="LB35" s="91"/>
      <c r="LC35" s="91"/>
      <c r="LD35" s="91"/>
      <c r="LE35" s="91"/>
      <c r="LF35" s="91"/>
      <c r="LG35" s="91"/>
      <c r="LH35" s="91"/>
      <c r="LI35" s="91"/>
      <c r="LJ35" s="91"/>
      <c r="LK35" s="91"/>
      <c r="LL35" s="91"/>
      <c r="LM35" s="91"/>
      <c r="LN35" s="91"/>
      <c r="LO35" s="91"/>
      <c r="LP35" s="91"/>
      <c r="LQ35" s="91"/>
      <c r="LR35" s="91"/>
      <c r="LS35" s="91"/>
      <c r="LT35" s="91"/>
      <c r="LU35" s="91"/>
      <c r="LV35" s="91"/>
      <c r="LW35" s="91"/>
      <c r="LX35" s="91"/>
      <c r="LY35" s="91"/>
      <c r="LZ35" s="91"/>
      <c r="MA35" s="91"/>
      <c r="MB35" s="91"/>
      <c r="MC35" s="91"/>
      <c r="MD35" s="91"/>
      <c r="ME35" s="91"/>
      <c r="MF35" s="91"/>
      <c r="MG35" s="91"/>
      <c r="MH35" s="91"/>
      <c r="MI35" s="91"/>
      <c r="MJ35" s="91"/>
      <c r="MK35" s="91"/>
      <c r="ML35" s="91"/>
      <c r="MM35" s="91"/>
      <c r="MN35" s="91"/>
      <c r="MO35" s="91"/>
      <c r="MP35" s="91"/>
      <c r="MQ35" s="91"/>
      <c r="MR35" s="91"/>
      <c r="MS35" s="91"/>
      <c r="MT35" s="91"/>
      <c r="MU35" s="91"/>
      <c r="MV35" s="91"/>
      <c r="MW35" s="91"/>
      <c r="MX35" s="91"/>
      <c r="MY35" s="91"/>
      <c r="MZ35" s="91"/>
      <c r="NA35" s="91"/>
      <c r="NB35" s="91"/>
      <c r="NC35" s="91"/>
      <c r="ND35" s="91"/>
      <c r="NE35" s="91"/>
      <c r="NF35" s="91"/>
      <c r="NG35" s="91"/>
      <c r="NH35" s="91"/>
      <c r="NI35" s="91"/>
      <c r="NJ35" s="91"/>
      <c r="NK35" s="91"/>
      <c r="NL35" s="91"/>
      <c r="NM35" s="91"/>
      <c r="NN35" s="91"/>
      <c r="NO35" s="91"/>
      <c r="NP35" s="91"/>
      <c r="NQ35" s="91"/>
      <c r="NR35" s="91"/>
      <c r="NS35" s="91"/>
      <c r="NT35" s="91"/>
      <c r="NU35" s="91"/>
      <c r="NV35" s="91"/>
      <c r="NW35" s="91"/>
      <c r="NX35" s="91"/>
      <c r="NY35" s="91"/>
      <c r="NZ35" s="91"/>
      <c r="OA35" s="91"/>
      <c r="OB35" s="91"/>
      <c r="OC35" s="91"/>
      <c r="OD35" s="91"/>
      <c r="OE35" s="91"/>
      <c r="OF35" s="91"/>
      <c r="OG35" s="91"/>
      <c r="OH35" s="91"/>
      <c r="OI35" s="91"/>
      <c r="OJ35" s="91"/>
      <c r="OK35" s="91"/>
      <c r="OL35" s="91"/>
      <c r="OM35" s="91"/>
      <c r="ON35" s="91"/>
      <c r="OO35" s="91"/>
      <c r="OP35" s="91"/>
      <c r="OQ35" s="91"/>
      <c r="OR35" s="91"/>
      <c r="OS35" s="91"/>
      <c r="OT35" s="91"/>
      <c r="OU35" s="91"/>
      <c r="OV35" s="91"/>
      <c r="OW35" s="91"/>
      <c r="OX35" s="91"/>
      <c r="OY35" s="91"/>
      <c r="OZ35" s="91"/>
      <c r="PA35" s="91"/>
      <c r="PB35" s="91"/>
      <c r="PC35" s="91"/>
      <c r="PD35" s="91"/>
      <c r="PE35" s="91"/>
      <c r="PF35" s="91"/>
      <c r="PG35" s="91"/>
      <c r="PH35" s="91"/>
      <c r="PI35" s="91"/>
      <c r="PJ35" s="91"/>
      <c r="PK35" s="91"/>
      <c r="PL35" s="91"/>
      <c r="PM35" s="91"/>
      <c r="PN35" s="91"/>
      <c r="PO35" s="91"/>
      <c r="PP35" s="91"/>
      <c r="PQ35" s="91"/>
      <c r="PR35" s="91"/>
      <c r="PS35" s="91"/>
      <c r="PT35" s="91"/>
      <c r="PU35" s="91"/>
      <c r="PV35" s="91"/>
      <c r="PW35" s="91"/>
      <c r="PX35" s="91"/>
      <c r="PY35" s="91"/>
      <c r="PZ35" s="91"/>
      <c r="QA35" s="91"/>
      <c r="QB35" s="91"/>
      <c r="QC35" s="91"/>
      <c r="QD35" s="91"/>
      <c r="QE35" s="91"/>
      <c r="QF35" s="91"/>
      <c r="QG35" s="91"/>
      <c r="QH35" s="91"/>
      <c r="QI35" s="91"/>
      <c r="QJ35" s="91"/>
      <c r="QK35" s="91"/>
      <c r="QL35" s="91"/>
      <c r="QM35" s="91"/>
      <c r="QN35" s="91"/>
      <c r="QO35" s="91"/>
      <c r="QP35" s="91"/>
      <c r="QQ35" s="91"/>
      <c r="QR35" s="91"/>
      <c r="QS35" s="91"/>
      <c r="QT35" s="91"/>
      <c r="QU35" s="91"/>
      <c r="QV35" s="91"/>
      <c r="QW35" s="91"/>
      <c r="QX35" s="91"/>
      <c r="QY35" s="91"/>
      <c r="QZ35" s="91"/>
      <c r="RA35" s="91"/>
      <c r="RB35" s="91"/>
      <c r="RC35" s="91"/>
      <c r="RD35" s="91"/>
      <c r="RE35" s="91"/>
      <c r="RF35" s="91"/>
      <c r="RG35" s="91"/>
      <c r="RH35" s="91"/>
      <c r="RI35" s="91"/>
      <c r="RJ35" s="91"/>
      <c r="RK35" s="91"/>
      <c r="RL35" s="91"/>
      <c r="RM35" s="91"/>
      <c r="RN35" s="91"/>
      <c r="RO35" s="91"/>
      <c r="RP35" s="91"/>
      <c r="RQ35" s="91"/>
      <c r="RR35" s="91"/>
      <c r="RS35" s="91"/>
      <c r="RT35" s="91"/>
      <c r="RU35" s="91"/>
      <c r="RV35" s="91"/>
      <c r="RW35" s="91"/>
      <c r="RX35" s="91"/>
      <c r="RY35" s="91"/>
      <c r="RZ35" s="91"/>
      <c r="SA35" s="91"/>
      <c r="SB35" s="91"/>
      <c r="SC35" s="91"/>
      <c r="SD35" s="91"/>
      <c r="SE35" s="91"/>
      <c r="SF35" s="91"/>
      <c r="SG35" s="91"/>
      <c r="SH35" s="91"/>
      <c r="SI35" s="91"/>
      <c r="SJ35" s="91"/>
      <c r="SK35" s="91"/>
      <c r="SL35" s="91"/>
      <c r="SM35" s="91"/>
      <c r="SN35" s="91"/>
      <c r="SO35" s="91"/>
      <c r="SP35" s="91"/>
      <c r="SQ35" s="91"/>
      <c r="SR35" s="91"/>
      <c r="SS35" s="91"/>
      <c r="ST35" s="91"/>
      <c r="SU35" s="91"/>
    </row>
    <row r="36" spans="1:515" s="13" customFormat="1" ht="15" customHeight="1">
      <c r="A36" s="46"/>
      <c r="B36" s="593" t="s">
        <v>6</v>
      </c>
      <c r="C36" s="593"/>
      <c r="D36" s="593"/>
      <c r="E36" s="593"/>
      <c r="F36" s="593"/>
      <c r="G36" s="593" t="s">
        <v>8</v>
      </c>
      <c r="H36" s="593"/>
      <c r="I36" s="593"/>
      <c r="J36" s="593" t="s">
        <v>9</v>
      </c>
      <c r="K36" s="593"/>
      <c r="L36" s="593"/>
      <c r="M36" s="593" t="s">
        <v>17</v>
      </c>
      <c r="N36" s="593"/>
      <c r="O36" s="593"/>
      <c r="P36" s="593"/>
      <c r="Q36" s="147"/>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91"/>
      <c r="GE36" s="91"/>
      <c r="GF36" s="91"/>
      <c r="GG36" s="91"/>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91"/>
      <c r="JS36" s="91"/>
      <c r="JT36" s="91"/>
      <c r="JU36" s="91"/>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91"/>
      <c r="NF36" s="91"/>
      <c r="NG36" s="91"/>
      <c r="NH36" s="91"/>
      <c r="NI36" s="91"/>
      <c r="NJ36" s="91"/>
      <c r="NK36" s="91"/>
      <c r="NL36" s="91"/>
      <c r="NM36" s="91"/>
      <c r="NN36" s="91"/>
      <c r="NO36" s="91"/>
      <c r="NP36" s="91"/>
      <c r="NQ36" s="91"/>
      <c r="NR36" s="91"/>
      <c r="NS36" s="91"/>
      <c r="NT36" s="91"/>
      <c r="NU36" s="91"/>
      <c r="NV36" s="91"/>
      <c r="NW36" s="91"/>
      <c r="NX36" s="91"/>
      <c r="NY36" s="91"/>
      <c r="NZ36" s="91"/>
      <c r="OA36" s="91"/>
      <c r="OB36" s="91"/>
      <c r="OC36" s="91"/>
      <c r="OD36" s="91"/>
      <c r="OE36" s="91"/>
      <c r="OF36" s="91"/>
      <c r="OG36" s="91"/>
      <c r="OH36" s="91"/>
      <c r="OI36" s="91"/>
      <c r="OJ36" s="91"/>
      <c r="OK36" s="91"/>
      <c r="OL36" s="91"/>
      <c r="OM36" s="91"/>
      <c r="ON36" s="91"/>
      <c r="OO36" s="91"/>
      <c r="OP36" s="91"/>
      <c r="OQ36" s="91"/>
      <c r="OR36" s="91"/>
      <c r="OS36" s="91"/>
      <c r="OT36" s="91"/>
      <c r="OU36" s="91"/>
      <c r="OV36" s="91"/>
      <c r="OW36" s="91"/>
      <c r="OX36" s="91"/>
      <c r="OY36" s="91"/>
      <c r="OZ36" s="91"/>
      <c r="PA36" s="91"/>
      <c r="PB36" s="91"/>
      <c r="PC36" s="91"/>
      <c r="PD36" s="91"/>
      <c r="PE36" s="91"/>
      <c r="PF36" s="91"/>
      <c r="PG36" s="91"/>
      <c r="PH36" s="91"/>
      <c r="PI36" s="91"/>
      <c r="PJ36" s="91"/>
      <c r="PK36" s="91"/>
      <c r="PL36" s="91"/>
      <c r="PM36" s="91"/>
      <c r="PN36" s="91"/>
      <c r="PO36" s="91"/>
      <c r="PP36" s="91"/>
      <c r="PQ36" s="91"/>
      <c r="PR36" s="91"/>
      <c r="PS36" s="91"/>
      <c r="PT36" s="91"/>
      <c r="PU36" s="91"/>
      <c r="PV36" s="91"/>
      <c r="PW36" s="91"/>
      <c r="PX36" s="91"/>
      <c r="PY36" s="91"/>
      <c r="PZ36" s="91"/>
      <c r="QA36" s="91"/>
      <c r="QB36" s="91"/>
      <c r="QC36" s="91"/>
      <c r="QD36" s="91"/>
      <c r="QE36" s="91"/>
      <c r="QF36" s="91"/>
      <c r="QG36" s="91"/>
      <c r="QH36" s="91"/>
      <c r="QI36" s="91"/>
      <c r="QJ36" s="91"/>
      <c r="QK36" s="91"/>
      <c r="QL36" s="91"/>
      <c r="QM36" s="91"/>
      <c r="QN36" s="91"/>
      <c r="QO36" s="91"/>
      <c r="QP36" s="91"/>
      <c r="QQ36" s="91"/>
      <c r="QR36" s="91"/>
      <c r="QS36" s="91"/>
      <c r="QT36" s="91"/>
      <c r="QU36" s="91"/>
      <c r="QV36" s="91"/>
      <c r="QW36" s="91"/>
      <c r="QX36" s="91"/>
      <c r="QY36" s="91"/>
      <c r="QZ36" s="91"/>
      <c r="RA36" s="91"/>
      <c r="RB36" s="91"/>
      <c r="RC36" s="91"/>
      <c r="RD36" s="91"/>
      <c r="RE36" s="91"/>
      <c r="RF36" s="91"/>
      <c r="RG36" s="91"/>
      <c r="RH36" s="91"/>
      <c r="RI36" s="91"/>
      <c r="RJ36" s="91"/>
      <c r="RK36" s="91"/>
      <c r="RL36" s="91"/>
      <c r="RM36" s="91"/>
      <c r="RN36" s="91"/>
      <c r="RO36" s="91"/>
      <c r="RP36" s="91"/>
      <c r="RQ36" s="91"/>
      <c r="RR36" s="91"/>
      <c r="RS36" s="91"/>
      <c r="RT36" s="91"/>
      <c r="RU36" s="91"/>
      <c r="RV36" s="91"/>
      <c r="RW36" s="91"/>
      <c r="RX36" s="91"/>
      <c r="RY36" s="91"/>
      <c r="RZ36" s="91"/>
      <c r="SA36" s="91"/>
      <c r="SB36" s="91"/>
      <c r="SC36" s="91"/>
      <c r="SD36" s="91"/>
      <c r="SE36" s="91"/>
      <c r="SF36" s="91"/>
      <c r="SG36" s="91"/>
      <c r="SH36" s="91"/>
      <c r="SI36" s="91"/>
      <c r="SJ36" s="91"/>
      <c r="SK36" s="91"/>
      <c r="SL36" s="91"/>
      <c r="SM36" s="91"/>
      <c r="SN36" s="91"/>
      <c r="SO36" s="91"/>
      <c r="SP36" s="91"/>
      <c r="SQ36" s="91"/>
      <c r="SR36" s="91"/>
      <c r="SS36" s="91"/>
      <c r="ST36" s="91"/>
      <c r="SU36" s="91"/>
    </row>
    <row r="37" spans="1:515" s="13" customFormat="1" ht="15" customHeight="1">
      <c r="A37" s="46"/>
      <c r="B37" s="576"/>
      <c r="C37" s="576"/>
      <c r="D37" s="576"/>
      <c r="E37" s="576"/>
      <c r="F37" s="576"/>
      <c r="G37" s="576"/>
      <c r="H37" s="576"/>
      <c r="I37" s="576"/>
      <c r="J37" s="576"/>
      <c r="K37" s="576"/>
      <c r="L37" s="576"/>
      <c r="M37" s="576"/>
      <c r="N37" s="576"/>
      <c r="O37" s="576"/>
      <c r="P37" s="576"/>
      <c r="Q37" s="147"/>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91"/>
      <c r="GE37" s="91"/>
      <c r="GF37" s="91"/>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91"/>
      <c r="JS37" s="91"/>
      <c r="JT37" s="91"/>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91"/>
      <c r="NF37" s="91"/>
      <c r="NG37" s="91"/>
      <c r="NH37" s="91"/>
      <c r="NI37" s="91"/>
      <c r="NJ37" s="91"/>
      <c r="NK37" s="91"/>
      <c r="NL37" s="91"/>
      <c r="NM37" s="91"/>
      <c r="NN37" s="91"/>
      <c r="NO37" s="91"/>
      <c r="NP37" s="91"/>
      <c r="NQ37" s="91"/>
      <c r="NR37" s="91"/>
      <c r="NS37" s="91"/>
      <c r="NT37" s="91"/>
      <c r="NU37" s="91"/>
      <c r="NV37" s="91"/>
      <c r="NW37" s="91"/>
      <c r="NX37" s="91"/>
      <c r="NY37" s="91"/>
      <c r="NZ37" s="91"/>
      <c r="OA37" s="91"/>
      <c r="OB37" s="91"/>
      <c r="OC37" s="91"/>
      <c r="OD37" s="91"/>
      <c r="OE37" s="91"/>
      <c r="OF37" s="91"/>
      <c r="OG37" s="91"/>
      <c r="OH37" s="91"/>
      <c r="OI37" s="91"/>
      <c r="OJ37" s="91"/>
      <c r="OK37" s="91"/>
      <c r="OL37" s="91"/>
      <c r="OM37" s="91"/>
      <c r="ON37" s="91"/>
      <c r="OO37" s="91"/>
      <c r="OP37" s="91"/>
      <c r="OQ37" s="91"/>
      <c r="OR37" s="91"/>
      <c r="OS37" s="91"/>
      <c r="OT37" s="91"/>
      <c r="OU37" s="91"/>
      <c r="OV37" s="91"/>
      <c r="OW37" s="91"/>
      <c r="OX37" s="91"/>
      <c r="OY37" s="91"/>
      <c r="OZ37" s="91"/>
      <c r="PA37" s="91"/>
      <c r="PB37" s="91"/>
      <c r="PC37" s="91"/>
      <c r="PD37" s="91"/>
      <c r="PE37" s="91"/>
      <c r="PF37" s="91"/>
      <c r="PG37" s="91"/>
      <c r="PH37" s="91"/>
      <c r="PI37" s="91"/>
      <c r="PJ37" s="91"/>
      <c r="PK37" s="91"/>
      <c r="PL37" s="91"/>
      <c r="PM37" s="91"/>
      <c r="PN37" s="91"/>
      <c r="PO37" s="91"/>
      <c r="PP37" s="91"/>
      <c r="PQ37" s="91"/>
      <c r="PR37" s="91"/>
      <c r="PS37" s="91"/>
      <c r="PT37" s="91"/>
      <c r="PU37" s="91"/>
      <c r="PV37" s="91"/>
      <c r="PW37" s="91"/>
      <c r="PX37" s="91"/>
      <c r="PY37" s="91"/>
      <c r="PZ37" s="91"/>
      <c r="QA37" s="91"/>
      <c r="QB37" s="91"/>
      <c r="QC37" s="91"/>
      <c r="QD37" s="91"/>
      <c r="QE37" s="91"/>
      <c r="QF37" s="91"/>
      <c r="QG37" s="91"/>
      <c r="QH37" s="91"/>
      <c r="QI37" s="91"/>
      <c r="QJ37" s="91"/>
      <c r="QK37" s="91"/>
      <c r="QL37" s="91"/>
      <c r="QM37" s="91"/>
      <c r="QN37" s="91"/>
      <c r="QO37" s="91"/>
      <c r="QP37" s="91"/>
      <c r="QQ37" s="91"/>
      <c r="QR37" s="91"/>
      <c r="QS37" s="91"/>
      <c r="QT37" s="91"/>
      <c r="QU37" s="91"/>
      <c r="QV37" s="91"/>
      <c r="QW37" s="91"/>
      <c r="QX37" s="91"/>
      <c r="QY37" s="91"/>
      <c r="QZ37" s="91"/>
      <c r="RA37" s="91"/>
      <c r="RB37" s="91"/>
      <c r="RC37" s="91"/>
      <c r="RD37" s="91"/>
      <c r="RE37" s="91"/>
      <c r="RF37" s="91"/>
      <c r="RG37" s="91"/>
      <c r="RH37" s="91"/>
      <c r="RI37" s="91"/>
      <c r="RJ37" s="91"/>
      <c r="RK37" s="91"/>
      <c r="RL37" s="91"/>
      <c r="RM37" s="91"/>
      <c r="RN37" s="91"/>
      <c r="RO37" s="91"/>
      <c r="RP37" s="91"/>
      <c r="RQ37" s="91"/>
      <c r="RR37" s="91"/>
      <c r="RS37" s="91"/>
      <c r="RT37" s="91"/>
      <c r="RU37" s="91"/>
      <c r="RV37" s="91"/>
      <c r="RW37" s="91"/>
      <c r="RX37" s="91"/>
      <c r="RY37" s="91"/>
      <c r="RZ37" s="91"/>
      <c r="SA37" s="91"/>
      <c r="SB37" s="91"/>
      <c r="SC37" s="91"/>
      <c r="SD37" s="91"/>
      <c r="SE37" s="91"/>
      <c r="SF37" s="91"/>
      <c r="SG37" s="91"/>
      <c r="SH37" s="91"/>
      <c r="SI37" s="91"/>
      <c r="SJ37" s="91"/>
      <c r="SK37" s="91"/>
      <c r="SL37" s="91"/>
      <c r="SM37" s="91"/>
      <c r="SN37" s="91"/>
      <c r="SO37" s="91"/>
      <c r="SP37" s="91"/>
      <c r="SQ37" s="91"/>
      <c r="SR37" s="91"/>
      <c r="SS37" s="91"/>
      <c r="ST37" s="91"/>
      <c r="SU37" s="91"/>
    </row>
    <row r="38" spans="1:515" s="13" customFormat="1" ht="15" customHeight="1">
      <c r="A38" s="46"/>
      <c r="B38" s="85" t="s">
        <v>18</v>
      </c>
      <c r="C38" s="85"/>
      <c r="D38" s="45"/>
      <c r="E38" s="45"/>
      <c r="F38" s="45"/>
      <c r="G38" s="85" t="s">
        <v>19</v>
      </c>
      <c r="H38" s="45"/>
      <c r="I38" s="45"/>
      <c r="J38" s="45" t="s">
        <v>20</v>
      </c>
      <c r="K38" s="85"/>
      <c r="L38" s="45"/>
      <c r="M38" s="134" t="s">
        <v>23</v>
      </c>
      <c r="N38" s="45"/>
      <c r="O38" s="45"/>
      <c r="P38" s="45"/>
      <c r="Q38" s="147"/>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c r="FF38" s="91"/>
      <c r="FG38" s="91"/>
      <c r="FH38" s="91"/>
      <c r="FI38" s="91"/>
      <c r="FJ38" s="91"/>
      <c r="FK38" s="91"/>
      <c r="FL38" s="91"/>
      <c r="FM38" s="91"/>
      <c r="FN38" s="91"/>
      <c r="FO38" s="91"/>
      <c r="FP38" s="91"/>
      <c r="FQ38" s="91"/>
      <c r="FR38" s="91"/>
      <c r="FS38" s="91"/>
      <c r="FT38" s="91"/>
      <c r="FU38" s="91"/>
      <c r="FV38" s="91"/>
      <c r="FW38" s="91"/>
      <c r="FX38" s="91"/>
      <c r="FY38" s="91"/>
      <c r="FZ38" s="91"/>
      <c r="GA38" s="91"/>
      <c r="GB38" s="91"/>
      <c r="GC38" s="91"/>
      <c r="GD38" s="91"/>
      <c r="GE38" s="91"/>
      <c r="GF38" s="91"/>
      <c r="GG38" s="91"/>
      <c r="GH38" s="91"/>
      <c r="GI38" s="91"/>
      <c r="GJ38" s="91"/>
      <c r="GK38" s="91"/>
      <c r="GL38" s="91"/>
      <c r="GM38" s="91"/>
      <c r="GN38" s="91"/>
      <c r="GO38" s="91"/>
      <c r="GP38" s="91"/>
      <c r="GQ38" s="91"/>
      <c r="GR38" s="91"/>
      <c r="GS38" s="91"/>
      <c r="GT38" s="91"/>
      <c r="GU38" s="91"/>
      <c r="GV38" s="91"/>
      <c r="GW38" s="91"/>
      <c r="GX38" s="91"/>
      <c r="GY38" s="91"/>
      <c r="GZ38" s="91"/>
      <c r="HA38" s="91"/>
      <c r="HB38" s="91"/>
      <c r="HC38" s="91"/>
      <c r="HD38" s="91"/>
      <c r="HE38" s="91"/>
      <c r="HF38" s="91"/>
      <c r="HG38" s="91"/>
      <c r="HH38" s="91"/>
      <c r="HI38" s="91"/>
      <c r="HJ38" s="91"/>
      <c r="HK38" s="91"/>
      <c r="HL38" s="91"/>
      <c r="HM38" s="91"/>
      <c r="HN38" s="91"/>
      <c r="HO38" s="91"/>
      <c r="HP38" s="91"/>
      <c r="HQ38" s="91"/>
      <c r="HR38" s="91"/>
      <c r="HS38" s="91"/>
      <c r="HT38" s="91"/>
      <c r="HU38" s="91"/>
      <c r="HV38" s="91"/>
      <c r="HW38" s="91"/>
      <c r="HX38" s="91"/>
      <c r="HY38" s="91"/>
      <c r="HZ38" s="91"/>
      <c r="IA38" s="91"/>
      <c r="IB38" s="91"/>
      <c r="IC38" s="91"/>
      <c r="ID38" s="91"/>
      <c r="IE38" s="91"/>
      <c r="IF38" s="91"/>
      <c r="IG38" s="91"/>
      <c r="IH38" s="91"/>
      <c r="II38" s="91"/>
      <c r="IJ38" s="91"/>
      <c r="IK38" s="91"/>
      <c r="IL38" s="91"/>
      <c r="IM38" s="91"/>
      <c r="IN38" s="91"/>
      <c r="IO38" s="91"/>
      <c r="IP38" s="91"/>
      <c r="IQ38" s="91"/>
      <c r="IR38" s="91"/>
      <c r="IS38" s="91"/>
      <c r="IT38" s="91"/>
      <c r="IU38" s="91"/>
      <c r="IV38" s="91"/>
      <c r="IW38" s="91"/>
      <c r="IX38" s="91"/>
      <c r="IY38" s="91"/>
      <c r="IZ38" s="91"/>
      <c r="JA38" s="91"/>
      <c r="JB38" s="91"/>
      <c r="JC38" s="91"/>
      <c r="JD38" s="91"/>
      <c r="JE38" s="91"/>
      <c r="JF38" s="91"/>
      <c r="JG38" s="91"/>
      <c r="JH38" s="91"/>
      <c r="JI38" s="91"/>
      <c r="JJ38" s="91"/>
      <c r="JK38" s="91"/>
      <c r="JL38" s="91"/>
      <c r="JM38" s="91"/>
      <c r="JN38" s="91"/>
      <c r="JO38" s="91"/>
      <c r="JP38" s="91"/>
      <c r="JQ38" s="91"/>
      <c r="JR38" s="91"/>
      <c r="JS38" s="91"/>
      <c r="JT38" s="91"/>
      <c r="JU38" s="91"/>
      <c r="JV38" s="91"/>
      <c r="JW38" s="91"/>
      <c r="JX38" s="91"/>
      <c r="JY38" s="91"/>
      <c r="JZ38" s="91"/>
      <c r="KA38" s="91"/>
      <c r="KB38" s="91"/>
      <c r="KC38" s="91"/>
      <c r="KD38" s="91"/>
      <c r="KE38" s="91"/>
      <c r="KF38" s="91"/>
      <c r="KG38" s="91"/>
      <c r="KH38" s="91"/>
      <c r="KI38" s="91"/>
      <c r="KJ38" s="91"/>
      <c r="KK38" s="91"/>
      <c r="KL38" s="91"/>
      <c r="KM38" s="91"/>
      <c r="KN38" s="91"/>
      <c r="KO38" s="91"/>
      <c r="KP38" s="91"/>
      <c r="KQ38" s="91"/>
      <c r="KR38" s="91"/>
      <c r="KS38" s="91"/>
      <c r="KT38" s="91"/>
      <c r="KU38" s="91"/>
      <c r="KV38" s="91"/>
      <c r="KW38" s="91"/>
      <c r="KX38" s="91"/>
      <c r="KY38" s="91"/>
      <c r="KZ38" s="91"/>
      <c r="LA38" s="91"/>
      <c r="LB38" s="91"/>
      <c r="LC38" s="91"/>
      <c r="LD38" s="91"/>
      <c r="LE38" s="91"/>
      <c r="LF38" s="91"/>
      <c r="LG38" s="91"/>
      <c r="LH38" s="91"/>
      <c r="LI38" s="91"/>
      <c r="LJ38" s="91"/>
      <c r="LK38" s="91"/>
      <c r="LL38" s="91"/>
      <c r="LM38" s="91"/>
      <c r="LN38" s="91"/>
      <c r="LO38" s="91"/>
      <c r="LP38" s="91"/>
      <c r="LQ38" s="91"/>
      <c r="LR38" s="91"/>
      <c r="LS38" s="91"/>
      <c r="LT38" s="91"/>
      <c r="LU38" s="91"/>
      <c r="LV38" s="91"/>
      <c r="LW38" s="91"/>
      <c r="LX38" s="91"/>
      <c r="LY38" s="91"/>
      <c r="LZ38" s="91"/>
      <c r="MA38" s="91"/>
      <c r="MB38" s="91"/>
      <c r="MC38" s="91"/>
      <c r="MD38" s="91"/>
      <c r="ME38" s="91"/>
      <c r="MF38" s="91"/>
      <c r="MG38" s="91"/>
      <c r="MH38" s="91"/>
      <c r="MI38" s="91"/>
      <c r="MJ38" s="91"/>
      <c r="MK38" s="91"/>
      <c r="ML38" s="91"/>
      <c r="MM38" s="91"/>
      <c r="MN38" s="91"/>
      <c r="MO38" s="91"/>
      <c r="MP38" s="91"/>
      <c r="MQ38" s="91"/>
      <c r="MR38" s="91"/>
      <c r="MS38" s="91"/>
      <c r="MT38" s="91"/>
      <c r="MU38" s="91"/>
      <c r="MV38" s="91"/>
      <c r="MW38" s="91"/>
      <c r="MX38" s="91"/>
      <c r="MY38" s="91"/>
      <c r="MZ38" s="91"/>
      <c r="NA38" s="91"/>
      <c r="NB38" s="91"/>
      <c r="NC38" s="91"/>
      <c r="ND38" s="91"/>
      <c r="NE38" s="91"/>
      <c r="NF38" s="91"/>
      <c r="NG38" s="91"/>
      <c r="NH38" s="91"/>
      <c r="NI38" s="91"/>
      <c r="NJ38" s="91"/>
      <c r="NK38" s="91"/>
      <c r="NL38" s="91"/>
      <c r="NM38" s="91"/>
      <c r="NN38" s="91"/>
      <c r="NO38" s="91"/>
      <c r="NP38" s="91"/>
      <c r="NQ38" s="91"/>
      <c r="NR38" s="91"/>
      <c r="NS38" s="91"/>
      <c r="NT38" s="91"/>
      <c r="NU38" s="91"/>
      <c r="NV38" s="91"/>
      <c r="NW38" s="91"/>
      <c r="NX38" s="91"/>
      <c r="NY38" s="91"/>
      <c r="NZ38" s="91"/>
      <c r="OA38" s="91"/>
      <c r="OB38" s="91"/>
      <c r="OC38" s="91"/>
      <c r="OD38" s="91"/>
      <c r="OE38" s="91"/>
      <c r="OF38" s="91"/>
      <c r="OG38" s="91"/>
      <c r="OH38" s="91"/>
      <c r="OI38" s="91"/>
      <c r="OJ38" s="91"/>
      <c r="OK38" s="91"/>
      <c r="OL38" s="91"/>
      <c r="OM38" s="91"/>
      <c r="ON38" s="91"/>
      <c r="OO38" s="91"/>
      <c r="OP38" s="91"/>
      <c r="OQ38" s="91"/>
      <c r="OR38" s="91"/>
      <c r="OS38" s="91"/>
      <c r="OT38" s="91"/>
      <c r="OU38" s="91"/>
      <c r="OV38" s="91"/>
      <c r="OW38" s="91"/>
      <c r="OX38" s="91"/>
      <c r="OY38" s="91"/>
      <c r="OZ38" s="91"/>
      <c r="PA38" s="91"/>
      <c r="PB38" s="91"/>
      <c r="PC38" s="91"/>
      <c r="PD38" s="91"/>
      <c r="PE38" s="91"/>
      <c r="PF38" s="91"/>
      <c r="PG38" s="91"/>
      <c r="PH38" s="91"/>
      <c r="PI38" s="91"/>
      <c r="PJ38" s="91"/>
      <c r="PK38" s="91"/>
      <c r="PL38" s="91"/>
      <c r="PM38" s="91"/>
      <c r="PN38" s="91"/>
      <c r="PO38" s="91"/>
      <c r="PP38" s="91"/>
      <c r="PQ38" s="91"/>
      <c r="PR38" s="91"/>
      <c r="PS38" s="91"/>
      <c r="PT38" s="91"/>
      <c r="PU38" s="91"/>
      <c r="PV38" s="91"/>
      <c r="PW38" s="91"/>
      <c r="PX38" s="91"/>
      <c r="PY38" s="91"/>
      <c r="PZ38" s="91"/>
      <c r="QA38" s="91"/>
      <c r="QB38" s="91"/>
      <c r="QC38" s="91"/>
      <c r="QD38" s="91"/>
      <c r="QE38" s="91"/>
      <c r="QF38" s="91"/>
      <c r="QG38" s="91"/>
      <c r="QH38" s="91"/>
      <c r="QI38" s="91"/>
      <c r="QJ38" s="91"/>
      <c r="QK38" s="91"/>
      <c r="QL38" s="91"/>
      <c r="QM38" s="91"/>
      <c r="QN38" s="91"/>
      <c r="QO38" s="91"/>
      <c r="QP38" s="91"/>
      <c r="QQ38" s="91"/>
      <c r="QR38" s="91"/>
      <c r="QS38" s="91"/>
      <c r="QT38" s="91"/>
      <c r="QU38" s="91"/>
      <c r="QV38" s="91"/>
      <c r="QW38" s="91"/>
      <c r="QX38" s="91"/>
      <c r="QY38" s="91"/>
      <c r="QZ38" s="91"/>
      <c r="RA38" s="91"/>
      <c r="RB38" s="91"/>
      <c r="RC38" s="91"/>
      <c r="RD38" s="91"/>
      <c r="RE38" s="91"/>
      <c r="RF38" s="91"/>
      <c r="RG38" s="91"/>
      <c r="RH38" s="91"/>
      <c r="RI38" s="91"/>
      <c r="RJ38" s="91"/>
      <c r="RK38" s="91"/>
      <c r="RL38" s="91"/>
      <c r="RM38" s="91"/>
      <c r="RN38" s="91"/>
      <c r="RO38" s="91"/>
      <c r="RP38" s="91"/>
      <c r="RQ38" s="91"/>
      <c r="RR38" s="91"/>
      <c r="RS38" s="91"/>
      <c r="RT38" s="91"/>
      <c r="RU38" s="91"/>
      <c r="RV38" s="91"/>
      <c r="RW38" s="91"/>
      <c r="RX38" s="91"/>
      <c r="RY38" s="91"/>
      <c r="RZ38" s="91"/>
      <c r="SA38" s="91"/>
      <c r="SB38" s="91"/>
      <c r="SC38" s="91"/>
      <c r="SD38" s="91"/>
      <c r="SE38" s="91"/>
      <c r="SF38" s="91"/>
      <c r="SG38" s="91"/>
      <c r="SH38" s="91"/>
      <c r="SI38" s="91"/>
      <c r="SJ38" s="91"/>
      <c r="SK38" s="91"/>
      <c r="SL38" s="91"/>
      <c r="SM38" s="91"/>
      <c r="SN38" s="91"/>
      <c r="SO38" s="91"/>
      <c r="SP38" s="91"/>
      <c r="SQ38" s="91"/>
      <c r="SR38" s="91"/>
      <c r="SS38" s="91"/>
      <c r="ST38" s="91"/>
      <c r="SU38" s="91"/>
    </row>
    <row r="39" spans="1:515" s="13" customFormat="1" ht="6.6" customHeight="1">
      <c r="A39" s="46"/>
      <c r="B39" s="45"/>
      <c r="C39" s="45"/>
      <c r="D39" s="45"/>
      <c r="E39" s="45"/>
      <c r="F39" s="45"/>
      <c r="G39" s="45"/>
      <c r="H39" s="45"/>
      <c r="I39" s="45"/>
      <c r="J39" s="45"/>
      <c r="K39" s="45"/>
      <c r="L39" s="45"/>
      <c r="M39" s="85"/>
      <c r="N39" s="45"/>
      <c r="O39" s="45"/>
      <c r="P39" s="45"/>
      <c r="Q39" s="147"/>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1"/>
      <c r="DJ39" s="91"/>
      <c r="DK39" s="91"/>
      <c r="DL39" s="91"/>
      <c r="DM39" s="91"/>
      <c r="DN39" s="91"/>
      <c r="DO39" s="91"/>
      <c r="DP39" s="91"/>
      <c r="DQ39" s="91"/>
      <c r="DR39" s="91"/>
      <c r="DS39" s="91"/>
      <c r="DT39" s="91"/>
      <c r="DU39" s="91"/>
      <c r="DV39" s="91"/>
      <c r="DW39" s="91"/>
      <c r="DX39" s="91"/>
      <c r="DY39" s="91"/>
      <c r="DZ39" s="91"/>
      <c r="EA39" s="91"/>
      <c r="EB39" s="91"/>
      <c r="EC39" s="91"/>
      <c r="ED39" s="91"/>
      <c r="EE39" s="91"/>
      <c r="EF39" s="91"/>
      <c r="EG39" s="91"/>
      <c r="EH39" s="91"/>
      <c r="EI39" s="91"/>
      <c r="EJ39" s="91"/>
      <c r="EK39" s="91"/>
      <c r="EL39" s="91"/>
      <c r="EM39" s="91"/>
      <c r="EN39" s="91"/>
      <c r="EO39" s="91"/>
      <c r="EP39" s="91"/>
      <c r="EQ39" s="91"/>
      <c r="ER39" s="91"/>
      <c r="ES39" s="91"/>
      <c r="ET39" s="91"/>
      <c r="EU39" s="91"/>
      <c r="EV39" s="91"/>
      <c r="EW39" s="91"/>
      <c r="EX39" s="91"/>
      <c r="EY39" s="91"/>
      <c r="EZ39" s="91"/>
      <c r="FA39" s="91"/>
      <c r="FB39" s="91"/>
      <c r="FC39" s="91"/>
      <c r="FD39" s="91"/>
      <c r="FE39" s="91"/>
      <c r="FF39" s="91"/>
      <c r="FG39" s="91"/>
      <c r="FH39" s="91"/>
      <c r="FI39" s="91"/>
      <c r="FJ39" s="91"/>
      <c r="FK39" s="91"/>
      <c r="FL39" s="91"/>
      <c r="FM39" s="91"/>
      <c r="FN39" s="91"/>
      <c r="FO39" s="91"/>
      <c r="FP39" s="91"/>
      <c r="FQ39" s="91"/>
      <c r="FR39" s="91"/>
      <c r="FS39" s="91"/>
      <c r="FT39" s="91"/>
      <c r="FU39" s="91"/>
      <c r="FV39" s="91"/>
      <c r="FW39" s="91"/>
      <c r="FX39" s="91"/>
      <c r="FY39" s="91"/>
      <c r="FZ39" s="91"/>
      <c r="GA39" s="91"/>
      <c r="GB39" s="91"/>
      <c r="GC39" s="91"/>
      <c r="GD39" s="91"/>
      <c r="GE39" s="91"/>
      <c r="GF39" s="91"/>
      <c r="GG39" s="91"/>
      <c r="GH39" s="91"/>
      <c r="GI39" s="91"/>
      <c r="GJ39" s="91"/>
      <c r="GK39" s="91"/>
      <c r="GL39" s="91"/>
      <c r="GM39" s="91"/>
      <c r="GN39" s="91"/>
      <c r="GO39" s="91"/>
      <c r="GP39" s="91"/>
      <c r="GQ39" s="91"/>
      <c r="GR39" s="91"/>
      <c r="GS39" s="91"/>
      <c r="GT39" s="91"/>
      <c r="GU39" s="91"/>
      <c r="GV39" s="91"/>
      <c r="GW39" s="91"/>
      <c r="GX39" s="91"/>
      <c r="GY39" s="91"/>
      <c r="GZ39" s="91"/>
      <c r="HA39" s="91"/>
      <c r="HB39" s="91"/>
      <c r="HC39" s="91"/>
      <c r="HD39" s="91"/>
      <c r="HE39" s="91"/>
      <c r="HF39" s="91"/>
      <c r="HG39" s="91"/>
      <c r="HH39" s="91"/>
      <c r="HI39" s="91"/>
      <c r="HJ39" s="91"/>
      <c r="HK39" s="91"/>
      <c r="HL39" s="91"/>
      <c r="HM39" s="91"/>
      <c r="HN39" s="91"/>
      <c r="HO39" s="91"/>
      <c r="HP39" s="91"/>
      <c r="HQ39" s="91"/>
      <c r="HR39" s="91"/>
      <c r="HS39" s="91"/>
      <c r="HT39" s="91"/>
      <c r="HU39" s="91"/>
      <c r="HV39" s="91"/>
      <c r="HW39" s="91"/>
      <c r="HX39" s="91"/>
      <c r="HY39" s="91"/>
      <c r="HZ39" s="91"/>
      <c r="IA39" s="91"/>
      <c r="IB39" s="91"/>
      <c r="IC39" s="91"/>
      <c r="ID39" s="91"/>
      <c r="IE39" s="91"/>
      <c r="IF39" s="91"/>
      <c r="IG39" s="91"/>
      <c r="IH39" s="91"/>
      <c r="II39" s="91"/>
      <c r="IJ39" s="91"/>
      <c r="IK39" s="91"/>
      <c r="IL39" s="91"/>
      <c r="IM39" s="91"/>
      <c r="IN39" s="91"/>
      <c r="IO39" s="91"/>
      <c r="IP39" s="91"/>
      <c r="IQ39" s="91"/>
      <c r="IR39" s="91"/>
      <c r="IS39" s="91"/>
      <c r="IT39" s="91"/>
      <c r="IU39" s="91"/>
      <c r="IV39" s="91"/>
      <c r="IW39" s="91"/>
      <c r="IX39" s="91"/>
      <c r="IY39" s="91"/>
      <c r="IZ39" s="91"/>
      <c r="JA39" s="91"/>
      <c r="JB39" s="91"/>
      <c r="JC39" s="91"/>
      <c r="JD39" s="91"/>
      <c r="JE39" s="91"/>
      <c r="JF39" s="91"/>
      <c r="JG39" s="91"/>
      <c r="JH39" s="91"/>
      <c r="JI39" s="91"/>
      <c r="JJ39" s="91"/>
      <c r="JK39" s="91"/>
      <c r="JL39" s="91"/>
      <c r="JM39" s="91"/>
      <c r="JN39" s="91"/>
      <c r="JO39" s="91"/>
      <c r="JP39" s="91"/>
      <c r="JQ39" s="91"/>
      <c r="JR39" s="91"/>
      <c r="JS39" s="91"/>
      <c r="JT39" s="91"/>
      <c r="JU39" s="91"/>
      <c r="JV39" s="91"/>
      <c r="JW39" s="91"/>
      <c r="JX39" s="91"/>
      <c r="JY39" s="91"/>
      <c r="JZ39" s="91"/>
      <c r="KA39" s="91"/>
      <c r="KB39" s="91"/>
      <c r="KC39" s="91"/>
      <c r="KD39" s="91"/>
      <c r="KE39" s="91"/>
      <c r="KF39" s="91"/>
      <c r="KG39" s="91"/>
      <c r="KH39" s="91"/>
      <c r="KI39" s="91"/>
      <c r="KJ39" s="91"/>
      <c r="KK39" s="91"/>
      <c r="KL39" s="91"/>
      <c r="KM39" s="91"/>
      <c r="KN39" s="91"/>
      <c r="KO39" s="91"/>
      <c r="KP39" s="91"/>
      <c r="KQ39" s="91"/>
      <c r="KR39" s="91"/>
      <c r="KS39" s="91"/>
      <c r="KT39" s="91"/>
      <c r="KU39" s="91"/>
      <c r="KV39" s="91"/>
      <c r="KW39" s="91"/>
      <c r="KX39" s="91"/>
      <c r="KY39" s="91"/>
      <c r="KZ39" s="91"/>
      <c r="LA39" s="91"/>
      <c r="LB39" s="91"/>
      <c r="LC39" s="91"/>
      <c r="LD39" s="91"/>
      <c r="LE39" s="91"/>
      <c r="LF39" s="91"/>
      <c r="LG39" s="91"/>
      <c r="LH39" s="91"/>
      <c r="LI39" s="91"/>
      <c r="LJ39" s="91"/>
      <c r="LK39" s="91"/>
      <c r="LL39" s="91"/>
      <c r="LM39" s="91"/>
      <c r="LN39" s="91"/>
      <c r="LO39" s="91"/>
      <c r="LP39" s="91"/>
      <c r="LQ39" s="91"/>
      <c r="LR39" s="91"/>
      <c r="LS39" s="91"/>
      <c r="LT39" s="91"/>
      <c r="LU39" s="91"/>
      <c r="LV39" s="91"/>
      <c r="LW39" s="91"/>
      <c r="LX39" s="91"/>
      <c r="LY39" s="91"/>
      <c r="LZ39" s="91"/>
      <c r="MA39" s="91"/>
      <c r="MB39" s="91"/>
      <c r="MC39" s="91"/>
      <c r="MD39" s="91"/>
      <c r="ME39" s="91"/>
      <c r="MF39" s="91"/>
      <c r="MG39" s="91"/>
      <c r="MH39" s="91"/>
      <c r="MI39" s="91"/>
      <c r="MJ39" s="91"/>
      <c r="MK39" s="91"/>
      <c r="ML39" s="91"/>
      <c r="MM39" s="91"/>
      <c r="MN39" s="91"/>
      <c r="MO39" s="91"/>
      <c r="MP39" s="91"/>
      <c r="MQ39" s="91"/>
      <c r="MR39" s="91"/>
      <c r="MS39" s="91"/>
      <c r="MT39" s="91"/>
      <c r="MU39" s="91"/>
      <c r="MV39" s="91"/>
      <c r="MW39" s="91"/>
      <c r="MX39" s="91"/>
      <c r="MY39" s="91"/>
      <c r="MZ39" s="91"/>
      <c r="NA39" s="91"/>
      <c r="NB39" s="91"/>
      <c r="NC39" s="91"/>
      <c r="ND39" s="91"/>
      <c r="NE39" s="91"/>
      <c r="NF39" s="91"/>
      <c r="NG39" s="91"/>
      <c r="NH39" s="91"/>
      <c r="NI39" s="91"/>
      <c r="NJ39" s="91"/>
      <c r="NK39" s="91"/>
      <c r="NL39" s="91"/>
      <c r="NM39" s="91"/>
      <c r="NN39" s="91"/>
      <c r="NO39" s="91"/>
      <c r="NP39" s="91"/>
      <c r="NQ39" s="91"/>
      <c r="NR39" s="91"/>
      <c r="NS39" s="91"/>
      <c r="NT39" s="91"/>
      <c r="NU39" s="91"/>
      <c r="NV39" s="91"/>
      <c r="NW39" s="91"/>
      <c r="NX39" s="91"/>
      <c r="NY39" s="91"/>
      <c r="NZ39" s="91"/>
      <c r="OA39" s="91"/>
      <c r="OB39" s="91"/>
      <c r="OC39" s="91"/>
      <c r="OD39" s="91"/>
      <c r="OE39" s="91"/>
      <c r="OF39" s="91"/>
      <c r="OG39" s="91"/>
      <c r="OH39" s="91"/>
      <c r="OI39" s="91"/>
      <c r="OJ39" s="91"/>
      <c r="OK39" s="91"/>
      <c r="OL39" s="91"/>
      <c r="OM39" s="91"/>
      <c r="ON39" s="91"/>
      <c r="OO39" s="91"/>
      <c r="OP39" s="91"/>
      <c r="OQ39" s="91"/>
      <c r="OR39" s="91"/>
      <c r="OS39" s="91"/>
      <c r="OT39" s="91"/>
      <c r="OU39" s="91"/>
      <c r="OV39" s="91"/>
      <c r="OW39" s="91"/>
      <c r="OX39" s="91"/>
      <c r="OY39" s="91"/>
      <c r="OZ39" s="91"/>
      <c r="PA39" s="91"/>
      <c r="PB39" s="91"/>
      <c r="PC39" s="91"/>
      <c r="PD39" s="91"/>
      <c r="PE39" s="91"/>
      <c r="PF39" s="91"/>
      <c r="PG39" s="91"/>
      <c r="PH39" s="91"/>
      <c r="PI39" s="91"/>
      <c r="PJ39" s="91"/>
      <c r="PK39" s="91"/>
      <c r="PL39" s="91"/>
      <c r="PM39" s="91"/>
      <c r="PN39" s="91"/>
      <c r="PO39" s="91"/>
      <c r="PP39" s="91"/>
      <c r="PQ39" s="91"/>
      <c r="PR39" s="91"/>
      <c r="PS39" s="91"/>
      <c r="PT39" s="91"/>
      <c r="PU39" s="91"/>
      <c r="PV39" s="91"/>
      <c r="PW39" s="91"/>
      <c r="PX39" s="91"/>
      <c r="PY39" s="91"/>
      <c r="PZ39" s="91"/>
      <c r="QA39" s="91"/>
      <c r="QB39" s="91"/>
      <c r="QC39" s="91"/>
      <c r="QD39" s="91"/>
      <c r="QE39" s="91"/>
      <c r="QF39" s="91"/>
      <c r="QG39" s="91"/>
      <c r="QH39" s="91"/>
      <c r="QI39" s="91"/>
      <c r="QJ39" s="91"/>
      <c r="QK39" s="91"/>
      <c r="QL39" s="91"/>
      <c r="QM39" s="91"/>
      <c r="QN39" s="91"/>
      <c r="QO39" s="91"/>
      <c r="QP39" s="91"/>
      <c r="QQ39" s="91"/>
      <c r="QR39" s="91"/>
      <c r="QS39" s="91"/>
      <c r="QT39" s="91"/>
      <c r="QU39" s="91"/>
      <c r="QV39" s="91"/>
      <c r="QW39" s="91"/>
      <c r="QX39" s="91"/>
      <c r="QY39" s="91"/>
      <c r="QZ39" s="91"/>
      <c r="RA39" s="91"/>
      <c r="RB39" s="91"/>
      <c r="RC39" s="91"/>
      <c r="RD39" s="91"/>
      <c r="RE39" s="91"/>
      <c r="RF39" s="91"/>
      <c r="RG39" s="91"/>
      <c r="RH39" s="91"/>
      <c r="RI39" s="91"/>
      <c r="RJ39" s="91"/>
      <c r="RK39" s="91"/>
      <c r="RL39" s="91"/>
      <c r="RM39" s="91"/>
      <c r="RN39" s="91"/>
      <c r="RO39" s="91"/>
      <c r="RP39" s="91"/>
      <c r="RQ39" s="91"/>
      <c r="RR39" s="91"/>
      <c r="RS39" s="91"/>
      <c r="RT39" s="91"/>
      <c r="RU39" s="91"/>
      <c r="RV39" s="91"/>
      <c r="RW39" s="91"/>
      <c r="RX39" s="91"/>
      <c r="RY39" s="91"/>
      <c r="RZ39" s="91"/>
      <c r="SA39" s="91"/>
      <c r="SB39" s="91"/>
      <c r="SC39" s="91"/>
      <c r="SD39" s="91"/>
      <c r="SE39" s="91"/>
      <c r="SF39" s="91"/>
      <c r="SG39" s="91"/>
      <c r="SH39" s="91"/>
      <c r="SI39" s="91"/>
      <c r="SJ39" s="91"/>
      <c r="SK39" s="91"/>
      <c r="SL39" s="91"/>
      <c r="SM39" s="91"/>
      <c r="SN39" s="91"/>
      <c r="SO39" s="91"/>
      <c r="SP39" s="91"/>
      <c r="SQ39" s="91"/>
      <c r="SR39" s="91"/>
      <c r="SS39" s="91"/>
      <c r="ST39" s="91"/>
      <c r="SU39" s="91"/>
    </row>
    <row r="40" spans="1:515" s="13" customFormat="1" ht="15" customHeight="1">
      <c r="A40" s="231" t="s">
        <v>27</v>
      </c>
      <c r="B40" s="594" t="s">
        <v>28</v>
      </c>
      <c r="C40" s="594"/>
      <c r="D40" s="594"/>
      <c r="E40" s="594"/>
      <c r="F40" s="594"/>
      <c r="G40" s="594"/>
      <c r="H40" s="594"/>
      <c r="I40" s="594"/>
      <c r="J40" s="594"/>
      <c r="K40" s="594"/>
      <c r="L40" s="594"/>
      <c r="M40" s="594"/>
      <c r="N40" s="594"/>
      <c r="O40" s="594"/>
      <c r="P40" s="594"/>
      <c r="Q40" s="147"/>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91"/>
      <c r="GJ40" s="91"/>
      <c r="GK40" s="91"/>
      <c r="GL40" s="91"/>
      <c r="GM40" s="91"/>
      <c r="GN40" s="91"/>
      <c r="GO40" s="91"/>
      <c r="GP40" s="91"/>
      <c r="GQ40" s="91"/>
      <c r="GR40" s="91"/>
      <c r="GS40" s="91"/>
      <c r="GT40" s="91"/>
      <c r="GU40" s="91"/>
      <c r="GV40" s="91"/>
      <c r="GW40" s="91"/>
      <c r="GX40" s="91"/>
      <c r="GY40" s="91"/>
      <c r="GZ40" s="91"/>
      <c r="HA40" s="91"/>
      <c r="HB40" s="91"/>
      <c r="HC40" s="91"/>
      <c r="HD40" s="91"/>
      <c r="HE40" s="91"/>
      <c r="HF40" s="91"/>
      <c r="HG40" s="91"/>
      <c r="HH40" s="91"/>
      <c r="HI40" s="91"/>
      <c r="HJ40" s="91"/>
      <c r="HK40" s="91"/>
      <c r="HL40" s="91"/>
      <c r="HM40" s="91"/>
      <c r="HN40" s="91"/>
      <c r="HO40" s="91"/>
      <c r="HP40" s="91"/>
      <c r="HQ40" s="91"/>
      <c r="HR40" s="91"/>
      <c r="HS40" s="91"/>
      <c r="HT40" s="91"/>
      <c r="HU40" s="91"/>
      <c r="HV40" s="91"/>
      <c r="HW40" s="91"/>
      <c r="HX40" s="91"/>
      <c r="HY40" s="91"/>
      <c r="HZ40" s="91"/>
      <c r="IA40" s="91"/>
      <c r="IB40" s="91"/>
      <c r="IC40" s="91"/>
      <c r="ID40" s="91"/>
      <c r="IE40" s="91"/>
      <c r="IF40" s="91"/>
      <c r="IG40" s="91"/>
      <c r="IH40" s="91"/>
      <c r="II40" s="91"/>
      <c r="IJ40" s="91"/>
      <c r="IK40" s="91"/>
      <c r="IL40" s="91"/>
      <c r="IM40" s="91"/>
      <c r="IN40" s="91"/>
      <c r="IO40" s="91"/>
      <c r="IP40" s="91"/>
      <c r="IQ40" s="91"/>
      <c r="IR40" s="91"/>
      <c r="IS40" s="91"/>
      <c r="IT40" s="91"/>
      <c r="IU40" s="91"/>
      <c r="IV40" s="91"/>
      <c r="IW40" s="91"/>
      <c r="IX40" s="91"/>
      <c r="IY40" s="91"/>
      <c r="IZ40" s="91"/>
      <c r="JA40" s="91"/>
      <c r="JB40" s="91"/>
      <c r="JC40" s="91"/>
      <c r="JD40" s="91"/>
      <c r="JE40" s="91"/>
      <c r="JF40" s="91"/>
      <c r="JG40" s="91"/>
      <c r="JH40" s="91"/>
      <c r="JI40" s="91"/>
      <c r="JJ40" s="91"/>
      <c r="JK40" s="91"/>
      <c r="JL40" s="91"/>
      <c r="JM40" s="91"/>
      <c r="JN40" s="91"/>
      <c r="JO40" s="91"/>
      <c r="JP40" s="91"/>
      <c r="JQ40" s="91"/>
      <c r="JR40" s="91"/>
      <c r="JS40" s="91"/>
      <c r="JT40" s="91"/>
      <c r="JU40" s="91"/>
      <c r="JV40" s="91"/>
      <c r="JW40" s="91"/>
      <c r="JX40" s="91"/>
      <c r="JY40" s="91"/>
      <c r="JZ40" s="91"/>
      <c r="KA40" s="91"/>
      <c r="KB40" s="91"/>
      <c r="KC40" s="91"/>
      <c r="KD40" s="91"/>
      <c r="KE40" s="91"/>
      <c r="KF40" s="91"/>
      <c r="KG40" s="91"/>
      <c r="KH40" s="91"/>
      <c r="KI40" s="91"/>
      <c r="KJ40" s="91"/>
      <c r="KK40" s="91"/>
      <c r="KL40" s="91"/>
      <c r="KM40" s="91"/>
      <c r="KN40" s="91"/>
      <c r="KO40" s="91"/>
      <c r="KP40" s="91"/>
      <c r="KQ40" s="91"/>
      <c r="KR40" s="91"/>
      <c r="KS40" s="91"/>
      <c r="KT40" s="91"/>
      <c r="KU40" s="91"/>
      <c r="KV40" s="91"/>
      <c r="KW40" s="91"/>
      <c r="KX40" s="91"/>
      <c r="KY40" s="91"/>
      <c r="KZ40" s="91"/>
      <c r="LA40" s="91"/>
      <c r="LB40" s="91"/>
      <c r="LC40" s="91"/>
      <c r="LD40" s="91"/>
      <c r="LE40" s="91"/>
      <c r="LF40" s="91"/>
      <c r="LG40" s="91"/>
      <c r="LH40" s="91"/>
      <c r="LI40" s="91"/>
      <c r="LJ40" s="91"/>
      <c r="LK40" s="91"/>
      <c r="LL40" s="91"/>
      <c r="LM40" s="91"/>
      <c r="LN40" s="91"/>
      <c r="LO40" s="91"/>
      <c r="LP40" s="91"/>
      <c r="LQ40" s="91"/>
      <c r="LR40" s="91"/>
      <c r="LS40" s="91"/>
      <c r="LT40" s="91"/>
      <c r="LU40" s="91"/>
      <c r="LV40" s="91"/>
      <c r="LW40" s="91"/>
      <c r="LX40" s="91"/>
      <c r="LY40" s="91"/>
      <c r="LZ40" s="91"/>
      <c r="MA40" s="91"/>
      <c r="MB40" s="91"/>
      <c r="MC40" s="91"/>
      <c r="MD40" s="91"/>
      <c r="ME40" s="91"/>
      <c r="MF40" s="91"/>
      <c r="MG40" s="91"/>
      <c r="MH40" s="91"/>
      <c r="MI40" s="91"/>
      <c r="MJ40" s="91"/>
      <c r="MK40" s="91"/>
      <c r="ML40" s="91"/>
      <c r="MM40" s="91"/>
      <c r="MN40" s="91"/>
      <c r="MO40" s="91"/>
      <c r="MP40" s="91"/>
      <c r="MQ40" s="91"/>
      <c r="MR40" s="91"/>
      <c r="MS40" s="91"/>
      <c r="MT40" s="91"/>
      <c r="MU40" s="91"/>
      <c r="MV40" s="91"/>
      <c r="MW40" s="91"/>
      <c r="MX40" s="91"/>
      <c r="MY40" s="91"/>
      <c r="MZ40" s="91"/>
      <c r="NA40" s="91"/>
      <c r="NB40" s="91"/>
      <c r="NC40" s="91"/>
      <c r="ND40" s="91"/>
      <c r="NE40" s="91"/>
      <c r="NF40" s="91"/>
      <c r="NG40" s="91"/>
      <c r="NH40" s="91"/>
      <c r="NI40" s="91"/>
      <c r="NJ40" s="91"/>
      <c r="NK40" s="91"/>
      <c r="NL40" s="91"/>
      <c r="NM40" s="91"/>
      <c r="NN40" s="91"/>
      <c r="NO40" s="91"/>
      <c r="NP40" s="91"/>
      <c r="NQ40" s="91"/>
      <c r="NR40" s="91"/>
      <c r="NS40" s="91"/>
      <c r="NT40" s="91"/>
      <c r="NU40" s="91"/>
      <c r="NV40" s="91"/>
      <c r="NW40" s="91"/>
      <c r="NX40" s="91"/>
      <c r="NY40" s="91"/>
      <c r="NZ40" s="91"/>
      <c r="OA40" s="91"/>
      <c r="OB40" s="91"/>
      <c r="OC40" s="91"/>
      <c r="OD40" s="91"/>
      <c r="OE40" s="91"/>
      <c r="OF40" s="91"/>
      <c r="OG40" s="91"/>
      <c r="OH40" s="91"/>
      <c r="OI40" s="91"/>
      <c r="OJ40" s="91"/>
      <c r="OK40" s="91"/>
      <c r="OL40" s="91"/>
      <c r="OM40" s="91"/>
      <c r="ON40" s="91"/>
      <c r="OO40" s="91"/>
      <c r="OP40" s="91"/>
      <c r="OQ40" s="91"/>
      <c r="OR40" s="91"/>
      <c r="OS40" s="91"/>
      <c r="OT40" s="91"/>
      <c r="OU40" s="91"/>
      <c r="OV40" s="91"/>
      <c r="OW40" s="91"/>
      <c r="OX40" s="91"/>
      <c r="OY40" s="91"/>
      <c r="OZ40" s="91"/>
      <c r="PA40" s="91"/>
      <c r="PB40" s="91"/>
      <c r="PC40" s="91"/>
      <c r="PD40" s="91"/>
      <c r="PE40" s="91"/>
      <c r="PF40" s="91"/>
      <c r="PG40" s="91"/>
      <c r="PH40" s="91"/>
      <c r="PI40" s="91"/>
      <c r="PJ40" s="91"/>
      <c r="PK40" s="91"/>
      <c r="PL40" s="91"/>
      <c r="PM40" s="91"/>
      <c r="PN40" s="91"/>
      <c r="PO40" s="91"/>
      <c r="PP40" s="91"/>
      <c r="PQ40" s="91"/>
      <c r="PR40" s="91"/>
      <c r="PS40" s="91"/>
      <c r="PT40" s="91"/>
      <c r="PU40" s="91"/>
      <c r="PV40" s="91"/>
      <c r="PW40" s="91"/>
      <c r="PX40" s="91"/>
      <c r="PY40" s="91"/>
      <c r="PZ40" s="91"/>
      <c r="QA40" s="91"/>
      <c r="QB40" s="91"/>
      <c r="QC40" s="91"/>
      <c r="QD40" s="91"/>
      <c r="QE40" s="91"/>
      <c r="QF40" s="91"/>
      <c r="QG40" s="91"/>
      <c r="QH40" s="91"/>
      <c r="QI40" s="91"/>
      <c r="QJ40" s="91"/>
      <c r="QK40" s="91"/>
      <c r="QL40" s="91"/>
      <c r="QM40" s="91"/>
      <c r="QN40" s="91"/>
      <c r="QO40" s="91"/>
      <c r="QP40" s="91"/>
      <c r="QQ40" s="91"/>
      <c r="QR40" s="91"/>
      <c r="QS40" s="91"/>
      <c r="QT40" s="91"/>
      <c r="QU40" s="91"/>
      <c r="QV40" s="91"/>
      <c r="QW40" s="91"/>
      <c r="QX40" s="91"/>
      <c r="QY40" s="91"/>
      <c r="QZ40" s="91"/>
      <c r="RA40" s="91"/>
      <c r="RB40" s="91"/>
      <c r="RC40" s="91"/>
      <c r="RD40" s="91"/>
      <c r="RE40" s="91"/>
      <c r="RF40" s="91"/>
      <c r="RG40" s="91"/>
      <c r="RH40" s="91"/>
      <c r="RI40" s="91"/>
      <c r="RJ40" s="91"/>
      <c r="RK40" s="91"/>
      <c r="RL40" s="91"/>
      <c r="RM40" s="91"/>
      <c r="RN40" s="91"/>
      <c r="RO40" s="91"/>
      <c r="RP40" s="91"/>
      <c r="RQ40" s="91"/>
      <c r="RR40" s="91"/>
      <c r="RS40" s="91"/>
      <c r="RT40" s="91"/>
      <c r="RU40" s="91"/>
      <c r="RV40" s="91"/>
      <c r="RW40" s="91"/>
      <c r="RX40" s="91"/>
      <c r="RY40" s="91"/>
      <c r="RZ40" s="91"/>
      <c r="SA40" s="91"/>
      <c r="SB40" s="91"/>
      <c r="SC40" s="91"/>
      <c r="SD40" s="91"/>
      <c r="SE40" s="91"/>
      <c r="SF40" s="91"/>
      <c r="SG40" s="91"/>
      <c r="SH40" s="91"/>
      <c r="SI40" s="91"/>
      <c r="SJ40" s="91"/>
      <c r="SK40" s="91"/>
      <c r="SL40" s="91"/>
      <c r="SM40" s="91"/>
      <c r="SN40" s="91"/>
      <c r="SO40" s="91"/>
      <c r="SP40" s="91"/>
      <c r="SQ40" s="91"/>
      <c r="SR40" s="91"/>
      <c r="SS40" s="91"/>
      <c r="ST40" s="91"/>
      <c r="SU40" s="91"/>
    </row>
    <row r="41" spans="1:515" s="13" customFormat="1" ht="6.6" customHeight="1">
      <c r="A41" s="46"/>
      <c r="B41" s="597"/>
      <c r="C41" s="597"/>
      <c r="D41" s="597"/>
      <c r="E41" s="597"/>
      <c r="F41" s="597"/>
      <c r="G41" s="597"/>
      <c r="H41" s="597"/>
      <c r="I41" s="597"/>
      <c r="J41" s="597"/>
      <c r="K41" s="597"/>
      <c r="L41" s="597"/>
      <c r="M41" s="597"/>
      <c r="N41" s="597"/>
      <c r="O41" s="597"/>
      <c r="P41" s="597"/>
      <c r="Q41" s="148"/>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W41" s="91"/>
      <c r="DX41" s="91"/>
      <c r="DY41" s="91"/>
      <c r="DZ41" s="91"/>
      <c r="EA41" s="91"/>
      <c r="EB41" s="91"/>
      <c r="EC41" s="91"/>
      <c r="ED41" s="91"/>
      <c r="EE41" s="91"/>
      <c r="EF41" s="91"/>
      <c r="EG41" s="91"/>
      <c r="EH41" s="91"/>
      <c r="EI41" s="91"/>
      <c r="EJ41" s="91"/>
      <c r="EK41" s="91"/>
      <c r="EL41" s="91"/>
      <c r="EM41" s="91"/>
      <c r="EN41" s="91"/>
      <c r="EO41" s="91"/>
      <c r="EP41" s="91"/>
      <c r="EQ41" s="91"/>
      <c r="ER41" s="91"/>
      <c r="ES41" s="91"/>
      <c r="ET41" s="91"/>
      <c r="EU41" s="91"/>
      <c r="EV41" s="91"/>
      <c r="EW41" s="91"/>
      <c r="EX41" s="91"/>
      <c r="EY41" s="91"/>
      <c r="EZ41" s="91"/>
      <c r="FA41" s="91"/>
      <c r="FB41" s="91"/>
      <c r="FC41" s="91"/>
      <c r="FD41" s="91"/>
      <c r="FE41" s="91"/>
      <c r="FF41" s="91"/>
      <c r="FG41" s="91"/>
      <c r="FH41" s="91"/>
      <c r="FI41" s="91"/>
      <c r="FJ41" s="91"/>
      <c r="FK41" s="91"/>
      <c r="FL41" s="91"/>
      <c r="FM41" s="91"/>
      <c r="FN41" s="91"/>
      <c r="FO41" s="91"/>
      <c r="FP41" s="91"/>
      <c r="FQ41" s="91"/>
      <c r="FR41" s="91"/>
      <c r="FS41" s="91"/>
      <c r="FT41" s="91"/>
      <c r="FU41" s="91"/>
      <c r="FV41" s="91"/>
      <c r="FW41" s="91"/>
      <c r="FX41" s="91"/>
      <c r="FY41" s="91"/>
      <c r="FZ41" s="91"/>
      <c r="GA41" s="91"/>
      <c r="GB41" s="91"/>
      <c r="GC41" s="91"/>
      <c r="GD41" s="91"/>
      <c r="GE41" s="91"/>
      <c r="GF41" s="91"/>
      <c r="GG41" s="91"/>
      <c r="GH41" s="91"/>
      <c r="GI41" s="91"/>
      <c r="GJ41" s="91"/>
      <c r="GK41" s="91"/>
      <c r="GL41" s="91"/>
      <c r="GM41" s="91"/>
      <c r="GN41" s="91"/>
      <c r="GO41" s="91"/>
      <c r="GP41" s="91"/>
      <c r="GQ41" s="91"/>
      <c r="GR41" s="91"/>
      <c r="GS41" s="91"/>
      <c r="GT41" s="91"/>
      <c r="GU41" s="91"/>
      <c r="GV41" s="91"/>
      <c r="GW41" s="91"/>
      <c r="GX41" s="91"/>
      <c r="GY41" s="91"/>
      <c r="GZ41" s="91"/>
      <c r="HA41" s="91"/>
      <c r="HB41" s="91"/>
      <c r="HC41" s="91"/>
      <c r="HD41" s="91"/>
      <c r="HE41" s="91"/>
      <c r="HF41" s="91"/>
      <c r="HG41" s="91"/>
      <c r="HH41" s="91"/>
      <c r="HI41" s="91"/>
      <c r="HJ41" s="91"/>
      <c r="HK41" s="91"/>
      <c r="HL41" s="91"/>
      <c r="HM41" s="91"/>
      <c r="HN41" s="91"/>
      <c r="HO41" s="91"/>
      <c r="HP41" s="91"/>
      <c r="HQ41" s="91"/>
      <c r="HR41" s="91"/>
      <c r="HS41" s="91"/>
      <c r="HT41" s="91"/>
      <c r="HU41" s="91"/>
      <c r="HV41" s="91"/>
      <c r="HW41" s="91"/>
      <c r="HX41" s="91"/>
      <c r="HY41" s="91"/>
      <c r="HZ41" s="91"/>
      <c r="IA41" s="91"/>
      <c r="IB41" s="91"/>
      <c r="IC41" s="91"/>
      <c r="ID41" s="91"/>
      <c r="IE41" s="91"/>
      <c r="IF41" s="91"/>
      <c r="IG41" s="91"/>
      <c r="IH41" s="91"/>
      <c r="II41" s="91"/>
      <c r="IJ41" s="91"/>
      <c r="IK41" s="91"/>
      <c r="IL41" s="91"/>
      <c r="IM41" s="91"/>
      <c r="IN41" s="91"/>
      <c r="IO41" s="91"/>
      <c r="IP41" s="91"/>
      <c r="IQ41" s="91"/>
      <c r="IR41" s="91"/>
      <c r="IS41" s="91"/>
      <c r="IT41" s="91"/>
      <c r="IU41" s="91"/>
      <c r="IV41" s="91"/>
      <c r="IW41" s="91"/>
      <c r="IX41" s="91"/>
      <c r="IY41" s="91"/>
      <c r="IZ41" s="91"/>
      <c r="JA41" s="91"/>
      <c r="JB41" s="91"/>
      <c r="JC41" s="91"/>
      <c r="JD41" s="91"/>
      <c r="JE41" s="91"/>
      <c r="JF41" s="91"/>
      <c r="JG41" s="91"/>
      <c r="JH41" s="91"/>
      <c r="JI41" s="91"/>
      <c r="JJ41" s="91"/>
      <c r="JK41" s="91"/>
      <c r="JL41" s="91"/>
      <c r="JM41" s="91"/>
      <c r="JN41" s="91"/>
      <c r="JO41" s="91"/>
      <c r="JP41" s="91"/>
      <c r="JQ41" s="91"/>
      <c r="JR41" s="91"/>
      <c r="JS41" s="91"/>
      <c r="JT41" s="91"/>
      <c r="JU41" s="91"/>
      <c r="JV41" s="91"/>
      <c r="JW41" s="91"/>
      <c r="JX41" s="91"/>
      <c r="JY41" s="91"/>
      <c r="JZ41" s="91"/>
      <c r="KA41" s="91"/>
      <c r="KB41" s="91"/>
      <c r="KC41" s="91"/>
      <c r="KD41" s="91"/>
      <c r="KE41" s="91"/>
      <c r="KF41" s="91"/>
      <c r="KG41" s="91"/>
      <c r="KH41" s="91"/>
      <c r="KI41" s="91"/>
      <c r="KJ41" s="91"/>
      <c r="KK41" s="91"/>
      <c r="KL41" s="91"/>
      <c r="KM41" s="91"/>
      <c r="KN41" s="91"/>
      <c r="KO41" s="91"/>
      <c r="KP41" s="91"/>
      <c r="KQ41" s="91"/>
      <c r="KR41" s="91"/>
      <c r="KS41" s="91"/>
      <c r="KT41" s="91"/>
      <c r="KU41" s="91"/>
      <c r="KV41" s="91"/>
      <c r="KW41" s="91"/>
      <c r="KX41" s="91"/>
      <c r="KY41" s="91"/>
      <c r="KZ41" s="91"/>
      <c r="LA41" s="91"/>
      <c r="LB41" s="91"/>
      <c r="LC41" s="91"/>
      <c r="LD41" s="91"/>
      <c r="LE41" s="91"/>
      <c r="LF41" s="91"/>
      <c r="LG41" s="91"/>
      <c r="LH41" s="91"/>
      <c r="LI41" s="91"/>
      <c r="LJ41" s="91"/>
      <c r="LK41" s="91"/>
      <c r="LL41" s="91"/>
      <c r="LM41" s="91"/>
      <c r="LN41" s="91"/>
      <c r="LO41" s="91"/>
      <c r="LP41" s="91"/>
      <c r="LQ41" s="91"/>
      <c r="LR41" s="91"/>
      <c r="LS41" s="91"/>
      <c r="LT41" s="91"/>
      <c r="LU41" s="91"/>
      <c r="LV41" s="91"/>
      <c r="LW41" s="91"/>
      <c r="LX41" s="91"/>
      <c r="LY41" s="91"/>
      <c r="LZ41" s="91"/>
      <c r="MA41" s="91"/>
      <c r="MB41" s="91"/>
      <c r="MC41" s="91"/>
      <c r="MD41" s="91"/>
      <c r="ME41" s="91"/>
      <c r="MF41" s="91"/>
      <c r="MG41" s="91"/>
      <c r="MH41" s="91"/>
      <c r="MI41" s="91"/>
      <c r="MJ41" s="91"/>
      <c r="MK41" s="91"/>
      <c r="ML41" s="91"/>
      <c r="MM41" s="91"/>
      <c r="MN41" s="91"/>
      <c r="MO41" s="91"/>
      <c r="MP41" s="91"/>
      <c r="MQ41" s="91"/>
      <c r="MR41" s="91"/>
      <c r="MS41" s="91"/>
      <c r="MT41" s="91"/>
      <c r="MU41" s="91"/>
      <c r="MV41" s="91"/>
      <c r="MW41" s="91"/>
      <c r="MX41" s="91"/>
      <c r="MY41" s="91"/>
      <c r="MZ41" s="91"/>
      <c r="NA41" s="91"/>
      <c r="NB41" s="91"/>
      <c r="NC41" s="91"/>
      <c r="ND41" s="91"/>
      <c r="NE41" s="91"/>
      <c r="NF41" s="91"/>
      <c r="NG41" s="91"/>
      <c r="NH41" s="91"/>
      <c r="NI41" s="91"/>
      <c r="NJ41" s="91"/>
      <c r="NK41" s="91"/>
      <c r="NL41" s="91"/>
      <c r="NM41" s="91"/>
      <c r="NN41" s="91"/>
      <c r="NO41" s="91"/>
      <c r="NP41" s="91"/>
      <c r="NQ41" s="91"/>
      <c r="NR41" s="91"/>
      <c r="NS41" s="91"/>
      <c r="NT41" s="91"/>
      <c r="NU41" s="91"/>
      <c r="NV41" s="91"/>
      <c r="NW41" s="91"/>
      <c r="NX41" s="91"/>
      <c r="NY41" s="91"/>
      <c r="NZ41" s="91"/>
      <c r="OA41" s="91"/>
      <c r="OB41" s="91"/>
      <c r="OC41" s="91"/>
      <c r="OD41" s="91"/>
      <c r="OE41" s="91"/>
      <c r="OF41" s="91"/>
      <c r="OG41" s="91"/>
      <c r="OH41" s="91"/>
      <c r="OI41" s="91"/>
      <c r="OJ41" s="91"/>
      <c r="OK41" s="91"/>
      <c r="OL41" s="91"/>
      <c r="OM41" s="91"/>
      <c r="ON41" s="91"/>
      <c r="OO41" s="91"/>
      <c r="OP41" s="91"/>
      <c r="OQ41" s="91"/>
      <c r="OR41" s="91"/>
      <c r="OS41" s="91"/>
      <c r="OT41" s="91"/>
      <c r="OU41" s="91"/>
      <c r="OV41" s="91"/>
      <c r="OW41" s="91"/>
      <c r="OX41" s="91"/>
      <c r="OY41" s="91"/>
      <c r="OZ41" s="91"/>
      <c r="PA41" s="91"/>
      <c r="PB41" s="91"/>
      <c r="PC41" s="91"/>
      <c r="PD41" s="91"/>
      <c r="PE41" s="91"/>
      <c r="PF41" s="91"/>
      <c r="PG41" s="91"/>
      <c r="PH41" s="91"/>
      <c r="PI41" s="91"/>
      <c r="PJ41" s="91"/>
      <c r="PK41" s="91"/>
      <c r="PL41" s="91"/>
      <c r="PM41" s="91"/>
      <c r="PN41" s="91"/>
      <c r="PO41" s="91"/>
      <c r="PP41" s="91"/>
      <c r="PQ41" s="91"/>
      <c r="PR41" s="91"/>
      <c r="PS41" s="91"/>
      <c r="PT41" s="91"/>
      <c r="PU41" s="91"/>
      <c r="PV41" s="91"/>
      <c r="PW41" s="91"/>
      <c r="PX41" s="91"/>
      <c r="PY41" s="91"/>
      <c r="PZ41" s="91"/>
      <c r="QA41" s="91"/>
      <c r="QB41" s="91"/>
      <c r="QC41" s="91"/>
      <c r="QD41" s="91"/>
      <c r="QE41" s="91"/>
      <c r="QF41" s="91"/>
      <c r="QG41" s="91"/>
      <c r="QH41" s="91"/>
      <c r="QI41" s="91"/>
      <c r="QJ41" s="91"/>
      <c r="QK41" s="91"/>
      <c r="QL41" s="91"/>
      <c r="QM41" s="91"/>
      <c r="QN41" s="91"/>
      <c r="QO41" s="91"/>
      <c r="QP41" s="91"/>
      <c r="QQ41" s="91"/>
      <c r="QR41" s="91"/>
      <c r="QS41" s="91"/>
      <c r="QT41" s="91"/>
      <c r="QU41" s="91"/>
      <c r="QV41" s="91"/>
      <c r="QW41" s="91"/>
      <c r="QX41" s="91"/>
      <c r="QY41" s="91"/>
      <c r="QZ41" s="91"/>
      <c r="RA41" s="91"/>
      <c r="RB41" s="91"/>
      <c r="RC41" s="91"/>
      <c r="RD41" s="91"/>
      <c r="RE41" s="91"/>
      <c r="RF41" s="91"/>
      <c r="RG41" s="91"/>
      <c r="RH41" s="91"/>
      <c r="RI41" s="91"/>
      <c r="RJ41" s="91"/>
      <c r="RK41" s="91"/>
      <c r="RL41" s="91"/>
      <c r="RM41" s="91"/>
      <c r="RN41" s="91"/>
      <c r="RO41" s="91"/>
      <c r="RP41" s="91"/>
      <c r="RQ41" s="91"/>
      <c r="RR41" s="91"/>
      <c r="RS41" s="91"/>
      <c r="RT41" s="91"/>
      <c r="RU41" s="91"/>
      <c r="RV41" s="91"/>
      <c r="RW41" s="91"/>
      <c r="RX41" s="91"/>
      <c r="RY41" s="91"/>
      <c r="RZ41" s="91"/>
      <c r="SA41" s="91"/>
      <c r="SB41" s="91"/>
      <c r="SC41" s="91"/>
      <c r="SD41" s="91"/>
      <c r="SE41" s="91"/>
      <c r="SF41" s="91"/>
      <c r="SG41" s="91"/>
      <c r="SH41" s="91"/>
      <c r="SI41" s="91"/>
      <c r="SJ41" s="91"/>
      <c r="SK41" s="91"/>
      <c r="SL41" s="91"/>
      <c r="SM41" s="91"/>
      <c r="SN41" s="91"/>
      <c r="SO41" s="91"/>
      <c r="SP41" s="91"/>
      <c r="SQ41" s="91"/>
      <c r="SR41" s="91"/>
      <c r="SS41" s="91"/>
      <c r="ST41" s="91"/>
      <c r="SU41" s="91"/>
    </row>
    <row r="42" spans="1:515" s="13" customFormat="1" ht="15" customHeight="1">
      <c r="A42" s="46"/>
      <c r="B42" s="576"/>
      <c r="C42" s="576"/>
      <c r="D42" s="576"/>
      <c r="E42" s="576"/>
      <c r="F42" s="576"/>
      <c r="G42" s="576"/>
      <c r="H42" s="576"/>
      <c r="I42" s="576"/>
      <c r="J42" s="576"/>
      <c r="K42" s="576"/>
      <c r="L42" s="576"/>
      <c r="M42" s="576"/>
      <c r="N42" s="576"/>
      <c r="O42" s="576"/>
      <c r="P42" s="576"/>
      <c r="Q42" s="147"/>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91"/>
      <c r="DX42" s="91"/>
      <c r="DY42" s="91"/>
      <c r="DZ42" s="91"/>
      <c r="EA42" s="91"/>
      <c r="EB42" s="91"/>
      <c r="EC42" s="91"/>
      <c r="ED42" s="91"/>
      <c r="EE42" s="91"/>
      <c r="EF42" s="91"/>
      <c r="EG42" s="91"/>
      <c r="EH42" s="91"/>
      <c r="EI42" s="91"/>
      <c r="EJ42" s="91"/>
      <c r="EK42" s="91"/>
      <c r="EL42" s="91"/>
      <c r="EM42" s="91"/>
      <c r="EN42" s="91"/>
      <c r="EO42" s="91"/>
      <c r="EP42" s="91"/>
      <c r="EQ42" s="91"/>
      <c r="ER42" s="91"/>
      <c r="ES42" s="91"/>
      <c r="ET42" s="91"/>
      <c r="EU42" s="91"/>
      <c r="EV42" s="91"/>
      <c r="EW42" s="91"/>
      <c r="EX42" s="91"/>
      <c r="EY42" s="91"/>
      <c r="EZ42" s="91"/>
      <c r="FA42" s="91"/>
      <c r="FB42" s="91"/>
      <c r="FC42" s="91"/>
      <c r="FD42" s="91"/>
      <c r="FE42" s="91"/>
      <c r="FF42" s="91"/>
      <c r="FG42" s="91"/>
      <c r="FH42" s="91"/>
      <c r="FI42" s="91"/>
      <c r="FJ42" s="91"/>
      <c r="FK42" s="91"/>
      <c r="FL42" s="91"/>
      <c r="FM42" s="91"/>
      <c r="FN42" s="91"/>
      <c r="FO42" s="91"/>
      <c r="FP42" s="91"/>
      <c r="FQ42" s="91"/>
      <c r="FR42" s="91"/>
      <c r="FS42" s="91"/>
      <c r="FT42" s="91"/>
      <c r="FU42" s="91"/>
      <c r="FV42" s="91"/>
      <c r="FW42" s="91"/>
      <c r="FX42" s="91"/>
      <c r="FY42" s="91"/>
      <c r="FZ42" s="91"/>
      <c r="GA42" s="91"/>
      <c r="GB42" s="91"/>
      <c r="GC42" s="91"/>
      <c r="GD42" s="91"/>
      <c r="GE42" s="91"/>
      <c r="GF42" s="91"/>
      <c r="GG42" s="91"/>
      <c r="GH42" s="91"/>
      <c r="GI42" s="91"/>
      <c r="GJ42" s="91"/>
      <c r="GK42" s="91"/>
      <c r="GL42" s="91"/>
      <c r="GM42" s="91"/>
      <c r="GN42" s="91"/>
      <c r="GO42" s="91"/>
      <c r="GP42" s="91"/>
      <c r="GQ42" s="91"/>
      <c r="GR42" s="91"/>
      <c r="GS42" s="91"/>
      <c r="GT42" s="91"/>
      <c r="GU42" s="91"/>
      <c r="GV42" s="91"/>
      <c r="GW42" s="91"/>
      <c r="GX42" s="91"/>
      <c r="GY42" s="91"/>
      <c r="GZ42" s="91"/>
      <c r="HA42" s="91"/>
      <c r="HB42" s="91"/>
      <c r="HC42" s="91"/>
      <c r="HD42" s="91"/>
      <c r="HE42" s="91"/>
      <c r="HF42" s="91"/>
      <c r="HG42" s="91"/>
      <c r="HH42" s="91"/>
      <c r="HI42" s="91"/>
      <c r="HJ42" s="91"/>
      <c r="HK42" s="91"/>
      <c r="HL42" s="91"/>
      <c r="HM42" s="91"/>
      <c r="HN42" s="91"/>
      <c r="HO42" s="91"/>
      <c r="HP42" s="91"/>
      <c r="HQ42" s="91"/>
      <c r="HR42" s="91"/>
      <c r="HS42" s="91"/>
      <c r="HT42" s="91"/>
      <c r="HU42" s="91"/>
      <c r="HV42" s="91"/>
      <c r="HW42" s="91"/>
      <c r="HX42" s="91"/>
      <c r="HY42" s="91"/>
      <c r="HZ42" s="91"/>
      <c r="IA42" s="91"/>
      <c r="IB42" s="91"/>
      <c r="IC42" s="91"/>
      <c r="ID42" s="91"/>
      <c r="IE42" s="91"/>
      <c r="IF42" s="91"/>
      <c r="IG42" s="91"/>
      <c r="IH42" s="91"/>
      <c r="II42" s="91"/>
      <c r="IJ42" s="91"/>
      <c r="IK42" s="91"/>
      <c r="IL42" s="91"/>
      <c r="IM42" s="91"/>
      <c r="IN42" s="91"/>
      <c r="IO42" s="91"/>
      <c r="IP42" s="91"/>
      <c r="IQ42" s="91"/>
      <c r="IR42" s="91"/>
      <c r="IS42" s="91"/>
      <c r="IT42" s="91"/>
      <c r="IU42" s="91"/>
      <c r="IV42" s="91"/>
      <c r="IW42" s="91"/>
      <c r="IX42" s="91"/>
      <c r="IY42" s="91"/>
      <c r="IZ42" s="91"/>
      <c r="JA42" s="91"/>
      <c r="JB42" s="91"/>
      <c r="JC42" s="91"/>
      <c r="JD42" s="91"/>
      <c r="JE42" s="91"/>
      <c r="JF42" s="91"/>
      <c r="JG42" s="91"/>
      <c r="JH42" s="91"/>
      <c r="JI42" s="91"/>
      <c r="JJ42" s="91"/>
      <c r="JK42" s="91"/>
      <c r="JL42" s="91"/>
      <c r="JM42" s="91"/>
      <c r="JN42" s="91"/>
      <c r="JO42" s="91"/>
      <c r="JP42" s="91"/>
      <c r="JQ42" s="91"/>
      <c r="JR42" s="91"/>
      <c r="JS42" s="91"/>
      <c r="JT42" s="91"/>
      <c r="JU42" s="91"/>
      <c r="JV42" s="91"/>
      <c r="JW42" s="91"/>
      <c r="JX42" s="91"/>
      <c r="JY42" s="91"/>
      <c r="JZ42" s="91"/>
      <c r="KA42" s="91"/>
      <c r="KB42" s="91"/>
      <c r="KC42" s="91"/>
      <c r="KD42" s="91"/>
      <c r="KE42" s="91"/>
      <c r="KF42" s="91"/>
      <c r="KG42" s="91"/>
      <c r="KH42" s="91"/>
      <c r="KI42" s="91"/>
      <c r="KJ42" s="91"/>
      <c r="KK42" s="91"/>
      <c r="KL42" s="91"/>
      <c r="KM42" s="91"/>
      <c r="KN42" s="91"/>
      <c r="KO42" s="91"/>
      <c r="KP42" s="91"/>
      <c r="KQ42" s="91"/>
      <c r="KR42" s="91"/>
      <c r="KS42" s="91"/>
      <c r="KT42" s="91"/>
      <c r="KU42" s="91"/>
      <c r="KV42" s="91"/>
      <c r="KW42" s="91"/>
      <c r="KX42" s="91"/>
      <c r="KY42" s="91"/>
      <c r="KZ42" s="91"/>
      <c r="LA42" s="91"/>
      <c r="LB42" s="91"/>
      <c r="LC42" s="91"/>
      <c r="LD42" s="91"/>
      <c r="LE42" s="91"/>
      <c r="LF42" s="91"/>
      <c r="LG42" s="91"/>
      <c r="LH42" s="91"/>
      <c r="LI42" s="91"/>
      <c r="LJ42" s="91"/>
      <c r="LK42" s="91"/>
      <c r="LL42" s="91"/>
      <c r="LM42" s="91"/>
      <c r="LN42" s="91"/>
      <c r="LO42" s="91"/>
      <c r="LP42" s="91"/>
      <c r="LQ42" s="91"/>
      <c r="LR42" s="91"/>
      <c r="LS42" s="91"/>
      <c r="LT42" s="91"/>
      <c r="LU42" s="91"/>
      <c r="LV42" s="91"/>
      <c r="LW42" s="91"/>
      <c r="LX42" s="91"/>
      <c r="LY42" s="91"/>
      <c r="LZ42" s="91"/>
      <c r="MA42" s="91"/>
      <c r="MB42" s="91"/>
      <c r="MC42" s="91"/>
      <c r="MD42" s="91"/>
      <c r="ME42" s="91"/>
      <c r="MF42" s="91"/>
      <c r="MG42" s="91"/>
      <c r="MH42" s="91"/>
      <c r="MI42" s="91"/>
      <c r="MJ42" s="91"/>
      <c r="MK42" s="91"/>
      <c r="ML42" s="91"/>
      <c r="MM42" s="91"/>
      <c r="MN42" s="91"/>
      <c r="MO42" s="91"/>
      <c r="MP42" s="91"/>
      <c r="MQ42" s="91"/>
      <c r="MR42" s="91"/>
      <c r="MS42" s="91"/>
      <c r="MT42" s="91"/>
      <c r="MU42" s="91"/>
      <c r="MV42" s="91"/>
      <c r="MW42" s="91"/>
      <c r="MX42" s="91"/>
      <c r="MY42" s="91"/>
      <c r="MZ42" s="91"/>
      <c r="NA42" s="91"/>
      <c r="NB42" s="91"/>
      <c r="NC42" s="91"/>
      <c r="ND42" s="91"/>
      <c r="NE42" s="91"/>
      <c r="NF42" s="91"/>
      <c r="NG42" s="91"/>
      <c r="NH42" s="91"/>
      <c r="NI42" s="91"/>
      <c r="NJ42" s="91"/>
      <c r="NK42" s="91"/>
      <c r="NL42" s="91"/>
      <c r="NM42" s="91"/>
      <c r="NN42" s="91"/>
      <c r="NO42" s="91"/>
      <c r="NP42" s="91"/>
      <c r="NQ42" s="91"/>
      <c r="NR42" s="91"/>
      <c r="NS42" s="91"/>
      <c r="NT42" s="91"/>
      <c r="NU42" s="91"/>
      <c r="NV42" s="91"/>
      <c r="NW42" s="91"/>
      <c r="NX42" s="91"/>
      <c r="NY42" s="91"/>
      <c r="NZ42" s="91"/>
      <c r="OA42" s="91"/>
      <c r="OB42" s="91"/>
      <c r="OC42" s="91"/>
      <c r="OD42" s="91"/>
      <c r="OE42" s="91"/>
      <c r="OF42" s="91"/>
      <c r="OG42" s="91"/>
      <c r="OH42" s="91"/>
      <c r="OI42" s="91"/>
      <c r="OJ42" s="91"/>
      <c r="OK42" s="91"/>
      <c r="OL42" s="91"/>
      <c r="OM42" s="91"/>
      <c r="ON42" s="91"/>
      <c r="OO42" s="91"/>
      <c r="OP42" s="91"/>
      <c r="OQ42" s="91"/>
      <c r="OR42" s="91"/>
      <c r="OS42" s="91"/>
      <c r="OT42" s="91"/>
      <c r="OU42" s="91"/>
      <c r="OV42" s="91"/>
      <c r="OW42" s="91"/>
      <c r="OX42" s="91"/>
      <c r="OY42" s="91"/>
      <c r="OZ42" s="91"/>
      <c r="PA42" s="91"/>
      <c r="PB42" s="91"/>
      <c r="PC42" s="91"/>
      <c r="PD42" s="91"/>
      <c r="PE42" s="91"/>
      <c r="PF42" s="91"/>
      <c r="PG42" s="91"/>
      <c r="PH42" s="91"/>
      <c r="PI42" s="91"/>
      <c r="PJ42" s="91"/>
      <c r="PK42" s="91"/>
      <c r="PL42" s="91"/>
      <c r="PM42" s="91"/>
      <c r="PN42" s="91"/>
      <c r="PO42" s="91"/>
      <c r="PP42" s="91"/>
      <c r="PQ42" s="91"/>
      <c r="PR42" s="91"/>
      <c r="PS42" s="91"/>
      <c r="PT42" s="91"/>
      <c r="PU42" s="91"/>
      <c r="PV42" s="91"/>
      <c r="PW42" s="91"/>
      <c r="PX42" s="91"/>
      <c r="PY42" s="91"/>
      <c r="PZ42" s="91"/>
      <c r="QA42" s="91"/>
      <c r="QB42" s="91"/>
      <c r="QC42" s="91"/>
      <c r="QD42" s="91"/>
      <c r="QE42" s="91"/>
      <c r="QF42" s="91"/>
      <c r="QG42" s="91"/>
      <c r="QH42" s="91"/>
      <c r="QI42" s="91"/>
      <c r="QJ42" s="91"/>
      <c r="QK42" s="91"/>
      <c r="QL42" s="91"/>
      <c r="QM42" s="91"/>
      <c r="QN42" s="91"/>
      <c r="QO42" s="91"/>
      <c r="QP42" s="91"/>
      <c r="QQ42" s="91"/>
      <c r="QR42" s="91"/>
      <c r="QS42" s="91"/>
      <c r="QT42" s="91"/>
      <c r="QU42" s="91"/>
      <c r="QV42" s="91"/>
      <c r="QW42" s="91"/>
      <c r="QX42" s="91"/>
      <c r="QY42" s="91"/>
      <c r="QZ42" s="91"/>
      <c r="RA42" s="91"/>
      <c r="RB42" s="91"/>
      <c r="RC42" s="91"/>
      <c r="RD42" s="91"/>
      <c r="RE42" s="91"/>
      <c r="RF42" s="91"/>
      <c r="RG42" s="91"/>
      <c r="RH42" s="91"/>
      <c r="RI42" s="91"/>
      <c r="RJ42" s="91"/>
      <c r="RK42" s="91"/>
      <c r="RL42" s="91"/>
      <c r="RM42" s="91"/>
      <c r="RN42" s="91"/>
      <c r="RO42" s="91"/>
      <c r="RP42" s="91"/>
      <c r="RQ42" s="91"/>
      <c r="RR42" s="91"/>
      <c r="RS42" s="91"/>
      <c r="RT42" s="91"/>
      <c r="RU42" s="91"/>
      <c r="RV42" s="91"/>
      <c r="RW42" s="91"/>
      <c r="RX42" s="91"/>
      <c r="RY42" s="91"/>
      <c r="RZ42" s="91"/>
      <c r="SA42" s="91"/>
      <c r="SB42" s="91"/>
      <c r="SC42" s="91"/>
      <c r="SD42" s="91"/>
      <c r="SE42" s="91"/>
      <c r="SF42" s="91"/>
      <c r="SG42" s="91"/>
      <c r="SH42" s="91"/>
      <c r="SI42" s="91"/>
      <c r="SJ42" s="91"/>
      <c r="SK42" s="91"/>
      <c r="SL42" s="91"/>
      <c r="SM42" s="91"/>
      <c r="SN42" s="91"/>
      <c r="SO42" s="91"/>
      <c r="SP42" s="91"/>
      <c r="SQ42" s="91"/>
      <c r="SR42" s="91"/>
      <c r="SS42" s="91"/>
      <c r="ST42" s="91"/>
      <c r="SU42" s="91"/>
    </row>
    <row r="43" spans="1:515" s="13" customFormat="1" ht="15" customHeight="1">
      <c r="A43" s="46"/>
      <c r="B43" s="593" t="s">
        <v>29</v>
      </c>
      <c r="C43" s="593"/>
      <c r="D43" s="593"/>
      <c r="E43" s="593"/>
      <c r="F43" s="593"/>
      <c r="G43" s="593"/>
      <c r="H43" s="593"/>
      <c r="I43" s="593"/>
      <c r="J43" s="593"/>
      <c r="K43" s="593"/>
      <c r="L43" s="593"/>
      <c r="M43" s="593"/>
      <c r="N43" s="593"/>
      <c r="O43" s="593"/>
      <c r="P43" s="593"/>
      <c r="Q43" s="147"/>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1"/>
      <c r="DJ43" s="91"/>
      <c r="DK43" s="91"/>
      <c r="DL43" s="91"/>
      <c r="DM43" s="91"/>
      <c r="DN43" s="91"/>
      <c r="DO43" s="91"/>
      <c r="DP43" s="91"/>
      <c r="DQ43" s="91"/>
      <c r="DR43" s="91"/>
      <c r="DS43" s="91"/>
      <c r="DT43" s="91"/>
      <c r="DU43" s="91"/>
      <c r="DV43" s="91"/>
      <c r="DW43" s="91"/>
      <c r="DX43" s="91"/>
      <c r="DY43" s="91"/>
      <c r="DZ43" s="91"/>
      <c r="EA43" s="91"/>
      <c r="EB43" s="91"/>
      <c r="EC43" s="91"/>
      <c r="ED43" s="91"/>
      <c r="EE43" s="91"/>
      <c r="EF43" s="91"/>
      <c r="EG43" s="91"/>
      <c r="EH43" s="91"/>
      <c r="EI43" s="91"/>
      <c r="EJ43" s="91"/>
      <c r="EK43" s="91"/>
      <c r="EL43" s="91"/>
      <c r="EM43" s="91"/>
      <c r="EN43" s="91"/>
      <c r="EO43" s="91"/>
      <c r="EP43" s="91"/>
      <c r="EQ43" s="91"/>
      <c r="ER43" s="91"/>
      <c r="ES43" s="91"/>
      <c r="ET43" s="91"/>
      <c r="EU43" s="91"/>
      <c r="EV43" s="91"/>
      <c r="EW43" s="91"/>
      <c r="EX43" s="91"/>
      <c r="EY43" s="91"/>
      <c r="EZ43" s="91"/>
      <c r="FA43" s="91"/>
      <c r="FB43" s="91"/>
      <c r="FC43" s="91"/>
      <c r="FD43" s="91"/>
      <c r="FE43" s="91"/>
      <c r="FF43" s="91"/>
      <c r="FG43" s="91"/>
      <c r="FH43" s="91"/>
      <c r="FI43" s="91"/>
      <c r="FJ43" s="91"/>
      <c r="FK43" s="91"/>
      <c r="FL43" s="91"/>
      <c r="FM43" s="91"/>
      <c r="FN43" s="91"/>
      <c r="FO43" s="91"/>
      <c r="FP43" s="91"/>
      <c r="FQ43" s="91"/>
      <c r="FR43" s="91"/>
      <c r="FS43" s="91"/>
      <c r="FT43" s="91"/>
      <c r="FU43" s="91"/>
      <c r="FV43" s="91"/>
      <c r="FW43" s="91"/>
      <c r="FX43" s="91"/>
      <c r="FY43" s="91"/>
      <c r="FZ43" s="91"/>
      <c r="GA43" s="91"/>
      <c r="GB43" s="91"/>
      <c r="GC43" s="91"/>
      <c r="GD43" s="91"/>
      <c r="GE43" s="91"/>
      <c r="GF43" s="91"/>
      <c r="GG43" s="91"/>
      <c r="GH43" s="91"/>
      <c r="GI43" s="91"/>
      <c r="GJ43" s="91"/>
      <c r="GK43" s="91"/>
      <c r="GL43" s="91"/>
      <c r="GM43" s="91"/>
      <c r="GN43" s="91"/>
      <c r="GO43" s="91"/>
      <c r="GP43" s="91"/>
      <c r="GQ43" s="91"/>
      <c r="GR43" s="91"/>
      <c r="GS43" s="91"/>
      <c r="GT43" s="91"/>
      <c r="GU43" s="91"/>
      <c r="GV43" s="91"/>
      <c r="GW43" s="91"/>
      <c r="GX43" s="91"/>
      <c r="GY43" s="91"/>
      <c r="GZ43" s="91"/>
      <c r="HA43" s="91"/>
      <c r="HB43" s="91"/>
      <c r="HC43" s="91"/>
      <c r="HD43" s="91"/>
      <c r="HE43" s="91"/>
      <c r="HF43" s="91"/>
      <c r="HG43" s="91"/>
      <c r="HH43" s="91"/>
      <c r="HI43" s="91"/>
      <c r="HJ43" s="91"/>
      <c r="HK43" s="91"/>
      <c r="HL43" s="91"/>
      <c r="HM43" s="91"/>
      <c r="HN43" s="91"/>
      <c r="HO43" s="91"/>
      <c r="HP43" s="91"/>
      <c r="HQ43" s="91"/>
      <c r="HR43" s="91"/>
      <c r="HS43" s="91"/>
      <c r="HT43" s="91"/>
      <c r="HU43" s="91"/>
      <c r="HV43" s="91"/>
      <c r="HW43" s="91"/>
      <c r="HX43" s="91"/>
      <c r="HY43" s="91"/>
      <c r="HZ43" s="91"/>
      <c r="IA43" s="91"/>
      <c r="IB43" s="91"/>
      <c r="IC43" s="91"/>
      <c r="ID43" s="91"/>
      <c r="IE43" s="91"/>
      <c r="IF43" s="91"/>
      <c r="IG43" s="91"/>
      <c r="IH43" s="91"/>
      <c r="II43" s="91"/>
      <c r="IJ43" s="91"/>
      <c r="IK43" s="91"/>
      <c r="IL43" s="91"/>
      <c r="IM43" s="91"/>
      <c r="IN43" s="91"/>
      <c r="IO43" s="91"/>
      <c r="IP43" s="91"/>
      <c r="IQ43" s="91"/>
      <c r="IR43" s="91"/>
      <c r="IS43" s="91"/>
      <c r="IT43" s="91"/>
      <c r="IU43" s="91"/>
      <c r="IV43" s="91"/>
      <c r="IW43" s="91"/>
      <c r="IX43" s="91"/>
      <c r="IY43" s="91"/>
      <c r="IZ43" s="91"/>
      <c r="JA43" s="91"/>
      <c r="JB43" s="91"/>
      <c r="JC43" s="91"/>
      <c r="JD43" s="91"/>
      <c r="JE43" s="91"/>
      <c r="JF43" s="91"/>
      <c r="JG43" s="91"/>
      <c r="JH43" s="91"/>
      <c r="JI43" s="91"/>
      <c r="JJ43" s="91"/>
      <c r="JK43" s="91"/>
      <c r="JL43" s="91"/>
      <c r="JM43" s="91"/>
      <c r="JN43" s="91"/>
      <c r="JO43" s="91"/>
      <c r="JP43" s="91"/>
      <c r="JQ43" s="91"/>
      <c r="JR43" s="91"/>
      <c r="JS43" s="91"/>
      <c r="JT43" s="91"/>
      <c r="JU43" s="91"/>
      <c r="JV43" s="91"/>
      <c r="JW43" s="91"/>
      <c r="JX43" s="91"/>
      <c r="JY43" s="91"/>
      <c r="JZ43" s="91"/>
      <c r="KA43" s="91"/>
      <c r="KB43" s="91"/>
      <c r="KC43" s="91"/>
      <c r="KD43" s="91"/>
      <c r="KE43" s="91"/>
      <c r="KF43" s="91"/>
      <c r="KG43" s="91"/>
      <c r="KH43" s="91"/>
      <c r="KI43" s="91"/>
      <c r="KJ43" s="91"/>
      <c r="KK43" s="91"/>
      <c r="KL43" s="91"/>
      <c r="KM43" s="91"/>
      <c r="KN43" s="91"/>
      <c r="KO43" s="91"/>
      <c r="KP43" s="91"/>
      <c r="KQ43" s="91"/>
      <c r="KR43" s="91"/>
      <c r="KS43" s="91"/>
      <c r="KT43" s="91"/>
      <c r="KU43" s="91"/>
      <c r="KV43" s="91"/>
      <c r="KW43" s="91"/>
      <c r="KX43" s="91"/>
      <c r="KY43" s="91"/>
      <c r="KZ43" s="91"/>
      <c r="LA43" s="91"/>
      <c r="LB43" s="91"/>
      <c r="LC43" s="91"/>
      <c r="LD43" s="91"/>
      <c r="LE43" s="91"/>
      <c r="LF43" s="91"/>
      <c r="LG43" s="91"/>
      <c r="LH43" s="91"/>
      <c r="LI43" s="91"/>
      <c r="LJ43" s="91"/>
      <c r="LK43" s="91"/>
      <c r="LL43" s="91"/>
      <c r="LM43" s="91"/>
      <c r="LN43" s="91"/>
      <c r="LO43" s="91"/>
      <c r="LP43" s="91"/>
      <c r="LQ43" s="91"/>
      <c r="LR43" s="91"/>
      <c r="LS43" s="91"/>
      <c r="LT43" s="91"/>
      <c r="LU43" s="91"/>
      <c r="LV43" s="91"/>
      <c r="LW43" s="91"/>
      <c r="LX43" s="91"/>
      <c r="LY43" s="91"/>
      <c r="LZ43" s="91"/>
      <c r="MA43" s="91"/>
      <c r="MB43" s="91"/>
      <c r="MC43" s="91"/>
      <c r="MD43" s="91"/>
      <c r="ME43" s="91"/>
      <c r="MF43" s="91"/>
      <c r="MG43" s="91"/>
      <c r="MH43" s="91"/>
      <c r="MI43" s="91"/>
      <c r="MJ43" s="91"/>
      <c r="MK43" s="91"/>
      <c r="ML43" s="91"/>
      <c r="MM43" s="91"/>
      <c r="MN43" s="91"/>
      <c r="MO43" s="91"/>
      <c r="MP43" s="91"/>
      <c r="MQ43" s="91"/>
      <c r="MR43" s="91"/>
      <c r="MS43" s="91"/>
      <c r="MT43" s="91"/>
      <c r="MU43" s="91"/>
      <c r="MV43" s="91"/>
      <c r="MW43" s="91"/>
      <c r="MX43" s="91"/>
      <c r="MY43" s="91"/>
      <c r="MZ43" s="91"/>
      <c r="NA43" s="91"/>
      <c r="NB43" s="91"/>
      <c r="NC43" s="91"/>
      <c r="ND43" s="91"/>
      <c r="NE43" s="91"/>
      <c r="NF43" s="91"/>
      <c r="NG43" s="91"/>
      <c r="NH43" s="91"/>
      <c r="NI43" s="91"/>
      <c r="NJ43" s="91"/>
      <c r="NK43" s="91"/>
      <c r="NL43" s="91"/>
      <c r="NM43" s="91"/>
      <c r="NN43" s="91"/>
      <c r="NO43" s="91"/>
      <c r="NP43" s="91"/>
      <c r="NQ43" s="91"/>
      <c r="NR43" s="91"/>
      <c r="NS43" s="91"/>
      <c r="NT43" s="91"/>
      <c r="NU43" s="91"/>
      <c r="NV43" s="91"/>
      <c r="NW43" s="91"/>
      <c r="NX43" s="91"/>
      <c r="NY43" s="91"/>
      <c r="NZ43" s="91"/>
      <c r="OA43" s="91"/>
      <c r="OB43" s="91"/>
      <c r="OC43" s="91"/>
      <c r="OD43" s="91"/>
      <c r="OE43" s="91"/>
      <c r="OF43" s="91"/>
      <c r="OG43" s="91"/>
      <c r="OH43" s="91"/>
      <c r="OI43" s="91"/>
      <c r="OJ43" s="91"/>
      <c r="OK43" s="91"/>
      <c r="OL43" s="91"/>
      <c r="OM43" s="91"/>
      <c r="ON43" s="91"/>
      <c r="OO43" s="91"/>
      <c r="OP43" s="91"/>
      <c r="OQ43" s="91"/>
      <c r="OR43" s="91"/>
      <c r="OS43" s="91"/>
      <c r="OT43" s="91"/>
      <c r="OU43" s="91"/>
      <c r="OV43" s="91"/>
      <c r="OW43" s="91"/>
      <c r="OX43" s="91"/>
      <c r="OY43" s="91"/>
      <c r="OZ43" s="91"/>
      <c r="PA43" s="91"/>
      <c r="PB43" s="91"/>
      <c r="PC43" s="91"/>
      <c r="PD43" s="91"/>
      <c r="PE43" s="91"/>
      <c r="PF43" s="91"/>
      <c r="PG43" s="91"/>
      <c r="PH43" s="91"/>
      <c r="PI43" s="91"/>
      <c r="PJ43" s="91"/>
      <c r="PK43" s="91"/>
      <c r="PL43" s="91"/>
      <c r="PM43" s="91"/>
      <c r="PN43" s="91"/>
      <c r="PO43" s="91"/>
      <c r="PP43" s="91"/>
      <c r="PQ43" s="91"/>
      <c r="PR43" s="91"/>
      <c r="PS43" s="91"/>
      <c r="PT43" s="91"/>
      <c r="PU43" s="91"/>
      <c r="PV43" s="91"/>
      <c r="PW43" s="91"/>
      <c r="PX43" s="91"/>
      <c r="PY43" s="91"/>
      <c r="PZ43" s="91"/>
      <c r="QA43" s="91"/>
      <c r="QB43" s="91"/>
      <c r="QC43" s="91"/>
      <c r="QD43" s="91"/>
      <c r="QE43" s="91"/>
      <c r="QF43" s="91"/>
      <c r="QG43" s="91"/>
      <c r="QH43" s="91"/>
      <c r="QI43" s="91"/>
      <c r="QJ43" s="91"/>
      <c r="QK43" s="91"/>
      <c r="QL43" s="91"/>
      <c r="QM43" s="91"/>
      <c r="QN43" s="91"/>
      <c r="QO43" s="91"/>
      <c r="QP43" s="91"/>
      <c r="QQ43" s="91"/>
      <c r="QR43" s="91"/>
      <c r="QS43" s="91"/>
      <c r="QT43" s="91"/>
      <c r="QU43" s="91"/>
      <c r="QV43" s="91"/>
      <c r="QW43" s="91"/>
      <c r="QX43" s="91"/>
      <c r="QY43" s="91"/>
      <c r="QZ43" s="91"/>
      <c r="RA43" s="91"/>
      <c r="RB43" s="91"/>
      <c r="RC43" s="91"/>
      <c r="RD43" s="91"/>
      <c r="RE43" s="91"/>
      <c r="RF43" s="91"/>
      <c r="RG43" s="91"/>
      <c r="RH43" s="91"/>
      <c r="RI43" s="91"/>
      <c r="RJ43" s="91"/>
      <c r="RK43" s="91"/>
      <c r="RL43" s="91"/>
      <c r="RM43" s="91"/>
      <c r="RN43" s="91"/>
      <c r="RO43" s="91"/>
      <c r="RP43" s="91"/>
      <c r="RQ43" s="91"/>
      <c r="RR43" s="91"/>
      <c r="RS43" s="91"/>
      <c r="RT43" s="91"/>
      <c r="RU43" s="91"/>
      <c r="RV43" s="91"/>
      <c r="RW43" s="91"/>
      <c r="RX43" s="91"/>
      <c r="RY43" s="91"/>
      <c r="RZ43" s="91"/>
      <c r="SA43" s="91"/>
      <c r="SB43" s="91"/>
      <c r="SC43" s="91"/>
      <c r="SD43" s="91"/>
      <c r="SE43" s="91"/>
      <c r="SF43" s="91"/>
      <c r="SG43" s="91"/>
      <c r="SH43" s="91"/>
      <c r="SI43" s="91"/>
      <c r="SJ43" s="91"/>
      <c r="SK43" s="91"/>
      <c r="SL43" s="91"/>
      <c r="SM43" s="91"/>
      <c r="SN43" s="91"/>
      <c r="SO43" s="91"/>
      <c r="SP43" s="91"/>
      <c r="SQ43" s="91"/>
      <c r="SR43" s="91"/>
      <c r="SS43" s="91"/>
      <c r="ST43" s="91"/>
      <c r="SU43" s="91"/>
    </row>
    <row r="44" spans="1:515" s="13" customFormat="1" ht="15" customHeight="1">
      <c r="A44" s="46"/>
      <c r="B44" s="576"/>
      <c r="C44" s="576"/>
      <c r="D44" s="576"/>
      <c r="E44" s="576"/>
      <c r="F44" s="576"/>
      <c r="G44" s="576"/>
      <c r="H44" s="576"/>
      <c r="I44" s="576"/>
      <c r="J44" s="576"/>
      <c r="K44" s="576"/>
      <c r="L44" s="576"/>
      <c r="M44" s="576"/>
      <c r="N44" s="576"/>
      <c r="O44" s="576"/>
      <c r="P44" s="576"/>
      <c r="Q44" s="147"/>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1"/>
      <c r="DD44" s="91"/>
      <c r="DE44" s="91"/>
      <c r="DF44" s="91"/>
      <c r="DG44" s="91"/>
      <c r="DH44" s="91"/>
      <c r="DI44" s="91"/>
      <c r="DJ44" s="91"/>
      <c r="DK44" s="91"/>
      <c r="DL44" s="91"/>
      <c r="DM44" s="91"/>
      <c r="DN44" s="91"/>
      <c r="DO44" s="91"/>
      <c r="DP44" s="91"/>
      <c r="DQ44" s="91"/>
      <c r="DR44" s="91"/>
      <c r="DS44" s="91"/>
      <c r="DT44" s="91"/>
      <c r="DU44" s="91"/>
      <c r="DV44" s="91"/>
      <c r="DW44" s="91"/>
      <c r="DX44" s="91"/>
      <c r="DY44" s="91"/>
      <c r="DZ44" s="91"/>
      <c r="EA44" s="91"/>
      <c r="EB44" s="91"/>
      <c r="EC44" s="91"/>
      <c r="ED44" s="91"/>
      <c r="EE44" s="91"/>
      <c r="EF44" s="91"/>
      <c r="EG44" s="91"/>
      <c r="EH44" s="91"/>
      <c r="EI44" s="91"/>
      <c r="EJ44" s="91"/>
      <c r="EK44" s="91"/>
      <c r="EL44" s="91"/>
      <c r="EM44" s="91"/>
      <c r="EN44" s="91"/>
      <c r="EO44" s="91"/>
      <c r="EP44" s="91"/>
      <c r="EQ44" s="91"/>
      <c r="ER44" s="91"/>
      <c r="ES44" s="91"/>
      <c r="ET44" s="91"/>
      <c r="EU44" s="91"/>
      <c r="EV44" s="91"/>
      <c r="EW44" s="91"/>
      <c r="EX44" s="91"/>
      <c r="EY44" s="91"/>
      <c r="EZ44" s="91"/>
      <c r="FA44" s="91"/>
      <c r="FB44" s="91"/>
      <c r="FC44" s="91"/>
      <c r="FD44" s="91"/>
      <c r="FE44" s="91"/>
      <c r="FF44" s="91"/>
      <c r="FG44" s="91"/>
      <c r="FH44" s="91"/>
      <c r="FI44" s="91"/>
      <c r="FJ44" s="91"/>
      <c r="FK44" s="91"/>
      <c r="FL44" s="91"/>
      <c r="FM44" s="91"/>
      <c r="FN44" s="91"/>
      <c r="FO44" s="91"/>
      <c r="FP44" s="91"/>
      <c r="FQ44" s="91"/>
      <c r="FR44" s="91"/>
      <c r="FS44" s="91"/>
      <c r="FT44" s="91"/>
      <c r="FU44" s="91"/>
      <c r="FV44" s="91"/>
      <c r="FW44" s="91"/>
      <c r="FX44" s="91"/>
      <c r="FY44" s="91"/>
      <c r="FZ44" s="91"/>
      <c r="GA44" s="91"/>
      <c r="GB44" s="91"/>
      <c r="GC44" s="91"/>
      <c r="GD44" s="91"/>
      <c r="GE44" s="91"/>
      <c r="GF44" s="91"/>
      <c r="GG44" s="91"/>
      <c r="GH44" s="91"/>
      <c r="GI44" s="91"/>
      <c r="GJ44" s="91"/>
      <c r="GK44" s="91"/>
      <c r="GL44" s="91"/>
      <c r="GM44" s="91"/>
      <c r="GN44" s="91"/>
      <c r="GO44" s="91"/>
      <c r="GP44" s="91"/>
      <c r="GQ44" s="91"/>
      <c r="GR44" s="91"/>
      <c r="GS44" s="91"/>
      <c r="GT44" s="91"/>
      <c r="GU44" s="91"/>
      <c r="GV44" s="91"/>
      <c r="GW44" s="91"/>
      <c r="GX44" s="91"/>
      <c r="GY44" s="91"/>
      <c r="GZ44" s="91"/>
      <c r="HA44" s="91"/>
      <c r="HB44" s="91"/>
      <c r="HC44" s="91"/>
      <c r="HD44" s="91"/>
      <c r="HE44" s="91"/>
      <c r="HF44" s="91"/>
      <c r="HG44" s="91"/>
      <c r="HH44" s="91"/>
      <c r="HI44" s="91"/>
      <c r="HJ44" s="91"/>
      <c r="HK44" s="91"/>
      <c r="HL44" s="91"/>
      <c r="HM44" s="91"/>
      <c r="HN44" s="91"/>
      <c r="HO44" s="91"/>
      <c r="HP44" s="91"/>
      <c r="HQ44" s="91"/>
      <c r="HR44" s="91"/>
      <c r="HS44" s="91"/>
      <c r="HT44" s="91"/>
      <c r="HU44" s="91"/>
      <c r="HV44" s="91"/>
      <c r="HW44" s="91"/>
      <c r="HX44" s="91"/>
      <c r="HY44" s="91"/>
      <c r="HZ44" s="91"/>
      <c r="IA44" s="91"/>
      <c r="IB44" s="91"/>
      <c r="IC44" s="91"/>
      <c r="ID44" s="91"/>
      <c r="IE44" s="91"/>
      <c r="IF44" s="91"/>
      <c r="IG44" s="91"/>
      <c r="IH44" s="91"/>
      <c r="II44" s="91"/>
      <c r="IJ44" s="91"/>
      <c r="IK44" s="91"/>
      <c r="IL44" s="91"/>
      <c r="IM44" s="91"/>
      <c r="IN44" s="91"/>
      <c r="IO44" s="91"/>
      <c r="IP44" s="91"/>
      <c r="IQ44" s="91"/>
      <c r="IR44" s="91"/>
      <c r="IS44" s="91"/>
      <c r="IT44" s="91"/>
      <c r="IU44" s="91"/>
      <c r="IV44" s="91"/>
      <c r="IW44" s="91"/>
      <c r="IX44" s="91"/>
      <c r="IY44" s="91"/>
      <c r="IZ44" s="91"/>
      <c r="JA44" s="91"/>
      <c r="JB44" s="91"/>
      <c r="JC44" s="91"/>
      <c r="JD44" s="91"/>
      <c r="JE44" s="91"/>
      <c r="JF44" s="91"/>
      <c r="JG44" s="91"/>
      <c r="JH44" s="91"/>
      <c r="JI44" s="91"/>
      <c r="JJ44" s="91"/>
      <c r="JK44" s="91"/>
      <c r="JL44" s="91"/>
      <c r="JM44" s="91"/>
      <c r="JN44" s="91"/>
      <c r="JO44" s="91"/>
      <c r="JP44" s="91"/>
      <c r="JQ44" s="91"/>
      <c r="JR44" s="91"/>
      <c r="JS44" s="91"/>
      <c r="JT44" s="91"/>
      <c r="JU44" s="91"/>
      <c r="JV44" s="91"/>
      <c r="JW44" s="91"/>
      <c r="JX44" s="91"/>
      <c r="JY44" s="91"/>
      <c r="JZ44" s="91"/>
      <c r="KA44" s="91"/>
      <c r="KB44" s="91"/>
      <c r="KC44" s="91"/>
      <c r="KD44" s="91"/>
      <c r="KE44" s="91"/>
      <c r="KF44" s="91"/>
      <c r="KG44" s="91"/>
      <c r="KH44" s="91"/>
      <c r="KI44" s="91"/>
      <c r="KJ44" s="91"/>
      <c r="KK44" s="91"/>
      <c r="KL44" s="91"/>
      <c r="KM44" s="91"/>
      <c r="KN44" s="91"/>
      <c r="KO44" s="91"/>
      <c r="KP44" s="91"/>
      <c r="KQ44" s="91"/>
      <c r="KR44" s="91"/>
      <c r="KS44" s="91"/>
      <c r="KT44" s="91"/>
      <c r="KU44" s="91"/>
      <c r="KV44" s="91"/>
      <c r="KW44" s="91"/>
      <c r="KX44" s="91"/>
      <c r="KY44" s="91"/>
      <c r="KZ44" s="91"/>
      <c r="LA44" s="91"/>
      <c r="LB44" s="91"/>
      <c r="LC44" s="91"/>
      <c r="LD44" s="91"/>
      <c r="LE44" s="91"/>
      <c r="LF44" s="91"/>
      <c r="LG44" s="91"/>
      <c r="LH44" s="91"/>
      <c r="LI44" s="91"/>
      <c r="LJ44" s="91"/>
      <c r="LK44" s="91"/>
      <c r="LL44" s="91"/>
      <c r="LM44" s="91"/>
      <c r="LN44" s="91"/>
      <c r="LO44" s="91"/>
      <c r="LP44" s="91"/>
      <c r="LQ44" s="91"/>
      <c r="LR44" s="91"/>
      <c r="LS44" s="91"/>
      <c r="LT44" s="91"/>
      <c r="LU44" s="91"/>
      <c r="LV44" s="91"/>
      <c r="LW44" s="91"/>
      <c r="LX44" s="91"/>
      <c r="LY44" s="91"/>
      <c r="LZ44" s="91"/>
      <c r="MA44" s="91"/>
      <c r="MB44" s="91"/>
      <c r="MC44" s="91"/>
      <c r="MD44" s="91"/>
      <c r="ME44" s="91"/>
      <c r="MF44" s="91"/>
      <c r="MG44" s="91"/>
      <c r="MH44" s="91"/>
      <c r="MI44" s="91"/>
      <c r="MJ44" s="91"/>
      <c r="MK44" s="91"/>
      <c r="ML44" s="91"/>
      <c r="MM44" s="91"/>
      <c r="MN44" s="91"/>
      <c r="MO44" s="91"/>
      <c r="MP44" s="91"/>
      <c r="MQ44" s="91"/>
      <c r="MR44" s="91"/>
      <c r="MS44" s="91"/>
      <c r="MT44" s="91"/>
      <c r="MU44" s="91"/>
      <c r="MV44" s="91"/>
      <c r="MW44" s="91"/>
      <c r="MX44" s="91"/>
      <c r="MY44" s="91"/>
      <c r="MZ44" s="91"/>
      <c r="NA44" s="91"/>
      <c r="NB44" s="91"/>
      <c r="NC44" s="91"/>
      <c r="ND44" s="91"/>
      <c r="NE44" s="91"/>
      <c r="NF44" s="91"/>
      <c r="NG44" s="91"/>
      <c r="NH44" s="91"/>
      <c r="NI44" s="91"/>
      <c r="NJ44" s="91"/>
      <c r="NK44" s="91"/>
      <c r="NL44" s="91"/>
      <c r="NM44" s="91"/>
      <c r="NN44" s="91"/>
      <c r="NO44" s="91"/>
      <c r="NP44" s="91"/>
      <c r="NQ44" s="91"/>
      <c r="NR44" s="91"/>
      <c r="NS44" s="91"/>
      <c r="NT44" s="91"/>
      <c r="NU44" s="91"/>
      <c r="NV44" s="91"/>
      <c r="NW44" s="91"/>
      <c r="NX44" s="91"/>
      <c r="NY44" s="91"/>
      <c r="NZ44" s="91"/>
      <c r="OA44" s="91"/>
      <c r="OB44" s="91"/>
      <c r="OC44" s="91"/>
      <c r="OD44" s="91"/>
      <c r="OE44" s="91"/>
      <c r="OF44" s="91"/>
      <c r="OG44" s="91"/>
      <c r="OH44" s="91"/>
      <c r="OI44" s="91"/>
      <c r="OJ44" s="91"/>
      <c r="OK44" s="91"/>
      <c r="OL44" s="91"/>
      <c r="OM44" s="91"/>
      <c r="ON44" s="91"/>
      <c r="OO44" s="91"/>
      <c r="OP44" s="91"/>
      <c r="OQ44" s="91"/>
      <c r="OR44" s="91"/>
      <c r="OS44" s="91"/>
      <c r="OT44" s="91"/>
      <c r="OU44" s="91"/>
      <c r="OV44" s="91"/>
      <c r="OW44" s="91"/>
      <c r="OX44" s="91"/>
      <c r="OY44" s="91"/>
      <c r="OZ44" s="91"/>
      <c r="PA44" s="91"/>
      <c r="PB44" s="91"/>
      <c r="PC44" s="91"/>
      <c r="PD44" s="91"/>
      <c r="PE44" s="91"/>
      <c r="PF44" s="91"/>
      <c r="PG44" s="91"/>
      <c r="PH44" s="91"/>
      <c r="PI44" s="91"/>
      <c r="PJ44" s="91"/>
      <c r="PK44" s="91"/>
      <c r="PL44" s="91"/>
      <c r="PM44" s="91"/>
      <c r="PN44" s="91"/>
      <c r="PO44" s="91"/>
      <c r="PP44" s="91"/>
      <c r="PQ44" s="91"/>
      <c r="PR44" s="91"/>
      <c r="PS44" s="91"/>
      <c r="PT44" s="91"/>
      <c r="PU44" s="91"/>
      <c r="PV44" s="91"/>
      <c r="PW44" s="91"/>
      <c r="PX44" s="91"/>
      <c r="PY44" s="91"/>
      <c r="PZ44" s="91"/>
      <c r="QA44" s="91"/>
      <c r="QB44" s="91"/>
      <c r="QC44" s="91"/>
      <c r="QD44" s="91"/>
      <c r="QE44" s="91"/>
      <c r="QF44" s="91"/>
      <c r="QG44" s="91"/>
      <c r="QH44" s="91"/>
      <c r="QI44" s="91"/>
      <c r="QJ44" s="91"/>
      <c r="QK44" s="91"/>
      <c r="QL44" s="91"/>
      <c r="QM44" s="91"/>
      <c r="QN44" s="91"/>
      <c r="QO44" s="91"/>
      <c r="QP44" s="91"/>
      <c r="QQ44" s="91"/>
      <c r="QR44" s="91"/>
      <c r="QS44" s="91"/>
      <c r="QT44" s="91"/>
      <c r="QU44" s="91"/>
      <c r="QV44" s="91"/>
      <c r="QW44" s="91"/>
      <c r="QX44" s="91"/>
      <c r="QY44" s="91"/>
      <c r="QZ44" s="91"/>
      <c r="RA44" s="91"/>
      <c r="RB44" s="91"/>
      <c r="RC44" s="91"/>
      <c r="RD44" s="91"/>
      <c r="RE44" s="91"/>
      <c r="RF44" s="91"/>
      <c r="RG44" s="91"/>
      <c r="RH44" s="91"/>
      <c r="RI44" s="91"/>
      <c r="RJ44" s="91"/>
      <c r="RK44" s="91"/>
      <c r="RL44" s="91"/>
      <c r="RM44" s="91"/>
      <c r="RN44" s="91"/>
      <c r="RO44" s="91"/>
      <c r="RP44" s="91"/>
      <c r="RQ44" s="91"/>
      <c r="RR44" s="91"/>
      <c r="RS44" s="91"/>
      <c r="RT44" s="91"/>
      <c r="RU44" s="91"/>
      <c r="RV44" s="91"/>
      <c r="RW44" s="91"/>
      <c r="RX44" s="91"/>
      <c r="RY44" s="91"/>
      <c r="RZ44" s="91"/>
      <c r="SA44" s="91"/>
      <c r="SB44" s="91"/>
      <c r="SC44" s="91"/>
      <c r="SD44" s="91"/>
      <c r="SE44" s="91"/>
      <c r="SF44" s="91"/>
      <c r="SG44" s="91"/>
      <c r="SH44" s="91"/>
      <c r="SI44" s="91"/>
      <c r="SJ44" s="91"/>
      <c r="SK44" s="91"/>
      <c r="SL44" s="91"/>
      <c r="SM44" s="91"/>
      <c r="SN44" s="91"/>
      <c r="SO44" s="91"/>
      <c r="SP44" s="91"/>
      <c r="SQ44" s="91"/>
      <c r="SR44" s="91"/>
      <c r="SS44" s="91"/>
      <c r="ST44" s="91"/>
      <c r="SU44" s="91"/>
    </row>
    <row r="45" spans="1:515" s="13" customFormat="1" ht="15" customHeight="1">
      <c r="A45" s="46"/>
      <c r="B45" s="593" t="s">
        <v>16</v>
      </c>
      <c r="C45" s="593"/>
      <c r="D45" s="593"/>
      <c r="E45" s="593"/>
      <c r="F45" s="593"/>
      <c r="G45" s="593"/>
      <c r="H45" s="593"/>
      <c r="I45" s="593"/>
      <c r="J45" s="593"/>
      <c r="K45" s="593"/>
      <c r="L45" s="593"/>
      <c r="M45" s="593"/>
      <c r="N45" s="593"/>
      <c r="O45" s="593"/>
      <c r="P45" s="593"/>
      <c r="Q45" s="147"/>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91"/>
      <c r="GJ45" s="91"/>
      <c r="GK45" s="91"/>
      <c r="GL45" s="91"/>
      <c r="GM45" s="91"/>
      <c r="GN45" s="91"/>
      <c r="GO45" s="91"/>
      <c r="GP45" s="91"/>
      <c r="GQ45" s="91"/>
      <c r="GR45" s="91"/>
      <c r="GS45" s="91"/>
      <c r="GT45" s="91"/>
      <c r="GU45" s="91"/>
      <c r="GV45" s="91"/>
      <c r="GW45" s="91"/>
      <c r="GX45" s="91"/>
      <c r="GY45" s="91"/>
      <c r="GZ45" s="91"/>
      <c r="HA45" s="91"/>
      <c r="HB45" s="91"/>
      <c r="HC45" s="91"/>
      <c r="HD45" s="91"/>
      <c r="HE45" s="91"/>
      <c r="HF45" s="91"/>
      <c r="HG45" s="91"/>
      <c r="HH45" s="91"/>
      <c r="HI45" s="91"/>
      <c r="HJ45" s="91"/>
      <c r="HK45" s="91"/>
      <c r="HL45" s="91"/>
      <c r="HM45" s="91"/>
      <c r="HN45" s="91"/>
      <c r="HO45" s="91"/>
      <c r="HP45" s="91"/>
      <c r="HQ45" s="91"/>
      <c r="HR45" s="91"/>
      <c r="HS45" s="91"/>
      <c r="HT45" s="91"/>
      <c r="HU45" s="91"/>
      <c r="HV45" s="91"/>
      <c r="HW45" s="91"/>
      <c r="HX45" s="91"/>
      <c r="HY45" s="91"/>
      <c r="HZ45" s="91"/>
      <c r="IA45" s="91"/>
      <c r="IB45" s="91"/>
      <c r="IC45" s="91"/>
      <c r="ID45" s="91"/>
      <c r="IE45" s="91"/>
      <c r="IF45" s="91"/>
      <c r="IG45" s="91"/>
      <c r="IH45" s="91"/>
      <c r="II45" s="91"/>
      <c r="IJ45" s="91"/>
      <c r="IK45" s="91"/>
      <c r="IL45" s="91"/>
      <c r="IM45" s="91"/>
      <c r="IN45" s="91"/>
      <c r="IO45" s="91"/>
      <c r="IP45" s="91"/>
      <c r="IQ45" s="91"/>
      <c r="IR45" s="91"/>
      <c r="IS45" s="91"/>
      <c r="IT45" s="91"/>
      <c r="IU45" s="91"/>
      <c r="IV45" s="91"/>
      <c r="IW45" s="91"/>
      <c r="IX45" s="91"/>
      <c r="IY45" s="91"/>
      <c r="IZ45" s="91"/>
      <c r="JA45" s="91"/>
      <c r="JB45" s="91"/>
      <c r="JC45" s="91"/>
      <c r="JD45" s="91"/>
      <c r="JE45" s="91"/>
      <c r="JF45" s="91"/>
      <c r="JG45" s="91"/>
      <c r="JH45" s="91"/>
      <c r="JI45" s="91"/>
      <c r="JJ45" s="91"/>
      <c r="JK45" s="91"/>
      <c r="JL45" s="91"/>
      <c r="JM45" s="91"/>
      <c r="JN45" s="91"/>
      <c r="JO45" s="91"/>
      <c r="JP45" s="91"/>
      <c r="JQ45" s="91"/>
      <c r="JR45" s="91"/>
      <c r="JS45" s="91"/>
      <c r="JT45" s="91"/>
      <c r="JU45" s="91"/>
      <c r="JV45" s="91"/>
      <c r="JW45" s="91"/>
      <c r="JX45" s="91"/>
      <c r="JY45" s="91"/>
      <c r="JZ45" s="91"/>
      <c r="KA45" s="91"/>
      <c r="KB45" s="91"/>
      <c r="KC45" s="91"/>
      <c r="KD45" s="91"/>
      <c r="KE45" s="91"/>
      <c r="KF45" s="91"/>
      <c r="KG45" s="91"/>
      <c r="KH45" s="91"/>
      <c r="KI45" s="91"/>
      <c r="KJ45" s="91"/>
      <c r="KK45" s="91"/>
      <c r="KL45" s="91"/>
      <c r="KM45" s="91"/>
      <c r="KN45" s="91"/>
      <c r="KO45" s="91"/>
      <c r="KP45" s="91"/>
      <c r="KQ45" s="91"/>
      <c r="KR45" s="91"/>
      <c r="KS45" s="91"/>
      <c r="KT45" s="91"/>
      <c r="KU45" s="91"/>
      <c r="KV45" s="91"/>
      <c r="KW45" s="91"/>
      <c r="KX45" s="91"/>
      <c r="KY45" s="91"/>
      <c r="KZ45" s="91"/>
      <c r="LA45" s="91"/>
      <c r="LB45" s="91"/>
      <c r="LC45" s="91"/>
      <c r="LD45" s="91"/>
      <c r="LE45" s="91"/>
      <c r="LF45" s="91"/>
      <c r="LG45" s="91"/>
      <c r="LH45" s="91"/>
      <c r="LI45" s="91"/>
      <c r="LJ45" s="91"/>
      <c r="LK45" s="91"/>
      <c r="LL45" s="91"/>
      <c r="LM45" s="91"/>
      <c r="LN45" s="91"/>
      <c r="LO45" s="91"/>
      <c r="LP45" s="91"/>
      <c r="LQ45" s="91"/>
      <c r="LR45" s="91"/>
      <c r="LS45" s="91"/>
      <c r="LT45" s="91"/>
      <c r="LU45" s="91"/>
      <c r="LV45" s="91"/>
      <c r="LW45" s="91"/>
      <c r="LX45" s="91"/>
      <c r="LY45" s="91"/>
      <c r="LZ45" s="91"/>
      <c r="MA45" s="91"/>
      <c r="MB45" s="91"/>
      <c r="MC45" s="91"/>
      <c r="MD45" s="91"/>
      <c r="ME45" s="91"/>
      <c r="MF45" s="91"/>
      <c r="MG45" s="91"/>
      <c r="MH45" s="91"/>
      <c r="MI45" s="91"/>
      <c r="MJ45" s="91"/>
      <c r="MK45" s="91"/>
      <c r="ML45" s="91"/>
      <c r="MM45" s="91"/>
      <c r="MN45" s="91"/>
      <c r="MO45" s="91"/>
      <c r="MP45" s="91"/>
      <c r="MQ45" s="91"/>
      <c r="MR45" s="91"/>
      <c r="MS45" s="91"/>
      <c r="MT45" s="91"/>
      <c r="MU45" s="91"/>
      <c r="MV45" s="91"/>
      <c r="MW45" s="91"/>
      <c r="MX45" s="91"/>
      <c r="MY45" s="91"/>
      <c r="MZ45" s="91"/>
      <c r="NA45" s="91"/>
      <c r="NB45" s="91"/>
      <c r="NC45" s="91"/>
      <c r="ND45" s="91"/>
      <c r="NE45" s="91"/>
      <c r="NF45" s="91"/>
      <c r="NG45" s="91"/>
      <c r="NH45" s="91"/>
      <c r="NI45" s="91"/>
      <c r="NJ45" s="91"/>
      <c r="NK45" s="91"/>
      <c r="NL45" s="91"/>
      <c r="NM45" s="91"/>
      <c r="NN45" s="91"/>
      <c r="NO45" s="91"/>
      <c r="NP45" s="91"/>
      <c r="NQ45" s="91"/>
      <c r="NR45" s="91"/>
      <c r="NS45" s="91"/>
      <c r="NT45" s="91"/>
      <c r="NU45" s="91"/>
      <c r="NV45" s="91"/>
      <c r="NW45" s="91"/>
      <c r="NX45" s="91"/>
      <c r="NY45" s="91"/>
      <c r="NZ45" s="91"/>
      <c r="OA45" s="91"/>
      <c r="OB45" s="91"/>
      <c r="OC45" s="91"/>
      <c r="OD45" s="91"/>
      <c r="OE45" s="91"/>
      <c r="OF45" s="91"/>
      <c r="OG45" s="91"/>
      <c r="OH45" s="91"/>
      <c r="OI45" s="91"/>
      <c r="OJ45" s="91"/>
      <c r="OK45" s="91"/>
      <c r="OL45" s="91"/>
      <c r="OM45" s="91"/>
      <c r="ON45" s="91"/>
      <c r="OO45" s="91"/>
      <c r="OP45" s="91"/>
      <c r="OQ45" s="91"/>
      <c r="OR45" s="91"/>
      <c r="OS45" s="91"/>
      <c r="OT45" s="91"/>
      <c r="OU45" s="91"/>
      <c r="OV45" s="91"/>
      <c r="OW45" s="91"/>
      <c r="OX45" s="91"/>
      <c r="OY45" s="91"/>
      <c r="OZ45" s="91"/>
      <c r="PA45" s="91"/>
      <c r="PB45" s="91"/>
      <c r="PC45" s="91"/>
      <c r="PD45" s="91"/>
      <c r="PE45" s="91"/>
      <c r="PF45" s="91"/>
      <c r="PG45" s="91"/>
      <c r="PH45" s="91"/>
      <c r="PI45" s="91"/>
      <c r="PJ45" s="91"/>
      <c r="PK45" s="91"/>
      <c r="PL45" s="91"/>
      <c r="PM45" s="91"/>
      <c r="PN45" s="91"/>
      <c r="PO45" s="91"/>
      <c r="PP45" s="91"/>
      <c r="PQ45" s="91"/>
      <c r="PR45" s="91"/>
      <c r="PS45" s="91"/>
      <c r="PT45" s="91"/>
      <c r="PU45" s="91"/>
      <c r="PV45" s="91"/>
      <c r="PW45" s="91"/>
      <c r="PX45" s="91"/>
      <c r="PY45" s="91"/>
      <c r="PZ45" s="91"/>
      <c r="QA45" s="91"/>
      <c r="QB45" s="91"/>
      <c r="QC45" s="91"/>
      <c r="QD45" s="91"/>
      <c r="QE45" s="91"/>
      <c r="QF45" s="91"/>
      <c r="QG45" s="91"/>
      <c r="QH45" s="91"/>
      <c r="QI45" s="91"/>
      <c r="QJ45" s="91"/>
      <c r="QK45" s="91"/>
      <c r="QL45" s="91"/>
      <c r="QM45" s="91"/>
      <c r="QN45" s="91"/>
      <c r="QO45" s="91"/>
      <c r="QP45" s="91"/>
      <c r="QQ45" s="91"/>
      <c r="QR45" s="91"/>
      <c r="QS45" s="91"/>
      <c r="QT45" s="91"/>
      <c r="QU45" s="91"/>
      <c r="QV45" s="91"/>
      <c r="QW45" s="91"/>
      <c r="QX45" s="91"/>
      <c r="QY45" s="91"/>
      <c r="QZ45" s="91"/>
      <c r="RA45" s="91"/>
      <c r="RB45" s="91"/>
      <c r="RC45" s="91"/>
      <c r="RD45" s="91"/>
      <c r="RE45" s="91"/>
      <c r="RF45" s="91"/>
      <c r="RG45" s="91"/>
      <c r="RH45" s="91"/>
      <c r="RI45" s="91"/>
      <c r="RJ45" s="91"/>
      <c r="RK45" s="91"/>
      <c r="RL45" s="91"/>
      <c r="RM45" s="91"/>
      <c r="RN45" s="91"/>
      <c r="RO45" s="91"/>
      <c r="RP45" s="91"/>
      <c r="RQ45" s="91"/>
      <c r="RR45" s="91"/>
      <c r="RS45" s="91"/>
      <c r="RT45" s="91"/>
      <c r="RU45" s="91"/>
      <c r="RV45" s="91"/>
      <c r="RW45" s="91"/>
      <c r="RX45" s="91"/>
      <c r="RY45" s="91"/>
      <c r="RZ45" s="91"/>
      <c r="SA45" s="91"/>
      <c r="SB45" s="91"/>
      <c r="SC45" s="91"/>
      <c r="SD45" s="91"/>
      <c r="SE45" s="91"/>
      <c r="SF45" s="91"/>
      <c r="SG45" s="91"/>
      <c r="SH45" s="91"/>
      <c r="SI45" s="91"/>
      <c r="SJ45" s="91"/>
      <c r="SK45" s="91"/>
      <c r="SL45" s="91"/>
      <c r="SM45" s="91"/>
      <c r="SN45" s="91"/>
      <c r="SO45" s="91"/>
      <c r="SP45" s="91"/>
      <c r="SQ45" s="91"/>
      <c r="SR45" s="91"/>
      <c r="SS45" s="91"/>
      <c r="ST45" s="91"/>
      <c r="SU45" s="91"/>
    </row>
    <row r="46" spans="1:515" s="13" customFormat="1" ht="15" customHeight="1">
      <c r="A46" s="46"/>
      <c r="B46" s="595"/>
      <c r="C46" s="595"/>
      <c r="D46" s="595"/>
      <c r="E46" s="595"/>
      <c r="F46" s="595"/>
      <c r="G46" s="576"/>
      <c r="H46" s="576"/>
      <c r="I46" s="576"/>
      <c r="J46" s="576"/>
      <c r="K46" s="576"/>
      <c r="L46" s="576"/>
      <c r="M46" s="576"/>
      <c r="N46" s="576"/>
      <c r="O46" s="576"/>
      <c r="P46" s="576"/>
      <c r="Q46" s="147"/>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1"/>
      <c r="DJ46" s="91"/>
      <c r="DK46" s="91"/>
      <c r="DL46" s="91"/>
      <c r="DM46" s="91"/>
      <c r="DN46" s="91"/>
      <c r="DO46" s="91"/>
      <c r="DP46" s="91"/>
      <c r="DQ46" s="91"/>
      <c r="DR46" s="91"/>
      <c r="DS46" s="91"/>
      <c r="DT46" s="91"/>
      <c r="DU46" s="91"/>
      <c r="DV46" s="91"/>
      <c r="DW46" s="91"/>
      <c r="DX46" s="91"/>
      <c r="DY46" s="91"/>
      <c r="DZ46" s="91"/>
      <c r="EA46" s="91"/>
      <c r="EB46" s="91"/>
      <c r="EC46" s="91"/>
      <c r="ED46" s="91"/>
      <c r="EE46" s="91"/>
      <c r="EF46" s="91"/>
      <c r="EG46" s="91"/>
      <c r="EH46" s="91"/>
      <c r="EI46" s="91"/>
      <c r="EJ46" s="91"/>
      <c r="EK46" s="91"/>
      <c r="EL46" s="91"/>
      <c r="EM46" s="91"/>
      <c r="EN46" s="91"/>
      <c r="EO46" s="91"/>
      <c r="EP46" s="91"/>
      <c r="EQ46" s="91"/>
      <c r="ER46" s="91"/>
      <c r="ES46" s="91"/>
      <c r="ET46" s="91"/>
      <c r="EU46" s="91"/>
      <c r="EV46" s="91"/>
      <c r="EW46" s="91"/>
      <c r="EX46" s="91"/>
      <c r="EY46" s="91"/>
      <c r="EZ46" s="91"/>
      <c r="FA46" s="91"/>
      <c r="FB46" s="91"/>
      <c r="FC46" s="91"/>
      <c r="FD46" s="91"/>
      <c r="FE46" s="91"/>
      <c r="FF46" s="91"/>
      <c r="FG46" s="91"/>
      <c r="FH46" s="91"/>
      <c r="FI46" s="91"/>
      <c r="FJ46" s="91"/>
      <c r="FK46" s="91"/>
      <c r="FL46" s="91"/>
      <c r="FM46" s="91"/>
      <c r="FN46" s="91"/>
      <c r="FO46" s="91"/>
      <c r="FP46" s="91"/>
      <c r="FQ46" s="91"/>
      <c r="FR46" s="91"/>
      <c r="FS46" s="91"/>
      <c r="FT46" s="91"/>
      <c r="FU46" s="91"/>
      <c r="FV46" s="91"/>
      <c r="FW46" s="91"/>
      <c r="FX46" s="91"/>
      <c r="FY46" s="91"/>
      <c r="FZ46" s="91"/>
      <c r="GA46" s="91"/>
      <c r="GB46" s="91"/>
      <c r="GC46" s="91"/>
      <c r="GD46" s="91"/>
      <c r="GE46" s="91"/>
      <c r="GF46" s="91"/>
      <c r="GG46" s="91"/>
      <c r="GH46" s="91"/>
      <c r="GI46" s="91"/>
      <c r="GJ46" s="91"/>
      <c r="GK46" s="91"/>
      <c r="GL46" s="91"/>
      <c r="GM46" s="91"/>
      <c r="GN46" s="91"/>
      <c r="GO46" s="91"/>
      <c r="GP46" s="91"/>
      <c r="GQ46" s="91"/>
      <c r="GR46" s="91"/>
      <c r="GS46" s="91"/>
      <c r="GT46" s="91"/>
      <c r="GU46" s="91"/>
      <c r="GV46" s="91"/>
      <c r="GW46" s="91"/>
      <c r="GX46" s="91"/>
      <c r="GY46" s="91"/>
      <c r="GZ46" s="91"/>
      <c r="HA46" s="91"/>
      <c r="HB46" s="91"/>
      <c r="HC46" s="91"/>
      <c r="HD46" s="91"/>
      <c r="HE46" s="91"/>
      <c r="HF46" s="91"/>
      <c r="HG46" s="91"/>
      <c r="HH46" s="91"/>
      <c r="HI46" s="91"/>
      <c r="HJ46" s="91"/>
      <c r="HK46" s="91"/>
      <c r="HL46" s="91"/>
      <c r="HM46" s="91"/>
      <c r="HN46" s="91"/>
      <c r="HO46" s="91"/>
      <c r="HP46" s="91"/>
      <c r="HQ46" s="91"/>
      <c r="HR46" s="91"/>
      <c r="HS46" s="91"/>
      <c r="HT46" s="91"/>
      <c r="HU46" s="91"/>
      <c r="HV46" s="91"/>
      <c r="HW46" s="91"/>
      <c r="HX46" s="91"/>
      <c r="HY46" s="91"/>
      <c r="HZ46" s="91"/>
      <c r="IA46" s="91"/>
      <c r="IB46" s="91"/>
      <c r="IC46" s="91"/>
      <c r="ID46" s="91"/>
      <c r="IE46" s="91"/>
      <c r="IF46" s="91"/>
      <c r="IG46" s="91"/>
      <c r="IH46" s="91"/>
      <c r="II46" s="91"/>
      <c r="IJ46" s="91"/>
      <c r="IK46" s="91"/>
      <c r="IL46" s="91"/>
      <c r="IM46" s="91"/>
      <c r="IN46" s="91"/>
      <c r="IO46" s="91"/>
      <c r="IP46" s="91"/>
      <c r="IQ46" s="91"/>
      <c r="IR46" s="91"/>
      <c r="IS46" s="91"/>
      <c r="IT46" s="91"/>
      <c r="IU46" s="91"/>
      <c r="IV46" s="91"/>
      <c r="IW46" s="91"/>
      <c r="IX46" s="91"/>
      <c r="IY46" s="91"/>
      <c r="IZ46" s="91"/>
      <c r="JA46" s="91"/>
      <c r="JB46" s="91"/>
      <c r="JC46" s="91"/>
      <c r="JD46" s="91"/>
      <c r="JE46" s="91"/>
      <c r="JF46" s="91"/>
      <c r="JG46" s="91"/>
      <c r="JH46" s="91"/>
      <c r="JI46" s="91"/>
      <c r="JJ46" s="91"/>
      <c r="JK46" s="91"/>
      <c r="JL46" s="91"/>
      <c r="JM46" s="91"/>
      <c r="JN46" s="91"/>
      <c r="JO46" s="91"/>
      <c r="JP46" s="91"/>
      <c r="JQ46" s="91"/>
      <c r="JR46" s="91"/>
      <c r="JS46" s="91"/>
      <c r="JT46" s="91"/>
      <c r="JU46" s="91"/>
      <c r="JV46" s="91"/>
      <c r="JW46" s="91"/>
      <c r="JX46" s="91"/>
      <c r="JY46" s="91"/>
      <c r="JZ46" s="91"/>
      <c r="KA46" s="91"/>
      <c r="KB46" s="91"/>
      <c r="KC46" s="91"/>
      <c r="KD46" s="91"/>
      <c r="KE46" s="91"/>
      <c r="KF46" s="91"/>
      <c r="KG46" s="91"/>
      <c r="KH46" s="91"/>
      <c r="KI46" s="91"/>
      <c r="KJ46" s="91"/>
      <c r="KK46" s="91"/>
      <c r="KL46" s="91"/>
      <c r="KM46" s="91"/>
      <c r="KN46" s="91"/>
      <c r="KO46" s="91"/>
      <c r="KP46" s="91"/>
      <c r="KQ46" s="91"/>
      <c r="KR46" s="91"/>
      <c r="KS46" s="91"/>
      <c r="KT46" s="91"/>
      <c r="KU46" s="91"/>
      <c r="KV46" s="91"/>
      <c r="KW46" s="91"/>
      <c r="KX46" s="91"/>
      <c r="KY46" s="91"/>
      <c r="KZ46" s="91"/>
      <c r="LA46" s="91"/>
      <c r="LB46" s="91"/>
      <c r="LC46" s="91"/>
      <c r="LD46" s="91"/>
      <c r="LE46" s="91"/>
      <c r="LF46" s="91"/>
      <c r="LG46" s="91"/>
      <c r="LH46" s="91"/>
      <c r="LI46" s="91"/>
      <c r="LJ46" s="91"/>
      <c r="LK46" s="91"/>
      <c r="LL46" s="91"/>
      <c r="LM46" s="91"/>
      <c r="LN46" s="91"/>
      <c r="LO46" s="91"/>
      <c r="LP46" s="91"/>
      <c r="LQ46" s="91"/>
      <c r="LR46" s="91"/>
      <c r="LS46" s="91"/>
      <c r="LT46" s="91"/>
      <c r="LU46" s="91"/>
      <c r="LV46" s="91"/>
      <c r="LW46" s="91"/>
      <c r="LX46" s="91"/>
      <c r="LY46" s="91"/>
      <c r="LZ46" s="91"/>
      <c r="MA46" s="91"/>
      <c r="MB46" s="91"/>
      <c r="MC46" s="91"/>
      <c r="MD46" s="91"/>
      <c r="ME46" s="91"/>
      <c r="MF46" s="91"/>
      <c r="MG46" s="91"/>
      <c r="MH46" s="91"/>
      <c r="MI46" s="91"/>
      <c r="MJ46" s="91"/>
      <c r="MK46" s="91"/>
      <c r="ML46" s="91"/>
      <c r="MM46" s="91"/>
      <c r="MN46" s="91"/>
      <c r="MO46" s="91"/>
      <c r="MP46" s="91"/>
      <c r="MQ46" s="91"/>
      <c r="MR46" s="91"/>
      <c r="MS46" s="91"/>
      <c r="MT46" s="91"/>
      <c r="MU46" s="91"/>
      <c r="MV46" s="91"/>
      <c r="MW46" s="91"/>
      <c r="MX46" s="91"/>
      <c r="MY46" s="91"/>
      <c r="MZ46" s="91"/>
      <c r="NA46" s="91"/>
      <c r="NB46" s="91"/>
      <c r="NC46" s="91"/>
      <c r="ND46" s="91"/>
      <c r="NE46" s="91"/>
      <c r="NF46" s="91"/>
      <c r="NG46" s="91"/>
      <c r="NH46" s="91"/>
      <c r="NI46" s="91"/>
      <c r="NJ46" s="91"/>
      <c r="NK46" s="91"/>
      <c r="NL46" s="91"/>
      <c r="NM46" s="91"/>
      <c r="NN46" s="91"/>
      <c r="NO46" s="91"/>
      <c r="NP46" s="91"/>
      <c r="NQ46" s="91"/>
      <c r="NR46" s="91"/>
      <c r="NS46" s="91"/>
      <c r="NT46" s="91"/>
      <c r="NU46" s="91"/>
      <c r="NV46" s="91"/>
      <c r="NW46" s="91"/>
      <c r="NX46" s="91"/>
      <c r="NY46" s="91"/>
      <c r="NZ46" s="91"/>
      <c r="OA46" s="91"/>
      <c r="OB46" s="91"/>
      <c r="OC46" s="91"/>
      <c r="OD46" s="91"/>
      <c r="OE46" s="91"/>
      <c r="OF46" s="91"/>
      <c r="OG46" s="91"/>
      <c r="OH46" s="91"/>
      <c r="OI46" s="91"/>
      <c r="OJ46" s="91"/>
      <c r="OK46" s="91"/>
      <c r="OL46" s="91"/>
      <c r="OM46" s="91"/>
      <c r="ON46" s="91"/>
      <c r="OO46" s="91"/>
      <c r="OP46" s="91"/>
      <c r="OQ46" s="91"/>
      <c r="OR46" s="91"/>
      <c r="OS46" s="91"/>
      <c r="OT46" s="91"/>
      <c r="OU46" s="91"/>
      <c r="OV46" s="91"/>
      <c r="OW46" s="91"/>
      <c r="OX46" s="91"/>
      <c r="OY46" s="91"/>
      <c r="OZ46" s="91"/>
      <c r="PA46" s="91"/>
      <c r="PB46" s="91"/>
      <c r="PC46" s="91"/>
      <c r="PD46" s="91"/>
      <c r="PE46" s="91"/>
      <c r="PF46" s="91"/>
      <c r="PG46" s="91"/>
      <c r="PH46" s="91"/>
      <c r="PI46" s="91"/>
      <c r="PJ46" s="91"/>
      <c r="PK46" s="91"/>
      <c r="PL46" s="91"/>
      <c r="PM46" s="91"/>
      <c r="PN46" s="91"/>
      <c r="PO46" s="91"/>
      <c r="PP46" s="91"/>
      <c r="PQ46" s="91"/>
      <c r="PR46" s="91"/>
      <c r="PS46" s="91"/>
      <c r="PT46" s="91"/>
      <c r="PU46" s="91"/>
      <c r="PV46" s="91"/>
      <c r="PW46" s="91"/>
      <c r="PX46" s="91"/>
      <c r="PY46" s="91"/>
      <c r="PZ46" s="91"/>
      <c r="QA46" s="91"/>
      <c r="QB46" s="91"/>
      <c r="QC46" s="91"/>
      <c r="QD46" s="91"/>
      <c r="QE46" s="91"/>
      <c r="QF46" s="91"/>
      <c r="QG46" s="91"/>
      <c r="QH46" s="91"/>
      <c r="QI46" s="91"/>
      <c r="QJ46" s="91"/>
      <c r="QK46" s="91"/>
      <c r="QL46" s="91"/>
      <c r="QM46" s="91"/>
      <c r="QN46" s="91"/>
      <c r="QO46" s="91"/>
      <c r="QP46" s="91"/>
      <c r="QQ46" s="91"/>
      <c r="QR46" s="91"/>
      <c r="QS46" s="91"/>
      <c r="QT46" s="91"/>
      <c r="QU46" s="91"/>
      <c r="QV46" s="91"/>
      <c r="QW46" s="91"/>
      <c r="QX46" s="91"/>
      <c r="QY46" s="91"/>
      <c r="QZ46" s="91"/>
      <c r="RA46" s="91"/>
      <c r="RB46" s="91"/>
      <c r="RC46" s="91"/>
      <c r="RD46" s="91"/>
      <c r="RE46" s="91"/>
      <c r="RF46" s="91"/>
      <c r="RG46" s="91"/>
      <c r="RH46" s="91"/>
      <c r="RI46" s="91"/>
      <c r="RJ46" s="91"/>
      <c r="RK46" s="91"/>
      <c r="RL46" s="91"/>
      <c r="RM46" s="91"/>
      <c r="RN46" s="91"/>
      <c r="RO46" s="91"/>
      <c r="RP46" s="91"/>
      <c r="RQ46" s="91"/>
      <c r="RR46" s="91"/>
      <c r="RS46" s="91"/>
      <c r="RT46" s="91"/>
      <c r="RU46" s="91"/>
      <c r="RV46" s="91"/>
      <c r="RW46" s="91"/>
      <c r="RX46" s="91"/>
      <c r="RY46" s="91"/>
      <c r="RZ46" s="91"/>
      <c r="SA46" s="91"/>
      <c r="SB46" s="91"/>
      <c r="SC46" s="91"/>
      <c r="SD46" s="91"/>
      <c r="SE46" s="91"/>
      <c r="SF46" s="91"/>
      <c r="SG46" s="91"/>
      <c r="SH46" s="91"/>
      <c r="SI46" s="91"/>
      <c r="SJ46" s="91"/>
      <c r="SK46" s="91"/>
      <c r="SL46" s="91"/>
      <c r="SM46" s="91"/>
      <c r="SN46" s="91"/>
      <c r="SO46" s="91"/>
      <c r="SP46" s="91"/>
      <c r="SQ46" s="91"/>
      <c r="SR46" s="91"/>
      <c r="SS46" s="91"/>
      <c r="ST46" s="91"/>
      <c r="SU46" s="91"/>
    </row>
    <row r="47" spans="1:515" s="13" customFormat="1" ht="15" customHeight="1">
      <c r="A47" s="46"/>
      <c r="B47" s="587" t="s">
        <v>6</v>
      </c>
      <c r="C47" s="587"/>
      <c r="D47" s="587"/>
      <c r="E47" s="587"/>
      <c r="F47" s="587"/>
      <c r="G47" s="587" t="s">
        <v>8</v>
      </c>
      <c r="H47" s="587"/>
      <c r="I47" s="587"/>
      <c r="J47" s="587" t="s">
        <v>9</v>
      </c>
      <c r="K47" s="587"/>
      <c r="L47" s="587"/>
      <c r="M47" s="587" t="s">
        <v>17</v>
      </c>
      <c r="N47" s="587"/>
      <c r="O47" s="45"/>
      <c r="P47" s="45"/>
      <c r="Q47" s="147"/>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c r="DB47" s="91"/>
      <c r="DC47" s="91"/>
      <c r="DD47" s="91"/>
      <c r="DE47" s="91"/>
      <c r="DF47" s="91"/>
      <c r="DG47" s="91"/>
      <c r="DH47" s="91"/>
      <c r="DI47" s="91"/>
      <c r="DJ47" s="91"/>
      <c r="DK47" s="91"/>
      <c r="DL47" s="91"/>
      <c r="DM47" s="91"/>
      <c r="DN47" s="91"/>
      <c r="DO47" s="91"/>
      <c r="DP47" s="91"/>
      <c r="DQ47" s="91"/>
      <c r="DR47" s="91"/>
      <c r="DS47" s="91"/>
      <c r="DT47" s="91"/>
      <c r="DU47" s="91"/>
      <c r="DV47" s="91"/>
      <c r="DW47" s="91"/>
      <c r="DX47" s="91"/>
      <c r="DY47" s="91"/>
      <c r="DZ47" s="91"/>
      <c r="EA47" s="91"/>
      <c r="EB47" s="91"/>
      <c r="EC47" s="91"/>
      <c r="ED47" s="91"/>
      <c r="EE47" s="91"/>
      <c r="EF47" s="91"/>
      <c r="EG47" s="91"/>
      <c r="EH47" s="91"/>
      <c r="EI47" s="91"/>
      <c r="EJ47" s="91"/>
      <c r="EK47" s="91"/>
      <c r="EL47" s="91"/>
      <c r="EM47" s="91"/>
      <c r="EN47" s="91"/>
      <c r="EO47" s="91"/>
      <c r="EP47" s="91"/>
      <c r="EQ47" s="91"/>
      <c r="ER47" s="91"/>
      <c r="ES47" s="91"/>
      <c r="ET47" s="91"/>
      <c r="EU47" s="91"/>
      <c r="EV47" s="91"/>
      <c r="EW47" s="91"/>
      <c r="EX47" s="91"/>
      <c r="EY47" s="91"/>
      <c r="EZ47" s="91"/>
      <c r="FA47" s="91"/>
      <c r="FB47" s="91"/>
      <c r="FC47" s="91"/>
      <c r="FD47" s="91"/>
      <c r="FE47" s="91"/>
      <c r="FF47" s="91"/>
      <c r="FG47" s="91"/>
      <c r="FH47" s="91"/>
      <c r="FI47" s="91"/>
      <c r="FJ47" s="91"/>
      <c r="FK47" s="91"/>
      <c r="FL47" s="91"/>
      <c r="FM47" s="91"/>
      <c r="FN47" s="91"/>
      <c r="FO47" s="91"/>
      <c r="FP47" s="91"/>
      <c r="FQ47" s="91"/>
      <c r="FR47" s="91"/>
      <c r="FS47" s="91"/>
      <c r="FT47" s="91"/>
      <c r="FU47" s="91"/>
      <c r="FV47" s="91"/>
      <c r="FW47" s="91"/>
      <c r="FX47" s="91"/>
      <c r="FY47" s="91"/>
      <c r="FZ47" s="91"/>
      <c r="GA47" s="91"/>
      <c r="GB47" s="91"/>
      <c r="GC47" s="91"/>
      <c r="GD47" s="91"/>
      <c r="GE47" s="91"/>
      <c r="GF47" s="91"/>
      <c r="GG47" s="91"/>
      <c r="GH47" s="91"/>
      <c r="GI47" s="91"/>
      <c r="GJ47" s="91"/>
      <c r="GK47" s="91"/>
      <c r="GL47" s="91"/>
      <c r="GM47" s="91"/>
      <c r="GN47" s="91"/>
      <c r="GO47" s="91"/>
      <c r="GP47" s="91"/>
      <c r="GQ47" s="91"/>
      <c r="GR47" s="91"/>
      <c r="GS47" s="91"/>
      <c r="GT47" s="91"/>
      <c r="GU47" s="91"/>
      <c r="GV47" s="91"/>
      <c r="GW47" s="91"/>
      <c r="GX47" s="91"/>
      <c r="GY47" s="91"/>
      <c r="GZ47" s="91"/>
      <c r="HA47" s="91"/>
      <c r="HB47" s="91"/>
      <c r="HC47" s="91"/>
      <c r="HD47" s="91"/>
      <c r="HE47" s="91"/>
      <c r="HF47" s="91"/>
      <c r="HG47" s="91"/>
      <c r="HH47" s="91"/>
      <c r="HI47" s="91"/>
      <c r="HJ47" s="91"/>
      <c r="HK47" s="91"/>
      <c r="HL47" s="91"/>
      <c r="HM47" s="91"/>
      <c r="HN47" s="91"/>
      <c r="HO47" s="91"/>
      <c r="HP47" s="91"/>
      <c r="HQ47" s="91"/>
      <c r="HR47" s="91"/>
      <c r="HS47" s="91"/>
      <c r="HT47" s="91"/>
      <c r="HU47" s="91"/>
      <c r="HV47" s="91"/>
      <c r="HW47" s="91"/>
      <c r="HX47" s="91"/>
      <c r="HY47" s="91"/>
      <c r="HZ47" s="91"/>
      <c r="IA47" s="91"/>
      <c r="IB47" s="91"/>
      <c r="IC47" s="91"/>
      <c r="ID47" s="91"/>
      <c r="IE47" s="91"/>
      <c r="IF47" s="91"/>
      <c r="IG47" s="91"/>
      <c r="IH47" s="91"/>
      <c r="II47" s="91"/>
      <c r="IJ47" s="91"/>
      <c r="IK47" s="91"/>
      <c r="IL47" s="91"/>
      <c r="IM47" s="91"/>
      <c r="IN47" s="91"/>
      <c r="IO47" s="91"/>
      <c r="IP47" s="91"/>
      <c r="IQ47" s="91"/>
      <c r="IR47" s="91"/>
      <c r="IS47" s="91"/>
      <c r="IT47" s="91"/>
      <c r="IU47" s="91"/>
      <c r="IV47" s="91"/>
      <c r="IW47" s="91"/>
      <c r="IX47" s="91"/>
      <c r="IY47" s="91"/>
      <c r="IZ47" s="91"/>
      <c r="JA47" s="91"/>
      <c r="JB47" s="91"/>
      <c r="JC47" s="91"/>
      <c r="JD47" s="91"/>
      <c r="JE47" s="91"/>
      <c r="JF47" s="91"/>
      <c r="JG47" s="91"/>
      <c r="JH47" s="91"/>
      <c r="JI47" s="91"/>
      <c r="JJ47" s="91"/>
      <c r="JK47" s="91"/>
      <c r="JL47" s="91"/>
      <c r="JM47" s="91"/>
      <c r="JN47" s="91"/>
      <c r="JO47" s="91"/>
      <c r="JP47" s="91"/>
      <c r="JQ47" s="91"/>
      <c r="JR47" s="91"/>
      <c r="JS47" s="91"/>
      <c r="JT47" s="91"/>
      <c r="JU47" s="91"/>
      <c r="JV47" s="91"/>
      <c r="JW47" s="91"/>
      <c r="JX47" s="91"/>
      <c r="JY47" s="91"/>
      <c r="JZ47" s="91"/>
      <c r="KA47" s="91"/>
      <c r="KB47" s="91"/>
      <c r="KC47" s="91"/>
      <c r="KD47" s="91"/>
      <c r="KE47" s="91"/>
      <c r="KF47" s="91"/>
      <c r="KG47" s="91"/>
      <c r="KH47" s="91"/>
      <c r="KI47" s="91"/>
      <c r="KJ47" s="91"/>
      <c r="KK47" s="91"/>
      <c r="KL47" s="91"/>
      <c r="KM47" s="91"/>
      <c r="KN47" s="91"/>
      <c r="KO47" s="91"/>
      <c r="KP47" s="91"/>
      <c r="KQ47" s="91"/>
      <c r="KR47" s="91"/>
      <c r="KS47" s="91"/>
      <c r="KT47" s="91"/>
      <c r="KU47" s="91"/>
      <c r="KV47" s="91"/>
      <c r="KW47" s="91"/>
      <c r="KX47" s="91"/>
      <c r="KY47" s="91"/>
      <c r="KZ47" s="91"/>
      <c r="LA47" s="91"/>
      <c r="LB47" s="91"/>
      <c r="LC47" s="91"/>
      <c r="LD47" s="91"/>
      <c r="LE47" s="91"/>
      <c r="LF47" s="91"/>
      <c r="LG47" s="91"/>
      <c r="LH47" s="91"/>
      <c r="LI47" s="91"/>
      <c r="LJ47" s="91"/>
      <c r="LK47" s="91"/>
      <c r="LL47" s="91"/>
      <c r="LM47" s="91"/>
      <c r="LN47" s="91"/>
      <c r="LO47" s="91"/>
      <c r="LP47" s="91"/>
      <c r="LQ47" s="91"/>
      <c r="LR47" s="91"/>
      <c r="LS47" s="91"/>
      <c r="LT47" s="91"/>
      <c r="LU47" s="91"/>
      <c r="LV47" s="91"/>
      <c r="LW47" s="91"/>
      <c r="LX47" s="91"/>
      <c r="LY47" s="91"/>
      <c r="LZ47" s="91"/>
      <c r="MA47" s="91"/>
      <c r="MB47" s="91"/>
      <c r="MC47" s="91"/>
      <c r="MD47" s="91"/>
      <c r="ME47" s="91"/>
      <c r="MF47" s="91"/>
      <c r="MG47" s="91"/>
      <c r="MH47" s="91"/>
      <c r="MI47" s="91"/>
      <c r="MJ47" s="91"/>
      <c r="MK47" s="91"/>
      <c r="ML47" s="91"/>
      <c r="MM47" s="91"/>
      <c r="MN47" s="91"/>
      <c r="MO47" s="91"/>
      <c r="MP47" s="91"/>
      <c r="MQ47" s="91"/>
      <c r="MR47" s="91"/>
      <c r="MS47" s="91"/>
      <c r="MT47" s="91"/>
      <c r="MU47" s="91"/>
      <c r="MV47" s="91"/>
      <c r="MW47" s="91"/>
      <c r="MX47" s="91"/>
      <c r="MY47" s="91"/>
      <c r="MZ47" s="91"/>
      <c r="NA47" s="91"/>
      <c r="NB47" s="91"/>
      <c r="NC47" s="91"/>
      <c r="ND47" s="91"/>
      <c r="NE47" s="91"/>
      <c r="NF47" s="91"/>
      <c r="NG47" s="91"/>
      <c r="NH47" s="91"/>
      <c r="NI47" s="91"/>
      <c r="NJ47" s="91"/>
      <c r="NK47" s="91"/>
      <c r="NL47" s="91"/>
      <c r="NM47" s="91"/>
      <c r="NN47" s="91"/>
      <c r="NO47" s="91"/>
      <c r="NP47" s="91"/>
      <c r="NQ47" s="91"/>
      <c r="NR47" s="91"/>
      <c r="NS47" s="91"/>
      <c r="NT47" s="91"/>
      <c r="NU47" s="91"/>
      <c r="NV47" s="91"/>
      <c r="NW47" s="91"/>
      <c r="NX47" s="91"/>
      <c r="NY47" s="91"/>
      <c r="NZ47" s="91"/>
      <c r="OA47" s="91"/>
      <c r="OB47" s="91"/>
      <c r="OC47" s="91"/>
      <c r="OD47" s="91"/>
      <c r="OE47" s="91"/>
      <c r="OF47" s="91"/>
      <c r="OG47" s="91"/>
      <c r="OH47" s="91"/>
      <c r="OI47" s="91"/>
      <c r="OJ47" s="91"/>
      <c r="OK47" s="91"/>
      <c r="OL47" s="91"/>
      <c r="OM47" s="91"/>
      <c r="ON47" s="91"/>
      <c r="OO47" s="91"/>
      <c r="OP47" s="91"/>
      <c r="OQ47" s="91"/>
      <c r="OR47" s="91"/>
      <c r="OS47" s="91"/>
      <c r="OT47" s="91"/>
      <c r="OU47" s="91"/>
      <c r="OV47" s="91"/>
      <c r="OW47" s="91"/>
      <c r="OX47" s="91"/>
      <c r="OY47" s="91"/>
      <c r="OZ47" s="91"/>
      <c r="PA47" s="91"/>
      <c r="PB47" s="91"/>
      <c r="PC47" s="91"/>
      <c r="PD47" s="91"/>
      <c r="PE47" s="91"/>
      <c r="PF47" s="91"/>
      <c r="PG47" s="91"/>
      <c r="PH47" s="91"/>
      <c r="PI47" s="91"/>
      <c r="PJ47" s="91"/>
      <c r="PK47" s="91"/>
      <c r="PL47" s="91"/>
      <c r="PM47" s="91"/>
      <c r="PN47" s="91"/>
      <c r="PO47" s="91"/>
      <c r="PP47" s="91"/>
      <c r="PQ47" s="91"/>
      <c r="PR47" s="91"/>
      <c r="PS47" s="91"/>
      <c r="PT47" s="91"/>
      <c r="PU47" s="91"/>
      <c r="PV47" s="91"/>
      <c r="PW47" s="91"/>
      <c r="PX47" s="91"/>
      <c r="PY47" s="91"/>
      <c r="PZ47" s="91"/>
      <c r="QA47" s="91"/>
      <c r="QB47" s="91"/>
      <c r="QC47" s="91"/>
      <c r="QD47" s="91"/>
      <c r="QE47" s="91"/>
      <c r="QF47" s="91"/>
      <c r="QG47" s="91"/>
      <c r="QH47" s="91"/>
      <c r="QI47" s="91"/>
      <c r="QJ47" s="91"/>
      <c r="QK47" s="91"/>
      <c r="QL47" s="91"/>
      <c r="QM47" s="91"/>
      <c r="QN47" s="91"/>
      <c r="QO47" s="91"/>
      <c r="QP47" s="91"/>
      <c r="QQ47" s="91"/>
      <c r="QR47" s="91"/>
      <c r="QS47" s="91"/>
      <c r="QT47" s="91"/>
      <c r="QU47" s="91"/>
      <c r="QV47" s="91"/>
      <c r="QW47" s="91"/>
      <c r="QX47" s="91"/>
      <c r="QY47" s="91"/>
      <c r="QZ47" s="91"/>
      <c r="RA47" s="91"/>
      <c r="RB47" s="91"/>
      <c r="RC47" s="91"/>
      <c r="RD47" s="91"/>
      <c r="RE47" s="91"/>
      <c r="RF47" s="91"/>
      <c r="RG47" s="91"/>
      <c r="RH47" s="91"/>
      <c r="RI47" s="91"/>
      <c r="RJ47" s="91"/>
      <c r="RK47" s="91"/>
      <c r="RL47" s="91"/>
      <c r="RM47" s="91"/>
      <c r="RN47" s="91"/>
      <c r="RO47" s="91"/>
      <c r="RP47" s="91"/>
      <c r="RQ47" s="91"/>
      <c r="RR47" s="91"/>
      <c r="RS47" s="91"/>
      <c r="RT47" s="91"/>
      <c r="RU47" s="91"/>
      <c r="RV47" s="91"/>
      <c r="RW47" s="91"/>
      <c r="RX47" s="91"/>
      <c r="RY47" s="91"/>
      <c r="RZ47" s="91"/>
      <c r="SA47" s="91"/>
      <c r="SB47" s="91"/>
      <c r="SC47" s="91"/>
      <c r="SD47" s="91"/>
      <c r="SE47" s="91"/>
      <c r="SF47" s="91"/>
      <c r="SG47" s="91"/>
      <c r="SH47" s="91"/>
      <c r="SI47" s="91"/>
      <c r="SJ47" s="91"/>
      <c r="SK47" s="91"/>
      <c r="SL47" s="91"/>
      <c r="SM47" s="91"/>
      <c r="SN47" s="91"/>
      <c r="SO47" s="91"/>
      <c r="SP47" s="91"/>
      <c r="SQ47" s="91"/>
      <c r="SR47" s="91"/>
      <c r="SS47" s="91"/>
      <c r="ST47" s="91"/>
      <c r="SU47" s="91"/>
    </row>
    <row r="48" spans="1:515" s="13" customFormat="1" ht="15" customHeight="1">
      <c r="A48" s="46"/>
      <c r="B48" s="576"/>
      <c r="C48" s="576"/>
      <c r="D48" s="576"/>
      <c r="E48" s="576"/>
      <c r="F48" s="576"/>
      <c r="G48" s="576"/>
      <c r="H48" s="576"/>
      <c r="I48" s="576"/>
      <c r="J48" s="576"/>
      <c r="K48" s="576"/>
      <c r="L48" s="576"/>
      <c r="M48" s="576"/>
      <c r="N48" s="576"/>
      <c r="O48" s="576"/>
      <c r="P48" s="576"/>
      <c r="Q48" s="147"/>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c r="CV48" s="91"/>
      <c r="CW48" s="91"/>
      <c r="CX48" s="91"/>
      <c r="CY48" s="91"/>
      <c r="CZ48" s="91"/>
      <c r="DA48" s="91"/>
      <c r="DB48" s="91"/>
      <c r="DC48" s="91"/>
      <c r="DD48" s="91"/>
      <c r="DE48" s="91"/>
      <c r="DF48" s="91"/>
      <c r="DG48" s="91"/>
      <c r="DH48" s="91"/>
      <c r="DI48" s="91"/>
      <c r="DJ48" s="91"/>
      <c r="DK48" s="91"/>
      <c r="DL48" s="91"/>
      <c r="DM48" s="91"/>
      <c r="DN48" s="91"/>
      <c r="DO48" s="91"/>
      <c r="DP48" s="91"/>
      <c r="DQ48" s="91"/>
      <c r="DR48" s="91"/>
      <c r="DS48" s="91"/>
      <c r="DT48" s="91"/>
      <c r="DU48" s="91"/>
      <c r="DV48" s="91"/>
      <c r="DW48" s="91"/>
      <c r="DX48" s="91"/>
      <c r="DY48" s="91"/>
      <c r="DZ48" s="91"/>
      <c r="EA48" s="91"/>
      <c r="EB48" s="91"/>
      <c r="EC48" s="91"/>
      <c r="ED48" s="91"/>
      <c r="EE48" s="91"/>
      <c r="EF48" s="91"/>
      <c r="EG48" s="91"/>
      <c r="EH48" s="91"/>
      <c r="EI48" s="91"/>
      <c r="EJ48" s="91"/>
      <c r="EK48" s="91"/>
      <c r="EL48" s="91"/>
      <c r="EM48" s="91"/>
      <c r="EN48" s="91"/>
      <c r="EO48" s="91"/>
      <c r="EP48" s="91"/>
      <c r="EQ48" s="91"/>
      <c r="ER48" s="91"/>
      <c r="ES48" s="91"/>
      <c r="ET48" s="91"/>
      <c r="EU48" s="91"/>
      <c r="EV48" s="91"/>
      <c r="EW48" s="91"/>
      <c r="EX48" s="91"/>
      <c r="EY48" s="91"/>
      <c r="EZ48" s="91"/>
      <c r="FA48" s="91"/>
      <c r="FB48" s="91"/>
      <c r="FC48" s="91"/>
      <c r="FD48" s="91"/>
      <c r="FE48" s="91"/>
      <c r="FF48" s="91"/>
      <c r="FG48" s="91"/>
      <c r="FH48" s="91"/>
      <c r="FI48" s="91"/>
      <c r="FJ48" s="91"/>
      <c r="FK48" s="91"/>
      <c r="FL48" s="91"/>
      <c r="FM48" s="91"/>
      <c r="FN48" s="91"/>
      <c r="FO48" s="91"/>
      <c r="FP48" s="91"/>
      <c r="FQ48" s="91"/>
      <c r="FR48" s="91"/>
      <c r="FS48" s="91"/>
      <c r="FT48" s="91"/>
      <c r="FU48" s="91"/>
      <c r="FV48" s="91"/>
      <c r="FW48" s="91"/>
      <c r="FX48" s="91"/>
      <c r="FY48" s="91"/>
      <c r="FZ48" s="91"/>
      <c r="GA48" s="91"/>
      <c r="GB48" s="91"/>
      <c r="GC48" s="91"/>
      <c r="GD48" s="91"/>
      <c r="GE48" s="91"/>
      <c r="GF48" s="91"/>
      <c r="GG48" s="91"/>
      <c r="GH48" s="91"/>
      <c r="GI48" s="91"/>
      <c r="GJ48" s="91"/>
      <c r="GK48" s="91"/>
      <c r="GL48" s="91"/>
      <c r="GM48" s="91"/>
      <c r="GN48" s="91"/>
      <c r="GO48" s="91"/>
      <c r="GP48" s="91"/>
      <c r="GQ48" s="91"/>
      <c r="GR48" s="91"/>
      <c r="GS48" s="91"/>
      <c r="GT48" s="91"/>
      <c r="GU48" s="91"/>
      <c r="GV48" s="91"/>
      <c r="GW48" s="91"/>
      <c r="GX48" s="91"/>
      <c r="GY48" s="91"/>
      <c r="GZ48" s="91"/>
      <c r="HA48" s="91"/>
      <c r="HB48" s="91"/>
      <c r="HC48" s="91"/>
      <c r="HD48" s="91"/>
      <c r="HE48" s="91"/>
      <c r="HF48" s="91"/>
      <c r="HG48" s="91"/>
      <c r="HH48" s="91"/>
      <c r="HI48" s="91"/>
      <c r="HJ48" s="91"/>
      <c r="HK48" s="91"/>
      <c r="HL48" s="91"/>
      <c r="HM48" s="91"/>
      <c r="HN48" s="91"/>
      <c r="HO48" s="91"/>
      <c r="HP48" s="91"/>
      <c r="HQ48" s="91"/>
      <c r="HR48" s="91"/>
      <c r="HS48" s="91"/>
      <c r="HT48" s="91"/>
      <c r="HU48" s="91"/>
      <c r="HV48" s="91"/>
      <c r="HW48" s="91"/>
      <c r="HX48" s="91"/>
      <c r="HY48" s="91"/>
      <c r="HZ48" s="91"/>
      <c r="IA48" s="91"/>
      <c r="IB48" s="91"/>
      <c r="IC48" s="91"/>
      <c r="ID48" s="91"/>
      <c r="IE48" s="91"/>
      <c r="IF48" s="91"/>
      <c r="IG48" s="91"/>
      <c r="IH48" s="91"/>
      <c r="II48" s="91"/>
      <c r="IJ48" s="91"/>
      <c r="IK48" s="91"/>
      <c r="IL48" s="91"/>
      <c r="IM48" s="91"/>
      <c r="IN48" s="91"/>
      <c r="IO48" s="91"/>
      <c r="IP48" s="91"/>
      <c r="IQ48" s="91"/>
      <c r="IR48" s="91"/>
      <c r="IS48" s="91"/>
      <c r="IT48" s="91"/>
      <c r="IU48" s="91"/>
      <c r="IV48" s="91"/>
      <c r="IW48" s="91"/>
      <c r="IX48" s="91"/>
      <c r="IY48" s="91"/>
      <c r="IZ48" s="91"/>
      <c r="JA48" s="91"/>
      <c r="JB48" s="91"/>
      <c r="JC48" s="91"/>
      <c r="JD48" s="91"/>
      <c r="JE48" s="91"/>
      <c r="JF48" s="91"/>
      <c r="JG48" s="91"/>
      <c r="JH48" s="91"/>
      <c r="JI48" s="91"/>
      <c r="JJ48" s="91"/>
      <c r="JK48" s="91"/>
      <c r="JL48" s="91"/>
      <c r="JM48" s="91"/>
      <c r="JN48" s="91"/>
      <c r="JO48" s="91"/>
      <c r="JP48" s="91"/>
      <c r="JQ48" s="91"/>
      <c r="JR48" s="91"/>
      <c r="JS48" s="91"/>
      <c r="JT48" s="91"/>
      <c r="JU48" s="91"/>
      <c r="JV48" s="91"/>
      <c r="JW48" s="91"/>
      <c r="JX48" s="91"/>
      <c r="JY48" s="91"/>
      <c r="JZ48" s="91"/>
      <c r="KA48" s="91"/>
      <c r="KB48" s="91"/>
      <c r="KC48" s="91"/>
      <c r="KD48" s="91"/>
      <c r="KE48" s="91"/>
      <c r="KF48" s="91"/>
      <c r="KG48" s="91"/>
      <c r="KH48" s="91"/>
      <c r="KI48" s="91"/>
      <c r="KJ48" s="91"/>
      <c r="KK48" s="91"/>
      <c r="KL48" s="91"/>
      <c r="KM48" s="91"/>
      <c r="KN48" s="91"/>
      <c r="KO48" s="91"/>
      <c r="KP48" s="91"/>
      <c r="KQ48" s="91"/>
      <c r="KR48" s="91"/>
      <c r="KS48" s="91"/>
      <c r="KT48" s="91"/>
      <c r="KU48" s="91"/>
      <c r="KV48" s="91"/>
      <c r="KW48" s="91"/>
      <c r="KX48" s="91"/>
      <c r="KY48" s="91"/>
      <c r="KZ48" s="91"/>
      <c r="LA48" s="91"/>
      <c r="LB48" s="91"/>
      <c r="LC48" s="91"/>
      <c r="LD48" s="91"/>
      <c r="LE48" s="91"/>
      <c r="LF48" s="91"/>
      <c r="LG48" s="91"/>
      <c r="LH48" s="91"/>
      <c r="LI48" s="91"/>
      <c r="LJ48" s="91"/>
      <c r="LK48" s="91"/>
      <c r="LL48" s="91"/>
      <c r="LM48" s="91"/>
      <c r="LN48" s="91"/>
      <c r="LO48" s="91"/>
      <c r="LP48" s="91"/>
      <c r="LQ48" s="91"/>
      <c r="LR48" s="91"/>
      <c r="LS48" s="91"/>
      <c r="LT48" s="91"/>
      <c r="LU48" s="91"/>
      <c r="LV48" s="91"/>
      <c r="LW48" s="91"/>
      <c r="LX48" s="91"/>
      <c r="LY48" s="91"/>
      <c r="LZ48" s="91"/>
      <c r="MA48" s="91"/>
      <c r="MB48" s="91"/>
      <c r="MC48" s="91"/>
      <c r="MD48" s="91"/>
      <c r="ME48" s="91"/>
      <c r="MF48" s="91"/>
      <c r="MG48" s="91"/>
      <c r="MH48" s="91"/>
      <c r="MI48" s="91"/>
      <c r="MJ48" s="91"/>
      <c r="MK48" s="91"/>
      <c r="ML48" s="91"/>
      <c r="MM48" s="91"/>
      <c r="MN48" s="91"/>
      <c r="MO48" s="91"/>
      <c r="MP48" s="91"/>
      <c r="MQ48" s="91"/>
      <c r="MR48" s="91"/>
      <c r="MS48" s="91"/>
      <c r="MT48" s="91"/>
      <c r="MU48" s="91"/>
      <c r="MV48" s="91"/>
      <c r="MW48" s="91"/>
      <c r="MX48" s="91"/>
      <c r="MY48" s="91"/>
      <c r="MZ48" s="91"/>
      <c r="NA48" s="91"/>
      <c r="NB48" s="91"/>
      <c r="NC48" s="91"/>
      <c r="ND48" s="91"/>
      <c r="NE48" s="91"/>
      <c r="NF48" s="91"/>
      <c r="NG48" s="91"/>
      <c r="NH48" s="91"/>
      <c r="NI48" s="91"/>
      <c r="NJ48" s="91"/>
      <c r="NK48" s="91"/>
      <c r="NL48" s="91"/>
      <c r="NM48" s="91"/>
      <c r="NN48" s="91"/>
      <c r="NO48" s="91"/>
      <c r="NP48" s="91"/>
      <c r="NQ48" s="91"/>
      <c r="NR48" s="91"/>
      <c r="NS48" s="91"/>
      <c r="NT48" s="91"/>
      <c r="NU48" s="91"/>
      <c r="NV48" s="91"/>
      <c r="NW48" s="91"/>
      <c r="NX48" s="91"/>
      <c r="NY48" s="91"/>
      <c r="NZ48" s="91"/>
      <c r="OA48" s="91"/>
      <c r="OB48" s="91"/>
      <c r="OC48" s="91"/>
      <c r="OD48" s="91"/>
      <c r="OE48" s="91"/>
      <c r="OF48" s="91"/>
      <c r="OG48" s="91"/>
      <c r="OH48" s="91"/>
      <c r="OI48" s="91"/>
      <c r="OJ48" s="91"/>
      <c r="OK48" s="91"/>
      <c r="OL48" s="91"/>
      <c r="OM48" s="91"/>
      <c r="ON48" s="91"/>
      <c r="OO48" s="91"/>
      <c r="OP48" s="91"/>
      <c r="OQ48" s="91"/>
      <c r="OR48" s="91"/>
      <c r="OS48" s="91"/>
      <c r="OT48" s="91"/>
      <c r="OU48" s="91"/>
      <c r="OV48" s="91"/>
      <c r="OW48" s="91"/>
      <c r="OX48" s="91"/>
      <c r="OY48" s="91"/>
      <c r="OZ48" s="91"/>
      <c r="PA48" s="91"/>
      <c r="PB48" s="91"/>
      <c r="PC48" s="91"/>
      <c r="PD48" s="91"/>
      <c r="PE48" s="91"/>
      <c r="PF48" s="91"/>
      <c r="PG48" s="91"/>
      <c r="PH48" s="91"/>
      <c r="PI48" s="91"/>
      <c r="PJ48" s="91"/>
      <c r="PK48" s="91"/>
      <c r="PL48" s="91"/>
      <c r="PM48" s="91"/>
      <c r="PN48" s="91"/>
      <c r="PO48" s="91"/>
      <c r="PP48" s="91"/>
      <c r="PQ48" s="91"/>
      <c r="PR48" s="91"/>
      <c r="PS48" s="91"/>
      <c r="PT48" s="91"/>
      <c r="PU48" s="91"/>
      <c r="PV48" s="91"/>
      <c r="PW48" s="91"/>
      <c r="PX48" s="91"/>
      <c r="PY48" s="91"/>
      <c r="PZ48" s="91"/>
      <c r="QA48" s="91"/>
      <c r="QB48" s="91"/>
      <c r="QC48" s="91"/>
      <c r="QD48" s="91"/>
      <c r="QE48" s="91"/>
      <c r="QF48" s="91"/>
      <c r="QG48" s="91"/>
      <c r="QH48" s="91"/>
      <c r="QI48" s="91"/>
      <c r="QJ48" s="91"/>
      <c r="QK48" s="91"/>
      <c r="QL48" s="91"/>
      <c r="QM48" s="91"/>
      <c r="QN48" s="91"/>
      <c r="QO48" s="91"/>
      <c r="QP48" s="91"/>
      <c r="QQ48" s="91"/>
      <c r="QR48" s="91"/>
      <c r="QS48" s="91"/>
      <c r="QT48" s="91"/>
      <c r="QU48" s="91"/>
      <c r="QV48" s="91"/>
      <c r="QW48" s="91"/>
      <c r="QX48" s="91"/>
      <c r="QY48" s="91"/>
      <c r="QZ48" s="91"/>
      <c r="RA48" s="91"/>
      <c r="RB48" s="91"/>
      <c r="RC48" s="91"/>
      <c r="RD48" s="91"/>
      <c r="RE48" s="91"/>
      <c r="RF48" s="91"/>
      <c r="RG48" s="91"/>
      <c r="RH48" s="91"/>
      <c r="RI48" s="91"/>
      <c r="RJ48" s="91"/>
      <c r="RK48" s="91"/>
      <c r="RL48" s="91"/>
      <c r="RM48" s="91"/>
      <c r="RN48" s="91"/>
      <c r="RO48" s="91"/>
      <c r="RP48" s="91"/>
      <c r="RQ48" s="91"/>
      <c r="RR48" s="91"/>
      <c r="RS48" s="91"/>
      <c r="RT48" s="91"/>
      <c r="RU48" s="91"/>
      <c r="RV48" s="91"/>
      <c r="RW48" s="91"/>
      <c r="RX48" s="91"/>
      <c r="RY48" s="91"/>
      <c r="RZ48" s="91"/>
      <c r="SA48" s="91"/>
      <c r="SB48" s="91"/>
      <c r="SC48" s="91"/>
      <c r="SD48" s="91"/>
      <c r="SE48" s="91"/>
      <c r="SF48" s="91"/>
      <c r="SG48" s="91"/>
      <c r="SH48" s="91"/>
      <c r="SI48" s="91"/>
      <c r="SJ48" s="91"/>
      <c r="SK48" s="91"/>
      <c r="SL48" s="91"/>
      <c r="SM48" s="91"/>
      <c r="SN48" s="91"/>
      <c r="SO48" s="91"/>
      <c r="SP48" s="91"/>
      <c r="SQ48" s="91"/>
      <c r="SR48" s="91"/>
      <c r="SS48" s="91"/>
      <c r="ST48" s="91"/>
      <c r="SU48" s="91"/>
    </row>
    <row r="49" spans="1:515" s="13" customFormat="1" ht="15" customHeight="1">
      <c r="A49" s="46"/>
      <c r="B49" s="587" t="s">
        <v>18</v>
      </c>
      <c r="C49" s="587"/>
      <c r="D49" s="587"/>
      <c r="E49" s="587"/>
      <c r="F49" s="587"/>
      <c r="G49" s="587" t="s">
        <v>19</v>
      </c>
      <c r="H49" s="587"/>
      <c r="I49" s="587"/>
      <c r="J49" s="587" t="s">
        <v>20</v>
      </c>
      <c r="K49" s="587"/>
      <c r="L49" s="587"/>
      <c r="M49" s="587" t="s">
        <v>23</v>
      </c>
      <c r="N49" s="587"/>
      <c r="O49" s="587"/>
      <c r="P49" s="587"/>
      <c r="Q49" s="147"/>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c r="DB49" s="91"/>
      <c r="DC49" s="91"/>
      <c r="DD49" s="91"/>
      <c r="DE49" s="91"/>
      <c r="DF49" s="91"/>
      <c r="DG49" s="91"/>
      <c r="DH49" s="91"/>
      <c r="DI49" s="91"/>
      <c r="DJ49" s="91"/>
      <c r="DK49" s="91"/>
      <c r="DL49" s="91"/>
      <c r="DM49" s="91"/>
      <c r="DN49" s="91"/>
      <c r="DO49" s="91"/>
      <c r="DP49" s="91"/>
      <c r="DQ49" s="91"/>
      <c r="DR49" s="91"/>
      <c r="DS49" s="91"/>
      <c r="DT49" s="91"/>
      <c r="DU49" s="91"/>
      <c r="DV49" s="91"/>
      <c r="DW49" s="91"/>
      <c r="DX49" s="91"/>
      <c r="DY49" s="91"/>
      <c r="DZ49" s="91"/>
      <c r="EA49" s="91"/>
      <c r="EB49" s="91"/>
      <c r="EC49" s="91"/>
      <c r="ED49" s="91"/>
      <c r="EE49" s="91"/>
      <c r="EF49" s="91"/>
      <c r="EG49" s="91"/>
      <c r="EH49" s="91"/>
      <c r="EI49" s="91"/>
      <c r="EJ49" s="91"/>
      <c r="EK49" s="91"/>
      <c r="EL49" s="91"/>
      <c r="EM49" s="91"/>
      <c r="EN49" s="91"/>
      <c r="EO49" s="91"/>
      <c r="EP49" s="91"/>
      <c r="EQ49" s="91"/>
      <c r="ER49" s="91"/>
      <c r="ES49" s="91"/>
      <c r="ET49" s="91"/>
      <c r="EU49" s="91"/>
      <c r="EV49" s="91"/>
      <c r="EW49" s="91"/>
      <c r="EX49" s="91"/>
      <c r="EY49" s="91"/>
      <c r="EZ49" s="91"/>
      <c r="FA49" s="91"/>
      <c r="FB49" s="91"/>
      <c r="FC49" s="91"/>
      <c r="FD49" s="91"/>
      <c r="FE49" s="91"/>
      <c r="FF49" s="91"/>
      <c r="FG49" s="91"/>
      <c r="FH49" s="91"/>
      <c r="FI49" s="91"/>
      <c r="FJ49" s="91"/>
      <c r="FK49" s="91"/>
      <c r="FL49" s="91"/>
      <c r="FM49" s="91"/>
      <c r="FN49" s="91"/>
      <c r="FO49" s="91"/>
      <c r="FP49" s="91"/>
      <c r="FQ49" s="91"/>
      <c r="FR49" s="91"/>
      <c r="FS49" s="91"/>
      <c r="FT49" s="91"/>
      <c r="FU49" s="91"/>
      <c r="FV49" s="91"/>
      <c r="FW49" s="91"/>
      <c r="FX49" s="91"/>
      <c r="FY49" s="91"/>
      <c r="FZ49" s="91"/>
      <c r="GA49" s="91"/>
      <c r="GB49" s="91"/>
      <c r="GC49" s="91"/>
      <c r="GD49" s="91"/>
      <c r="GE49" s="91"/>
      <c r="GF49" s="91"/>
      <c r="GG49" s="91"/>
      <c r="GH49" s="91"/>
      <c r="GI49" s="91"/>
      <c r="GJ49" s="91"/>
      <c r="GK49" s="91"/>
      <c r="GL49" s="91"/>
      <c r="GM49" s="91"/>
      <c r="GN49" s="91"/>
      <c r="GO49" s="91"/>
      <c r="GP49" s="91"/>
      <c r="GQ49" s="91"/>
      <c r="GR49" s="91"/>
      <c r="GS49" s="91"/>
      <c r="GT49" s="91"/>
      <c r="GU49" s="91"/>
      <c r="GV49" s="91"/>
      <c r="GW49" s="91"/>
      <c r="GX49" s="91"/>
      <c r="GY49" s="91"/>
      <c r="GZ49" s="91"/>
      <c r="HA49" s="91"/>
      <c r="HB49" s="91"/>
      <c r="HC49" s="91"/>
      <c r="HD49" s="91"/>
      <c r="HE49" s="91"/>
      <c r="HF49" s="91"/>
      <c r="HG49" s="91"/>
      <c r="HH49" s="91"/>
      <c r="HI49" s="91"/>
      <c r="HJ49" s="91"/>
      <c r="HK49" s="91"/>
      <c r="HL49" s="91"/>
      <c r="HM49" s="91"/>
      <c r="HN49" s="91"/>
      <c r="HO49" s="91"/>
      <c r="HP49" s="91"/>
      <c r="HQ49" s="91"/>
      <c r="HR49" s="91"/>
      <c r="HS49" s="91"/>
      <c r="HT49" s="91"/>
      <c r="HU49" s="91"/>
      <c r="HV49" s="91"/>
      <c r="HW49" s="91"/>
      <c r="HX49" s="91"/>
      <c r="HY49" s="91"/>
      <c r="HZ49" s="91"/>
      <c r="IA49" s="91"/>
      <c r="IB49" s="91"/>
      <c r="IC49" s="91"/>
      <c r="ID49" s="91"/>
      <c r="IE49" s="91"/>
      <c r="IF49" s="91"/>
      <c r="IG49" s="91"/>
      <c r="IH49" s="91"/>
      <c r="II49" s="91"/>
      <c r="IJ49" s="91"/>
      <c r="IK49" s="91"/>
      <c r="IL49" s="91"/>
      <c r="IM49" s="91"/>
      <c r="IN49" s="91"/>
      <c r="IO49" s="91"/>
      <c r="IP49" s="91"/>
      <c r="IQ49" s="91"/>
      <c r="IR49" s="91"/>
      <c r="IS49" s="91"/>
      <c r="IT49" s="91"/>
      <c r="IU49" s="91"/>
      <c r="IV49" s="91"/>
      <c r="IW49" s="91"/>
      <c r="IX49" s="91"/>
      <c r="IY49" s="91"/>
      <c r="IZ49" s="91"/>
      <c r="JA49" s="91"/>
      <c r="JB49" s="91"/>
      <c r="JC49" s="91"/>
      <c r="JD49" s="91"/>
      <c r="JE49" s="91"/>
      <c r="JF49" s="91"/>
      <c r="JG49" s="91"/>
      <c r="JH49" s="91"/>
      <c r="JI49" s="91"/>
      <c r="JJ49" s="91"/>
      <c r="JK49" s="91"/>
      <c r="JL49" s="91"/>
      <c r="JM49" s="91"/>
      <c r="JN49" s="91"/>
      <c r="JO49" s="91"/>
      <c r="JP49" s="91"/>
      <c r="JQ49" s="91"/>
      <c r="JR49" s="91"/>
      <c r="JS49" s="91"/>
      <c r="JT49" s="91"/>
      <c r="JU49" s="91"/>
      <c r="JV49" s="91"/>
      <c r="JW49" s="91"/>
      <c r="JX49" s="91"/>
      <c r="JY49" s="91"/>
      <c r="JZ49" s="91"/>
      <c r="KA49" s="91"/>
      <c r="KB49" s="91"/>
      <c r="KC49" s="91"/>
      <c r="KD49" s="91"/>
      <c r="KE49" s="91"/>
      <c r="KF49" s="91"/>
      <c r="KG49" s="91"/>
      <c r="KH49" s="91"/>
      <c r="KI49" s="91"/>
      <c r="KJ49" s="91"/>
      <c r="KK49" s="91"/>
      <c r="KL49" s="91"/>
      <c r="KM49" s="91"/>
      <c r="KN49" s="91"/>
      <c r="KO49" s="91"/>
      <c r="KP49" s="91"/>
      <c r="KQ49" s="91"/>
      <c r="KR49" s="91"/>
      <c r="KS49" s="91"/>
      <c r="KT49" s="91"/>
      <c r="KU49" s="91"/>
      <c r="KV49" s="91"/>
      <c r="KW49" s="91"/>
      <c r="KX49" s="91"/>
      <c r="KY49" s="91"/>
      <c r="KZ49" s="91"/>
      <c r="LA49" s="91"/>
      <c r="LB49" s="91"/>
      <c r="LC49" s="91"/>
      <c r="LD49" s="91"/>
      <c r="LE49" s="91"/>
      <c r="LF49" s="91"/>
      <c r="LG49" s="91"/>
      <c r="LH49" s="91"/>
      <c r="LI49" s="91"/>
      <c r="LJ49" s="91"/>
      <c r="LK49" s="91"/>
      <c r="LL49" s="91"/>
      <c r="LM49" s="91"/>
      <c r="LN49" s="91"/>
      <c r="LO49" s="91"/>
      <c r="LP49" s="91"/>
      <c r="LQ49" s="91"/>
      <c r="LR49" s="91"/>
      <c r="LS49" s="91"/>
      <c r="LT49" s="91"/>
      <c r="LU49" s="91"/>
      <c r="LV49" s="91"/>
      <c r="LW49" s="91"/>
      <c r="LX49" s="91"/>
      <c r="LY49" s="91"/>
      <c r="LZ49" s="91"/>
      <c r="MA49" s="91"/>
      <c r="MB49" s="91"/>
      <c r="MC49" s="91"/>
      <c r="MD49" s="91"/>
      <c r="ME49" s="91"/>
      <c r="MF49" s="91"/>
      <c r="MG49" s="91"/>
      <c r="MH49" s="91"/>
      <c r="MI49" s="91"/>
      <c r="MJ49" s="91"/>
      <c r="MK49" s="91"/>
      <c r="ML49" s="91"/>
      <c r="MM49" s="91"/>
      <c r="MN49" s="91"/>
      <c r="MO49" s="91"/>
      <c r="MP49" s="91"/>
      <c r="MQ49" s="91"/>
      <c r="MR49" s="91"/>
      <c r="MS49" s="91"/>
      <c r="MT49" s="91"/>
      <c r="MU49" s="91"/>
      <c r="MV49" s="91"/>
      <c r="MW49" s="91"/>
      <c r="MX49" s="91"/>
      <c r="MY49" s="91"/>
      <c r="MZ49" s="91"/>
      <c r="NA49" s="91"/>
      <c r="NB49" s="91"/>
      <c r="NC49" s="91"/>
      <c r="ND49" s="91"/>
      <c r="NE49" s="91"/>
      <c r="NF49" s="91"/>
      <c r="NG49" s="91"/>
      <c r="NH49" s="91"/>
      <c r="NI49" s="91"/>
      <c r="NJ49" s="91"/>
      <c r="NK49" s="91"/>
      <c r="NL49" s="91"/>
      <c r="NM49" s="91"/>
      <c r="NN49" s="91"/>
      <c r="NO49" s="91"/>
      <c r="NP49" s="91"/>
      <c r="NQ49" s="91"/>
      <c r="NR49" s="91"/>
      <c r="NS49" s="91"/>
      <c r="NT49" s="91"/>
      <c r="NU49" s="91"/>
      <c r="NV49" s="91"/>
      <c r="NW49" s="91"/>
      <c r="NX49" s="91"/>
      <c r="NY49" s="91"/>
      <c r="NZ49" s="91"/>
      <c r="OA49" s="91"/>
      <c r="OB49" s="91"/>
      <c r="OC49" s="91"/>
      <c r="OD49" s="91"/>
      <c r="OE49" s="91"/>
      <c r="OF49" s="91"/>
      <c r="OG49" s="91"/>
      <c r="OH49" s="91"/>
      <c r="OI49" s="91"/>
      <c r="OJ49" s="91"/>
      <c r="OK49" s="91"/>
      <c r="OL49" s="91"/>
      <c r="OM49" s="91"/>
      <c r="ON49" s="91"/>
      <c r="OO49" s="91"/>
      <c r="OP49" s="91"/>
      <c r="OQ49" s="91"/>
      <c r="OR49" s="91"/>
      <c r="OS49" s="91"/>
      <c r="OT49" s="91"/>
      <c r="OU49" s="91"/>
      <c r="OV49" s="91"/>
      <c r="OW49" s="91"/>
      <c r="OX49" s="91"/>
      <c r="OY49" s="91"/>
      <c r="OZ49" s="91"/>
      <c r="PA49" s="91"/>
      <c r="PB49" s="91"/>
      <c r="PC49" s="91"/>
      <c r="PD49" s="91"/>
      <c r="PE49" s="91"/>
      <c r="PF49" s="91"/>
      <c r="PG49" s="91"/>
      <c r="PH49" s="91"/>
      <c r="PI49" s="91"/>
      <c r="PJ49" s="91"/>
      <c r="PK49" s="91"/>
      <c r="PL49" s="91"/>
      <c r="PM49" s="91"/>
      <c r="PN49" s="91"/>
      <c r="PO49" s="91"/>
      <c r="PP49" s="91"/>
      <c r="PQ49" s="91"/>
      <c r="PR49" s="91"/>
      <c r="PS49" s="91"/>
      <c r="PT49" s="91"/>
      <c r="PU49" s="91"/>
      <c r="PV49" s="91"/>
      <c r="PW49" s="91"/>
      <c r="PX49" s="91"/>
      <c r="PY49" s="91"/>
      <c r="PZ49" s="91"/>
      <c r="QA49" s="91"/>
      <c r="QB49" s="91"/>
      <c r="QC49" s="91"/>
      <c r="QD49" s="91"/>
      <c r="QE49" s="91"/>
      <c r="QF49" s="91"/>
      <c r="QG49" s="91"/>
      <c r="QH49" s="91"/>
      <c r="QI49" s="91"/>
      <c r="QJ49" s="91"/>
      <c r="QK49" s="91"/>
      <c r="QL49" s="91"/>
      <c r="QM49" s="91"/>
      <c r="QN49" s="91"/>
      <c r="QO49" s="91"/>
      <c r="QP49" s="91"/>
      <c r="QQ49" s="91"/>
      <c r="QR49" s="91"/>
      <c r="QS49" s="91"/>
      <c r="QT49" s="91"/>
      <c r="QU49" s="91"/>
      <c r="QV49" s="91"/>
      <c r="QW49" s="91"/>
      <c r="QX49" s="91"/>
      <c r="QY49" s="91"/>
      <c r="QZ49" s="91"/>
      <c r="RA49" s="91"/>
      <c r="RB49" s="91"/>
      <c r="RC49" s="91"/>
      <c r="RD49" s="91"/>
      <c r="RE49" s="91"/>
      <c r="RF49" s="91"/>
      <c r="RG49" s="91"/>
      <c r="RH49" s="91"/>
      <c r="RI49" s="91"/>
      <c r="RJ49" s="91"/>
      <c r="RK49" s="91"/>
      <c r="RL49" s="91"/>
      <c r="RM49" s="91"/>
      <c r="RN49" s="91"/>
      <c r="RO49" s="91"/>
      <c r="RP49" s="91"/>
      <c r="RQ49" s="91"/>
      <c r="RR49" s="91"/>
      <c r="RS49" s="91"/>
      <c r="RT49" s="91"/>
      <c r="RU49" s="91"/>
      <c r="RV49" s="91"/>
      <c r="RW49" s="91"/>
      <c r="RX49" s="91"/>
      <c r="RY49" s="91"/>
      <c r="RZ49" s="91"/>
      <c r="SA49" s="91"/>
      <c r="SB49" s="91"/>
      <c r="SC49" s="91"/>
      <c r="SD49" s="91"/>
      <c r="SE49" s="91"/>
      <c r="SF49" s="91"/>
      <c r="SG49" s="91"/>
      <c r="SH49" s="91"/>
      <c r="SI49" s="91"/>
      <c r="SJ49" s="91"/>
      <c r="SK49" s="91"/>
      <c r="SL49" s="91"/>
      <c r="SM49" s="91"/>
      <c r="SN49" s="91"/>
      <c r="SO49" s="91"/>
      <c r="SP49" s="91"/>
      <c r="SQ49" s="91"/>
      <c r="SR49" s="91"/>
      <c r="SS49" s="91"/>
      <c r="ST49" s="91"/>
      <c r="SU49" s="91"/>
    </row>
    <row r="50" spans="1:515" ht="6.6" customHeight="1">
      <c r="A50" s="599"/>
      <c r="B50" s="599"/>
      <c r="C50" s="599"/>
      <c r="D50" s="599"/>
      <c r="E50" s="599"/>
      <c r="F50" s="599"/>
      <c r="G50" s="599"/>
      <c r="H50" s="599"/>
      <c r="I50" s="599"/>
      <c r="J50" s="599"/>
      <c r="K50" s="599"/>
      <c r="L50" s="599"/>
      <c r="M50" s="599"/>
      <c r="N50" s="599"/>
      <c r="O50" s="599"/>
      <c r="P50" s="599"/>
      <c r="Q50" s="599"/>
    </row>
    <row r="51" spans="1:515" ht="25.9" customHeight="1">
      <c r="A51" s="43"/>
      <c r="B51" s="578" t="s">
        <v>15</v>
      </c>
      <c r="C51" s="578"/>
      <c r="D51" s="578"/>
      <c r="E51" s="578"/>
      <c r="F51" s="578"/>
      <c r="G51" s="578" t="s">
        <v>21</v>
      </c>
      <c r="H51" s="579"/>
      <c r="I51" s="578" t="s">
        <v>30</v>
      </c>
      <c r="J51" s="579"/>
      <c r="K51" s="578" t="s">
        <v>31</v>
      </c>
      <c r="L51" s="578"/>
      <c r="M51" s="578"/>
      <c r="N51" s="578"/>
      <c r="O51" s="578" t="s">
        <v>32</v>
      </c>
      <c r="P51" s="578"/>
      <c r="Q51" s="149"/>
    </row>
    <row r="52" spans="1:515" ht="22.7" customHeight="1">
      <c r="A52" s="43"/>
      <c r="B52" s="574"/>
      <c r="C52" s="574"/>
      <c r="D52" s="574"/>
      <c r="E52" s="574"/>
      <c r="F52" s="574"/>
      <c r="G52" s="577"/>
      <c r="H52" s="577"/>
      <c r="I52" s="580"/>
      <c r="J52" s="580"/>
      <c r="K52" s="574"/>
      <c r="L52" s="574"/>
      <c r="M52" s="574"/>
      <c r="N52" s="574"/>
      <c r="O52" s="577" t="s">
        <v>33</v>
      </c>
      <c r="P52" s="577"/>
      <c r="Q52" s="150"/>
    </row>
    <row r="53" spans="1:515" ht="22.7" customHeight="1">
      <c r="A53" s="43"/>
      <c r="B53" s="574"/>
      <c r="C53" s="574"/>
      <c r="D53" s="574"/>
      <c r="E53" s="574"/>
      <c r="F53" s="574"/>
      <c r="G53" s="577"/>
      <c r="H53" s="577"/>
      <c r="I53" s="575"/>
      <c r="J53" s="575"/>
      <c r="K53" s="574"/>
      <c r="L53" s="574"/>
      <c r="M53" s="574"/>
      <c r="N53" s="574"/>
      <c r="O53" s="577" t="s">
        <v>33</v>
      </c>
      <c r="P53" s="577"/>
      <c r="Q53" s="150"/>
    </row>
    <row r="54" spans="1:515" ht="22.7" customHeight="1">
      <c r="A54" s="43"/>
      <c r="B54" s="574"/>
      <c r="C54" s="574"/>
      <c r="D54" s="574"/>
      <c r="E54" s="574"/>
      <c r="F54" s="574"/>
      <c r="G54" s="577"/>
      <c r="H54" s="577"/>
      <c r="I54" s="575"/>
      <c r="J54" s="575"/>
      <c r="K54" s="574"/>
      <c r="L54" s="574"/>
      <c r="M54" s="574"/>
      <c r="N54" s="574"/>
      <c r="O54" s="577" t="s">
        <v>33</v>
      </c>
      <c r="P54" s="577"/>
      <c r="Q54" s="150"/>
    </row>
    <row r="55" spans="1:515" ht="22.7" customHeight="1">
      <c r="A55" s="43"/>
      <c r="B55" s="574"/>
      <c r="C55" s="574"/>
      <c r="D55" s="574"/>
      <c r="E55" s="574"/>
      <c r="F55" s="574"/>
      <c r="G55" s="577"/>
      <c r="H55" s="577"/>
      <c r="I55" s="575"/>
      <c r="J55" s="575"/>
      <c r="K55" s="574"/>
      <c r="L55" s="574"/>
      <c r="M55" s="574"/>
      <c r="N55" s="574"/>
      <c r="O55" s="583" t="s">
        <v>33</v>
      </c>
      <c r="P55" s="584"/>
      <c r="Q55" s="150"/>
    </row>
    <row r="56" spans="1:515">
      <c r="A56" s="600"/>
      <c r="B56" s="600"/>
      <c r="C56" s="600"/>
      <c r="D56" s="600"/>
      <c r="E56" s="600"/>
      <c r="F56" s="581" t="s">
        <v>34</v>
      </c>
      <c r="G56" s="581"/>
      <c r="H56" s="582"/>
      <c r="I56" s="572">
        <f>SUM(I52:J55)</f>
        <v>0</v>
      </c>
      <c r="J56" s="573"/>
      <c r="K56" s="601"/>
      <c r="L56" s="600"/>
      <c r="M56" s="600"/>
      <c r="N56" s="600"/>
      <c r="O56" s="600"/>
      <c r="P56" s="600"/>
      <c r="Q56" s="600"/>
    </row>
    <row r="57" spans="1:515" s="3" customFormat="1" ht="7.15" customHeight="1">
      <c r="A57" s="43"/>
      <c r="B57" s="568"/>
      <c r="C57" s="568"/>
      <c r="D57" s="568"/>
      <c r="E57" s="568"/>
      <c r="F57" s="568"/>
      <c r="G57" s="568"/>
      <c r="H57" s="568"/>
      <c r="I57" s="568"/>
      <c r="J57" s="568"/>
      <c r="K57" s="568"/>
      <c r="L57" s="568"/>
      <c r="M57" s="568"/>
      <c r="N57" s="568"/>
      <c r="O57" s="568"/>
      <c r="P57" s="568"/>
      <c r="Q57" s="65"/>
    </row>
    <row r="58" spans="1:515">
      <c r="B58" s="569"/>
      <c r="C58" s="569"/>
      <c r="D58" s="569"/>
      <c r="E58" s="569"/>
      <c r="F58" s="569"/>
      <c r="G58" s="569"/>
      <c r="H58" s="569"/>
      <c r="I58" s="569"/>
      <c r="J58" s="569"/>
      <c r="K58" s="569"/>
      <c r="L58" s="569"/>
      <c r="M58" s="569"/>
      <c r="N58" s="569"/>
      <c r="O58" s="569"/>
      <c r="P58" s="569"/>
    </row>
    <row r="59" spans="1:515">
      <c r="B59" s="569"/>
      <c r="C59" s="569"/>
      <c r="D59" s="569"/>
      <c r="E59" s="569"/>
      <c r="F59" s="569"/>
      <c r="G59" s="569"/>
      <c r="H59" s="569"/>
      <c r="I59" s="569"/>
      <c r="J59" s="569"/>
      <c r="K59" s="569"/>
      <c r="L59" s="569"/>
      <c r="M59" s="569"/>
      <c r="N59" s="569"/>
      <c r="O59" s="569"/>
      <c r="P59" s="569"/>
    </row>
    <row r="60" spans="1:515">
      <c r="B60" s="569"/>
      <c r="C60" s="569"/>
      <c r="D60" s="569"/>
      <c r="E60" s="569"/>
      <c r="F60" s="569"/>
      <c r="G60" s="569"/>
      <c r="H60" s="569"/>
      <c r="I60" s="569"/>
      <c r="J60" s="569"/>
      <c r="K60" s="569"/>
      <c r="L60" s="569"/>
      <c r="M60" s="569"/>
      <c r="N60" s="569"/>
      <c r="O60" s="569"/>
      <c r="P60" s="569"/>
    </row>
    <row r="61" spans="1:515">
      <c r="B61" s="569"/>
      <c r="C61" s="569"/>
      <c r="D61" s="569"/>
      <c r="E61" s="569"/>
      <c r="F61" s="569"/>
      <c r="G61" s="569"/>
      <c r="H61" s="569"/>
      <c r="I61" s="569"/>
      <c r="J61" s="569"/>
      <c r="K61" s="569"/>
      <c r="L61" s="569"/>
      <c r="M61" s="569"/>
      <c r="N61" s="569"/>
      <c r="O61" s="569"/>
      <c r="P61" s="569"/>
    </row>
    <row r="62" spans="1:515">
      <c r="B62" s="569"/>
      <c r="C62" s="569"/>
      <c r="D62" s="569"/>
      <c r="E62" s="569"/>
      <c r="F62" s="569"/>
      <c r="G62" s="569"/>
      <c r="H62" s="569"/>
      <c r="I62" s="569"/>
      <c r="J62" s="569"/>
      <c r="K62" s="569"/>
      <c r="L62" s="569"/>
      <c r="M62" s="569"/>
      <c r="N62" s="569"/>
      <c r="O62" s="569"/>
      <c r="P62" s="569"/>
    </row>
    <row r="63" spans="1:515">
      <c r="B63" s="569"/>
      <c r="C63" s="569"/>
      <c r="D63" s="569"/>
      <c r="E63" s="569"/>
      <c r="F63" s="569"/>
      <c r="G63" s="569"/>
      <c r="H63" s="569"/>
      <c r="I63" s="569"/>
      <c r="J63" s="569"/>
      <c r="K63" s="569"/>
      <c r="L63" s="569"/>
      <c r="M63" s="569"/>
      <c r="N63" s="569"/>
      <c r="O63" s="569"/>
      <c r="P63" s="569"/>
    </row>
    <row r="64" spans="1:515">
      <c r="B64" s="569"/>
      <c r="C64" s="569"/>
      <c r="D64" s="569"/>
      <c r="E64" s="569"/>
      <c r="F64" s="569"/>
      <c r="G64" s="569"/>
      <c r="H64" s="569"/>
      <c r="I64" s="569"/>
      <c r="J64" s="569"/>
      <c r="K64" s="569"/>
      <c r="L64" s="569"/>
      <c r="M64" s="569"/>
      <c r="N64" s="569"/>
      <c r="O64" s="569"/>
      <c r="P64" s="569"/>
    </row>
    <row r="65" spans="2:16">
      <c r="B65" s="569"/>
      <c r="C65" s="569"/>
      <c r="D65" s="569"/>
      <c r="E65" s="569"/>
      <c r="F65" s="569"/>
      <c r="G65" s="569"/>
      <c r="H65" s="569"/>
      <c r="I65" s="569"/>
      <c r="J65" s="569"/>
      <c r="K65" s="569"/>
      <c r="L65" s="569"/>
      <c r="M65" s="569"/>
      <c r="N65" s="569"/>
      <c r="O65" s="569"/>
      <c r="P65" s="569"/>
    </row>
    <row r="66" spans="2:16">
      <c r="B66" s="569"/>
      <c r="C66" s="569"/>
      <c r="D66" s="569"/>
      <c r="E66" s="569"/>
      <c r="F66" s="569"/>
      <c r="G66" s="569"/>
      <c r="H66" s="569"/>
      <c r="I66" s="569"/>
      <c r="J66" s="569"/>
      <c r="K66" s="569"/>
      <c r="L66" s="569"/>
      <c r="M66" s="569"/>
      <c r="N66" s="569"/>
      <c r="O66" s="569"/>
      <c r="P66" s="569"/>
    </row>
    <row r="67" spans="2:16">
      <c r="B67" s="569"/>
      <c r="C67" s="569"/>
      <c r="D67" s="569"/>
      <c r="E67" s="569"/>
      <c r="F67" s="569"/>
      <c r="G67" s="569"/>
      <c r="H67" s="569"/>
      <c r="I67" s="569"/>
      <c r="J67" s="569"/>
      <c r="K67" s="569"/>
      <c r="L67" s="569"/>
      <c r="M67" s="569"/>
      <c r="N67" s="569"/>
      <c r="O67" s="569"/>
      <c r="P67" s="569"/>
    </row>
    <row r="68" spans="2:16">
      <c r="B68" s="569"/>
      <c r="C68" s="569"/>
      <c r="D68" s="569"/>
      <c r="E68" s="569"/>
      <c r="F68" s="569"/>
      <c r="G68" s="569"/>
      <c r="H68" s="569"/>
      <c r="I68" s="569"/>
      <c r="J68" s="569"/>
      <c r="K68" s="569"/>
      <c r="L68" s="569"/>
      <c r="M68" s="569"/>
      <c r="N68" s="569"/>
      <c r="O68" s="569"/>
      <c r="P68" s="569"/>
    </row>
    <row r="69" spans="2:16">
      <c r="B69" s="569"/>
      <c r="C69" s="569"/>
      <c r="D69" s="569"/>
      <c r="E69" s="569"/>
      <c r="F69" s="569"/>
      <c r="G69" s="569"/>
      <c r="H69" s="569"/>
      <c r="I69" s="569"/>
      <c r="J69" s="569"/>
      <c r="K69" s="569"/>
      <c r="L69" s="569"/>
      <c r="M69" s="569"/>
      <c r="N69" s="569"/>
      <c r="O69" s="569"/>
      <c r="P69" s="569"/>
    </row>
    <row r="70" spans="2:16">
      <c r="B70" s="569"/>
      <c r="C70" s="569"/>
      <c r="D70" s="569"/>
      <c r="E70" s="569"/>
      <c r="F70" s="569"/>
      <c r="G70" s="569"/>
      <c r="H70" s="569"/>
      <c r="I70" s="569"/>
      <c r="J70" s="569"/>
      <c r="K70" s="569"/>
      <c r="L70" s="569"/>
      <c r="M70" s="569"/>
      <c r="N70" s="569"/>
      <c r="O70" s="569"/>
      <c r="P70" s="569"/>
    </row>
    <row r="71" spans="2:16">
      <c r="B71" s="569"/>
      <c r="C71" s="569"/>
      <c r="D71" s="569"/>
      <c r="E71" s="569"/>
      <c r="F71" s="569"/>
      <c r="G71" s="569"/>
      <c r="H71" s="569"/>
      <c r="I71" s="569"/>
      <c r="J71" s="569"/>
      <c r="K71" s="569"/>
      <c r="L71" s="569"/>
      <c r="M71" s="569"/>
      <c r="N71" s="569"/>
      <c r="O71" s="569"/>
      <c r="P71" s="569"/>
    </row>
    <row r="72" spans="2:16">
      <c r="B72" s="569"/>
      <c r="C72" s="569"/>
      <c r="D72" s="569"/>
      <c r="E72" s="569"/>
      <c r="F72" s="569"/>
      <c r="G72" s="569"/>
      <c r="H72" s="569"/>
      <c r="I72" s="569"/>
      <c r="J72" s="569"/>
      <c r="K72" s="569"/>
      <c r="L72" s="569"/>
      <c r="M72" s="569"/>
      <c r="N72" s="569"/>
      <c r="O72" s="569"/>
      <c r="P72" s="569"/>
    </row>
    <row r="73" spans="2:16">
      <c r="B73" s="569"/>
      <c r="C73" s="569"/>
      <c r="D73" s="569"/>
      <c r="E73" s="569"/>
      <c r="F73" s="569"/>
      <c r="G73" s="569"/>
      <c r="H73" s="569"/>
      <c r="I73" s="569"/>
      <c r="J73" s="569"/>
      <c r="K73" s="569"/>
      <c r="L73" s="569"/>
      <c r="M73" s="569"/>
      <c r="N73" s="569"/>
      <c r="O73" s="569"/>
      <c r="P73" s="569"/>
    </row>
  </sheetData>
  <sheetProtection algorithmName="SHA-512" hashValue="YXVUrdhGyUMbGZ1Sr8mw+vq7aZhA8xB+XhFK03NlKefYI+GvB1oRwSZi5CfFM5+/uTzrVKUoj2tm7M7HNBVyiA==" saltValue="/juKHS+VJgz2yG2OV+aNNA==" spinCount="100000" sheet="1" objects="1" scenarios="1" selectLockedCells="1"/>
  <mergeCells count="118">
    <mergeCell ref="J47:L47"/>
    <mergeCell ref="A50:Q50"/>
    <mergeCell ref="A56:E56"/>
    <mergeCell ref="K56:Q56"/>
    <mergeCell ref="B6:P6"/>
    <mergeCell ref="B7:P7"/>
    <mergeCell ref="M35:P35"/>
    <mergeCell ref="D11:H11"/>
    <mergeCell ref="B14:D14"/>
    <mergeCell ref="G25:L25"/>
    <mergeCell ref="M25:P25"/>
    <mergeCell ref="B23:F23"/>
    <mergeCell ref="B21:P21"/>
    <mergeCell ref="B19:P19"/>
    <mergeCell ref="B16:P16"/>
    <mergeCell ref="D12:H12"/>
    <mergeCell ref="B25:F25"/>
    <mergeCell ref="G24:L24"/>
    <mergeCell ref="B11:C11"/>
    <mergeCell ref="B9:C9"/>
    <mergeCell ref="O12:P12"/>
    <mergeCell ref="M37:P37"/>
    <mergeCell ref="B13:P13"/>
    <mergeCell ref="B17:P17"/>
    <mergeCell ref="B36:F36"/>
    <mergeCell ref="B37:F37"/>
    <mergeCell ref="G37:I37"/>
    <mergeCell ref="J37:L37"/>
    <mergeCell ref="J36:L36"/>
    <mergeCell ref="M36:P36"/>
    <mergeCell ref="B35:F35"/>
    <mergeCell ref="B26:F26"/>
    <mergeCell ref="G35:I35"/>
    <mergeCell ref="J35:L35"/>
    <mergeCell ref="G36:I36"/>
    <mergeCell ref="G26:L26"/>
    <mergeCell ref="B27:F27"/>
    <mergeCell ref="G27:L27"/>
    <mergeCell ref="B33:P33"/>
    <mergeCell ref="M26:P26"/>
    <mergeCell ref="B29:P29"/>
    <mergeCell ref="B32:P32"/>
    <mergeCell ref="B34:P34"/>
    <mergeCell ref="B31:P31"/>
    <mergeCell ref="M27:P27"/>
    <mergeCell ref="B30:P30"/>
    <mergeCell ref="K52:N52"/>
    <mergeCell ref="K53:N53"/>
    <mergeCell ref="M48:P48"/>
    <mergeCell ref="J46:L46"/>
    <mergeCell ref="B43:P43"/>
    <mergeCell ref="O51:P51"/>
    <mergeCell ref="G53:H53"/>
    <mergeCell ref="B40:P40"/>
    <mergeCell ref="G47:I47"/>
    <mergeCell ref="G46:I46"/>
    <mergeCell ref="B49:F49"/>
    <mergeCell ref="G49:I49"/>
    <mergeCell ref="J49:L49"/>
    <mergeCell ref="M49:P49"/>
    <mergeCell ref="B47:F47"/>
    <mergeCell ref="B48:F48"/>
    <mergeCell ref="G48:I48"/>
    <mergeCell ref="J48:L48"/>
    <mergeCell ref="B44:P44"/>
    <mergeCell ref="B42:P42"/>
    <mergeCell ref="B45:P45"/>
    <mergeCell ref="B46:F46"/>
    <mergeCell ref="B41:P41"/>
    <mergeCell ref="M47:N47"/>
    <mergeCell ref="F1:P1"/>
    <mergeCell ref="F2:P2"/>
    <mergeCell ref="F5:P5"/>
    <mergeCell ref="B18:P18"/>
    <mergeCell ref="B20:P20"/>
    <mergeCell ref="B22:F22"/>
    <mergeCell ref="M22:P22"/>
    <mergeCell ref="M24:P24"/>
    <mergeCell ref="G22:I22"/>
    <mergeCell ref="J22:L22"/>
    <mergeCell ref="D9:P9"/>
    <mergeCell ref="I12:K12"/>
    <mergeCell ref="L12:M12"/>
    <mergeCell ref="M23:P23"/>
    <mergeCell ref="L11:M11"/>
    <mergeCell ref="O11:P11"/>
    <mergeCell ref="B24:F24"/>
    <mergeCell ref="E14:F14"/>
    <mergeCell ref="H14:K14"/>
    <mergeCell ref="L14:M14"/>
    <mergeCell ref="O14:P14"/>
    <mergeCell ref="L15:M15"/>
    <mergeCell ref="O15:P15"/>
    <mergeCell ref="I11:K11"/>
    <mergeCell ref="I56:J56"/>
    <mergeCell ref="K54:N54"/>
    <mergeCell ref="I55:J55"/>
    <mergeCell ref="M46:P46"/>
    <mergeCell ref="O52:P52"/>
    <mergeCell ref="O53:P53"/>
    <mergeCell ref="B52:F52"/>
    <mergeCell ref="G51:H51"/>
    <mergeCell ref="B51:F51"/>
    <mergeCell ref="I53:J53"/>
    <mergeCell ref="G54:H54"/>
    <mergeCell ref="I54:J54"/>
    <mergeCell ref="B53:F53"/>
    <mergeCell ref="B54:F54"/>
    <mergeCell ref="K51:N51"/>
    <mergeCell ref="I51:J51"/>
    <mergeCell ref="I52:J52"/>
    <mergeCell ref="F56:H56"/>
    <mergeCell ref="B55:F55"/>
    <mergeCell ref="G55:H55"/>
    <mergeCell ref="K55:N55"/>
    <mergeCell ref="O54:P54"/>
    <mergeCell ref="O55:P55"/>
    <mergeCell ref="G52:H52"/>
  </mergeCells>
  <phoneticPr fontId="0" type="noConversion"/>
  <dataValidations count="2">
    <dataValidation type="list" allowBlank="1" showInputMessage="1" showErrorMessage="1" sqref="O51:P51" xr:uid="{00000000-0002-0000-0000-000001000000}">
      <formula1>$O$51</formula1>
    </dataValidation>
    <dataValidation type="list" showInputMessage="1" showErrorMessage="1" sqref="O52:P55" xr:uid="{00000000-0002-0000-0000-000000000000}">
      <formula1>"Select One, For Profit, Not For Profit"</formula1>
    </dataValidation>
  </dataValidation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ignoredErrors>
    <ignoredError sqref="A16:A5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J63"/>
  <sheetViews>
    <sheetView showGridLines="0" zoomScaleNormal="100" workbookViewId="0">
      <selection activeCell="G5" sqref="G5"/>
    </sheetView>
  </sheetViews>
  <sheetFormatPr defaultColWidth="4.28515625" defaultRowHeight="12.75"/>
  <cols>
    <col min="1" max="1" width="4" style="28" bestFit="1" customWidth="1"/>
    <col min="2" max="3" width="2.7109375" style="28" customWidth="1"/>
    <col min="4" max="5" width="16.5703125" style="35" customWidth="1"/>
    <col min="6" max="7" width="16.5703125" style="28" customWidth="1"/>
    <col min="8" max="8" width="13.85546875" style="28" customWidth="1"/>
    <col min="9" max="10" width="16.5703125" style="28" customWidth="1"/>
    <col min="11" max="27" width="9.5703125" style="28" customWidth="1"/>
    <col min="28" max="16384" width="4.28515625" style="28"/>
  </cols>
  <sheetData>
    <row r="1" spans="1:10">
      <c r="A1" s="80" t="s">
        <v>288</v>
      </c>
      <c r="B1" s="85" t="s">
        <v>289</v>
      </c>
      <c r="C1" s="85"/>
      <c r="D1" s="85"/>
      <c r="E1" s="85"/>
      <c r="F1" s="85"/>
      <c r="G1" s="85"/>
      <c r="H1" s="85"/>
      <c r="I1" s="85"/>
      <c r="J1" s="81"/>
    </row>
    <row r="2" spans="1:10">
      <c r="A2" s="85"/>
      <c r="B2" s="85"/>
      <c r="C2" s="45"/>
      <c r="D2" s="82"/>
      <c r="E2" s="85"/>
      <c r="F2" s="85"/>
      <c r="G2" s="85"/>
      <c r="H2" s="85"/>
      <c r="I2" s="85"/>
      <c r="J2" s="81"/>
    </row>
    <row r="3" spans="1:10" ht="7.15" customHeight="1">
      <c r="A3" s="85"/>
      <c r="B3" s="85"/>
      <c r="C3" s="85"/>
      <c r="D3" s="85"/>
      <c r="E3" s="85"/>
      <c r="F3" s="85"/>
      <c r="G3" s="85"/>
      <c r="H3" s="85"/>
      <c r="I3" s="85"/>
      <c r="J3" s="81"/>
    </row>
    <row r="4" spans="1:10" ht="13.5" thickBot="1">
      <c r="A4" s="85"/>
      <c r="B4" s="85"/>
      <c r="C4" s="612" t="s">
        <v>290</v>
      </c>
      <c r="D4" s="612"/>
      <c r="E4" s="612"/>
      <c r="F4" s="612"/>
      <c r="G4" s="612"/>
      <c r="H4" s="612"/>
      <c r="I4" s="81"/>
      <c r="J4" s="81"/>
    </row>
    <row r="5" spans="1:10" ht="13.5" thickBot="1">
      <c r="A5" s="85"/>
      <c r="B5" s="85"/>
      <c r="C5" s="612" t="s">
        <v>291</v>
      </c>
      <c r="D5" s="612"/>
      <c r="E5" s="612"/>
      <c r="F5" s="700"/>
      <c r="G5" s="97" t="s">
        <v>33</v>
      </c>
      <c r="H5" s="85"/>
      <c r="I5" s="45"/>
      <c r="J5" s="81"/>
    </row>
    <row r="6" spans="1:10" ht="13.5" thickBot="1">
      <c r="A6" s="85"/>
      <c r="B6" s="85"/>
      <c r="C6" s="612" t="s">
        <v>292</v>
      </c>
      <c r="D6" s="612"/>
      <c r="E6" s="612"/>
      <c r="F6" s="612"/>
      <c r="G6" s="700"/>
      <c r="H6" s="97" t="s">
        <v>33</v>
      </c>
      <c r="I6" s="45"/>
      <c r="J6" s="12"/>
    </row>
    <row r="7" spans="1:10" ht="7.15" customHeight="1">
      <c r="A7" s="85"/>
      <c r="B7" s="85"/>
      <c r="C7" s="85"/>
      <c r="D7" s="85"/>
      <c r="E7" s="85"/>
      <c r="F7" s="85"/>
      <c r="G7" s="85"/>
      <c r="H7" s="85"/>
      <c r="I7" s="88"/>
      <c r="J7" s="12"/>
    </row>
    <row r="8" spans="1:10">
      <c r="A8" s="80" t="s">
        <v>293</v>
      </c>
      <c r="B8" s="85" t="s">
        <v>294</v>
      </c>
      <c r="C8" s="85"/>
      <c r="D8" s="85"/>
      <c r="E8" s="85"/>
      <c r="F8" s="85"/>
      <c r="G8" s="85"/>
      <c r="H8" s="85"/>
      <c r="I8" s="85"/>
      <c r="J8" s="12"/>
    </row>
    <row r="9" spans="1:10" ht="7.15" customHeight="1">
      <c r="A9" s="85"/>
      <c r="B9" s="85"/>
      <c r="C9" s="85"/>
      <c r="D9" s="85"/>
      <c r="E9" s="85"/>
      <c r="F9" s="85"/>
      <c r="G9" s="85"/>
      <c r="H9" s="85"/>
      <c r="I9" s="85"/>
      <c r="J9" s="12"/>
    </row>
    <row r="10" spans="1:10" ht="27.6" customHeight="1">
      <c r="A10" s="80"/>
      <c r="B10" s="399" t="s">
        <v>37</v>
      </c>
      <c r="C10" s="618" t="s">
        <v>295</v>
      </c>
      <c r="D10" s="618"/>
      <c r="E10" s="618"/>
      <c r="F10" s="618"/>
      <c r="G10" s="618"/>
      <c r="H10" s="618"/>
      <c r="I10" s="618"/>
      <c r="J10" s="12"/>
    </row>
    <row r="11" spans="1:10" ht="7.15" customHeight="1">
      <c r="A11" s="81"/>
      <c r="B11" s="88"/>
      <c r="C11" s="88"/>
      <c r="D11" s="82"/>
      <c r="E11" s="82"/>
      <c r="F11" s="88"/>
      <c r="G11" s="88"/>
      <c r="H11" s="88"/>
      <c r="I11" s="88"/>
    </row>
    <row r="12" spans="1:10" s="25" customFormat="1">
      <c r="A12" s="85"/>
      <c r="B12" s="85"/>
      <c r="C12" s="715" t="s">
        <v>296</v>
      </c>
      <c r="D12" s="716"/>
      <c r="E12" s="716"/>
      <c r="F12" s="716"/>
      <c r="G12" s="716"/>
      <c r="H12" s="716"/>
      <c r="I12" s="717"/>
      <c r="J12" s="724"/>
    </row>
    <row r="13" spans="1:10" s="25" customFormat="1" ht="27.6" customHeight="1">
      <c r="A13" s="85"/>
      <c r="B13" s="85"/>
      <c r="C13" s="99"/>
      <c r="D13" s="100" t="s">
        <v>297</v>
      </c>
      <c r="E13" s="101"/>
      <c r="F13" s="102" t="s">
        <v>298</v>
      </c>
      <c r="G13" s="102" t="s">
        <v>299</v>
      </c>
      <c r="H13" s="102" t="s">
        <v>300</v>
      </c>
      <c r="I13" s="102" t="s">
        <v>301</v>
      </c>
      <c r="J13" s="724"/>
    </row>
    <row r="14" spans="1:10" s="25" customFormat="1" ht="15" customHeight="1">
      <c r="A14" s="85"/>
      <c r="B14" s="85"/>
      <c r="C14" s="390" t="s">
        <v>13</v>
      </c>
      <c r="D14" s="732" t="s">
        <v>302</v>
      </c>
      <c r="E14" s="733"/>
      <c r="F14" s="358"/>
      <c r="G14" s="283"/>
      <c r="H14" s="360"/>
      <c r="I14" s="363"/>
      <c r="J14" s="724"/>
    </row>
    <row r="15" spans="1:10" s="25" customFormat="1" ht="15" customHeight="1">
      <c r="A15" s="85"/>
      <c r="B15" s="85"/>
      <c r="C15" s="390" t="s">
        <v>24</v>
      </c>
      <c r="D15" s="732" t="s">
        <v>303</v>
      </c>
      <c r="E15" s="733"/>
      <c r="F15" s="325"/>
      <c r="G15" s="283"/>
      <c r="H15" s="361"/>
      <c r="I15" s="311"/>
      <c r="J15" s="724"/>
    </row>
    <row r="16" spans="1:10" s="25" customFormat="1" ht="15" customHeight="1">
      <c r="A16" s="85"/>
      <c r="B16" s="85"/>
      <c r="C16" s="390" t="s">
        <v>27</v>
      </c>
      <c r="D16" s="719"/>
      <c r="E16" s="720"/>
      <c r="F16" s="325"/>
      <c r="G16" s="326"/>
      <c r="H16" s="361"/>
      <c r="I16" s="311"/>
      <c r="J16" s="724"/>
    </row>
    <row r="17" spans="1:10" s="25" customFormat="1" ht="15" customHeight="1">
      <c r="A17" s="85"/>
      <c r="B17" s="85"/>
      <c r="C17" s="390" t="s">
        <v>35</v>
      </c>
      <c r="D17" s="719"/>
      <c r="E17" s="720"/>
      <c r="F17" s="325"/>
      <c r="G17" s="326"/>
      <c r="H17" s="361"/>
      <c r="I17" s="311"/>
      <c r="J17" s="724"/>
    </row>
    <row r="18" spans="1:10" s="25" customFormat="1" ht="15" customHeight="1">
      <c r="A18" s="85"/>
      <c r="B18" s="85"/>
      <c r="C18" s="390" t="s">
        <v>304</v>
      </c>
      <c r="D18" s="719"/>
      <c r="E18" s="720"/>
      <c r="F18" s="325"/>
      <c r="G18" s="359"/>
      <c r="H18" s="362"/>
      <c r="I18" s="311"/>
      <c r="J18" s="724"/>
    </row>
    <row r="19" spans="1:10" s="25" customFormat="1" ht="15" customHeight="1">
      <c r="A19" s="85"/>
      <c r="B19" s="85"/>
      <c r="C19" s="390" t="s">
        <v>66</v>
      </c>
      <c r="D19" s="734" t="s">
        <v>272</v>
      </c>
      <c r="E19" s="735"/>
      <c r="F19" s="391">
        <v>20000</v>
      </c>
      <c r="G19" s="283"/>
      <c r="H19" s="283"/>
      <c r="I19" s="428"/>
      <c r="J19" s="724"/>
    </row>
    <row r="20" spans="1:10" s="25" customFormat="1" ht="25.5">
      <c r="A20" s="85"/>
      <c r="B20" s="45"/>
      <c r="C20" s="622" t="s">
        <v>225</v>
      </c>
      <c r="D20" s="623"/>
      <c r="E20" s="624"/>
      <c r="F20" s="392">
        <f>SUM(F14:F19)</f>
        <v>20000</v>
      </c>
      <c r="G20" s="103"/>
      <c r="H20" s="306" t="s">
        <v>305</v>
      </c>
      <c r="I20" s="392">
        <f>SUM(I14:I19)</f>
        <v>0</v>
      </c>
    </row>
    <row r="21" spans="1:10" s="25" customFormat="1" ht="7.15" customHeight="1">
      <c r="A21" s="85"/>
      <c r="B21" s="45"/>
      <c r="C21" s="45"/>
      <c r="D21" s="94"/>
      <c r="E21" s="94"/>
      <c r="F21" s="105"/>
      <c r="G21" s="105"/>
      <c r="H21" s="105"/>
      <c r="I21" s="105"/>
    </row>
    <row r="22" spans="1:10" s="25" customFormat="1" ht="27.6" customHeight="1">
      <c r="A22" s="85"/>
      <c r="B22" s="45"/>
      <c r="C22" s="106"/>
      <c r="D22" s="119" t="s">
        <v>306</v>
      </c>
      <c r="E22" s="107" t="s">
        <v>307</v>
      </c>
      <c r="F22" s="108" t="s">
        <v>308</v>
      </c>
      <c r="G22" s="109" t="s">
        <v>309</v>
      </c>
      <c r="H22" s="107" t="s">
        <v>310</v>
      </c>
      <c r="I22" s="108" t="s">
        <v>311</v>
      </c>
    </row>
    <row r="23" spans="1:10" s="25" customFormat="1" ht="15" customHeight="1">
      <c r="A23" s="85"/>
      <c r="B23" s="85"/>
      <c r="C23" s="390" t="s">
        <v>13</v>
      </c>
      <c r="D23" s="393" t="s">
        <v>312</v>
      </c>
      <c r="E23" s="344" t="s">
        <v>313</v>
      </c>
      <c r="F23" s="324"/>
      <c r="G23" s="324"/>
      <c r="H23" s="133" t="s">
        <v>33</v>
      </c>
      <c r="I23" s="283"/>
    </row>
    <row r="24" spans="1:10" s="25" customFormat="1" ht="15" customHeight="1">
      <c r="A24" s="85"/>
      <c r="B24" s="85"/>
      <c r="C24" s="390" t="s">
        <v>24</v>
      </c>
      <c r="D24" s="393" t="s">
        <v>312</v>
      </c>
      <c r="E24" s="344" t="s">
        <v>313</v>
      </c>
      <c r="F24" s="324"/>
      <c r="G24" s="324"/>
      <c r="H24" s="133" t="s">
        <v>33</v>
      </c>
      <c r="I24" s="283"/>
    </row>
    <row r="25" spans="1:10" s="25" customFormat="1" ht="15" customHeight="1">
      <c r="A25" s="85"/>
      <c r="B25" s="85"/>
      <c r="C25" s="390" t="s">
        <v>27</v>
      </c>
      <c r="D25" s="364"/>
      <c r="E25" s="365"/>
      <c r="F25" s="324"/>
      <c r="G25" s="324"/>
      <c r="H25" s="133" t="s">
        <v>33</v>
      </c>
      <c r="I25" s="133" t="s">
        <v>33</v>
      </c>
    </row>
    <row r="26" spans="1:10" s="25" customFormat="1" ht="15" customHeight="1">
      <c r="A26" s="85"/>
      <c r="B26" s="85"/>
      <c r="C26" s="390" t="s">
        <v>35</v>
      </c>
      <c r="D26" s="364"/>
      <c r="E26" s="365"/>
      <c r="F26" s="324"/>
      <c r="G26" s="324"/>
      <c r="H26" s="133" t="s">
        <v>33</v>
      </c>
      <c r="I26" s="133" t="s">
        <v>33</v>
      </c>
    </row>
    <row r="27" spans="1:10" s="25" customFormat="1" ht="15" customHeight="1">
      <c r="A27" s="85"/>
      <c r="B27" s="85"/>
      <c r="C27" s="390" t="s">
        <v>304</v>
      </c>
      <c r="D27" s="364"/>
      <c r="E27" s="365"/>
      <c r="F27" s="324"/>
      <c r="G27" s="324"/>
      <c r="H27" s="133" t="s">
        <v>33</v>
      </c>
      <c r="I27" s="133" t="s">
        <v>33</v>
      </c>
    </row>
    <row r="28" spans="1:10" s="25" customFormat="1" ht="15" customHeight="1">
      <c r="A28" s="85"/>
      <c r="B28" s="85"/>
      <c r="C28" s="394" t="s">
        <v>66</v>
      </c>
      <c r="D28" s="343" t="s">
        <v>312</v>
      </c>
      <c r="E28" s="395" t="s">
        <v>313</v>
      </c>
      <c r="F28" s="283"/>
      <c r="G28" s="283"/>
      <c r="H28" s="283"/>
      <c r="I28" s="283"/>
    </row>
    <row r="29" spans="1:10" s="25" customFormat="1" ht="15" customHeight="1">
      <c r="A29" s="85"/>
      <c r="B29" s="45"/>
      <c r="C29" s="110"/>
      <c r="D29" s="111"/>
      <c r="E29" s="111"/>
      <c r="F29" s="111"/>
      <c r="G29" s="111"/>
      <c r="H29" s="111"/>
      <c r="I29" s="111"/>
    </row>
    <row r="30" spans="1:10" s="25" customFormat="1" ht="15" customHeight="1">
      <c r="A30" s="85"/>
      <c r="B30" s="75" t="s">
        <v>314</v>
      </c>
      <c r="C30" s="718" t="s">
        <v>315</v>
      </c>
      <c r="D30" s="718"/>
      <c r="E30" s="718"/>
      <c r="F30" s="718"/>
      <c r="G30" s="718"/>
      <c r="H30" s="718"/>
      <c r="I30" s="718"/>
    </row>
    <row r="31" spans="1:10" s="25" customFormat="1" ht="6.6" customHeight="1">
      <c r="A31" s="85"/>
      <c r="B31" s="45"/>
      <c r="C31" s="84"/>
      <c r="D31" s="81"/>
      <c r="E31" s="81"/>
      <c r="F31" s="81"/>
      <c r="G31" s="81"/>
      <c r="H31" s="81"/>
      <c r="I31" s="81"/>
    </row>
    <row r="32" spans="1:10" s="25" customFormat="1" ht="29.25" customHeight="1">
      <c r="A32" s="85"/>
      <c r="B32" s="85" t="s">
        <v>40</v>
      </c>
      <c r="C32" s="618" t="s">
        <v>316</v>
      </c>
      <c r="D32" s="618"/>
      <c r="E32" s="618"/>
      <c r="F32" s="618"/>
      <c r="G32" s="618"/>
      <c r="H32" s="618"/>
      <c r="I32" s="618"/>
      <c r="J32" s="525"/>
    </row>
    <row r="33" spans="1:9" s="25" customFormat="1" ht="15" customHeight="1">
      <c r="A33" s="85"/>
      <c r="B33" s="85"/>
      <c r="C33" s="45"/>
      <c r="D33" s="81"/>
      <c r="E33" s="81"/>
      <c r="F33" s="81"/>
      <c r="G33" s="81"/>
      <c r="H33" s="81"/>
      <c r="I33" s="81"/>
    </row>
    <row r="34" spans="1:9" ht="15" customHeight="1">
      <c r="A34" s="112"/>
      <c r="B34" s="88" t="s">
        <v>43</v>
      </c>
      <c r="C34" s="618" t="s">
        <v>317</v>
      </c>
      <c r="D34" s="618"/>
      <c r="E34" s="618"/>
      <c r="F34" s="618"/>
      <c r="G34" s="618"/>
      <c r="H34" s="618"/>
      <c r="I34" s="618"/>
    </row>
    <row r="35" spans="1:9" ht="7.15" customHeight="1">
      <c r="A35" s="112"/>
      <c r="B35" s="88"/>
      <c r="C35" s="81"/>
      <c r="D35" s="113"/>
      <c r="E35" s="113"/>
      <c r="F35" s="113"/>
      <c r="G35" s="113"/>
      <c r="H35" s="113"/>
      <c r="I35" s="113"/>
    </row>
    <row r="36" spans="1:9" ht="15" customHeight="1">
      <c r="A36" s="112"/>
      <c r="B36" s="88"/>
      <c r="C36" s="721" t="s">
        <v>318</v>
      </c>
      <c r="D36" s="722"/>
      <c r="E36" s="722"/>
      <c r="F36" s="722"/>
      <c r="G36" s="722"/>
      <c r="H36" s="722"/>
      <c r="I36" s="723"/>
    </row>
    <row r="37" spans="1:9">
      <c r="A37" s="88"/>
      <c r="B37" s="88"/>
      <c r="C37" s="711" t="s">
        <v>319</v>
      </c>
      <c r="D37" s="712"/>
      <c r="E37" s="578" t="s">
        <v>320</v>
      </c>
      <c r="F37" s="578"/>
      <c r="G37" s="738" t="s">
        <v>321</v>
      </c>
      <c r="H37" s="739"/>
      <c r="I37" s="578" t="s">
        <v>322</v>
      </c>
    </row>
    <row r="38" spans="1:9" s="50" customFormat="1" ht="25.5">
      <c r="A38" s="114"/>
      <c r="B38" s="114"/>
      <c r="C38" s="713"/>
      <c r="D38" s="714"/>
      <c r="E38" s="102" t="s">
        <v>323</v>
      </c>
      <c r="F38" s="102" t="s">
        <v>324</v>
      </c>
      <c r="G38" s="740"/>
      <c r="H38" s="741"/>
      <c r="I38" s="578"/>
    </row>
    <row r="39" spans="1:9">
      <c r="A39" s="88"/>
      <c r="B39" s="88"/>
      <c r="C39" s="727" t="s">
        <v>325</v>
      </c>
      <c r="D39" s="728"/>
      <c r="E39" s="310">
        <f>F20</f>
        <v>20000</v>
      </c>
      <c r="F39" s="311">
        <v>0</v>
      </c>
      <c r="G39" s="742">
        <v>0</v>
      </c>
      <c r="H39" s="743"/>
      <c r="I39" s="310">
        <f>SUM(E39:H39)</f>
        <v>20000</v>
      </c>
    </row>
    <row r="40" spans="1:9" ht="18" customHeight="1">
      <c r="A40" s="88"/>
      <c r="B40" s="88"/>
      <c r="C40" s="81"/>
      <c r="D40" s="85"/>
      <c r="E40" s="115"/>
      <c r="F40" s="115"/>
      <c r="G40" s="115"/>
      <c r="H40" s="115"/>
      <c r="I40" s="85"/>
    </row>
    <row r="41" spans="1:9" ht="15" customHeight="1">
      <c r="A41" s="112"/>
      <c r="B41" s="88" t="s">
        <v>47</v>
      </c>
      <c r="C41" s="618" t="s">
        <v>326</v>
      </c>
      <c r="D41" s="618"/>
      <c r="E41" s="618"/>
      <c r="F41" s="618"/>
      <c r="G41" s="618"/>
      <c r="H41" s="618"/>
      <c r="I41" s="618"/>
    </row>
    <row r="42" spans="1:9" ht="7.15" customHeight="1">
      <c r="A42" s="88"/>
      <c r="B42" s="88"/>
      <c r="C42" s="88"/>
      <c r="D42" s="82"/>
      <c r="E42" s="82"/>
      <c r="F42" s="88"/>
      <c r="G42" s="88"/>
      <c r="H42" s="88"/>
      <c r="I42" s="88"/>
    </row>
    <row r="43" spans="1:9" s="25" customFormat="1">
      <c r="A43" s="85"/>
      <c r="B43" s="85"/>
      <c r="C43" s="99"/>
      <c r="D43" s="722" t="s">
        <v>327</v>
      </c>
      <c r="E43" s="722"/>
      <c r="F43" s="722"/>
      <c r="G43" s="722"/>
      <c r="H43" s="722"/>
      <c r="I43" s="723"/>
    </row>
    <row r="44" spans="1:9" s="25" customFormat="1">
      <c r="A44" s="85"/>
      <c r="B44" s="85"/>
      <c r="C44" s="99"/>
      <c r="D44" s="116"/>
      <c r="E44" s="116"/>
      <c r="F44" s="116"/>
      <c r="G44" s="116"/>
      <c r="H44" s="117" t="s">
        <v>328</v>
      </c>
      <c r="I44" s="117" t="s">
        <v>329</v>
      </c>
    </row>
    <row r="45" spans="1:9" s="25" customFormat="1" ht="15" customHeight="1">
      <c r="A45" s="85"/>
      <c r="B45" s="85"/>
      <c r="C45" s="729" t="s">
        <v>330</v>
      </c>
      <c r="D45" s="730"/>
      <c r="E45" s="730"/>
      <c r="F45" s="730"/>
      <c r="G45" s="731"/>
      <c r="H45" s="366"/>
      <c r="I45" s="514">
        <f>H45/H46</f>
        <v>0</v>
      </c>
    </row>
    <row r="46" spans="1:9" s="25" customFormat="1" ht="15" customHeight="1">
      <c r="A46" s="85"/>
      <c r="B46" s="85"/>
      <c r="C46" s="725" t="s">
        <v>331</v>
      </c>
      <c r="D46" s="726"/>
      <c r="E46" s="726"/>
      <c r="F46" s="512"/>
      <c r="G46" s="343"/>
      <c r="H46" s="513">
        <f>F14+F15+F19</f>
        <v>20000</v>
      </c>
      <c r="I46" s="118"/>
    </row>
    <row r="47" spans="1:9" ht="18" customHeight="1">
      <c r="A47" s="88"/>
      <c r="B47" s="88"/>
      <c r="C47" s="81"/>
      <c r="D47" s="85"/>
      <c r="E47" s="115"/>
      <c r="F47" s="115"/>
      <c r="G47" s="115"/>
      <c r="H47" s="115"/>
      <c r="I47" s="85"/>
    </row>
    <row r="48" spans="1:9" ht="7.15" customHeight="1">
      <c r="A48" s="88"/>
      <c r="B48" s="88"/>
      <c r="C48" s="81"/>
      <c r="D48" s="85"/>
      <c r="E48" s="85"/>
      <c r="F48" s="85"/>
      <c r="G48" s="85"/>
      <c r="H48" s="85"/>
      <c r="I48" s="85"/>
    </row>
    <row r="49" spans="1:9" ht="15" customHeight="1">
      <c r="A49" s="112"/>
      <c r="B49" s="88" t="s">
        <v>54</v>
      </c>
      <c r="C49" s="618" t="s">
        <v>332</v>
      </c>
      <c r="D49" s="618"/>
      <c r="E49" s="618"/>
      <c r="F49" s="618"/>
      <c r="G49" s="618"/>
      <c r="H49" s="618"/>
      <c r="I49" s="618"/>
    </row>
    <row r="50" spans="1:9" ht="7.15" customHeight="1">
      <c r="A50" s="88"/>
      <c r="B50" s="88"/>
      <c r="C50" s="88"/>
      <c r="D50" s="82"/>
      <c r="E50" s="82"/>
      <c r="F50" s="88"/>
      <c r="G50" s="88"/>
      <c r="H50" s="88"/>
      <c r="I50" s="88"/>
    </row>
    <row r="51" spans="1:9" s="25" customFormat="1">
      <c r="A51" s="85"/>
      <c r="B51" s="85"/>
      <c r="C51" s="99"/>
      <c r="D51" s="736" t="s">
        <v>333</v>
      </c>
      <c r="E51" s="736"/>
      <c r="F51" s="736"/>
      <c r="G51" s="736"/>
      <c r="H51" s="736"/>
      <c r="I51" s="737"/>
    </row>
    <row r="52" spans="1:9" s="25" customFormat="1">
      <c r="A52" s="85"/>
      <c r="B52" s="85"/>
      <c r="C52" s="99"/>
      <c r="D52" s="119"/>
      <c r="E52" s="119"/>
      <c r="F52" s="119"/>
      <c r="G52" s="119"/>
      <c r="H52" s="102" t="s">
        <v>328</v>
      </c>
      <c r="I52" s="102" t="s">
        <v>329</v>
      </c>
    </row>
    <row r="53" spans="1:9" s="25" customFormat="1" ht="15" customHeight="1">
      <c r="A53" s="85"/>
      <c r="B53" s="85"/>
      <c r="C53" s="744" t="s">
        <v>331</v>
      </c>
      <c r="D53" s="732"/>
      <c r="E53" s="732"/>
      <c r="F53" s="732"/>
      <c r="G53" s="733"/>
      <c r="H53" s="513">
        <f>F14+F15+F19</f>
        <v>20000</v>
      </c>
      <c r="I53" s="514">
        <f>H53/H54</f>
        <v>1</v>
      </c>
    </row>
    <row r="54" spans="1:9" s="25" customFormat="1" ht="15" customHeight="1">
      <c r="A54" s="85"/>
      <c r="B54" s="85"/>
      <c r="C54" s="727" t="s">
        <v>334</v>
      </c>
      <c r="D54" s="745"/>
      <c r="E54" s="745"/>
      <c r="F54" s="745"/>
      <c r="G54" s="728"/>
      <c r="H54" s="513">
        <f>F20</f>
        <v>20000</v>
      </c>
      <c r="I54" s="118"/>
    </row>
    <row r="55" spans="1:9" ht="18" customHeight="1">
      <c r="A55" s="88"/>
      <c r="B55" s="88"/>
      <c r="C55" s="88"/>
      <c r="D55" s="82"/>
      <c r="E55" s="82"/>
      <c r="F55" s="88"/>
      <c r="G55" s="88"/>
      <c r="H55" s="88"/>
      <c r="I55" s="88"/>
    </row>
    <row r="56" spans="1:9" ht="18" customHeight="1">
      <c r="A56" s="88"/>
      <c r="B56" s="88"/>
    </row>
    <row r="57" spans="1:9" ht="18" customHeight="1">
      <c r="A57" s="12"/>
    </row>
    <row r="58" spans="1:9" ht="18" customHeight="1">
      <c r="D58" s="28"/>
    </row>
    <row r="59" spans="1:9" ht="18" customHeight="1"/>
    <row r="60" spans="1:9" ht="18" customHeight="1">
      <c r="D60" s="598"/>
      <c r="E60" s="598"/>
      <c r="F60" s="598"/>
      <c r="G60" s="598"/>
      <c r="H60" s="598"/>
      <c r="I60" s="598"/>
    </row>
    <row r="61" spans="1:9" ht="18" customHeight="1">
      <c r="D61" s="42"/>
      <c r="E61" s="42"/>
      <c r="F61" s="42"/>
      <c r="G61" s="42"/>
      <c r="H61" s="42"/>
      <c r="I61" s="25"/>
    </row>
    <row r="62" spans="1:9" ht="18" customHeight="1">
      <c r="D62" s="42"/>
      <c r="E62" s="42"/>
      <c r="F62" s="42"/>
      <c r="G62" s="42"/>
      <c r="H62" s="42"/>
      <c r="I62" s="25"/>
    </row>
    <row r="63" spans="1:9" ht="18" customHeight="1">
      <c r="D63" s="598"/>
      <c r="E63" s="598"/>
      <c r="F63" s="598"/>
      <c r="G63" s="598"/>
      <c r="H63" s="598"/>
    </row>
  </sheetData>
  <sheetProtection algorithmName="SHA-512" hashValue="aQcDkw+szzu+Ga1Ae2X8NkF04YlqeOV2yVIwywBKcHbDqNAc2PmL+Yr3sSaygiumydJqio9EHiaBvkU21bYU5g==" saltValue="kxA76UGD6j71LNAGySd25Q==" spinCount="100000" sheet="1" selectLockedCells="1"/>
  <mergeCells count="33">
    <mergeCell ref="D63:H63"/>
    <mergeCell ref="D60:I60"/>
    <mergeCell ref="D14:E14"/>
    <mergeCell ref="D18:E18"/>
    <mergeCell ref="D19:E19"/>
    <mergeCell ref="D51:I51"/>
    <mergeCell ref="G37:H38"/>
    <mergeCell ref="G39:H39"/>
    <mergeCell ref="D15:E15"/>
    <mergeCell ref="C49:I49"/>
    <mergeCell ref="C53:G53"/>
    <mergeCell ref="C54:G54"/>
    <mergeCell ref="D17:E17"/>
    <mergeCell ref="J12:J19"/>
    <mergeCell ref="D43:I43"/>
    <mergeCell ref="E37:F37"/>
    <mergeCell ref="C46:E46"/>
    <mergeCell ref="C39:D39"/>
    <mergeCell ref="C41:I41"/>
    <mergeCell ref="C45:G45"/>
    <mergeCell ref="C4:H4"/>
    <mergeCell ref="C5:F5"/>
    <mergeCell ref="C6:G6"/>
    <mergeCell ref="I37:I38"/>
    <mergeCell ref="C32:I32"/>
    <mergeCell ref="C34:I34"/>
    <mergeCell ref="C37:D38"/>
    <mergeCell ref="C12:I12"/>
    <mergeCell ref="C20:E20"/>
    <mergeCell ref="C10:I10"/>
    <mergeCell ref="C30:I30"/>
    <mergeCell ref="D16:E16"/>
    <mergeCell ref="C36:I36"/>
  </mergeCells>
  <phoneticPr fontId="0" type="noConversion"/>
  <dataValidations count="3">
    <dataValidation type="list" allowBlank="1" showInputMessage="1" showErrorMessage="1" sqref="J23 I25:I27" xr:uid="{00000000-0002-0000-0900-000000000000}">
      <formula1>"Select One, Yes, No"</formula1>
    </dataValidation>
    <dataValidation type="list" showInputMessage="1" showErrorMessage="1" sqref="H6 G5" xr:uid="{00000000-0002-0000-0900-000001000000}">
      <formula1>"Select One, Yes, No, N/A"</formula1>
    </dataValidation>
    <dataValidation type="list" allowBlank="1" showInputMessage="1" showErrorMessage="1" sqref="H23:H27" xr:uid="{00000000-0002-0000-0900-000002000000}">
      <formula1>"Select One, Permanent, Subsidized Financing, Grant, Equity"</formula1>
    </dataValidation>
  </dataValidations>
  <pageMargins left="0.25" right="0.25" top="0.25" bottom="0.25" header="0.3" footer="0.05"/>
  <pageSetup scale="85" firstPageNumber="18" orientation="portrait" r:id="rId1"/>
  <headerFooter>
    <oddHeader xml:space="preserve">&amp;R
</oddHeader>
    <oddFooter>&amp;L&amp;"Arial Narrow,Regular"HOME - HTF&amp;CPage &amp;P of &amp;N&amp;R&amp;"Arial Narrow,Regular"2026</oddFooter>
  </headerFooter>
  <ignoredErrors>
    <ignoredError sqref="A1 C14:C19 C23:C28 A2:A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O144"/>
  <sheetViews>
    <sheetView zoomScaleNormal="100" workbookViewId="0">
      <selection activeCell="C6" sqref="C6"/>
    </sheetView>
  </sheetViews>
  <sheetFormatPr defaultColWidth="10.7109375" defaultRowHeight="12.75"/>
  <cols>
    <col min="1" max="1" width="2.7109375" style="12" bestFit="1" customWidth="1"/>
    <col min="2" max="2" width="1.85546875" style="12" customWidth="1"/>
    <col min="3" max="3" width="7.7109375" style="86" customWidth="1"/>
    <col min="4" max="4" width="2.5703125" style="86" customWidth="1"/>
    <col min="5" max="6" width="3.28515625" style="12" customWidth="1"/>
    <col min="7" max="7" width="2.85546875" style="12" customWidth="1"/>
    <col min="8" max="8" width="4.85546875" style="49" customWidth="1"/>
    <col min="9" max="9" width="8.5703125" style="12" customWidth="1"/>
    <col min="10" max="10" width="3.7109375" style="12" customWidth="1"/>
    <col min="11" max="11" width="4.140625" style="12" customWidth="1"/>
    <col min="12" max="12" width="5.85546875" style="12" customWidth="1"/>
    <col min="13" max="13" width="11.28515625" style="12" customWidth="1"/>
    <col min="14" max="16" width="8.7109375" style="12" customWidth="1"/>
    <col min="17" max="17" width="8.28515625" style="12" customWidth="1"/>
    <col min="18" max="18" width="7.85546875" style="12" customWidth="1"/>
    <col min="19" max="28" width="10.7109375" style="12"/>
    <col min="29" max="41" width="10.7109375" style="81"/>
    <col min="42" max="16384" width="10.7109375" style="12"/>
  </cols>
  <sheetData>
    <row r="1" spans="1:41" s="28" customFormat="1" ht="17.25" customHeight="1">
      <c r="A1" s="231" t="s">
        <v>335</v>
      </c>
      <c r="B1" s="85" t="s">
        <v>336</v>
      </c>
      <c r="C1" s="36"/>
      <c r="D1" s="36"/>
      <c r="E1" s="45"/>
      <c r="F1" s="45"/>
      <c r="G1" s="45"/>
      <c r="H1" s="46"/>
      <c r="I1" s="42"/>
      <c r="J1" s="42"/>
      <c r="K1" s="42"/>
      <c r="L1" s="45"/>
      <c r="M1" s="45"/>
      <c r="N1" s="88"/>
      <c r="O1" s="88"/>
      <c r="P1" s="88"/>
      <c r="Q1" s="88"/>
      <c r="R1" s="88"/>
      <c r="AC1" s="88"/>
      <c r="AD1" s="88"/>
      <c r="AE1" s="88"/>
      <c r="AF1" s="88"/>
      <c r="AG1" s="88"/>
      <c r="AH1" s="88"/>
      <c r="AI1" s="88"/>
      <c r="AJ1" s="88"/>
      <c r="AK1" s="88"/>
      <c r="AL1" s="88"/>
      <c r="AM1" s="88"/>
      <c r="AN1" s="88"/>
      <c r="AO1" s="88"/>
    </row>
    <row r="2" spans="1:41" s="28" customFormat="1" ht="7.5" customHeight="1">
      <c r="A2" s="89"/>
      <c r="B2" s="85"/>
      <c r="C2" s="36"/>
      <c r="D2" s="36"/>
      <c r="E2" s="45"/>
      <c r="F2" s="45"/>
      <c r="G2" s="45"/>
      <c r="H2" s="46"/>
      <c r="I2" s="45"/>
      <c r="J2" s="45"/>
      <c r="K2" s="45"/>
      <c r="L2" s="45"/>
      <c r="M2" s="45"/>
      <c r="N2" s="88"/>
      <c r="O2" s="88"/>
      <c r="P2" s="88"/>
      <c r="Q2" s="88"/>
      <c r="R2" s="88"/>
      <c r="AC2" s="88"/>
      <c r="AD2" s="88"/>
      <c r="AE2" s="88"/>
      <c r="AF2" s="88"/>
      <c r="AG2" s="88"/>
      <c r="AH2" s="88"/>
      <c r="AI2" s="88"/>
      <c r="AJ2" s="88"/>
      <c r="AK2" s="88"/>
      <c r="AL2" s="88"/>
      <c r="AM2" s="88"/>
      <c r="AN2" s="88"/>
      <c r="AO2" s="88"/>
    </row>
    <row r="3" spans="1:41" s="28" customFormat="1" ht="18" customHeight="1">
      <c r="A3" s="81"/>
      <c r="B3" s="594" t="s">
        <v>337</v>
      </c>
      <c r="C3" s="594"/>
      <c r="D3" s="594"/>
      <c r="E3" s="594"/>
      <c r="F3" s="594"/>
      <c r="G3" s="594"/>
      <c r="H3" s="594"/>
      <c r="I3" s="594"/>
      <c r="J3" s="594"/>
      <c r="K3" s="594"/>
      <c r="L3" s="88"/>
      <c r="M3" s="88"/>
      <c r="N3" s="88"/>
      <c r="O3" s="88"/>
      <c r="P3" s="88"/>
      <c r="Q3" s="88"/>
      <c r="R3" s="88"/>
      <c r="AC3" s="88"/>
      <c r="AD3" s="88"/>
      <c r="AE3" s="88"/>
      <c r="AF3" s="88"/>
      <c r="AG3" s="88"/>
      <c r="AH3" s="88"/>
      <c r="AI3" s="88"/>
      <c r="AJ3" s="88"/>
      <c r="AK3" s="88"/>
      <c r="AL3" s="88"/>
      <c r="AM3" s="88"/>
      <c r="AN3" s="88"/>
      <c r="AO3" s="88"/>
    </row>
    <row r="4" spans="1:41" s="28" customFormat="1" ht="18" customHeight="1">
      <c r="A4" s="81"/>
      <c r="B4" s="85"/>
      <c r="C4" s="596" t="s">
        <v>338</v>
      </c>
      <c r="D4" s="596"/>
      <c r="E4" s="596"/>
      <c r="F4" s="596"/>
      <c r="G4" s="596"/>
      <c r="H4" s="596"/>
      <c r="I4" s="596"/>
      <c r="J4" s="596"/>
      <c r="K4" s="596"/>
      <c r="L4" s="596"/>
      <c r="M4" s="596"/>
      <c r="N4" s="596"/>
      <c r="O4" s="596"/>
      <c r="P4" s="596"/>
      <c r="Q4" s="596"/>
      <c r="R4" s="596"/>
      <c r="AC4" s="88"/>
      <c r="AD4" s="88"/>
      <c r="AE4" s="88"/>
      <c r="AF4" s="88"/>
      <c r="AG4" s="88"/>
      <c r="AH4" s="88"/>
      <c r="AI4" s="88"/>
      <c r="AJ4" s="88"/>
      <c r="AK4" s="88"/>
      <c r="AL4" s="88"/>
      <c r="AM4" s="88"/>
      <c r="AN4" s="88"/>
      <c r="AO4" s="88"/>
    </row>
    <row r="5" spans="1:41" s="28" customFormat="1" ht="27.75" customHeight="1">
      <c r="A5" s="81"/>
      <c r="B5" s="85"/>
      <c r="C5" s="612" t="s">
        <v>339</v>
      </c>
      <c r="D5" s="612"/>
      <c r="E5" s="612"/>
      <c r="F5" s="612"/>
      <c r="G5" s="612"/>
      <c r="H5" s="612"/>
      <c r="I5" s="612"/>
      <c r="J5" s="612"/>
      <c r="K5" s="612"/>
      <c r="L5" s="612"/>
      <c r="M5" s="46"/>
      <c r="N5" s="762" t="s">
        <v>340</v>
      </c>
      <c r="O5" s="763"/>
      <c r="P5" s="763"/>
      <c r="Q5" s="763"/>
      <c r="R5" s="764"/>
      <c r="AC5" s="88"/>
      <c r="AD5" s="88"/>
      <c r="AE5" s="88"/>
      <c r="AF5" s="88"/>
      <c r="AG5" s="88"/>
      <c r="AH5" s="88"/>
      <c r="AI5" s="88"/>
      <c r="AJ5" s="88"/>
      <c r="AK5" s="88"/>
      <c r="AL5" s="88"/>
      <c r="AM5" s="88"/>
      <c r="AN5" s="88"/>
      <c r="AO5" s="88"/>
    </row>
    <row r="6" spans="1:41" s="28" customFormat="1" ht="18" customHeight="1">
      <c r="A6" s="81"/>
      <c r="B6" s="88"/>
      <c r="C6" s="523"/>
      <c r="D6" s="81" t="s">
        <v>341</v>
      </c>
      <c r="E6" s="88"/>
      <c r="F6" s="81"/>
      <c r="G6" s="81"/>
      <c r="H6" s="81"/>
      <c r="I6" s="81"/>
      <c r="J6" s="81"/>
      <c r="K6" s="81"/>
      <c r="L6" s="81"/>
      <c r="M6" s="88"/>
      <c r="N6" s="765"/>
      <c r="O6" s="683"/>
      <c r="P6" s="81" t="s">
        <v>342</v>
      </c>
      <c r="Q6" s="81"/>
      <c r="R6" s="81"/>
      <c r="AC6" s="88"/>
      <c r="AD6" s="88"/>
      <c r="AE6" s="88"/>
      <c r="AF6" s="88"/>
      <c r="AG6" s="88"/>
      <c r="AH6" s="88"/>
      <c r="AI6" s="88"/>
      <c r="AJ6" s="88"/>
      <c r="AK6" s="88"/>
      <c r="AL6" s="88"/>
      <c r="AM6" s="88"/>
      <c r="AN6" s="88"/>
      <c r="AO6" s="88"/>
    </row>
    <row r="7" spans="1:41" s="28" customFormat="1" ht="17.25" customHeight="1">
      <c r="A7" s="81"/>
      <c r="B7" s="92"/>
      <c r="C7" s="761"/>
      <c r="D7" s="761"/>
      <c r="E7" s="761"/>
      <c r="F7" s="761"/>
      <c r="G7" s="761"/>
      <c r="H7" s="761"/>
      <c r="I7" s="761"/>
      <c r="J7" s="761"/>
      <c r="K7" s="761"/>
      <c r="L7" s="761"/>
      <c r="M7" s="761"/>
      <c r="N7" s="766"/>
      <c r="O7" s="766"/>
      <c r="P7" s="81" t="s">
        <v>343</v>
      </c>
      <c r="Q7" s="81"/>
      <c r="R7" s="88"/>
      <c r="AC7" s="88"/>
      <c r="AD7" s="88"/>
      <c r="AE7" s="88"/>
      <c r="AF7" s="88"/>
      <c r="AG7" s="88"/>
      <c r="AH7" s="88"/>
      <c r="AI7" s="88"/>
      <c r="AJ7" s="88"/>
      <c r="AK7" s="88"/>
      <c r="AL7" s="88"/>
      <c r="AM7" s="88"/>
      <c r="AN7" s="88"/>
      <c r="AO7" s="88"/>
    </row>
    <row r="8" spans="1:41" s="28" customFormat="1" ht="18.75" customHeight="1">
      <c r="A8" s="81"/>
      <c r="B8" s="81"/>
      <c r="C8" s="761"/>
      <c r="D8" s="761"/>
      <c r="E8" s="761"/>
      <c r="F8" s="761"/>
      <c r="G8" s="761"/>
      <c r="H8" s="761"/>
      <c r="I8" s="761"/>
      <c r="J8" s="761"/>
      <c r="K8" s="761"/>
      <c r="L8" s="761"/>
      <c r="M8" s="761"/>
      <c r="N8" s="766"/>
      <c r="O8" s="766"/>
      <c r="P8" s="81" t="s">
        <v>344</v>
      </c>
      <c r="Q8" s="81"/>
      <c r="R8" s="81"/>
      <c r="AC8" s="88"/>
      <c r="AD8" s="88"/>
      <c r="AE8" s="88"/>
      <c r="AF8" s="88"/>
      <c r="AG8" s="88"/>
      <c r="AH8" s="88"/>
      <c r="AI8" s="88"/>
      <c r="AJ8" s="88"/>
      <c r="AK8" s="88"/>
      <c r="AL8" s="88"/>
      <c r="AM8" s="88"/>
      <c r="AN8" s="88"/>
      <c r="AO8" s="88"/>
    </row>
    <row r="9" spans="1:41" s="28" customFormat="1" ht="9" customHeight="1">
      <c r="A9" s="81"/>
      <c r="B9" s="92"/>
      <c r="C9" s="95"/>
      <c r="D9" s="96"/>
      <c r="E9" s="93"/>
      <c r="F9" s="93"/>
      <c r="G9" s="93"/>
      <c r="H9" s="94"/>
      <c r="I9" s="93"/>
      <c r="J9" s="93"/>
      <c r="K9" s="81"/>
      <c r="L9" s="81"/>
      <c r="M9" s="81"/>
      <c r="N9" s="88"/>
      <c r="O9" s="88"/>
      <c r="P9" s="88"/>
      <c r="Q9" s="88"/>
      <c r="R9" s="88"/>
      <c r="AC9" s="88"/>
      <c r="AD9" s="88"/>
      <c r="AE9" s="88"/>
      <c r="AF9" s="88"/>
      <c r="AG9" s="88"/>
      <c r="AH9" s="88"/>
      <c r="AI9" s="88"/>
      <c r="AJ9" s="88"/>
      <c r="AK9" s="88"/>
      <c r="AL9" s="88"/>
      <c r="AM9" s="88"/>
      <c r="AN9" s="88"/>
      <c r="AO9" s="88"/>
    </row>
    <row r="10" spans="1:41" s="28" customFormat="1" ht="18.75" customHeight="1">
      <c r="A10" s="88"/>
      <c r="B10" s="85"/>
      <c r="C10" s="756" t="s">
        <v>345</v>
      </c>
      <c r="D10" s="756"/>
      <c r="E10" s="756"/>
      <c r="F10" s="756"/>
      <c r="G10" s="756"/>
      <c r="H10" s="756"/>
      <c r="I10" s="755" t="s">
        <v>346</v>
      </c>
      <c r="J10" s="755"/>
      <c r="K10" s="578" t="s">
        <v>347</v>
      </c>
      <c r="L10" s="578"/>
      <c r="M10" s="755" t="s">
        <v>348</v>
      </c>
      <c r="N10" s="767" t="s">
        <v>349</v>
      </c>
      <c r="O10" s="767"/>
      <c r="P10" s="767"/>
      <c r="Q10" s="767"/>
      <c r="R10" s="767"/>
      <c r="S10" s="650"/>
      <c r="T10" s="650"/>
      <c r="U10" s="750"/>
      <c r="V10" s="750"/>
      <c r="W10" s="750"/>
      <c r="X10" s="750"/>
      <c r="Y10" s="750"/>
      <c r="AC10" s="88"/>
      <c r="AD10" s="88"/>
      <c r="AE10" s="88"/>
      <c r="AF10" s="88"/>
      <c r="AG10" s="88"/>
      <c r="AH10" s="88"/>
      <c r="AI10" s="88"/>
      <c r="AJ10" s="88"/>
      <c r="AK10" s="88"/>
      <c r="AL10" s="88"/>
      <c r="AM10" s="88"/>
      <c r="AN10" s="88"/>
      <c r="AO10" s="88"/>
    </row>
    <row r="11" spans="1:41" s="28" customFormat="1" ht="18" customHeight="1">
      <c r="A11" s="88"/>
      <c r="B11" s="85"/>
      <c r="C11" s="756"/>
      <c r="D11" s="756"/>
      <c r="E11" s="756"/>
      <c r="F11" s="756"/>
      <c r="G11" s="756"/>
      <c r="H11" s="756"/>
      <c r="I11" s="755"/>
      <c r="J11" s="755"/>
      <c r="K11" s="578"/>
      <c r="L11" s="578"/>
      <c r="M11" s="755"/>
      <c r="N11" s="267" t="s">
        <v>350</v>
      </c>
      <c r="O11" s="267" t="s">
        <v>351</v>
      </c>
      <c r="P11" s="267" t="s">
        <v>352</v>
      </c>
      <c r="Q11" s="267" t="s">
        <v>353</v>
      </c>
      <c r="R11" s="267" t="s">
        <v>354</v>
      </c>
      <c r="S11" s="650"/>
      <c r="T11" s="650"/>
      <c r="U11" s="750"/>
      <c r="V11" s="750"/>
      <c r="W11" s="750"/>
      <c r="X11" s="750"/>
      <c r="Y11" s="750"/>
      <c r="AC11" s="88"/>
      <c r="AD11" s="88"/>
      <c r="AE11" s="88"/>
      <c r="AF11" s="88"/>
      <c r="AG11" s="88"/>
      <c r="AH11" s="88"/>
      <c r="AI11" s="88"/>
      <c r="AJ11" s="88"/>
      <c r="AK11" s="88"/>
      <c r="AL11" s="88"/>
      <c r="AM11" s="88"/>
      <c r="AN11" s="88"/>
      <c r="AO11" s="88"/>
    </row>
    <row r="12" spans="1:41" s="28" customFormat="1" ht="18" customHeight="1">
      <c r="A12" s="88"/>
      <c r="B12" s="85"/>
      <c r="C12" s="646" t="s">
        <v>355</v>
      </c>
      <c r="D12" s="646"/>
      <c r="E12" s="646"/>
      <c r="F12" s="646"/>
      <c r="G12" s="646"/>
      <c r="H12" s="646"/>
      <c r="I12" s="577" t="s">
        <v>33</v>
      </c>
      <c r="J12" s="577"/>
      <c r="K12" s="577" t="s">
        <v>33</v>
      </c>
      <c r="L12" s="577"/>
      <c r="M12" s="367"/>
      <c r="N12" s="368"/>
      <c r="O12" s="368"/>
      <c r="P12" s="369"/>
      <c r="Q12" s="368"/>
      <c r="R12" s="368"/>
      <c r="S12" s="650"/>
      <c r="T12" s="650"/>
      <c r="U12" s="750"/>
      <c r="V12" s="750"/>
      <c r="W12" s="750"/>
      <c r="X12" s="750"/>
      <c r="Y12" s="750"/>
      <c r="AC12" s="88"/>
      <c r="AD12" s="88"/>
      <c r="AE12" s="88"/>
      <c r="AF12" s="88"/>
      <c r="AG12" s="88"/>
      <c r="AH12" s="88"/>
      <c r="AI12" s="88"/>
      <c r="AJ12" s="88"/>
      <c r="AK12" s="88"/>
      <c r="AL12" s="88"/>
      <c r="AM12" s="88"/>
      <c r="AN12" s="88"/>
      <c r="AO12" s="88"/>
    </row>
    <row r="13" spans="1:41" s="28" customFormat="1" ht="18" customHeight="1">
      <c r="A13" s="88"/>
      <c r="B13" s="85"/>
      <c r="C13" s="646" t="s">
        <v>356</v>
      </c>
      <c r="D13" s="646"/>
      <c r="E13" s="646"/>
      <c r="F13" s="646"/>
      <c r="G13" s="646"/>
      <c r="H13" s="646"/>
      <c r="I13" s="577" t="s">
        <v>33</v>
      </c>
      <c r="J13" s="577"/>
      <c r="K13" s="577" t="s">
        <v>33</v>
      </c>
      <c r="L13" s="577"/>
      <c r="M13" s="367"/>
      <c r="N13" s="368"/>
      <c r="O13" s="368"/>
      <c r="P13" s="369"/>
      <c r="Q13" s="368"/>
      <c r="R13" s="368"/>
      <c r="AC13" s="88"/>
      <c r="AD13" s="88"/>
      <c r="AE13" s="88"/>
      <c r="AF13" s="88"/>
      <c r="AG13" s="88"/>
      <c r="AH13" s="88"/>
      <c r="AI13" s="88"/>
      <c r="AJ13" s="88"/>
      <c r="AK13" s="88"/>
      <c r="AL13" s="88"/>
      <c r="AM13" s="88"/>
      <c r="AN13" s="88"/>
      <c r="AO13" s="88"/>
    </row>
    <row r="14" spans="1:41" s="28" customFormat="1" ht="18" customHeight="1">
      <c r="A14" s="88"/>
      <c r="B14" s="85"/>
      <c r="C14" s="646" t="s">
        <v>357</v>
      </c>
      <c r="D14" s="646"/>
      <c r="E14" s="646"/>
      <c r="F14" s="646"/>
      <c r="G14" s="646"/>
      <c r="H14" s="646"/>
      <c r="I14" s="577" t="s">
        <v>33</v>
      </c>
      <c r="J14" s="577"/>
      <c r="K14" s="577" t="s">
        <v>33</v>
      </c>
      <c r="L14" s="577"/>
      <c r="M14" s="367"/>
      <c r="N14" s="368"/>
      <c r="O14" s="368"/>
      <c r="P14" s="369"/>
      <c r="Q14" s="368"/>
      <c r="R14" s="368"/>
      <c r="AC14" s="88"/>
      <c r="AD14" s="88"/>
      <c r="AE14" s="88"/>
      <c r="AF14" s="88"/>
      <c r="AG14" s="88"/>
      <c r="AH14" s="88"/>
      <c r="AI14" s="88"/>
      <c r="AJ14" s="88"/>
      <c r="AK14" s="88"/>
      <c r="AL14" s="88"/>
      <c r="AM14" s="88"/>
      <c r="AN14" s="88"/>
      <c r="AO14" s="88"/>
    </row>
    <row r="15" spans="1:41" s="28" customFormat="1" ht="18" customHeight="1">
      <c r="A15" s="88"/>
      <c r="B15" s="85"/>
      <c r="C15" s="646" t="s">
        <v>358</v>
      </c>
      <c r="D15" s="646"/>
      <c r="E15" s="646"/>
      <c r="F15" s="646"/>
      <c r="G15" s="646"/>
      <c r="H15" s="646"/>
      <c r="I15" s="577" t="s">
        <v>33</v>
      </c>
      <c r="J15" s="577"/>
      <c r="K15" s="577" t="s">
        <v>33</v>
      </c>
      <c r="L15" s="577"/>
      <c r="M15" s="367"/>
      <c r="N15" s="368"/>
      <c r="O15" s="368"/>
      <c r="P15" s="369"/>
      <c r="Q15" s="368"/>
      <c r="R15" s="368"/>
      <c r="AC15" s="88"/>
      <c r="AD15" s="88"/>
      <c r="AE15" s="88"/>
      <c r="AF15" s="88"/>
      <c r="AG15" s="88"/>
      <c r="AH15" s="88"/>
      <c r="AI15" s="88"/>
      <c r="AJ15" s="88"/>
      <c r="AK15" s="88"/>
      <c r="AL15" s="88"/>
      <c r="AM15" s="88"/>
      <c r="AN15" s="88"/>
      <c r="AO15" s="88"/>
    </row>
    <row r="16" spans="1:41" s="28" customFormat="1" ht="18" customHeight="1">
      <c r="A16" s="88"/>
      <c r="B16" s="85"/>
      <c r="C16" s="646" t="s">
        <v>359</v>
      </c>
      <c r="D16" s="646"/>
      <c r="E16" s="646"/>
      <c r="F16" s="646"/>
      <c r="G16" s="646"/>
      <c r="H16" s="646"/>
      <c r="I16" s="577" t="s">
        <v>33</v>
      </c>
      <c r="J16" s="577"/>
      <c r="K16" s="577" t="s">
        <v>33</v>
      </c>
      <c r="L16" s="577"/>
      <c r="M16" s="367"/>
      <c r="N16" s="368"/>
      <c r="O16" s="368"/>
      <c r="P16" s="369"/>
      <c r="Q16" s="368"/>
      <c r="R16" s="368"/>
      <c r="AC16" s="88"/>
      <c r="AD16" s="88"/>
      <c r="AE16" s="88"/>
      <c r="AF16" s="88"/>
      <c r="AG16" s="88"/>
      <c r="AH16" s="88"/>
      <c r="AI16" s="88"/>
      <c r="AJ16" s="88"/>
      <c r="AK16" s="88"/>
      <c r="AL16" s="88"/>
      <c r="AM16" s="88"/>
      <c r="AN16" s="88"/>
      <c r="AO16" s="88"/>
    </row>
    <row r="17" spans="1:41" s="28" customFormat="1" ht="18" customHeight="1">
      <c r="A17" s="88"/>
      <c r="B17" s="85"/>
      <c r="C17" s="757" t="s">
        <v>360</v>
      </c>
      <c r="D17" s="758"/>
      <c r="E17" s="758"/>
      <c r="F17" s="758"/>
      <c r="G17" s="758"/>
      <c r="H17" s="759"/>
      <c r="I17" s="577" t="s">
        <v>33</v>
      </c>
      <c r="J17" s="577"/>
      <c r="K17" s="577" t="s">
        <v>33</v>
      </c>
      <c r="L17" s="577"/>
      <c r="M17" s="367"/>
      <c r="N17" s="368"/>
      <c r="O17" s="368"/>
      <c r="P17" s="369"/>
      <c r="Q17" s="368"/>
      <c r="R17" s="368"/>
      <c r="AC17" s="88"/>
      <c r="AD17" s="88"/>
      <c r="AE17" s="88"/>
      <c r="AF17" s="88"/>
      <c r="AG17" s="88"/>
      <c r="AH17" s="88"/>
      <c r="AI17" s="88"/>
      <c r="AJ17" s="88"/>
      <c r="AK17" s="88"/>
      <c r="AL17" s="88"/>
      <c r="AM17" s="88"/>
      <c r="AN17" s="88"/>
      <c r="AO17" s="88"/>
    </row>
    <row r="18" spans="1:41" s="28" customFormat="1" ht="18" customHeight="1">
      <c r="A18" s="88"/>
      <c r="B18" s="85"/>
      <c r="C18" s="646" t="s">
        <v>361</v>
      </c>
      <c r="D18" s="646"/>
      <c r="E18" s="646"/>
      <c r="F18" s="646"/>
      <c r="G18" s="646"/>
      <c r="H18" s="646"/>
      <c r="I18" s="577" t="s">
        <v>33</v>
      </c>
      <c r="J18" s="577"/>
      <c r="K18" s="577" t="s">
        <v>33</v>
      </c>
      <c r="L18" s="577"/>
      <c r="M18" s="367"/>
      <c r="N18" s="368"/>
      <c r="O18" s="368"/>
      <c r="P18" s="369"/>
      <c r="Q18" s="368"/>
      <c r="R18" s="368"/>
      <c r="AC18" s="88"/>
      <c r="AD18" s="88"/>
      <c r="AE18" s="88"/>
      <c r="AF18" s="88"/>
      <c r="AG18" s="88"/>
      <c r="AH18" s="88"/>
      <c r="AI18" s="88"/>
      <c r="AJ18" s="88"/>
      <c r="AK18" s="88"/>
      <c r="AL18" s="88"/>
      <c r="AM18" s="88"/>
      <c r="AN18" s="88"/>
      <c r="AO18" s="88"/>
    </row>
    <row r="19" spans="1:41" s="28" customFormat="1" ht="18" customHeight="1">
      <c r="A19" s="88"/>
      <c r="B19" s="85"/>
      <c r="C19" s="646" t="s">
        <v>362</v>
      </c>
      <c r="D19" s="646"/>
      <c r="E19" s="646"/>
      <c r="F19" s="646"/>
      <c r="G19" s="646"/>
      <c r="H19" s="646"/>
      <c r="I19" s="577" t="s">
        <v>33</v>
      </c>
      <c r="J19" s="577"/>
      <c r="K19" s="577" t="s">
        <v>33</v>
      </c>
      <c r="L19" s="577"/>
      <c r="M19" s="367"/>
      <c r="N19" s="368"/>
      <c r="O19" s="368"/>
      <c r="P19" s="369"/>
      <c r="Q19" s="368"/>
      <c r="R19" s="368"/>
      <c r="AC19" s="88"/>
      <c r="AD19" s="88"/>
      <c r="AE19" s="88"/>
      <c r="AF19" s="88"/>
      <c r="AG19" s="88"/>
      <c r="AH19" s="88"/>
      <c r="AI19" s="88"/>
      <c r="AJ19" s="88"/>
      <c r="AK19" s="88"/>
      <c r="AL19" s="88"/>
      <c r="AM19" s="88"/>
      <c r="AN19" s="88"/>
      <c r="AO19" s="88"/>
    </row>
    <row r="20" spans="1:41" s="28" customFormat="1" ht="18" customHeight="1">
      <c r="A20" s="88"/>
      <c r="B20" s="85"/>
      <c r="C20" s="646" t="s">
        <v>363</v>
      </c>
      <c r="D20" s="646"/>
      <c r="E20" s="646"/>
      <c r="F20" s="646"/>
      <c r="G20" s="646"/>
      <c r="H20" s="646"/>
      <c r="I20" s="577" t="s">
        <v>33</v>
      </c>
      <c r="J20" s="577"/>
      <c r="K20" s="577" t="s">
        <v>33</v>
      </c>
      <c r="L20" s="577"/>
      <c r="M20" s="367"/>
      <c r="N20" s="368"/>
      <c r="O20" s="368"/>
      <c r="P20" s="369"/>
      <c r="Q20" s="368"/>
      <c r="R20" s="368"/>
      <c r="AC20" s="88"/>
      <c r="AD20" s="88"/>
      <c r="AE20" s="88"/>
      <c r="AF20" s="88"/>
      <c r="AG20" s="88"/>
      <c r="AH20" s="88"/>
      <c r="AI20" s="88"/>
      <c r="AJ20" s="88"/>
      <c r="AK20" s="88"/>
      <c r="AL20" s="88"/>
      <c r="AM20" s="88"/>
      <c r="AN20" s="88"/>
      <c r="AO20" s="88"/>
    </row>
    <row r="21" spans="1:41" s="28" customFormat="1" ht="18" customHeight="1">
      <c r="A21" s="88"/>
      <c r="B21" s="85"/>
      <c r="C21" s="757" t="s">
        <v>364</v>
      </c>
      <c r="D21" s="758"/>
      <c r="E21" s="758"/>
      <c r="F21" s="758"/>
      <c r="G21" s="758"/>
      <c r="H21" s="759"/>
      <c r="I21" s="577" t="s">
        <v>33</v>
      </c>
      <c r="J21" s="577"/>
      <c r="K21" s="577" t="s">
        <v>33</v>
      </c>
      <c r="L21" s="577"/>
      <c r="M21" s="367"/>
      <c r="N21" s="368"/>
      <c r="O21" s="368"/>
      <c r="P21" s="370"/>
      <c r="Q21" s="368"/>
      <c r="R21" s="368"/>
      <c r="AC21" s="88"/>
      <c r="AD21" s="88"/>
      <c r="AE21" s="88"/>
      <c r="AF21" s="88"/>
      <c r="AG21" s="88"/>
      <c r="AH21" s="88"/>
      <c r="AI21" s="88"/>
      <c r="AJ21" s="88"/>
      <c r="AK21" s="88"/>
      <c r="AL21" s="88"/>
      <c r="AM21" s="88"/>
      <c r="AN21" s="88"/>
      <c r="AO21" s="88"/>
    </row>
    <row r="22" spans="1:41" s="28" customFormat="1" ht="23.25" customHeight="1">
      <c r="A22" s="88"/>
      <c r="B22" s="85"/>
      <c r="C22" s="616" t="s">
        <v>365</v>
      </c>
      <c r="D22" s="616"/>
      <c r="E22" s="616"/>
      <c r="F22" s="616"/>
      <c r="G22" s="616"/>
      <c r="H22" s="616"/>
      <c r="I22" s="616"/>
      <c r="J22" s="616"/>
      <c r="K22" s="616"/>
      <c r="L22" s="616"/>
      <c r="M22" s="616"/>
      <c r="N22" s="371">
        <f>SUM(N12:N21)</f>
        <v>0</v>
      </c>
      <c r="O22" s="371">
        <f>SUM(O12:O21)</f>
        <v>0</v>
      </c>
      <c r="P22" s="372">
        <f>SUM(P12:P21)</f>
        <v>0</v>
      </c>
      <c r="Q22" s="372">
        <f>SUM(Q12:Q21)</f>
        <v>0</v>
      </c>
      <c r="R22" s="372">
        <f>SUM(R12:R21)</f>
        <v>0</v>
      </c>
      <c r="AC22" s="88"/>
      <c r="AD22" s="88"/>
      <c r="AE22" s="88"/>
      <c r="AF22" s="88"/>
      <c r="AG22" s="88"/>
      <c r="AH22" s="88"/>
      <c r="AI22" s="88"/>
      <c r="AJ22" s="88"/>
      <c r="AK22" s="88"/>
      <c r="AL22" s="88"/>
      <c r="AM22" s="88"/>
      <c r="AN22" s="88"/>
      <c r="AO22" s="88"/>
    </row>
    <row r="23" spans="1:41" s="28" customFormat="1" ht="17.25" customHeight="1">
      <c r="A23" s="88"/>
      <c r="B23" s="88"/>
      <c r="C23" s="82"/>
      <c r="D23" s="88"/>
      <c r="E23" s="88"/>
      <c r="F23" s="88"/>
      <c r="G23" s="88"/>
      <c r="H23" s="88"/>
      <c r="I23" s="88"/>
      <c r="J23" s="88"/>
      <c r="K23" s="88"/>
      <c r="L23" s="88"/>
      <c r="M23" s="88"/>
      <c r="N23" s="88"/>
      <c r="O23" s="88"/>
      <c r="P23" s="88"/>
      <c r="Q23" s="88"/>
      <c r="R23" s="88"/>
      <c r="AC23" s="88"/>
      <c r="AD23" s="88"/>
      <c r="AE23" s="88"/>
      <c r="AF23" s="88"/>
      <c r="AG23" s="88"/>
      <c r="AH23" s="88"/>
      <c r="AI23" s="88"/>
      <c r="AJ23" s="88"/>
      <c r="AK23" s="88"/>
      <c r="AL23" s="88"/>
      <c r="AM23" s="88"/>
      <c r="AN23" s="88"/>
      <c r="AO23" s="88"/>
    </row>
    <row r="24" spans="1:41" s="28" customFormat="1" ht="18" customHeight="1">
      <c r="A24" s="88"/>
      <c r="B24" s="88"/>
      <c r="C24" s="594" t="s">
        <v>366</v>
      </c>
      <c r="D24" s="594"/>
      <c r="E24" s="594"/>
      <c r="F24" s="594"/>
      <c r="G24" s="594"/>
      <c r="H24" s="594"/>
      <c r="I24" s="594"/>
      <c r="J24" s="594"/>
      <c r="K24" s="594"/>
      <c r="L24" s="594"/>
      <c r="M24" s="554" t="s">
        <v>33</v>
      </c>
      <c r="N24" s="553"/>
      <c r="O24" s="88"/>
      <c r="P24" s="88"/>
      <c r="Q24" s="88"/>
      <c r="R24" s="88"/>
      <c r="T24" s="609"/>
      <c r="U24" s="609"/>
      <c r="V24" s="609"/>
      <c r="W24" s="609"/>
      <c r="AC24" s="88"/>
      <c r="AD24" s="88"/>
      <c r="AE24" s="88"/>
      <c r="AF24" s="88"/>
      <c r="AG24" s="88"/>
      <c r="AH24" s="88"/>
      <c r="AI24" s="88"/>
      <c r="AJ24" s="88"/>
      <c r="AK24" s="88"/>
      <c r="AL24" s="88"/>
      <c r="AM24" s="88"/>
      <c r="AN24" s="88"/>
      <c r="AO24" s="88"/>
    </row>
    <row r="25" spans="1:41" ht="18" customHeight="1">
      <c r="A25" s="231" t="s">
        <v>367</v>
      </c>
      <c r="B25" s="594" t="s">
        <v>368</v>
      </c>
      <c r="C25" s="594"/>
      <c r="D25" s="594"/>
      <c r="E25" s="594"/>
      <c r="F25" s="594"/>
      <c r="G25" s="594"/>
      <c r="H25" s="594"/>
      <c r="I25" s="594"/>
      <c r="J25" s="594"/>
      <c r="K25" s="594"/>
      <c r="L25" s="594"/>
      <c r="M25" s="594"/>
      <c r="N25" s="594"/>
      <c r="O25" s="594"/>
      <c r="P25" s="594"/>
      <c r="Q25" s="594"/>
      <c r="R25" s="594"/>
    </row>
    <row r="26" spans="1:41" ht="102" customHeight="1">
      <c r="A26" s="88"/>
      <c r="B26" s="75"/>
      <c r="C26" s="760" t="s">
        <v>369</v>
      </c>
      <c r="D26" s="760"/>
      <c r="E26" s="760"/>
      <c r="F26" s="760"/>
      <c r="G26" s="760"/>
      <c r="H26" s="760"/>
      <c r="I26" s="760"/>
      <c r="J26" s="760"/>
      <c r="K26" s="760"/>
      <c r="L26" s="760"/>
      <c r="M26" s="760"/>
      <c r="N26" s="760"/>
      <c r="O26" s="760"/>
      <c r="P26" s="760"/>
      <c r="Q26" s="760"/>
      <c r="R26" s="760"/>
    </row>
    <row r="27" spans="1:41" ht="62.25" customHeight="1">
      <c r="A27" s="85"/>
      <c r="B27" s="85"/>
      <c r="C27" s="754" t="s">
        <v>370</v>
      </c>
      <c r="D27" s="754"/>
      <c r="E27" s="754" t="s">
        <v>371</v>
      </c>
      <c r="F27" s="754"/>
      <c r="G27" s="754"/>
      <c r="H27" s="278" t="s">
        <v>372</v>
      </c>
      <c r="I27" s="278" t="s">
        <v>373</v>
      </c>
      <c r="J27" s="579" t="s">
        <v>374</v>
      </c>
      <c r="K27" s="579"/>
      <c r="L27" s="278" t="s">
        <v>375</v>
      </c>
      <c r="M27" s="278" t="s">
        <v>376</v>
      </c>
      <c r="N27" s="278" t="s">
        <v>377</v>
      </c>
      <c r="O27" s="278" t="s">
        <v>378</v>
      </c>
      <c r="P27" s="278" t="s">
        <v>379</v>
      </c>
      <c r="Q27" s="278" t="s">
        <v>380</v>
      </c>
      <c r="R27" s="278" t="s">
        <v>381</v>
      </c>
      <c r="T27" s="748"/>
      <c r="U27" s="749"/>
      <c r="V27" s="749"/>
      <c r="W27" s="749"/>
      <c r="X27" s="749"/>
      <c r="Y27" s="749"/>
      <c r="Z27" s="749"/>
      <c r="AA27" s="749"/>
      <c r="AB27" s="749"/>
      <c r="AC27" s="749"/>
      <c r="AD27" s="749"/>
      <c r="AE27" s="749"/>
    </row>
    <row r="28" spans="1:41" ht="17.25" customHeight="1">
      <c r="A28" s="85"/>
      <c r="B28" s="85"/>
      <c r="C28" s="574" t="s">
        <v>33</v>
      </c>
      <c r="D28" s="574"/>
      <c r="E28" s="574" t="s">
        <v>33</v>
      </c>
      <c r="F28" s="574"/>
      <c r="G28" s="574"/>
      <c r="H28" s="133"/>
      <c r="I28" s="133"/>
      <c r="J28" s="577">
        <v>0</v>
      </c>
      <c r="K28" s="577"/>
      <c r="L28" s="400">
        <f>H28*J28</f>
        <v>0</v>
      </c>
      <c r="M28" s="341"/>
      <c r="N28" s="341">
        <v>0</v>
      </c>
      <c r="O28" s="372">
        <f>SUM(M28:N28)</f>
        <v>0</v>
      </c>
      <c r="P28" s="341"/>
      <c r="Q28" s="341"/>
      <c r="R28" s="341"/>
    </row>
    <row r="29" spans="1:41" ht="17.25" customHeight="1">
      <c r="A29" s="85"/>
      <c r="B29" s="85"/>
      <c r="C29" s="574" t="s">
        <v>33</v>
      </c>
      <c r="D29" s="574"/>
      <c r="E29" s="574" t="s">
        <v>33</v>
      </c>
      <c r="F29" s="574"/>
      <c r="G29" s="574"/>
      <c r="H29" s="133"/>
      <c r="I29" s="133"/>
      <c r="J29" s="577">
        <v>0</v>
      </c>
      <c r="K29" s="577"/>
      <c r="L29" s="400">
        <f t="shared" ref="L29:L35" si="0">H29*J29</f>
        <v>0</v>
      </c>
      <c r="M29" s="341"/>
      <c r="N29" s="341">
        <v>0</v>
      </c>
      <c r="O29" s="372">
        <f t="shared" ref="O29:O33" si="1">SUM(M29:N29)</f>
        <v>0</v>
      </c>
      <c r="P29" s="341"/>
      <c r="Q29" s="341"/>
      <c r="R29" s="341"/>
    </row>
    <row r="30" spans="1:41" ht="17.25" customHeight="1">
      <c r="A30" s="85"/>
      <c r="B30" s="85"/>
      <c r="C30" s="574" t="s">
        <v>33</v>
      </c>
      <c r="D30" s="574"/>
      <c r="E30" s="574" t="s">
        <v>33</v>
      </c>
      <c r="F30" s="574"/>
      <c r="G30" s="574"/>
      <c r="H30" s="133"/>
      <c r="I30" s="133"/>
      <c r="J30" s="577">
        <v>0</v>
      </c>
      <c r="K30" s="577"/>
      <c r="L30" s="400">
        <f t="shared" si="0"/>
        <v>0</v>
      </c>
      <c r="M30" s="341"/>
      <c r="N30" s="341">
        <v>0</v>
      </c>
      <c r="O30" s="372">
        <f t="shared" si="1"/>
        <v>0</v>
      </c>
      <c r="P30" s="341"/>
      <c r="Q30" s="341"/>
      <c r="R30" s="341"/>
    </row>
    <row r="31" spans="1:41" ht="17.25" customHeight="1">
      <c r="A31" s="85"/>
      <c r="B31" s="85"/>
      <c r="C31" s="574" t="s">
        <v>33</v>
      </c>
      <c r="D31" s="574"/>
      <c r="E31" s="574" t="s">
        <v>33</v>
      </c>
      <c r="F31" s="574"/>
      <c r="G31" s="574"/>
      <c r="H31" s="133"/>
      <c r="I31" s="133"/>
      <c r="J31" s="577">
        <v>0</v>
      </c>
      <c r="K31" s="577"/>
      <c r="L31" s="400">
        <f t="shared" si="0"/>
        <v>0</v>
      </c>
      <c r="M31" s="341"/>
      <c r="N31" s="341">
        <v>0</v>
      </c>
      <c r="O31" s="372">
        <f t="shared" si="1"/>
        <v>0</v>
      </c>
      <c r="P31" s="341"/>
      <c r="Q31" s="341"/>
      <c r="R31" s="341"/>
    </row>
    <row r="32" spans="1:41" ht="17.25" customHeight="1">
      <c r="A32" s="85"/>
      <c r="B32" s="85"/>
      <c r="C32" s="574" t="s">
        <v>33</v>
      </c>
      <c r="D32" s="574"/>
      <c r="E32" s="574" t="s">
        <v>33</v>
      </c>
      <c r="F32" s="574"/>
      <c r="G32" s="574"/>
      <c r="H32" s="133"/>
      <c r="I32" s="133"/>
      <c r="J32" s="577">
        <v>0</v>
      </c>
      <c r="K32" s="577"/>
      <c r="L32" s="400">
        <f t="shared" si="0"/>
        <v>0</v>
      </c>
      <c r="M32" s="341"/>
      <c r="N32" s="341">
        <v>0</v>
      </c>
      <c r="O32" s="372">
        <f t="shared" si="1"/>
        <v>0</v>
      </c>
      <c r="P32" s="341"/>
      <c r="Q32" s="341"/>
      <c r="R32" s="341"/>
      <c r="T32" s="750"/>
      <c r="U32" s="750"/>
      <c r="V32" s="750"/>
    </row>
    <row r="33" spans="1:22" ht="17.25" customHeight="1">
      <c r="A33" s="85"/>
      <c r="B33" s="85"/>
      <c r="C33" s="574" t="s">
        <v>33</v>
      </c>
      <c r="D33" s="574"/>
      <c r="E33" s="574" t="s">
        <v>33</v>
      </c>
      <c r="F33" s="574"/>
      <c r="G33" s="574"/>
      <c r="H33" s="133"/>
      <c r="I33" s="133"/>
      <c r="J33" s="577">
        <v>0</v>
      </c>
      <c r="K33" s="577"/>
      <c r="L33" s="400">
        <f t="shared" si="0"/>
        <v>0</v>
      </c>
      <c r="M33" s="341"/>
      <c r="N33" s="341">
        <v>0</v>
      </c>
      <c r="O33" s="372">
        <f t="shared" si="1"/>
        <v>0</v>
      </c>
      <c r="P33" s="341"/>
      <c r="Q33" s="341"/>
      <c r="R33" s="341"/>
      <c r="T33" s="750"/>
      <c r="U33" s="750"/>
      <c r="V33" s="750"/>
    </row>
    <row r="34" spans="1:22" ht="17.25" customHeight="1">
      <c r="A34" s="85"/>
      <c r="B34" s="85"/>
      <c r="C34" s="574" t="s">
        <v>33</v>
      </c>
      <c r="D34" s="574"/>
      <c r="E34" s="574" t="s">
        <v>33</v>
      </c>
      <c r="F34" s="574"/>
      <c r="G34" s="574"/>
      <c r="H34" s="133"/>
      <c r="I34" s="133"/>
      <c r="J34" s="577">
        <v>0</v>
      </c>
      <c r="K34" s="577"/>
      <c r="L34" s="400">
        <f t="shared" si="0"/>
        <v>0</v>
      </c>
      <c r="M34" s="341"/>
      <c r="N34" s="341">
        <v>0</v>
      </c>
      <c r="O34" s="372">
        <f>SUM(M34:N34)</f>
        <v>0</v>
      </c>
      <c r="P34" s="341"/>
      <c r="Q34" s="341"/>
      <c r="R34" s="341"/>
      <c r="T34" s="750"/>
      <c r="U34" s="750"/>
      <c r="V34" s="750"/>
    </row>
    <row r="35" spans="1:22" ht="17.25" customHeight="1">
      <c r="A35" s="85"/>
      <c r="B35" s="85"/>
      <c r="C35" s="768" t="s">
        <v>33</v>
      </c>
      <c r="D35" s="768"/>
      <c r="E35" s="768" t="s">
        <v>33</v>
      </c>
      <c r="F35" s="768"/>
      <c r="G35" s="768"/>
      <c r="H35" s="555"/>
      <c r="I35" s="555"/>
      <c r="J35" s="577">
        <v>0</v>
      </c>
      <c r="K35" s="577"/>
      <c r="L35" s="400">
        <f t="shared" si="0"/>
        <v>0</v>
      </c>
      <c r="M35" s="341"/>
      <c r="N35" s="341">
        <v>0</v>
      </c>
      <c r="O35" s="372">
        <f>SUM(M35:N35)</f>
        <v>0</v>
      </c>
      <c r="P35" s="341"/>
      <c r="Q35" s="341"/>
      <c r="R35" s="341"/>
    </row>
    <row r="36" spans="1:22" ht="17.25" customHeight="1">
      <c r="A36" s="85"/>
      <c r="B36" s="85"/>
      <c r="C36" s="751" t="s">
        <v>382</v>
      </c>
      <c r="D36" s="752"/>
      <c r="E36" s="752"/>
      <c r="F36" s="752"/>
      <c r="G36" s="753"/>
      <c r="H36" s="552">
        <f>SUM(G28:H35)</f>
        <v>0</v>
      </c>
      <c r="I36" s="389">
        <f>SUM(I28:I35)</f>
        <v>0</v>
      </c>
      <c r="J36" s="746"/>
      <c r="K36" s="746"/>
      <c r="L36" s="746"/>
      <c r="M36" s="746"/>
      <c r="N36" s="746"/>
      <c r="O36" s="746"/>
      <c r="P36" s="746"/>
      <c r="Q36" s="746"/>
      <c r="R36" s="747"/>
    </row>
    <row r="37" spans="1:22" hidden="1">
      <c r="A37" s="81"/>
      <c r="B37" s="81"/>
      <c r="C37" s="90"/>
      <c r="D37" s="90"/>
      <c r="E37" s="81"/>
      <c r="F37" s="81"/>
      <c r="G37" s="81"/>
      <c r="H37" s="46"/>
      <c r="I37" s="81"/>
      <c r="J37" s="81"/>
      <c r="K37" s="81"/>
      <c r="L37" s="81"/>
      <c r="M37" s="81"/>
      <c r="N37" s="81"/>
      <c r="O37" s="81"/>
      <c r="P37" s="81"/>
      <c r="Q37" s="81"/>
      <c r="R37" s="81"/>
    </row>
    <row r="38" spans="1:22" ht="24.75" customHeight="1">
      <c r="A38" s="81"/>
      <c r="B38" s="81"/>
      <c r="C38" s="81"/>
      <c r="D38" s="81"/>
      <c r="E38" s="81"/>
      <c r="F38" s="81"/>
      <c r="G38" s="81"/>
      <c r="H38" s="46"/>
      <c r="I38" s="81"/>
      <c r="J38" s="81"/>
      <c r="K38" s="81"/>
      <c r="L38" s="81"/>
      <c r="M38" s="81"/>
      <c r="N38" s="81"/>
      <c r="O38" s="81"/>
      <c r="P38" s="81"/>
      <c r="Q38" s="81"/>
      <c r="R38" s="81"/>
    </row>
    <row r="39" spans="1:22" ht="21" customHeight="1">
      <c r="A39" s="81"/>
      <c r="B39" s="81"/>
      <c r="C39" s="90"/>
      <c r="D39" s="90"/>
      <c r="E39" s="81"/>
      <c r="F39" s="81"/>
      <c r="G39" s="81"/>
      <c r="H39" s="46"/>
      <c r="I39" s="81"/>
      <c r="J39" s="81"/>
      <c r="K39" s="81"/>
      <c r="L39" s="81"/>
      <c r="M39" s="81"/>
      <c r="N39" s="81"/>
      <c r="O39" s="81"/>
      <c r="P39" s="81"/>
      <c r="Q39" s="81"/>
      <c r="R39" s="81"/>
    </row>
    <row r="40" spans="1:22">
      <c r="A40" s="81"/>
      <c r="B40" s="81"/>
      <c r="C40" s="90"/>
      <c r="D40" s="90"/>
      <c r="E40" s="81"/>
      <c r="F40" s="81"/>
      <c r="G40" s="81"/>
      <c r="H40" s="46"/>
      <c r="I40" s="81"/>
      <c r="J40" s="81"/>
      <c r="K40" s="81"/>
      <c r="L40" s="81"/>
      <c r="M40" s="81"/>
      <c r="N40" s="81"/>
      <c r="O40" s="81"/>
      <c r="P40" s="81"/>
      <c r="Q40" s="81"/>
      <c r="R40" s="81"/>
    </row>
    <row r="41" spans="1:22">
      <c r="A41" s="81"/>
      <c r="B41" s="81"/>
      <c r="C41" s="90"/>
      <c r="D41" s="90"/>
      <c r="E41" s="81"/>
      <c r="F41" s="81"/>
      <c r="G41" s="81"/>
      <c r="H41" s="46"/>
      <c r="I41" s="81"/>
      <c r="J41" s="81"/>
      <c r="K41" s="81"/>
      <c r="L41" s="81"/>
      <c r="M41" s="81"/>
      <c r="N41" s="81"/>
      <c r="O41" s="81"/>
      <c r="P41" s="81"/>
      <c r="Q41" s="81"/>
      <c r="R41" s="81"/>
    </row>
    <row r="42" spans="1:22">
      <c r="A42" s="81"/>
      <c r="B42" s="81"/>
      <c r="C42" s="90"/>
      <c r="D42" s="90"/>
      <c r="E42" s="81"/>
      <c r="F42" s="81"/>
      <c r="G42" s="81"/>
      <c r="H42" s="46"/>
      <c r="I42" s="81"/>
      <c r="J42" s="81"/>
      <c r="K42" s="81"/>
      <c r="L42" s="81"/>
      <c r="M42" s="81"/>
      <c r="N42" s="81"/>
      <c r="O42" s="81"/>
      <c r="P42" s="81"/>
      <c r="Q42" s="81"/>
      <c r="R42" s="81"/>
    </row>
    <row r="43" spans="1:22">
      <c r="A43" s="81"/>
      <c r="B43" s="81"/>
      <c r="C43" s="90"/>
      <c r="D43" s="90"/>
      <c r="E43" s="81"/>
      <c r="F43" s="81"/>
      <c r="G43" s="81"/>
      <c r="H43" s="46"/>
      <c r="I43" s="275"/>
      <c r="J43" s="275"/>
      <c r="K43" s="275"/>
      <c r="L43" s="275"/>
      <c r="M43" s="275"/>
      <c r="N43" s="275"/>
      <c r="O43" s="81"/>
      <c r="P43" s="81"/>
      <c r="Q43" s="81"/>
      <c r="R43" s="81"/>
    </row>
    <row r="44" spans="1:22">
      <c r="A44" s="81"/>
      <c r="B44" s="81"/>
      <c r="C44" s="90"/>
      <c r="D44" s="90"/>
      <c r="E44" s="81"/>
      <c r="F44" s="81"/>
      <c r="G44" s="81"/>
      <c r="H44" s="46"/>
      <c r="I44" s="275"/>
      <c r="J44" s="275"/>
      <c r="K44" s="275"/>
      <c r="L44" s="275"/>
      <c r="M44" s="275"/>
      <c r="N44" s="275"/>
      <c r="O44" s="81"/>
      <c r="P44" s="81"/>
      <c r="Q44" s="81"/>
      <c r="R44" s="81"/>
    </row>
    <row r="45" spans="1:22">
      <c r="A45" s="81"/>
      <c r="B45" s="81"/>
      <c r="C45" s="90"/>
      <c r="D45" s="90"/>
      <c r="E45" s="81"/>
      <c r="F45" s="81"/>
      <c r="G45" s="81"/>
      <c r="H45" s="46"/>
      <c r="I45" s="275"/>
      <c r="J45" s="275"/>
      <c r="K45" s="275"/>
      <c r="L45" s="275"/>
      <c r="M45" s="275"/>
      <c r="N45" s="275"/>
      <c r="O45" s="81"/>
      <c r="P45" s="81"/>
      <c r="Q45" s="81"/>
      <c r="R45" s="81"/>
    </row>
    <row r="46" spans="1:22">
      <c r="A46" s="81"/>
      <c r="B46" s="81"/>
      <c r="C46" s="90"/>
      <c r="D46" s="90"/>
      <c r="E46" s="81"/>
      <c r="F46" s="81"/>
      <c r="G46" s="81"/>
      <c r="H46" s="46"/>
      <c r="I46" s="275"/>
      <c r="J46" s="275"/>
      <c r="K46" s="275"/>
      <c r="L46" s="275"/>
      <c r="M46" s="275" t="s">
        <v>33</v>
      </c>
      <c r="N46" s="275"/>
      <c r="O46" s="81"/>
      <c r="P46" s="81"/>
      <c r="Q46" s="81"/>
      <c r="R46" s="81"/>
    </row>
    <row r="47" spans="1:22">
      <c r="A47" s="81"/>
      <c r="B47" s="81"/>
      <c r="C47" s="90"/>
      <c r="D47" s="90"/>
      <c r="E47" s="81"/>
      <c r="F47" s="81"/>
      <c r="G47" s="81"/>
      <c r="H47" s="46"/>
      <c r="I47" s="275"/>
      <c r="J47" s="275"/>
      <c r="K47" s="275"/>
      <c r="L47" s="275"/>
      <c r="M47"/>
      <c r="N47" s="275"/>
      <c r="O47" s="81"/>
      <c r="P47" s="81"/>
      <c r="Q47" s="81"/>
      <c r="R47" s="81"/>
    </row>
    <row r="48" spans="1:22">
      <c r="A48" s="81"/>
      <c r="B48" s="81"/>
      <c r="C48" s="90"/>
      <c r="D48" s="90"/>
      <c r="E48" s="81"/>
      <c r="F48" s="81"/>
      <c r="G48" s="81"/>
      <c r="H48" s="46"/>
      <c r="I48" s="275"/>
      <c r="J48" s="275"/>
      <c r="K48" s="275"/>
      <c r="L48" s="275"/>
      <c r="M48" s="275" t="s">
        <v>383</v>
      </c>
      <c r="N48" s="275"/>
      <c r="O48" s="81"/>
      <c r="P48" s="81"/>
      <c r="Q48" s="81"/>
      <c r="R48" s="81"/>
    </row>
    <row r="49" spans="1:29">
      <c r="A49" s="81"/>
      <c r="B49" s="81"/>
      <c r="C49" s="90"/>
      <c r="D49" s="90"/>
      <c r="E49" s="81"/>
      <c r="F49" s="81"/>
      <c r="G49" s="81"/>
      <c r="H49" s="46"/>
      <c r="I49" s="275"/>
      <c r="J49" s="275"/>
      <c r="K49" s="275"/>
      <c r="L49" s="275"/>
      <c r="M49" s="275"/>
      <c r="N49" s="275"/>
      <c r="O49" s="81"/>
      <c r="P49" s="81"/>
      <c r="Q49" s="81"/>
      <c r="R49" s="81"/>
    </row>
    <row r="50" spans="1:29">
      <c r="A50" s="81"/>
      <c r="B50" s="81"/>
      <c r="C50" s="90"/>
      <c r="D50" s="90"/>
      <c r="E50" s="81"/>
      <c r="F50" s="81"/>
      <c r="G50" s="81"/>
      <c r="H50" s="46"/>
      <c r="I50" s="275"/>
      <c r="J50" s="275"/>
      <c r="K50" s="275"/>
      <c r="L50" s="275"/>
      <c r="M50" s="275"/>
      <c r="N50" s="275"/>
      <c r="O50" s="81"/>
      <c r="P50" s="81"/>
      <c r="Q50" s="81"/>
      <c r="R50" s="81"/>
    </row>
    <row r="51" spans="1:29">
      <c r="A51" s="81"/>
      <c r="B51" s="81"/>
      <c r="C51" s="90"/>
      <c r="D51" s="90"/>
      <c r="E51" s="81"/>
      <c r="F51" s="81"/>
      <c r="G51" s="81"/>
      <c r="H51" s="46"/>
      <c r="I51" s="81"/>
      <c r="J51" s="81"/>
      <c r="K51" s="81"/>
      <c r="L51" s="81"/>
      <c r="M51" s="81"/>
      <c r="N51" s="81"/>
      <c r="O51" s="81"/>
      <c r="P51" s="81"/>
      <c r="Q51" s="81"/>
      <c r="R51" s="81"/>
    </row>
    <row r="52" spans="1:29">
      <c r="A52" s="81"/>
      <c r="B52" s="81"/>
      <c r="C52" s="90"/>
      <c r="D52" s="90"/>
      <c r="E52" s="81"/>
      <c r="F52" s="81"/>
      <c r="G52" s="81"/>
      <c r="H52" s="46"/>
      <c r="I52" s="81"/>
      <c r="J52" s="81"/>
      <c r="K52" s="81"/>
      <c r="L52" s="81"/>
      <c r="M52" s="81"/>
      <c r="N52" s="81"/>
      <c r="O52" s="81"/>
      <c r="P52" s="81"/>
      <c r="Q52" s="81"/>
      <c r="R52" s="81"/>
    </row>
    <row r="53" spans="1:29">
      <c r="A53" s="81"/>
      <c r="B53" s="81"/>
      <c r="C53" s="90"/>
      <c r="D53" s="90"/>
      <c r="E53" s="81"/>
      <c r="F53" s="81"/>
      <c r="G53" s="81"/>
      <c r="H53" s="46"/>
      <c r="I53" s="81"/>
      <c r="J53" s="81"/>
      <c r="K53" s="81"/>
      <c r="L53" s="81"/>
      <c r="M53" s="81"/>
      <c r="N53" s="81"/>
      <c r="O53" s="81"/>
      <c r="P53" s="81"/>
      <c r="Q53" s="81"/>
      <c r="R53" s="81"/>
    </row>
    <row r="54" spans="1:29">
      <c r="A54" s="81"/>
      <c r="B54" s="81"/>
      <c r="C54" s="90"/>
      <c r="D54" s="90"/>
      <c r="E54" s="81"/>
      <c r="F54" s="81"/>
      <c r="G54" s="81"/>
      <c r="H54" s="46"/>
      <c r="I54" s="81"/>
      <c r="J54" s="81"/>
      <c r="K54" s="81"/>
      <c r="L54" s="81"/>
      <c r="M54" s="81"/>
      <c r="N54" s="81"/>
      <c r="O54" s="81"/>
      <c r="P54" s="81"/>
      <c r="Q54" s="81"/>
      <c r="R54" s="81"/>
    </row>
    <row r="55" spans="1:29">
      <c r="A55" s="81"/>
      <c r="B55" s="81"/>
      <c r="C55" s="90"/>
      <c r="D55" s="90"/>
      <c r="E55" s="81"/>
      <c r="F55" s="81"/>
      <c r="G55" s="81"/>
      <c r="H55" s="46"/>
      <c r="I55" s="81"/>
      <c r="J55" s="81"/>
      <c r="K55" s="81"/>
      <c r="L55" s="81"/>
      <c r="M55" s="81"/>
      <c r="N55" s="81"/>
      <c r="O55" s="81"/>
      <c r="P55" s="81"/>
      <c r="Q55" s="81"/>
      <c r="R55" s="81"/>
    </row>
    <row r="56" spans="1:29">
      <c r="A56" s="81"/>
      <c r="B56" s="81"/>
      <c r="C56" s="90"/>
      <c r="D56" s="90"/>
      <c r="E56" s="81"/>
      <c r="F56" s="81"/>
      <c r="G56" s="81"/>
      <c r="H56" s="46"/>
      <c r="I56" s="81"/>
      <c r="J56" s="81"/>
      <c r="K56" s="81"/>
      <c r="L56" s="81"/>
      <c r="M56" s="81"/>
      <c r="N56" s="81"/>
      <c r="O56" s="81"/>
      <c r="P56" s="81"/>
      <c r="Q56" s="81"/>
      <c r="R56" s="81"/>
    </row>
    <row r="57" spans="1:29">
      <c r="A57" s="81"/>
      <c r="B57" s="81"/>
      <c r="C57" s="90"/>
      <c r="D57" s="90"/>
      <c r="E57" s="81"/>
      <c r="F57" s="81"/>
      <c r="G57" s="81"/>
      <c r="H57" s="46"/>
      <c r="I57" s="81"/>
      <c r="J57" s="81"/>
      <c r="K57" s="81"/>
      <c r="L57" s="81"/>
      <c r="M57" s="81"/>
      <c r="N57" s="81"/>
      <c r="O57" s="81"/>
      <c r="P57" s="81"/>
      <c r="Q57" s="81"/>
      <c r="R57" s="81"/>
    </row>
    <row r="58" spans="1:29">
      <c r="A58" s="81"/>
      <c r="B58" s="81"/>
      <c r="C58" s="90"/>
      <c r="D58" s="90"/>
      <c r="E58" s="81"/>
      <c r="F58" s="81"/>
      <c r="G58" s="81"/>
      <c r="H58" s="46"/>
      <c r="I58" s="81"/>
      <c r="J58" s="81"/>
      <c r="K58" s="81"/>
      <c r="L58" s="81"/>
      <c r="M58" s="81"/>
      <c r="N58" s="81"/>
      <c r="O58" s="81"/>
      <c r="P58" s="81"/>
      <c r="Q58" s="81"/>
      <c r="R58" s="81"/>
    </row>
    <row r="59" spans="1:29">
      <c r="A59" s="81"/>
      <c r="B59" s="81"/>
      <c r="C59" s="90"/>
      <c r="D59" s="90"/>
      <c r="E59" s="81"/>
      <c r="F59" s="81"/>
      <c r="G59" s="81"/>
      <c r="H59" s="46"/>
      <c r="I59" s="81"/>
      <c r="J59" s="81"/>
      <c r="K59" s="81"/>
      <c r="L59" s="81"/>
      <c r="M59" s="81"/>
      <c r="N59" s="81"/>
      <c r="O59" s="81"/>
      <c r="P59" s="81"/>
      <c r="Q59" s="81"/>
      <c r="R59" s="81"/>
    </row>
    <row r="60" spans="1:29">
      <c r="A60" s="81"/>
      <c r="B60" s="81"/>
      <c r="C60" s="90"/>
      <c r="D60" s="90"/>
      <c r="E60" s="81"/>
      <c r="F60" s="81"/>
      <c r="G60" s="81"/>
      <c r="H60" s="46"/>
      <c r="I60" s="81"/>
      <c r="J60" s="81"/>
      <c r="K60" s="81"/>
      <c r="L60" s="81"/>
      <c r="M60" s="81"/>
      <c r="N60" s="81"/>
      <c r="O60" s="81"/>
      <c r="P60" s="81"/>
      <c r="Q60" s="81"/>
      <c r="R60" s="81"/>
      <c r="S60"/>
      <c r="X60"/>
    </row>
    <row r="61" spans="1:29">
      <c r="A61" s="81"/>
      <c r="B61" s="81"/>
      <c r="C61" s="90"/>
      <c r="D61" s="90"/>
      <c r="E61" s="81"/>
      <c r="F61" s="81"/>
      <c r="G61" s="81"/>
      <c r="H61" s="46"/>
      <c r="I61" s="81"/>
      <c r="J61" s="81"/>
      <c r="K61" s="81"/>
      <c r="L61" s="81"/>
      <c r="M61" s="81"/>
      <c r="N61" s="81"/>
      <c r="O61" s="81"/>
      <c r="P61" s="81"/>
      <c r="Q61" s="81"/>
      <c r="R61" s="81"/>
    </row>
    <row r="62" spans="1:29">
      <c r="A62" s="81"/>
      <c r="B62" s="81"/>
      <c r="C62" s="90"/>
      <c r="D62" s="90"/>
      <c r="E62" s="81"/>
      <c r="F62" s="81"/>
      <c r="G62" s="81"/>
      <c r="H62" s="46"/>
      <c r="I62" s="81"/>
      <c r="J62" s="81"/>
      <c r="K62" s="81"/>
      <c r="L62" s="81"/>
      <c r="M62" s="81"/>
      <c r="N62" s="81"/>
      <c r="O62" s="81"/>
      <c r="P62" s="81"/>
      <c r="Q62" s="81"/>
      <c r="R62" s="81"/>
    </row>
    <row r="63" spans="1:29">
      <c r="A63" s="81"/>
      <c r="B63" s="81"/>
      <c r="C63" s="90"/>
      <c r="D63" s="90"/>
      <c r="E63" s="81"/>
      <c r="F63" s="81"/>
      <c r="G63" s="81"/>
      <c r="H63" s="46"/>
      <c r="I63" s="81"/>
      <c r="J63" s="81"/>
      <c r="K63" s="81"/>
      <c r="L63" s="81"/>
      <c r="M63" s="81"/>
      <c r="N63" s="81"/>
      <c r="O63" s="81"/>
      <c r="P63" s="81"/>
      <c r="Q63" s="81"/>
      <c r="R63" s="81"/>
    </row>
    <row r="64" spans="1:29">
      <c r="A64" s="81"/>
      <c r="B64" s="81"/>
      <c r="C64" s="90"/>
      <c r="D64" s="90"/>
      <c r="E64" s="81"/>
      <c r="F64" s="81"/>
      <c r="G64" s="81"/>
      <c r="H64" s="46"/>
      <c r="I64" s="81"/>
      <c r="J64" s="81"/>
      <c r="K64" s="81"/>
      <c r="L64" s="81"/>
      <c r="M64" s="81"/>
      <c r="N64" s="81"/>
      <c r="O64" s="81"/>
      <c r="P64" s="81"/>
      <c r="Q64" s="81"/>
      <c r="R64" s="81"/>
      <c r="AC64"/>
    </row>
    <row r="65" spans="1:18">
      <c r="A65" s="81"/>
      <c r="B65" s="81"/>
      <c r="C65" s="90"/>
      <c r="D65" s="90"/>
      <c r="E65" s="81"/>
      <c r="F65" s="81"/>
      <c r="G65" s="81"/>
      <c r="H65" s="46"/>
      <c r="I65" s="81"/>
      <c r="J65" s="81"/>
      <c r="K65" s="81"/>
      <c r="L65" s="81"/>
      <c r="M65" s="81"/>
      <c r="N65" s="81"/>
      <c r="O65" s="81"/>
      <c r="P65" s="81"/>
      <c r="Q65" s="81"/>
      <c r="R65" s="81"/>
    </row>
    <row r="66" spans="1:18">
      <c r="A66" s="81"/>
      <c r="B66" s="81"/>
      <c r="C66" s="90"/>
      <c r="D66" s="90"/>
      <c r="E66" s="81"/>
      <c r="F66" s="81"/>
      <c r="G66" s="81"/>
      <c r="H66" s="46"/>
      <c r="I66" s="81"/>
      <c r="J66" s="81"/>
      <c r="K66" s="81"/>
      <c r="L66" s="81"/>
      <c r="M66" s="81"/>
      <c r="N66" s="81"/>
      <c r="O66" s="81"/>
      <c r="P66" s="81"/>
      <c r="Q66" s="81"/>
      <c r="R66" s="81"/>
    </row>
    <row r="67" spans="1:18">
      <c r="A67" s="81"/>
      <c r="B67" s="81"/>
      <c r="C67" s="90"/>
      <c r="D67" s="90"/>
      <c r="E67" s="81"/>
      <c r="F67" s="81"/>
      <c r="G67" s="81"/>
      <c r="H67" s="46"/>
      <c r="I67" s="81"/>
      <c r="J67" s="81"/>
      <c r="K67" s="81"/>
      <c r="L67" s="81"/>
      <c r="M67" s="81"/>
      <c r="N67" s="81"/>
      <c r="O67" s="81"/>
      <c r="P67" s="81"/>
      <c r="Q67" s="81"/>
      <c r="R67" s="81"/>
    </row>
    <row r="68" spans="1:18">
      <c r="A68" s="81"/>
      <c r="B68" s="81"/>
      <c r="C68" s="90"/>
      <c r="D68" s="90"/>
      <c r="E68" s="81"/>
      <c r="F68" s="81"/>
      <c r="G68" s="81"/>
      <c r="H68" s="46"/>
      <c r="I68" s="81"/>
      <c r="J68" s="81"/>
      <c r="K68" s="81"/>
      <c r="L68" s="81"/>
      <c r="M68" s="81"/>
      <c r="N68" s="81"/>
      <c r="O68" s="81"/>
      <c r="P68" s="81"/>
      <c r="Q68" s="81"/>
      <c r="R68" s="81"/>
    </row>
    <row r="69" spans="1:18">
      <c r="A69" s="81"/>
      <c r="B69" s="81"/>
      <c r="C69" s="90"/>
      <c r="D69" s="90"/>
      <c r="E69" s="81"/>
      <c r="F69" s="81"/>
      <c r="G69" s="81"/>
      <c r="H69" s="46"/>
      <c r="I69" s="81"/>
      <c r="J69" s="81"/>
      <c r="K69" s="81"/>
      <c r="L69" s="81"/>
      <c r="M69" s="81"/>
      <c r="N69" s="81"/>
      <c r="O69" s="81"/>
      <c r="P69" s="81"/>
      <c r="Q69" s="81"/>
      <c r="R69" s="81"/>
    </row>
    <row r="70" spans="1:18">
      <c r="A70" s="81"/>
      <c r="B70" s="81"/>
      <c r="C70" s="90"/>
      <c r="D70" s="90"/>
      <c r="E70" s="81"/>
      <c r="F70" s="81"/>
      <c r="G70" s="81"/>
      <c r="H70" s="46"/>
      <c r="I70" s="81"/>
      <c r="J70" s="81"/>
      <c r="K70" s="81"/>
      <c r="L70" s="81"/>
      <c r="M70" s="81"/>
      <c r="N70" s="81"/>
      <c r="O70" s="81"/>
      <c r="P70" s="81"/>
      <c r="Q70" s="81"/>
      <c r="R70" s="81"/>
    </row>
    <row r="71" spans="1:18">
      <c r="A71" s="81"/>
      <c r="B71" s="81"/>
      <c r="C71" s="90"/>
      <c r="D71" s="90"/>
      <c r="E71" s="81"/>
      <c r="F71" s="81"/>
      <c r="G71" s="81"/>
      <c r="H71" s="46"/>
      <c r="I71" s="81"/>
      <c r="J71" s="81"/>
      <c r="K71" s="81"/>
      <c r="L71" s="81"/>
      <c r="M71" s="81"/>
      <c r="N71" s="81"/>
      <c r="O71" s="81"/>
      <c r="P71" s="81"/>
      <c r="Q71" s="81"/>
      <c r="R71" s="81"/>
    </row>
    <row r="72" spans="1:18">
      <c r="A72" s="81"/>
      <c r="B72" s="81"/>
      <c r="C72" s="90"/>
      <c r="D72" s="90"/>
      <c r="E72" s="81"/>
      <c r="F72" s="81"/>
      <c r="G72" s="81"/>
      <c r="H72" s="46"/>
      <c r="I72" s="81"/>
      <c r="J72" s="81"/>
      <c r="K72" s="81"/>
      <c r="L72" s="81"/>
      <c r="M72" s="81"/>
      <c r="N72" s="81"/>
      <c r="O72" s="81"/>
      <c r="P72" s="81"/>
      <c r="Q72" s="81"/>
      <c r="R72" s="81"/>
    </row>
    <row r="73" spans="1:18">
      <c r="A73" s="81"/>
      <c r="B73" s="81"/>
      <c r="C73" s="90"/>
      <c r="D73" s="90"/>
      <c r="E73" s="81"/>
      <c r="F73" s="81"/>
      <c r="G73" s="81"/>
      <c r="H73" s="46"/>
      <c r="I73" s="81"/>
      <c r="J73" s="81"/>
      <c r="K73" s="81"/>
      <c r="L73" s="81"/>
      <c r="M73" s="81"/>
      <c r="N73" s="81"/>
      <c r="O73" s="81"/>
      <c r="P73" s="81"/>
      <c r="Q73" s="81"/>
      <c r="R73" s="81"/>
    </row>
    <row r="74" spans="1:18">
      <c r="A74" s="81"/>
      <c r="B74" s="81"/>
      <c r="C74" s="90"/>
      <c r="D74" s="90"/>
      <c r="E74" s="81"/>
      <c r="F74" s="81"/>
      <c r="G74" s="81"/>
      <c r="H74" s="46"/>
      <c r="I74" s="81"/>
      <c r="J74" s="81"/>
      <c r="K74" s="81"/>
      <c r="L74" s="81"/>
      <c r="M74" s="81"/>
      <c r="N74" s="81"/>
      <c r="O74" s="81"/>
      <c r="P74" s="81"/>
      <c r="Q74" s="81"/>
      <c r="R74" s="81"/>
    </row>
    <row r="75" spans="1:18">
      <c r="A75" s="81"/>
      <c r="B75" s="81"/>
      <c r="C75" s="90"/>
      <c r="D75" s="90"/>
      <c r="E75" s="81"/>
      <c r="F75" s="81"/>
      <c r="G75" s="81"/>
      <c r="H75" s="46"/>
      <c r="I75" s="81"/>
      <c r="J75" s="81"/>
      <c r="K75" s="81"/>
      <c r="L75" s="81"/>
      <c r="M75" s="81"/>
      <c r="N75" s="81"/>
      <c r="O75" s="81"/>
      <c r="P75" s="81"/>
      <c r="Q75" s="81"/>
      <c r="R75" s="81"/>
    </row>
    <row r="76" spans="1:18">
      <c r="A76" s="81"/>
      <c r="B76" s="81"/>
      <c r="C76" s="90"/>
      <c r="D76" s="90"/>
      <c r="E76" s="81"/>
      <c r="F76" s="81"/>
      <c r="G76" s="81"/>
      <c r="H76" s="46"/>
      <c r="I76" s="81"/>
      <c r="J76" s="81"/>
      <c r="K76" s="81"/>
      <c r="L76" s="81"/>
      <c r="M76" s="81"/>
      <c r="N76" s="81"/>
      <c r="O76" s="81"/>
      <c r="P76" s="81"/>
      <c r="Q76" s="81"/>
      <c r="R76" s="81"/>
    </row>
    <row r="77" spans="1:18">
      <c r="A77" s="81"/>
      <c r="B77" s="81"/>
      <c r="C77" s="90"/>
      <c r="D77" s="90"/>
      <c r="E77" s="81"/>
      <c r="F77" s="81"/>
      <c r="G77" s="81"/>
      <c r="H77" s="46"/>
      <c r="I77" s="81"/>
      <c r="J77" s="81"/>
      <c r="K77" s="81"/>
      <c r="L77" s="81"/>
      <c r="M77" s="81"/>
      <c r="N77" s="81"/>
      <c r="O77" s="81"/>
      <c r="P77" s="81"/>
      <c r="Q77" s="81"/>
      <c r="R77" s="81"/>
    </row>
    <row r="78" spans="1:18">
      <c r="A78" s="81"/>
      <c r="B78" s="81"/>
      <c r="C78" s="90"/>
      <c r="D78" s="90"/>
      <c r="E78" s="81"/>
      <c r="F78" s="81"/>
      <c r="G78" s="81"/>
      <c r="H78" s="46"/>
      <c r="I78" s="81"/>
      <c r="J78" s="81"/>
      <c r="K78" s="81"/>
      <c r="L78" s="81"/>
      <c r="M78" s="81"/>
      <c r="N78" s="81"/>
      <c r="O78" s="81"/>
      <c r="P78" s="81"/>
      <c r="Q78" s="81"/>
      <c r="R78" s="81"/>
    </row>
    <row r="79" spans="1:18">
      <c r="A79" s="81"/>
      <c r="B79" s="81"/>
      <c r="C79" s="90"/>
      <c r="D79" s="90"/>
      <c r="E79" s="81"/>
      <c r="F79" s="81"/>
      <c r="G79" s="81"/>
      <c r="H79" s="46"/>
      <c r="I79" s="81"/>
      <c r="J79" s="81"/>
      <c r="K79" s="81"/>
      <c r="L79" s="81"/>
      <c r="M79" s="81"/>
      <c r="N79" s="81"/>
      <c r="O79" s="81"/>
      <c r="P79" s="81"/>
      <c r="Q79" s="81"/>
      <c r="R79" s="81"/>
    </row>
    <row r="80" spans="1:18">
      <c r="A80" s="81"/>
      <c r="B80" s="81"/>
      <c r="C80" s="90"/>
      <c r="D80" s="90"/>
      <c r="E80" s="81"/>
      <c r="F80" s="81"/>
      <c r="G80" s="81"/>
      <c r="H80" s="46"/>
      <c r="I80" s="81"/>
      <c r="J80" s="81"/>
      <c r="K80" s="81"/>
      <c r="L80" s="81"/>
      <c r="M80" s="81"/>
      <c r="N80" s="81"/>
      <c r="O80" s="81"/>
      <c r="P80" s="81"/>
      <c r="Q80" s="81"/>
      <c r="R80" s="81"/>
    </row>
    <row r="81" spans="1:18">
      <c r="A81" s="81"/>
      <c r="B81" s="81"/>
      <c r="C81" s="90"/>
      <c r="D81" s="90"/>
      <c r="E81" s="81"/>
      <c r="F81" s="81"/>
      <c r="G81" s="81"/>
      <c r="H81" s="46"/>
      <c r="I81" s="81"/>
      <c r="J81" s="81"/>
      <c r="K81" s="81"/>
      <c r="L81" s="81"/>
      <c r="M81" s="81"/>
      <c r="N81" s="81"/>
      <c r="O81" s="81"/>
      <c r="P81" s="81"/>
      <c r="Q81" s="81"/>
      <c r="R81" s="81"/>
    </row>
    <row r="82" spans="1:18">
      <c r="A82" s="81"/>
      <c r="B82" s="81"/>
      <c r="C82" s="90"/>
      <c r="D82" s="90"/>
      <c r="E82" s="81"/>
      <c r="F82" s="81"/>
      <c r="G82" s="81"/>
      <c r="H82" s="46"/>
      <c r="I82" s="81"/>
      <c r="J82" s="81"/>
      <c r="K82" s="81"/>
      <c r="L82" s="81"/>
      <c r="M82" s="81"/>
      <c r="N82" s="81"/>
      <c r="O82" s="81"/>
      <c r="P82" s="81"/>
      <c r="Q82" s="81"/>
      <c r="R82" s="81"/>
    </row>
    <row r="83" spans="1:18">
      <c r="A83" s="81"/>
      <c r="B83" s="81"/>
      <c r="C83" s="90"/>
      <c r="D83" s="90"/>
      <c r="E83" s="81"/>
      <c r="F83" s="81"/>
      <c r="G83" s="81"/>
      <c r="H83" s="46"/>
      <c r="I83" s="81"/>
      <c r="J83" s="81"/>
      <c r="K83" s="81"/>
      <c r="L83" s="81"/>
      <c r="M83" s="81"/>
      <c r="N83" s="81"/>
      <c r="O83" s="81"/>
      <c r="P83" s="81"/>
      <c r="Q83" s="81"/>
      <c r="R83" s="81"/>
    </row>
    <row r="84" spans="1:18">
      <c r="A84" s="81"/>
      <c r="B84" s="81"/>
      <c r="C84" s="90"/>
      <c r="D84" s="90"/>
      <c r="E84" s="81"/>
      <c r="F84" s="81"/>
      <c r="G84" s="81"/>
      <c r="H84" s="46"/>
      <c r="I84" s="81"/>
      <c r="J84" s="81"/>
      <c r="K84" s="81"/>
      <c r="L84" s="81"/>
      <c r="M84" s="81"/>
      <c r="N84" s="81"/>
      <c r="O84" s="81"/>
      <c r="P84" s="81"/>
      <c r="Q84" s="81"/>
      <c r="R84" s="81"/>
    </row>
    <row r="85" spans="1:18">
      <c r="A85" s="81"/>
      <c r="B85" s="81"/>
      <c r="C85" s="90"/>
      <c r="D85" s="90"/>
      <c r="E85" s="81"/>
      <c r="F85" s="81"/>
      <c r="G85" s="81"/>
      <c r="H85" s="46"/>
      <c r="I85" s="81"/>
      <c r="J85" s="81"/>
      <c r="K85" s="81"/>
      <c r="L85" s="81"/>
      <c r="M85" s="81"/>
      <c r="N85" s="81"/>
      <c r="O85" s="81"/>
      <c r="P85" s="81"/>
      <c r="Q85" s="81"/>
      <c r="R85" s="81"/>
    </row>
    <row r="86" spans="1:18">
      <c r="A86" s="81"/>
      <c r="B86" s="81"/>
      <c r="C86" s="90"/>
      <c r="D86" s="90"/>
      <c r="E86" s="81"/>
      <c r="F86" s="81"/>
      <c r="G86" s="81"/>
      <c r="H86" s="46"/>
      <c r="I86" s="81"/>
      <c r="J86" s="81"/>
      <c r="K86" s="81"/>
      <c r="L86" s="81"/>
      <c r="M86" s="81"/>
      <c r="N86" s="81"/>
      <c r="O86" s="81"/>
      <c r="P86" s="81"/>
      <c r="Q86" s="81"/>
      <c r="R86" s="81"/>
    </row>
    <row r="87" spans="1:18">
      <c r="A87" s="81"/>
      <c r="B87" s="81"/>
      <c r="C87" s="90"/>
      <c r="D87" s="90"/>
      <c r="E87" s="81"/>
      <c r="F87" s="81"/>
      <c r="G87" s="81"/>
      <c r="H87" s="46"/>
      <c r="I87" s="81"/>
      <c r="J87" s="81"/>
      <c r="K87" s="81"/>
      <c r="L87" s="81"/>
      <c r="M87" s="81"/>
      <c r="N87" s="81"/>
      <c r="O87" s="81"/>
      <c r="P87" s="81"/>
      <c r="Q87" s="81"/>
      <c r="R87" s="81"/>
    </row>
    <row r="88" spans="1:18">
      <c r="A88" s="81"/>
      <c r="B88" s="81"/>
      <c r="C88" s="90"/>
      <c r="D88" s="90"/>
      <c r="E88" s="81"/>
      <c r="F88" s="81"/>
      <c r="G88" s="81"/>
      <c r="H88" s="46"/>
      <c r="I88" s="81"/>
      <c r="J88" s="81"/>
      <c r="K88" s="81"/>
      <c r="L88" s="81"/>
      <c r="M88" s="81"/>
      <c r="N88" s="81"/>
      <c r="O88" s="81"/>
      <c r="P88" s="81"/>
      <c r="Q88" s="81"/>
      <c r="R88" s="81"/>
    </row>
    <row r="89" spans="1:18">
      <c r="A89" s="81"/>
      <c r="B89" s="81"/>
      <c r="C89" s="90"/>
      <c r="D89" s="90"/>
      <c r="E89" s="81"/>
      <c r="F89" s="81"/>
      <c r="G89" s="81"/>
      <c r="H89" s="46"/>
      <c r="I89" s="81"/>
      <c r="J89" s="81"/>
      <c r="K89" s="81"/>
      <c r="L89" s="81"/>
      <c r="M89" s="81"/>
      <c r="N89" s="81"/>
      <c r="O89" s="81"/>
      <c r="P89" s="81"/>
      <c r="Q89" s="81"/>
      <c r="R89" s="81"/>
    </row>
    <row r="90" spans="1:18">
      <c r="A90" s="81"/>
      <c r="B90" s="81"/>
      <c r="C90" s="90"/>
      <c r="D90" s="90"/>
      <c r="E90" s="81"/>
      <c r="F90" s="81"/>
      <c r="G90" s="81"/>
      <c r="H90" s="46"/>
      <c r="I90" s="81"/>
      <c r="J90" s="81"/>
      <c r="K90" s="81"/>
      <c r="L90" s="81"/>
      <c r="M90" s="81"/>
      <c r="N90" s="81"/>
      <c r="O90" s="81"/>
      <c r="P90" s="81"/>
      <c r="Q90" s="81"/>
      <c r="R90" s="81"/>
    </row>
    <row r="91" spans="1:18">
      <c r="A91" s="81"/>
      <c r="B91" s="81"/>
      <c r="C91" s="90"/>
      <c r="D91" s="90"/>
      <c r="E91" s="81"/>
      <c r="F91" s="81"/>
      <c r="G91" s="81"/>
      <c r="H91" s="46"/>
      <c r="I91" s="81"/>
      <c r="J91" s="81"/>
      <c r="K91" s="81"/>
      <c r="L91" s="81"/>
      <c r="M91" s="81"/>
      <c r="N91" s="81"/>
      <c r="O91" s="81"/>
      <c r="P91" s="81"/>
      <c r="Q91" s="81"/>
      <c r="R91" s="81"/>
    </row>
    <row r="92" spans="1:18">
      <c r="A92" s="81"/>
      <c r="B92" s="81"/>
      <c r="C92" s="90"/>
      <c r="D92" s="90"/>
      <c r="E92" s="81"/>
      <c r="F92" s="81"/>
      <c r="G92" s="81"/>
      <c r="H92" s="46"/>
      <c r="I92" s="81"/>
      <c r="J92" s="81"/>
      <c r="K92" s="81"/>
      <c r="L92" s="81"/>
      <c r="M92" s="81"/>
      <c r="N92" s="81"/>
      <c r="O92" s="81"/>
      <c r="P92" s="81"/>
      <c r="Q92" s="81"/>
      <c r="R92" s="81"/>
    </row>
    <row r="93" spans="1:18">
      <c r="A93" s="81"/>
      <c r="B93" s="81"/>
      <c r="C93" s="90"/>
      <c r="D93" s="90"/>
      <c r="E93" s="81"/>
      <c r="F93" s="81"/>
      <c r="G93" s="81"/>
      <c r="H93" s="46"/>
      <c r="I93" s="81"/>
      <c r="J93" s="81"/>
      <c r="K93" s="81"/>
      <c r="L93" s="81"/>
      <c r="M93" s="81"/>
      <c r="N93" s="81"/>
      <c r="O93" s="81"/>
      <c r="P93" s="81"/>
      <c r="Q93" s="81"/>
      <c r="R93" s="81"/>
    </row>
    <row r="94" spans="1:18">
      <c r="A94" s="81"/>
      <c r="B94" s="81"/>
      <c r="C94" s="90"/>
      <c r="D94" s="90"/>
      <c r="E94" s="81"/>
      <c r="F94" s="81"/>
      <c r="G94" s="81"/>
      <c r="H94" s="46"/>
      <c r="I94" s="81"/>
      <c r="J94" s="81"/>
      <c r="K94" s="81"/>
      <c r="L94" s="81"/>
      <c r="M94" s="81"/>
      <c r="N94" s="81"/>
      <c r="O94" s="81"/>
      <c r="P94" s="81"/>
      <c r="Q94" s="81"/>
      <c r="R94" s="81"/>
    </row>
    <row r="95" spans="1:18">
      <c r="A95" s="81"/>
      <c r="B95" s="81"/>
      <c r="C95" s="90"/>
      <c r="D95" s="90"/>
      <c r="E95" s="81"/>
      <c r="F95" s="81"/>
      <c r="G95" s="81"/>
      <c r="H95" s="46"/>
      <c r="I95" s="81"/>
      <c r="J95" s="81"/>
      <c r="K95" s="81"/>
      <c r="L95" s="81"/>
      <c r="M95" s="81"/>
      <c r="N95" s="81"/>
      <c r="O95" s="81"/>
      <c r="P95" s="81"/>
      <c r="Q95" s="81"/>
      <c r="R95" s="81"/>
    </row>
    <row r="96" spans="1:18">
      <c r="A96" s="81"/>
      <c r="B96" s="81"/>
      <c r="C96" s="90"/>
      <c r="D96" s="90"/>
      <c r="E96" s="81"/>
      <c r="F96" s="81"/>
      <c r="G96" s="81"/>
      <c r="H96" s="46"/>
      <c r="I96" s="81"/>
      <c r="J96" s="81"/>
      <c r="K96" s="81"/>
      <c r="L96" s="81"/>
      <c r="M96" s="81"/>
      <c r="N96" s="81"/>
      <c r="O96" s="81"/>
      <c r="P96" s="81"/>
      <c r="Q96" s="81"/>
      <c r="R96" s="81"/>
    </row>
    <row r="97" spans="1:18">
      <c r="A97" s="81"/>
      <c r="B97" s="81"/>
      <c r="C97" s="90"/>
      <c r="D97" s="90"/>
      <c r="E97" s="81"/>
      <c r="F97" s="81"/>
      <c r="G97" s="81"/>
      <c r="H97" s="46"/>
      <c r="I97" s="81"/>
      <c r="J97" s="81"/>
      <c r="K97" s="81"/>
      <c r="L97" s="81"/>
      <c r="M97" s="81"/>
      <c r="N97" s="81"/>
      <c r="O97" s="81"/>
      <c r="P97" s="81"/>
      <c r="Q97" s="81"/>
      <c r="R97" s="81"/>
    </row>
    <row r="98" spans="1:18">
      <c r="A98" s="81"/>
      <c r="B98" s="81"/>
      <c r="C98" s="90"/>
      <c r="D98" s="90"/>
      <c r="E98" s="81"/>
      <c r="F98" s="81"/>
      <c r="G98" s="81"/>
      <c r="H98" s="46"/>
      <c r="I98" s="81"/>
      <c r="J98" s="81"/>
      <c r="K98" s="81"/>
      <c r="L98" s="81"/>
      <c r="M98" s="81"/>
      <c r="N98" s="81"/>
      <c r="O98" s="81"/>
      <c r="P98" s="81"/>
      <c r="Q98" s="81"/>
      <c r="R98" s="81"/>
    </row>
    <row r="99" spans="1:18">
      <c r="A99" s="81"/>
      <c r="B99" s="81"/>
      <c r="C99" s="90"/>
      <c r="D99" s="90"/>
      <c r="E99" s="81"/>
      <c r="F99" s="81"/>
      <c r="G99" s="81"/>
      <c r="H99" s="46"/>
      <c r="I99" s="81"/>
      <c r="J99" s="81"/>
      <c r="K99" s="81"/>
      <c r="L99" s="81"/>
      <c r="M99" s="81"/>
      <c r="N99" s="81"/>
      <c r="O99" s="81"/>
      <c r="P99" s="81"/>
      <c r="Q99" s="81"/>
      <c r="R99" s="81"/>
    </row>
    <row r="100" spans="1:18">
      <c r="A100" s="81"/>
      <c r="B100" s="81"/>
      <c r="C100" s="90"/>
      <c r="D100" s="90"/>
      <c r="E100" s="81"/>
      <c r="F100" s="81"/>
      <c r="G100" s="81"/>
      <c r="H100" s="46"/>
      <c r="I100" s="81"/>
      <c r="J100" s="81"/>
      <c r="K100" s="81"/>
      <c r="L100" s="81"/>
      <c r="M100" s="81"/>
      <c r="N100" s="81"/>
      <c r="O100" s="81"/>
      <c r="P100" s="81"/>
      <c r="Q100" s="81"/>
      <c r="R100" s="81"/>
    </row>
    <row r="101" spans="1:18">
      <c r="A101" s="81"/>
      <c r="B101" s="81"/>
      <c r="C101" s="90"/>
      <c r="D101" s="90"/>
      <c r="E101" s="81"/>
      <c r="F101" s="81"/>
      <c r="G101" s="81"/>
      <c r="H101" s="46"/>
      <c r="I101" s="81"/>
      <c r="J101" s="81"/>
      <c r="K101" s="81"/>
      <c r="L101" s="81"/>
      <c r="M101" s="81"/>
      <c r="N101" s="81"/>
      <c r="O101" s="81"/>
      <c r="P101" s="81"/>
      <c r="Q101" s="81"/>
      <c r="R101" s="81"/>
    </row>
    <row r="102" spans="1:18">
      <c r="A102" s="81"/>
      <c r="B102" s="81"/>
      <c r="C102" s="90"/>
      <c r="D102" s="90"/>
      <c r="E102" s="81"/>
      <c r="F102" s="81"/>
      <c r="G102" s="81"/>
      <c r="H102" s="46"/>
      <c r="I102" s="81"/>
      <c r="J102" s="81"/>
      <c r="K102" s="81"/>
      <c r="L102" s="81"/>
      <c r="M102" s="81"/>
      <c r="N102" s="81"/>
      <c r="O102" s="81"/>
      <c r="P102" s="81"/>
      <c r="Q102" s="81"/>
      <c r="R102" s="81"/>
    </row>
    <row r="103" spans="1:18">
      <c r="A103" s="81"/>
      <c r="B103" s="81"/>
      <c r="C103" s="90"/>
      <c r="D103" s="90"/>
      <c r="E103" s="81"/>
      <c r="F103" s="81"/>
      <c r="G103" s="81"/>
      <c r="H103" s="46"/>
      <c r="I103" s="81"/>
      <c r="J103" s="81"/>
      <c r="K103" s="81"/>
      <c r="L103" s="81"/>
      <c r="M103" s="81"/>
      <c r="N103" s="81"/>
      <c r="O103" s="81"/>
      <c r="P103" s="81"/>
      <c r="Q103" s="81"/>
      <c r="R103" s="81"/>
    </row>
    <row r="104" spans="1:18">
      <c r="A104" s="81"/>
      <c r="B104" s="81"/>
      <c r="C104" s="90"/>
      <c r="D104" s="90"/>
      <c r="E104" s="81"/>
      <c r="F104" s="81"/>
      <c r="G104" s="81"/>
      <c r="H104" s="46"/>
      <c r="I104" s="81"/>
      <c r="J104" s="81"/>
      <c r="K104" s="81"/>
      <c r="L104" s="81"/>
      <c r="M104" s="81"/>
      <c r="N104" s="81"/>
      <c r="O104" s="81"/>
      <c r="P104" s="81"/>
      <c r="Q104" s="81"/>
      <c r="R104" s="81"/>
    </row>
    <row r="105" spans="1:18">
      <c r="A105" s="81"/>
      <c r="B105" s="81"/>
      <c r="C105" s="90"/>
      <c r="D105" s="90"/>
      <c r="E105" s="81"/>
      <c r="F105" s="81"/>
      <c r="G105" s="81"/>
      <c r="H105" s="46"/>
      <c r="I105" s="81"/>
      <c r="J105" s="81"/>
      <c r="K105" s="81"/>
      <c r="L105" s="81"/>
      <c r="M105" s="81"/>
      <c r="N105" s="81"/>
      <c r="O105" s="81"/>
      <c r="P105" s="81"/>
      <c r="Q105" s="81"/>
      <c r="R105" s="81"/>
    </row>
    <row r="106" spans="1:18">
      <c r="A106" s="81"/>
      <c r="B106" s="81"/>
      <c r="C106" s="90"/>
      <c r="D106" s="90"/>
      <c r="E106" s="81"/>
      <c r="F106" s="81"/>
      <c r="G106" s="81"/>
      <c r="H106" s="46"/>
      <c r="I106" s="81"/>
      <c r="J106" s="81"/>
      <c r="K106" s="81"/>
      <c r="L106" s="81"/>
      <c r="M106" s="81"/>
      <c r="N106" s="81"/>
      <c r="O106" s="81"/>
      <c r="P106" s="81"/>
      <c r="Q106" s="81"/>
      <c r="R106" s="81"/>
    </row>
    <row r="107" spans="1:18">
      <c r="A107" s="81"/>
      <c r="B107" s="81"/>
      <c r="C107" s="90"/>
      <c r="D107" s="90"/>
      <c r="E107" s="81"/>
      <c r="F107" s="81"/>
      <c r="G107" s="81"/>
      <c r="H107" s="46"/>
      <c r="I107" s="81"/>
      <c r="J107" s="81"/>
      <c r="K107" s="81"/>
      <c r="L107" s="81"/>
      <c r="M107" s="81"/>
      <c r="N107" s="81"/>
      <c r="O107" s="81"/>
      <c r="P107" s="81"/>
      <c r="Q107" s="81"/>
      <c r="R107" s="81"/>
    </row>
    <row r="108" spans="1:18">
      <c r="A108" s="81"/>
      <c r="B108" s="81"/>
      <c r="C108" s="90"/>
      <c r="D108" s="90"/>
      <c r="E108" s="81"/>
      <c r="F108" s="81"/>
      <c r="G108" s="81"/>
      <c r="H108" s="46"/>
      <c r="I108" s="81"/>
      <c r="J108" s="81"/>
      <c r="K108" s="81"/>
      <c r="L108" s="81"/>
      <c r="M108" s="81"/>
      <c r="N108" s="81"/>
      <c r="O108" s="81"/>
      <c r="P108" s="81"/>
      <c r="Q108" s="81"/>
      <c r="R108" s="81"/>
    </row>
    <row r="109" spans="1:18">
      <c r="A109" s="81"/>
      <c r="B109" s="81"/>
      <c r="C109" s="90"/>
      <c r="D109" s="90"/>
      <c r="E109" s="81"/>
      <c r="F109" s="81"/>
      <c r="G109" s="81"/>
      <c r="H109" s="46"/>
      <c r="I109" s="81"/>
      <c r="J109" s="81"/>
      <c r="K109" s="81"/>
      <c r="L109" s="81"/>
      <c r="M109" s="81"/>
      <c r="N109" s="81"/>
      <c r="O109" s="81"/>
      <c r="P109" s="81"/>
      <c r="Q109" s="81"/>
      <c r="R109" s="81"/>
    </row>
    <row r="110" spans="1:18">
      <c r="A110" s="81"/>
      <c r="B110" s="81"/>
      <c r="C110" s="90"/>
      <c r="D110" s="90"/>
      <c r="E110" s="81"/>
      <c r="F110" s="81"/>
      <c r="G110" s="81"/>
      <c r="H110" s="46"/>
      <c r="I110" s="81"/>
      <c r="J110" s="81"/>
      <c r="K110" s="81"/>
      <c r="L110" s="81"/>
      <c r="M110" s="81"/>
      <c r="N110" s="81"/>
      <c r="O110" s="81"/>
      <c r="P110" s="81"/>
      <c r="Q110" s="81"/>
      <c r="R110" s="81"/>
    </row>
    <row r="111" spans="1:18">
      <c r="A111" s="81"/>
      <c r="B111" s="81"/>
      <c r="C111" s="90"/>
      <c r="D111" s="90"/>
      <c r="E111" s="81"/>
      <c r="F111" s="81"/>
      <c r="G111" s="81"/>
      <c r="H111" s="46"/>
      <c r="I111" s="81"/>
      <c r="J111" s="81"/>
      <c r="K111" s="81"/>
      <c r="L111" s="81"/>
      <c r="M111" s="81"/>
      <c r="N111" s="81"/>
      <c r="O111" s="81"/>
      <c r="P111" s="81"/>
      <c r="Q111" s="81"/>
      <c r="R111" s="81"/>
    </row>
    <row r="112" spans="1:18">
      <c r="A112" s="81"/>
      <c r="B112" s="81"/>
      <c r="C112" s="90"/>
      <c r="D112" s="90"/>
      <c r="E112" s="81"/>
      <c r="F112" s="81"/>
      <c r="G112" s="81"/>
      <c r="H112" s="46"/>
      <c r="I112" s="81"/>
      <c r="J112" s="81"/>
      <c r="K112" s="81"/>
      <c r="L112" s="81"/>
      <c r="M112" s="81"/>
      <c r="N112" s="81"/>
      <c r="O112" s="81"/>
      <c r="P112" s="81"/>
      <c r="Q112" s="81"/>
      <c r="R112" s="81"/>
    </row>
    <row r="113" spans="1:18">
      <c r="A113" s="81"/>
      <c r="B113" s="81"/>
      <c r="C113" s="90"/>
      <c r="D113" s="90"/>
      <c r="E113" s="81"/>
      <c r="F113" s="81"/>
      <c r="G113" s="81"/>
      <c r="H113" s="46"/>
      <c r="I113" s="81"/>
      <c r="J113" s="81"/>
      <c r="K113" s="81"/>
      <c r="L113" s="81"/>
      <c r="M113" s="81"/>
      <c r="N113" s="81"/>
      <c r="O113" s="81"/>
      <c r="P113" s="81"/>
      <c r="Q113" s="81"/>
      <c r="R113" s="81"/>
    </row>
    <row r="114" spans="1:18">
      <c r="A114" s="81"/>
      <c r="B114" s="81"/>
      <c r="C114" s="90"/>
      <c r="D114" s="90"/>
      <c r="E114" s="81"/>
      <c r="F114" s="81"/>
      <c r="G114" s="81"/>
      <c r="H114" s="46"/>
      <c r="I114" s="81"/>
      <c r="J114" s="81"/>
      <c r="K114" s="81"/>
      <c r="L114" s="81"/>
      <c r="M114" s="81"/>
      <c r="N114" s="81"/>
      <c r="O114" s="81"/>
      <c r="P114" s="81"/>
      <c r="Q114" s="81"/>
      <c r="R114" s="81"/>
    </row>
    <row r="115" spans="1:18">
      <c r="A115" s="81"/>
      <c r="B115" s="81"/>
      <c r="C115" s="90"/>
      <c r="D115" s="90"/>
      <c r="E115" s="81"/>
      <c r="F115" s="81"/>
      <c r="G115" s="81"/>
      <c r="H115" s="46"/>
      <c r="I115" s="81"/>
      <c r="J115" s="81"/>
      <c r="K115" s="81"/>
      <c r="L115" s="81"/>
      <c r="M115" s="81"/>
      <c r="N115" s="81"/>
      <c r="O115" s="81"/>
      <c r="P115" s="81"/>
      <c r="Q115" s="81"/>
      <c r="R115" s="81"/>
    </row>
    <row r="116" spans="1:18">
      <c r="A116" s="81"/>
      <c r="B116" s="81"/>
      <c r="C116" s="90"/>
      <c r="D116" s="90"/>
      <c r="E116" s="81"/>
      <c r="F116" s="81"/>
      <c r="G116" s="81"/>
      <c r="H116" s="46"/>
      <c r="I116" s="81"/>
      <c r="J116" s="81"/>
      <c r="K116" s="81"/>
      <c r="L116" s="81"/>
      <c r="M116" s="81"/>
      <c r="N116" s="81"/>
      <c r="O116" s="81"/>
      <c r="P116" s="81"/>
      <c r="Q116" s="81"/>
      <c r="R116" s="81"/>
    </row>
    <row r="117" spans="1:18">
      <c r="A117" s="81"/>
      <c r="B117" s="81"/>
      <c r="C117" s="90"/>
      <c r="D117" s="90"/>
      <c r="E117" s="81"/>
      <c r="F117" s="81"/>
      <c r="G117" s="81"/>
      <c r="H117" s="46"/>
      <c r="I117" s="81"/>
      <c r="J117" s="81"/>
      <c r="K117" s="81"/>
      <c r="L117" s="81"/>
      <c r="M117" s="81"/>
      <c r="N117" s="81"/>
      <c r="O117" s="81"/>
      <c r="P117" s="81"/>
      <c r="Q117" s="81"/>
      <c r="R117" s="81"/>
    </row>
    <row r="118" spans="1:18">
      <c r="A118" s="81"/>
      <c r="B118" s="81"/>
      <c r="C118" s="90"/>
      <c r="D118" s="90"/>
      <c r="E118" s="81"/>
      <c r="F118" s="81"/>
      <c r="G118" s="81"/>
      <c r="H118" s="46"/>
      <c r="I118" s="81"/>
      <c r="J118" s="81"/>
      <c r="K118" s="81"/>
      <c r="L118" s="81"/>
      <c r="M118" s="81"/>
      <c r="N118" s="81"/>
      <c r="O118" s="81"/>
      <c r="P118" s="81"/>
      <c r="Q118" s="81"/>
      <c r="R118" s="81"/>
    </row>
    <row r="119" spans="1:18">
      <c r="A119" s="81"/>
      <c r="B119" s="81"/>
      <c r="C119" s="90"/>
      <c r="D119" s="90"/>
      <c r="E119" s="81"/>
      <c r="F119" s="81"/>
      <c r="G119" s="81"/>
      <c r="H119" s="46"/>
      <c r="I119" s="81"/>
      <c r="J119" s="81"/>
      <c r="K119" s="81"/>
      <c r="L119" s="81"/>
      <c r="M119" s="81"/>
      <c r="N119" s="81"/>
      <c r="O119" s="81"/>
      <c r="P119" s="81"/>
      <c r="Q119" s="81"/>
      <c r="R119" s="81"/>
    </row>
    <row r="120" spans="1:18">
      <c r="A120" s="81"/>
      <c r="B120" s="81"/>
      <c r="C120" s="90"/>
      <c r="D120" s="90"/>
      <c r="E120" s="81"/>
      <c r="F120" s="81"/>
      <c r="G120" s="81"/>
      <c r="H120" s="46"/>
      <c r="I120" s="81"/>
      <c r="J120" s="81"/>
      <c r="K120" s="81"/>
      <c r="L120" s="81"/>
      <c r="M120" s="81"/>
      <c r="N120" s="81"/>
      <c r="O120" s="81"/>
      <c r="P120" s="81"/>
      <c r="Q120" s="81"/>
      <c r="R120" s="81"/>
    </row>
    <row r="121" spans="1:18">
      <c r="A121" s="81"/>
      <c r="B121" s="81"/>
      <c r="C121" s="90"/>
      <c r="D121" s="90"/>
      <c r="E121" s="81"/>
      <c r="F121" s="81"/>
      <c r="G121" s="81"/>
      <c r="H121" s="46"/>
      <c r="I121" s="81"/>
      <c r="J121" s="81"/>
      <c r="K121" s="81"/>
      <c r="L121" s="81"/>
      <c r="M121" s="81"/>
      <c r="N121" s="81"/>
      <c r="O121" s="81"/>
      <c r="P121" s="81"/>
      <c r="Q121" s="81"/>
      <c r="R121" s="81"/>
    </row>
    <row r="122" spans="1:18">
      <c r="A122" s="81"/>
      <c r="B122" s="81"/>
      <c r="C122" s="90"/>
      <c r="D122" s="90"/>
      <c r="E122" s="81"/>
      <c r="F122" s="81"/>
      <c r="G122" s="81"/>
      <c r="H122" s="46"/>
      <c r="I122" s="81"/>
      <c r="J122" s="81"/>
      <c r="K122" s="81"/>
      <c r="L122" s="81"/>
      <c r="M122" s="81"/>
      <c r="N122" s="81"/>
      <c r="O122" s="81"/>
      <c r="P122" s="81"/>
      <c r="Q122" s="81"/>
      <c r="R122" s="81"/>
    </row>
    <row r="123" spans="1:18">
      <c r="A123" s="81"/>
      <c r="B123" s="81"/>
      <c r="C123" s="90"/>
      <c r="D123" s="90"/>
      <c r="E123" s="81"/>
      <c r="F123" s="81"/>
      <c r="G123" s="81"/>
      <c r="H123" s="46"/>
      <c r="I123" s="81"/>
      <c r="J123" s="81"/>
      <c r="K123" s="81"/>
      <c r="L123" s="81"/>
      <c r="M123" s="81"/>
      <c r="N123" s="81"/>
      <c r="O123" s="81"/>
      <c r="P123" s="81"/>
      <c r="Q123" s="81"/>
      <c r="R123" s="81"/>
    </row>
    <row r="124" spans="1:18">
      <c r="A124" s="81"/>
      <c r="B124" s="81"/>
      <c r="C124" s="90"/>
      <c r="D124" s="90"/>
      <c r="E124" s="81"/>
      <c r="F124" s="81"/>
      <c r="G124" s="81"/>
      <c r="H124" s="46"/>
      <c r="I124" s="81"/>
      <c r="J124" s="81"/>
      <c r="K124" s="81"/>
      <c r="L124" s="81"/>
      <c r="M124" s="81"/>
      <c r="N124" s="81"/>
      <c r="O124" s="81"/>
      <c r="P124" s="81"/>
      <c r="Q124" s="81"/>
      <c r="R124" s="81"/>
    </row>
    <row r="125" spans="1:18">
      <c r="A125" s="81"/>
      <c r="B125" s="81"/>
      <c r="C125" s="90"/>
      <c r="D125" s="90"/>
      <c r="E125" s="81"/>
      <c r="F125" s="81"/>
      <c r="G125" s="81"/>
      <c r="H125" s="46"/>
      <c r="I125" s="81"/>
      <c r="J125" s="81"/>
      <c r="K125" s="81"/>
      <c r="L125" s="81"/>
      <c r="M125" s="81"/>
      <c r="N125" s="81"/>
      <c r="O125" s="81"/>
      <c r="P125" s="81"/>
      <c r="Q125" s="81"/>
      <c r="R125" s="81"/>
    </row>
    <row r="126" spans="1:18">
      <c r="A126" s="81"/>
      <c r="B126" s="81"/>
      <c r="C126" s="90"/>
      <c r="D126" s="90"/>
      <c r="E126" s="81"/>
      <c r="F126" s="81"/>
      <c r="G126" s="81"/>
      <c r="H126" s="46"/>
      <c r="I126" s="81"/>
      <c r="J126" s="81"/>
      <c r="K126" s="81"/>
      <c r="L126" s="81"/>
      <c r="M126" s="81"/>
      <c r="N126" s="81"/>
      <c r="O126" s="81"/>
      <c r="P126" s="81"/>
      <c r="Q126" s="81"/>
      <c r="R126" s="81"/>
    </row>
    <row r="127" spans="1:18">
      <c r="A127" s="81"/>
      <c r="B127" s="81"/>
      <c r="C127" s="90"/>
      <c r="D127" s="90"/>
      <c r="E127" s="81"/>
      <c r="F127" s="81"/>
      <c r="G127" s="81"/>
      <c r="H127" s="46"/>
      <c r="I127" s="81"/>
      <c r="J127" s="81"/>
      <c r="K127" s="81"/>
      <c r="L127" s="81"/>
      <c r="M127" s="81"/>
      <c r="N127" s="81"/>
      <c r="O127" s="81"/>
      <c r="P127" s="81"/>
      <c r="Q127" s="81"/>
      <c r="R127" s="81"/>
    </row>
    <row r="128" spans="1:18">
      <c r="A128" s="81"/>
      <c r="B128" s="81"/>
      <c r="C128" s="90"/>
      <c r="D128" s="90"/>
      <c r="E128" s="81"/>
      <c r="F128" s="81"/>
      <c r="G128" s="81"/>
      <c r="H128" s="46"/>
      <c r="I128" s="81"/>
      <c r="J128" s="81"/>
      <c r="K128" s="81"/>
      <c r="L128" s="81"/>
      <c r="M128" s="81"/>
      <c r="N128" s="81"/>
      <c r="O128" s="81"/>
      <c r="P128" s="81"/>
      <c r="Q128" s="81"/>
      <c r="R128" s="81"/>
    </row>
    <row r="129" spans="1:18">
      <c r="A129" s="81"/>
      <c r="B129" s="81"/>
      <c r="C129" s="90"/>
      <c r="D129" s="90"/>
      <c r="E129" s="81"/>
      <c r="F129" s="81"/>
      <c r="G129" s="81"/>
      <c r="H129" s="46"/>
      <c r="I129" s="81"/>
      <c r="J129" s="81"/>
      <c r="K129" s="81"/>
      <c r="L129" s="81"/>
      <c r="M129" s="81"/>
      <c r="N129" s="81"/>
      <c r="O129" s="81"/>
      <c r="P129" s="81"/>
      <c r="Q129" s="81"/>
      <c r="R129" s="81"/>
    </row>
    <row r="130" spans="1:18">
      <c r="A130" s="81"/>
      <c r="B130" s="81"/>
      <c r="C130" s="90"/>
      <c r="D130" s="90"/>
      <c r="E130" s="81"/>
      <c r="F130" s="81"/>
      <c r="G130" s="81"/>
      <c r="H130" s="46"/>
      <c r="I130" s="81"/>
      <c r="J130" s="81"/>
      <c r="K130" s="81"/>
      <c r="L130" s="81"/>
      <c r="M130" s="81"/>
      <c r="N130" s="81"/>
      <c r="O130" s="81"/>
      <c r="P130" s="81"/>
      <c r="Q130" s="81"/>
      <c r="R130" s="81"/>
    </row>
    <row r="131" spans="1:18">
      <c r="A131" s="81"/>
      <c r="B131" s="81"/>
      <c r="C131" s="90"/>
      <c r="D131" s="90"/>
      <c r="E131" s="81"/>
      <c r="F131" s="81"/>
      <c r="G131" s="81"/>
      <c r="H131" s="46"/>
      <c r="I131" s="81"/>
      <c r="J131" s="81"/>
      <c r="K131" s="81"/>
      <c r="L131" s="81"/>
      <c r="M131" s="81"/>
      <c r="N131" s="81"/>
      <c r="O131" s="81"/>
      <c r="P131" s="81"/>
      <c r="Q131" s="81"/>
      <c r="R131" s="81"/>
    </row>
    <row r="132" spans="1:18">
      <c r="A132" s="81"/>
      <c r="B132" s="81"/>
      <c r="C132" s="90"/>
      <c r="D132" s="90"/>
      <c r="E132" s="81"/>
      <c r="F132" s="81"/>
      <c r="G132" s="81"/>
      <c r="H132" s="46"/>
      <c r="I132" s="81"/>
      <c r="J132" s="81"/>
      <c r="K132" s="81"/>
      <c r="L132" s="81"/>
      <c r="M132" s="81"/>
      <c r="N132" s="81"/>
      <c r="O132" s="81"/>
      <c r="P132" s="81"/>
      <c r="Q132" s="81"/>
      <c r="R132" s="81"/>
    </row>
    <row r="133" spans="1:18">
      <c r="A133" s="81"/>
      <c r="B133" s="81"/>
      <c r="C133" s="90"/>
      <c r="D133" s="90"/>
      <c r="E133" s="81"/>
      <c r="F133" s="81"/>
      <c r="G133" s="81"/>
      <c r="H133" s="46"/>
      <c r="I133" s="81"/>
      <c r="J133" s="81"/>
      <c r="K133" s="81"/>
      <c r="L133" s="81"/>
      <c r="M133" s="81"/>
      <c r="N133" s="81"/>
      <c r="O133" s="81"/>
      <c r="P133" s="81"/>
      <c r="Q133" s="81"/>
      <c r="R133" s="81"/>
    </row>
    <row r="134" spans="1:18">
      <c r="A134" s="81"/>
      <c r="B134" s="81"/>
      <c r="C134" s="90"/>
      <c r="D134" s="90"/>
      <c r="E134" s="81"/>
      <c r="F134" s="81"/>
      <c r="G134" s="81"/>
      <c r="H134" s="46"/>
      <c r="I134" s="81"/>
      <c r="J134" s="81"/>
      <c r="K134" s="81"/>
      <c r="L134" s="81"/>
      <c r="M134" s="81"/>
      <c r="N134" s="81"/>
      <c r="O134" s="81"/>
      <c r="P134" s="81"/>
      <c r="Q134" s="81"/>
      <c r="R134" s="81"/>
    </row>
    <row r="135" spans="1:18">
      <c r="A135" s="81"/>
      <c r="B135" s="81"/>
      <c r="C135" s="90"/>
      <c r="D135" s="90"/>
      <c r="E135" s="81"/>
      <c r="F135" s="81"/>
      <c r="G135" s="81"/>
      <c r="H135" s="46"/>
      <c r="I135" s="81"/>
      <c r="J135" s="81"/>
      <c r="K135" s="81"/>
      <c r="L135" s="81"/>
      <c r="M135" s="81"/>
      <c r="N135" s="81"/>
      <c r="O135" s="81"/>
      <c r="P135" s="81"/>
      <c r="Q135" s="81"/>
      <c r="R135" s="81"/>
    </row>
    <row r="136" spans="1:18">
      <c r="A136" s="81"/>
      <c r="B136" s="81"/>
      <c r="C136" s="90"/>
      <c r="D136" s="90"/>
      <c r="E136" s="81"/>
      <c r="F136" s="81"/>
      <c r="G136" s="81"/>
      <c r="H136" s="46"/>
      <c r="I136" s="81"/>
      <c r="J136" s="81"/>
      <c r="K136" s="81"/>
      <c r="L136" s="81"/>
      <c r="M136" s="81"/>
      <c r="N136" s="81"/>
      <c r="O136" s="81"/>
      <c r="P136" s="81"/>
      <c r="Q136" s="81"/>
      <c r="R136" s="81"/>
    </row>
    <row r="137" spans="1:18">
      <c r="A137" s="81"/>
      <c r="B137" s="81"/>
      <c r="C137" s="90"/>
      <c r="D137" s="90"/>
      <c r="E137" s="81"/>
      <c r="F137" s="81"/>
      <c r="G137" s="81"/>
      <c r="H137" s="46"/>
      <c r="I137" s="81"/>
      <c r="J137" s="81"/>
      <c r="K137" s="81"/>
      <c r="L137" s="81"/>
      <c r="M137" s="81"/>
      <c r="N137" s="81"/>
      <c r="O137" s="81"/>
      <c r="P137" s="81"/>
      <c r="Q137" s="81"/>
      <c r="R137" s="81"/>
    </row>
    <row r="138" spans="1:18">
      <c r="A138" s="81"/>
      <c r="B138" s="81"/>
      <c r="C138" s="90"/>
      <c r="D138" s="90"/>
      <c r="E138" s="81"/>
      <c r="F138" s="81"/>
      <c r="G138" s="81"/>
      <c r="H138" s="46"/>
      <c r="I138" s="81"/>
      <c r="J138" s="81"/>
      <c r="K138" s="81"/>
      <c r="L138" s="81"/>
      <c r="M138" s="81"/>
      <c r="N138" s="81"/>
      <c r="O138" s="81"/>
      <c r="P138" s="81"/>
      <c r="Q138" s="81"/>
      <c r="R138" s="81"/>
    </row>
    <row r="139" spans="1:18">
      <c r="A139" s="81"/>
      <c r="B139" s="81"/>
      <c r="C139" s="90"/>
      <c r="D139" s="90"/>
      <c r="E139" s="81"/>
      <c r="F139" s="81"/>
      <c r="G139" s="81"/>
      <c r="H139" s="46"/>
      <c r="I139" s="81"/>
      <c r="J139" s="81"/>
      <c r="K139" s="81"/>
      <c r="L139" s="81"/>
      <c r="M139" s="81"/>
      <c r="N139" s="81"/>
      <c r="O139" s="81"/>
      <c r="P139" s="81"/>
      <c r="Q139" s="81"/>
      <c r="R139" s="81"/>
    </row>
    <row r="140" spans="1:18">
      <c r="A140" s="81"/>
      <c r="B140" s="81"/>
      <c r="C140" s="90"/>
      <c r="D140" s="90"/>
      <c r="E140" s="81"/>
      <c r="F140" s="81"/>
      <c r="G140" s="81"/>
      <c r="H140" s="46"/>
      <c r="I140" s="81"/>
      <c r="J140" s="81"/>
      <c r="K140" s="81"/>
      <c r="L140" s="81"/>
      <c r="M140" s="81"/>
      <c r="N140" s="81"/>
      <c r="O140" s="81"/>
      <c r="P140" s="81"/>
      <c r="Q140" s="81"/>
      <c r="R140" s="81"/>
    </row>
    <row r="141" spans="1:18">
      <c r="A141" s="81"/>
      <c r="B141" s="81"/>
      <c r="C141" s="90"/>
      <c r="D141" s="90"/>
      <c r="E141" s="81"/>
      <c r="F141" s="81"/>
      <c r="G141" s="81"/>
      <c r="H141" s="46"/>
      <c r="I141" s="81"/>
      <c r="J141" s="81"/>
      <c r="K141" s="81"/>
      <c r="L141" s="81"/>
      <c r="M141" s="81"/>
      <c r="N141" s="81"/>
      <c r="O141" s="81"/>
      <c r="P141" s="81"/>
      <c r="Q141" s="81"/>
      <c r="R141" s="81"/>
    </row>
    <row r="142" spans="1:18">
      <c r="A142" s="81"/>
      <c r="B142" s="81"/>
      <c r="C142" s="90"/>
      <c r="D142" s="90"/>
      <c r="E142" s="81"/>
      <c r="F142" s="81"/>
      <c r="G142" s="81"/>
      <c r="H142" s="46"/>
      <c r="I142" s="81"/>
      <c r="J142" s="81"/>
      <c r="K142" s="81"/>
      <c r="L142" s="81"/>
      <c r="M142" s="81"/>
      <c r="N142" s="81"/>
      <c r="O142" s="81"/>
      <c r="P142" s="81"/>
      <c r="Q142" s="81"/>
      <c r="R142" s="81"/>
    </row>
    <row r="143" spans="1:18">
      <c r="A143" s="81"/>
      <c r="B143" s="81"/>
      <c r="C143" s="90"/>
      <c r="D143" s="90"/>
      <c r="E143" s="81"/>
      <c r="F143" s="81"/>
      <c r="G143" s="81"/>
      <c r="H143" s="46"/>
      <c r="I143" s="81"/>
      <c r="J143" s="81"/>
      <c r="K143" s="81"/>
      <c r="L143" s="81"/>
      <c r="M143" s="81"/>
      <c r="N143" s="81"/>
      <c r="O143" s="81"/>
      <c r="P143" s="81"/>
      <c r="Q143" s="81"/>
      <c r="R143" s="81"/>
    </row>
    <row r="144" spans="1:18">
      <c r="A144" s="81"/>
      <c r="B144" s="81"/>
      <c r="C144" s="90"/>
      <c r="D144" s="90"/>
      <c r="E144" s="81"/>
      <c r="F144" s="81"/>
      <c r="G144" s="81"/>
      <c r="H144" s="46"/>
      <c r="I144" s="81"/>
      <c r="J144" s="81"/>
      <c r="K144" s="81"/>
      <c r="L144" s="81"/>
      <c r="M144" s="81"/>
      <c r="N144" s="81"/>
      <c r="O144" s="81"/>
      <c r="P144" s="81"/>
      <c r="Q144" s="81"/>
      <c r="R144" s="81"/>
    </row>
  </sheetData>
  <sheetProtection algorithmName="SHA-512" hashValue="U1TL2pqVxUxmMBpGHaI+jjlxbCmT6rpslbRIdusjbCQFqv9jkWWQE2HB2+tlHHMANqUzVrxlGQM62SPgpObuVQ==" saltValue="8OzCQamzfFYF+uAnDpaCDg==" spinCount="100000" sheet="1" selectLockedCells="1"/>
  <protectedRanges>
    <protectedRange sqref="M12:R21" name="Range1"/>
  </protectedRanges>
  <mergeCells count="82">
    <mergeCell ref="C35:D35"/>
    <mergeCell ref="E30:G30"/>
    <mergeCell ref="C34:D34"/>
    <mergeCell ref="E33:G33"/>
    <mergeCell ref="C32:D32"/>
    <mergeCell ref="C33:D33"/>
    <mergeCell ref="E32:G32"/>
    <mergeCell ref="E31:G31"/>
    <mergeCell ref="E34:G34"/>
    <mergeCell ref="E35:G35"/>
    <mergeCell ref="U10:Y12"/>
    <mergeCell ref="N5:R5"/>
    <mergeCell ref="S10:T12"/>
    <mergeCell ref="N6:O6"/>
    <mergeCell ref="N7:O7"/>
    <mergeCell ref="N10:R10"/>
    <mergeCell ref="N8:O8"/>
    <mergeCell ref="M10:M11"/>
    <mergeCell ref="C7:M7"/>
    <mergeCell ref="C8:M8"/>
    <mergeCell ref="C4:R4"/>
    <mergeCell ref="I14:J14"/>
    <mergeCell ref="K16:L16"/>
    <mergeCell ref="K15:L15"/>
    <mergeCell ref="C17:H17"/>
    <mergeCell ref="I16:J16"/>
    <mergeCell ref="K14:L14"/>
    <mergeCell ref="C14:H14"/>
    <mergeCell ref="C15:H15"/>
    <mergeCell ref="I15:J15"/>
    <mergeCell ref="C16:H16"/>
    <mergeCell ref="I17:J17"/>
    <mergeCell ref="K17:L17"/>
    <mergeCell ref="E28:G28"/>
    <mergeCell ref="B25:R25"/>
    <mergeCell ref="K19:L19"/>
    <mergeCell ref="C30:D30"/>
    <mergeCell ref="C31:D31"/>
    <mergeCell ref="C27:D27"/>
    <mergeCell ref="I20:J20"/>
    <mergeCell ref="C28:D28"/>
    <mergeCell ref="C29:D29"/>
    <mergeCell ref="C21:H21"/>
    <mergeCell ref="E29:G29"/>
    <mergeCell ref="C20:H20"/>
    <mergeCell ref="C22:M22"/>
    <mergeCell ref="K21:L21"/>
    <mergeCell ref="C26:R26"/>
    <mergeCell ref="I21:J21"/>
    <mergeCell ref="K18:L18"/>
    <mergeCell ref="I18:J18"/>
    <mergeCell ref="C18:H18"/>
    <mergeCell ref="C19:H19"/>
    <mergeCell ref="K20:L20"/>
    <mergeCell ref="I19:J19"/>
    <mergeCell ref="B3:K3"/>
    <mergeCell ref="C13:H13"/>
    <mergeCell ref="I10:J11"/>
    <mergeCell ref="I12:J12"/>
    <mergeCell ref="I13:J13"/>
    <mergeCell ref="C10:H11"/>
    <mergeCell ref="C12:H12"/>
    <mergeCell ref="K13:L13"/>
    <mergeCell ref="K12:L12"/>
    <mergeCell ref="K10:L11"/>
    <mergeCell ref="C5:L5"/>
    <mergeCell ref="T24:W24"/>
    <mergeCell ref="J36:R36"/>
    <mergeCell ref="J31:K31"/>
    <mergeCell ref="J30:K30"/>
    <mergeCell ref="J29:K29"/>
    <mergeCell ref="J28:K28"/>
    <mergeCell ref="J35:K35"/>
    <mergeCell ref="J34:K34"/>
    <mergeCell ref="J33:K33"/>
    <mergeCell ref="J32:K32"/>
    <mergeCell ref="T27:AE27"/>
    <mergeCell ref="J27:K27"/>
    <mergeCell ref="T32:V34"/>
    <mergeCell ref="C24:L24"/>
    <mergeCell ref="C36:G36"/>
    <mergeCell ref="E27:G27"/>
  </mergeCells>
  <dataValidations count="4">
    <dataValidation type="list" allowBlank="1" showInputMessage="1" showErrorMessage="1" sqref="K12:L21" xr:uid="{00000000-0002-0000-0A00-000001000000}">
      <formula1>"Select One, Tenant, Owner"</formula1>
    </dataValidation>
    <dataValidation type="list" allowBlank="1" showInputMessage="1" showErrorMessage="1" sqref="I12:J21" xr:uid="{00000000-0002-0000-0A00-000003000000}">
      <formula1>"Select One, Gas, Electric, Municipal, PSD, Private"</formula1>
    </dataValidation>
    <dataValidation type="list" allowBlank="1" showInputMessage="1" showErrorMessage="1" sqref="M24 M46 M48" xr:uid="{C8B13F9C-ADAE-4F49-BE3E-FFAF1BCA14E6}">
      <formula1>$M$46:$M$48</formula1>
    </dataValidation>
    <dataValidation type="list" allowBlank="1" showInputMessage="1" showErrorMessage="1" sqref="C28:D35" xr:uid="{00000000-0002-0000-0A00-000004000000}">
      <formula1>"Select One, Low HOME, High HOME, HTF"</formula1>
    </dataValidation>
  </dataValidation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ignoredErrors>
    <ignoredError sqref="A1 A2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2FDF4E7-2CE5-4197-B501-6407B9D5659B}">
          <x14:formula1>
            <xm:f>'DO NOT DELETE - DROP DOWN LIST'!$F$3:$F$10</xm:f>
          </x14:formula1>
          <xm:sqref>E28:G35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Q58"/>
  <sheetViews>
    <sheetView showGridLines="0" zoomScaleNormal="100" workbookViewId="0">
      <selection activeCell="C3" sqref="C3"/>
    </sheetView>
  </sheetViews>
  <sheetFormatPr defaultColWidth="10.7109375" defaultRowHeight="15" customHeight="1"/>
  <cols>
    <col min="1" max="1" width="3.140625" style="28" bestFit="1" customWidth="1"/>
    <col min="2" max="2" width="2.7109375" style="28" customWidth="1"/>
    <col min="3" max="3" width="10.28515625" style="28" customWidth="1"/>
    <col min="4" max="4" width="3" style="28" customWidth="1"/>
    <col min="5" max="7" width="6.7109375" style="28" customWidth="1"/>
    <col min="8" max="8" width="9.85546875" style="28" customWidth="1"/>
    <col min="9" max="9" width="8.7109375" style="28" customWidth="1"/>
    <col min="10" max="10" width="9.7109375" style="28" customWidth="1"/>
    <col min="11" max="11" width="2.7109375" style="28" customWidth="1"/>
    <col min="12" max="12" width="8.28515625" style="28" customWidth="1"/>
    <col min="13" max="13" width="6.28515625" style="28" customWidth="1"/>
    <col min="14" max="14" width="7.7109375" style="28" customWidth="1"/>
    <col min="15" max="15" width="3.7109375" style="28" customWidth="1"/>
    <col min="16" max="16" width="12.28515625" style="28" customWidth="1"/>
    <col min="17" max="16384" width="10.7109375" style="28"/>
  </cols>
  <sheetData>
    <row r="1" spans="1:17" ht="19.5" customHeight="1">
      <c r="A1" s="80" t="s">
        <v>384</v>
      </c>
      <c r="B1" s="88" t="s">
        <v>385</v>
      </c>
      <c r="C1" s="88"/>
      <c r="D1" s="88"/>
      <c r="E1" s="88"/>
      <c r="F1" s="88"/>
      <c r="G1" s="88"/>
      <c r="H1" s="88"/>
      <c r="I1" s="88"/>
      <c r="J1" s="88"/>
      <c r="K1" s="88"/>
      <c r="L1" s="88"/>
      <c r="M1" s="88"/>
      <c r="N1" s="88"/>
      <c r="O1" s="88"/>
      <c r="P1" s="88"/>
      <c r="Q1" s="88"/>
    </row>
    <row r="2" spans="1:17" ht="19.5" customHeight="1">
      <c r="A2" s="85"/>
      <c r="B2" s="75" t="s">
        <v>37</v>
      </c>
      <c r="C2" s="594" t="s">
        <v>386</v>
      </c>
      <c r="D2" s="594"/>
      <c r="E2" s="594"/>
      <c r="F2" s="594"/>
      <c r="G2" s="594"/>
      <c r="H2" s="594"/>
      <c r="I2" s="594"/>
      <c r="J2" s="594"/>
      <c r="K2" s="594"/>
      <c r="L2" s="594"/>
      <c r="M2" s="594"/>
      <c r="N2" s="594"/>
      <c r="O2" s="594"/>
      <c r="P2" s="594"/>
      <c r="Q2" s="88"/>
    </row>
    <row r="3" spans="1:17" ht="19.5" customHeight="1">
      <c r="A3" s="88"/>
      <c r="B3" s="88"/>
      <c r="C3" s="260" t="s">
        <v>33</v>
      </c>
      <c r="D3" s="88"/>
      <c r="E3" s="85" t="s">
        <v>387</v>
      </c>
      <c r="F3" s="88"/>
      <c r="G3" s="88"/>
      <c r="H3" s="88"/>
      <c r="I3" s="88"/>
      <c r="J3" s="260" t="s">
        <v>33</v>
      </c>
      <c r="K3" s="82"/>
      <c r="L3" s="85" t="s">
        <v>388</v>
      </c>
      <c r="M3" s="88"/>
      <c r="N3" s="88"/>
      <c r="O3" s="88"/>
      <c r="P3" s="88"/>
      <c r="Q3" s="88"/>
    </row>
    <row r="4" spans="1:17" ht="9" customHeight="1">
      <c r="A4" s="88"/>
      <c r="B4" s="88"/>
      <c r="C4" s="82"/>
      <c r="D4" s="88"/>
      <c r="E4" s="85"/>
      <c r="F4" s="88"/>
      <c r="G4" s="88"/>
      <c r="H4" s="88"/>
      <c r="I4" s="88"/>
      <c r="J4" s="82"/>
      <c r="K4" s="82"/>
      <c r="L4" s="88"/>
      <c r="M4" s="88"/>
      <c r="N4" s="88"/>
      <c r="O4" s="88"/>
      <c r="P4" s="88"/>
      <c r="Q4" s="88"/>
    </row>
    <row r="5" spans="1:17" ht="19.5" customHeight="1">
      <c r="A5" s="88"/>
      <c r="B5" s="88"/>
      <c r="C5" s="260" t="s">
        <v>33</v>
      </c>
      <c r="D5" s="88"/>
      <c r="E5" s="85" t="s">
        <v>389</v>
      </c>
      <c r="F5" s="88"/>
      <c r="G5" s="88"/>
      <c r="H5" s="88"/>
      <c r="I5" s="88"/>
      <c r="J5" s="260" t="s">
        <v>33</v>
      </c>
      <c r="K5" s="82"/>
      <c r="L5" s="85" t="s">
        <v>390</v>
      </c>
      <c r="M5" s="88"/>
      <c r="N5" s="88"/>
      <c r="O5" s="686"/>
      <c r="P5" s="686"/>
      <c r="Q5" s="88"/>
    </row>
    <row r="6" spans="1:17" ht="9" customHeight="1">
      <c r="A6" s="88"/>
      <c r="B6" s="88"/>
      <c r="C6" s="82"/>
      <c r="D6" s="88"/>
      <c r="E6" s="88"/>
      <c r="F6" s="88"/>
      <c r="G6" s="88"/>
      <c r="H6" s="88"/>
      <c r="I6" s="88"/>
      <c r="J6" s="82"/>
      <c r="K6" s="82"/>
      <c r="L6" s="88"/>
      <c r="M6" s="88"/>
      <c r="N6" s="88"/>
      <c r="O6" s="82"/>
      <c r="P6" s="82"/>
    </row>
    <row r="7" spans="1:17" ht="19.5" customHeight="1">
      <c r="A7" s="88"/>
      <c r="B7" s="88"/>
      <c r="C7" s="260" t="s">
        <v>33</v>
      </c>
      <c r="E7" s="85" t="s">
        <v>391</v>
      </c>
      <c r="F7" s="88"/>
      <c r="G7" s="88"/>
      <c r="H7" s="88"/>
      <c r="I7" s="88"/>
      <c r="J7" s="260" t="s">
        <v>33</v>
      </c>
      <c r="K7" s="82"/>
      <c r="L7" s="85" t="s">
        <v>392</v>
      </c>
      <c r="M7" s="88"/>
      <c r="N7" s="88"/>
      <c r="O7" s="88"/>
      <c r="P7" s="88"/>
    </row>
    <row r="8" spans="1:17" ht="9" customHeight="1">
      <c r="A8" s="88"/>
      <c r="B8" s="88"/>
      <c r="C8" s="82"/>
      <c r="D8" s="88"/>
      <c r="E8" s="88"/>
      <c r="F8" s="88"/>
      <c r="G8" s="88"/>
      <c r="H8" s="88"/>
      <c r="I8" s="88"/>
      <c r="J8" s="82"/>
      <c r="K8" s="82"/>
      <c r="L8" s="88"/>
      <c r="M8" s="88"/>
      <c r="N8" s="88"/>
      <c r="O8" s="88"/>
      <c r="P8" s="88"/>
    </row>
    <row r="9" spans="1:17" ht="19.5" customHeight="1">
      <c r="A9" s="88"/>
      <c r="B9" s="88"/>
      <c r="C9" s="260" t="s">
        <v>33</v>
      </c>
      <c r="D9" s="88"/>
      <c r="E9" s="85" t="s">
        <v>393</v>
      </c>
      <c r="F9" s="88"/>
      <c r="G9" s="88"/>
      <c r="H9" s="88"/>
      <c r="I9" s="88"/>
      <c r="J9" s="260" t="s">
        <v>33</v>
      </c>
      <c r="K9" s="82"/>
      <c r="L9" s="85" t="s">
        <v>358</v>
      </c>
      <c r="M9" s="88"/>
      <c r="N9" s="88"/>
      <c r="O9" s="88"/>
      <c r="P9" s="88"/>
    </row>
    <row r="10" spans="1:17" ht="9" customHeight="1">
      <c r="A10" s="88"/>
      <c r="B10" s="88"/>
      <c r="C10" s="82"/>
      <c r="D10" s="88"/>
      <c r="E10" s="88"/>
      <c r="F10" s="88"/>
      <c r="G10" s="88"/>
      <c r="H10" s="88"/>
      <c r="I10" s="88"/>
      <c r="J10" s="82"/>
      <c r="K10" s="82"/>
      <c r="L10" s="88"/>
      <c r="M10" s="88"/>
      <c r="N10" s="88"/>
      <c r="O10" s="88"/>
      <c r="P10" s="88"/>
    </row>
    <row r="11" spans="1:17" ht="19.5" customHeight="1">
      <c r="A11" s="88"/>
      <c r="B11" s="88"/>
      <c r="C11" s="260" t="s">
        <v>33</v>
      </c>
      <c r="D11" s="88"/>
      <c r="E11" s="85" t="s">
        <v>394</v>
      </c>
      <c r="F11" s="88"/>
      <c r="G11" s="88"/>
      <c r="H11" s="88"/>
      <c r="I11" s="88"/>
      <c r="J11" s="260" t="s">
        <v>33</v>
      </c>
      <c r="K11" s="82"/>
      <c r="L11" s="594" t="s">
        <v>395</v>
      </c>
      <c r="M11" s="594"/>
      <c r="N11" s="594"/>
      <c r="O11" s="594"/>
      <c r="P11" s="594"/>
    </row>
    <row r="12" spans="1:17" ht="9" customHeight="1">
      <c r="A12" s="88"/>
      <c r="B12" s="88"/>
      <c r="C12" s="82"/>
      <c r="D12" s="88"/>
      <c r="E12" s="88"/>
      <c r="F12" s="88"/>
      <c r="G12" s="88"/>
      <c r="H12" s="88"/>
      <c r="I12" s="88"/>
      <c r="J12" s="82"/>
      <c r="K12" s="82"/>
      <c r="L12" s="85"/>
      <c r="M12" s="85"/>
      <c r="N12" s="85"/>
      <c r="O12" s="85"/>
      <c r="P12" s="85"/>
    </row>
    <row r="13" spans="1:17" ht="19.5" customHeight="1">
      <c r="A13" s="88"/>
      <c r="B13" s="88"/>
      <c r="C13" s="260" t="s">
        <v>33</v>
      </c>
      <c r="D13" s="88"/>
      <c r="E13" s="85" t="s">
        <v>396</v>
      </c>
      <c r="F13" s="88"/>
      <c r="G13" s="88"/>
      <c r="H13" s="88"/>
      <c r="I13" s="88"/>
      <c r="J13" s="260" t="s">
        <v>33</v>
      </c>
      <c r="K13" s="82"/>
      <c r="L13" s="85" t="s">
        <v>397</v>
      </c>
      <c r="M13" s="88"/>
      <c r="N13" s="88"/>
      <c r="O13" s="88"/>
      <c r="P13" s="88"/>
    </row>
    <row r="14" spans="1:17" ht="9" customHeight="1">
      <c r="A14" s="88"/>
      <c r="B14" s="88"/>
      <c r="C14" s="82"/>
      <c r="D14" s="88"/>
      <c r="E14" s="88"/>
      <c r="F14" s="88"/>
      <c r="G14" s="88"/>
      <c r="H14" s="88"/>
      <c r="I14" s="88"/>
      <c r="J14" s="82"/>
      <c r="K14" s="82"/>
      <c r="L14" s="88"/>
      <c r="M14" s="88"/>
      <c r="N14" s="88"/>
      <c r="O14" s="88"/>
      <c r="P14" s="88"/>
    </row>
    <row r="15" spans="1:17" ht="19.5" customHeight="1">
      <c r="A15" s="88"/>
      <c r="B15" s="88"/>
      <c r="C15" s="260" t="s">
        <v>33</v>
      </c>
      <c r="D15" s="88"/>
      <c r="E15" s="85" t="s">
        <v>398</v>
      </c>
      <c r="F15" s="88"/>
      <c r="G15" s="88"/>
      <c r="H15" s="88"/>
      <c r="I15" s="88"/>
      <c r="J15" s="260" t="s">
        <v>33</v>
      </c>
      <c r="K15" s="82"/>
      <c r="L15" s="85" t="s">
        <v>399</v>
      </c>
      <c r="M15" s="88"/>
      <c r="N15" s="88"/>
      <c r="O15" s="88"/>
      <c r="P15" s="88"/>
    </row>
    <row r="16" spans="1:17" ht="9" customHeight="1">
      <c r="A16" s="88"/>
      <c r="B16" s="88"/>
      <c r="C16" s="82"/>
      <c r="D16" s="88"/>
      <c r="E16" s="88"/>
      <c r="F16" s="88"/>
      <c r="G16" s="88"/>
      <c r="H16" s="88"/>
      <c r="I16" s="88"/>
      <c r="J16" s="82"/>
      <c r="K16" s="82"/>
      <c r="L16" s="85"/>
      <c r="M16" s="85"/>
      <c r="N16" s="85"/>
      <c r="O16" s="85"/>
      <c r="P16" s="85"/>
    </row>
    <row r="17" spans="1:16" ht="19.5" customHeight="1">
      <c r="A17" s="88"/>
      <c r="B17" s="88"/>
      <c r="C17" s="260" t="s">
        <v>33</v>
      </c>
      <c r="D17" s="88"/>
      <c r="E17" s="85" t="s">
        <v>400</v>
      </c>
      <c r="F17" s="88"/>
      <c r="G17" s="88"/>
      <c r="H17" s="88"/>
      <c r="I17" s="88"/>
      <c r="J17" s="260" t="s">
        <v>33</v>
      </c>
      <c r="K17" s="82"/>
      <c r="L17" s="85" t="s">
        <v>401</v>
      </c>
      <c r="M17" s="88"/>
      <c r="N17" s="88"/>
      <c r="O17" s="88"/>
      <c r="P17" s="88"/>
    </row>
    <row r="18" spans="1:16" ht="9" customHeight="1">
      <c r="A18" s="88"/>
      <c r="B18" s="88"/>
      <c r="C18" s="82"/>
      <c r="D18" s="88"/>
      <c r="E18" s="88"/>
      <c r="F18" s="88"/>
      <c r="G18" s="88"/>
      <c r="H18" s="88"/>
      <c r="I18" s="88"/>
      <c r="J18" s="82"/>
      <c r="K18" s="82"/>
      <c r="L18" s="88"/>
      <c r="M18" s="88"/>
      <c r="N18" s="88"/>
      <c r="O18" s="88"/>
      <c r="P18" s="88"/>
    </row>
    <row r="19" spans="1:16" ht="19.5" customHeight="1">
      <c r="A19" s="88"/>
      <c r="B19" s="88"/>
      <c r="C19" s="260" t="s">
        <v>33</v>
      </c>
      <c r="D19" s="88"/>
      <c r="E19" s="85" t="s">
        <v>402</v>
      </c>
      <c r="F19" s="88"/>
      <c r="G19" s="88"/>
      <c r="H19" s="88"/>
      <c r="I19" s="88"/>
      <c r="J19" s="260" t="s">
        <v>33</v>
      </c>
      <c r="K19" s="82"/>
      <c r="L19" s="85" t="s">
        <v>403</v>
      </c>
      <c r="M19" s="88"/>
      <c r="N19" s="88"/>
      <c r="O19" s="773"/>
      <c r="P19" s="773"/>
    </row>
    <row r="20" spans="1:16" s="88" customFormat="1" ht="9" customHeight="1" thickBot="1">
      <c r="C20" s="82"/>
      <c r="J20" s="82"/>
      <c r="K20" s="82"/>
      <c r="O20" s="82"/>
      <c r="P20" s="82"/>
    </row>
    <row r="21" spans="1:16" ht="19.5" customHeight="1" thickBot="1">
      <c r="A21" s="88"/>
      <c r="B21" s="75" t="s">
        <v>40</v>
      </c>
      <c r="C21" s="85" t="s">
        <v>404</v>
      </c>
      <c r="D21" s="88"/>
      <c r="E21" s="88"/>
      <c r="F21" s="88"/>
      <c r="G21" s="88"/>
      <c r="H21" s="88"/>
      <c r="J21" s="88"/>
      <c r="K21" s="88"/>
      <c r="L21" s="88"/>
      <c r="M21" s="88"/>
      <c r="N21" s="88"/>
      <c r="O21" s="85"/>
      <c r="P21" s="97" t="s">
        <v>33</v>
      </c>
    </row>
    <row r="22" spans="1:16" ht="19.5" customHeight="1">
      <c r="A22" s="88"/>
      <c r="B22" s="88"/>
      <c r="C22" s="594" t="s">
        <v>405</v>
      </c>
      <c r="D22" s="594"/>
      <c r="E22" s="594"/>
      <c r="F22" s="594"/>
      <c r="G22" s="594"/>
      <c r="H22" s="594"/>
      <c r="I22" s="594"/>
      <c r="J22" s="594"/>
      <c r="K22" s="594"/>
      <c r="L22" s="594"/>
      <c r="M22" s="594"/>
      <c r="N22" s="594"/>
      <c r="O22" s="594"/>
      <c r="P22" s="594"/>
    </row>
    <row r="23" spans="1:16" ht="19.5" customHeight="1">
      <c r="A23" s="88"/>
      <c r="B23" s="88"/>
      <c r="C23" s="774"/>
      <c r="D23" s="774"/>
      <c r="E23" s="774"/>
      <c r="F23" s="774"/>
      <c r="G23" s="774"/>
      <c r="H23" s="774"/>
      <c r="I23" s="774"/>
      <c r="J23" s="774"/>
      <c r="K23" s="774"/>
      <c r="L23" s="774"/>
      <c r="M23" s="774"/>
      <c r="N23" s="774"/>
      <c r="O23" s="774"/>
      <c r="P23" s="774"/>
    </row>
    <row r="24" spans="1:16" ht="19.5" customHeight="1">
      <c r="A24" s="88"/>
      <c r="B24" s="88"/>
      <c r="C24" s="772"/>
      <c r="D24" s="772"/>
      <c r="E24" s="772"/>
      <c r="F24" s="772"/>
      <c r="G24" s="772"/>
      <c r="H24" s="772"/>
      <c r="I24" s="772"/>
      <c r="J24" s="772"/>
      <c r="K24" s="772"/>
      <c r="L24" s="772"/>
      <c r="M24" s="772"/>
      <c r="N24" s="772"/>
      <c r="O24" s="772"/>
      <c r="P24" s="772"/>
    </row>
    <row r="25" spans="1:16" s="88" customFormat="1" ht="9" customHeight="1" thickBot="1">
      <c r="C25" s="85"/>
      <c r="D25" s="85"/>
      <c r="E25" s="85"/>
      <c r="F25" s="85"/>
      <c r="G25" s="85"/>
      <c r="H25" s="85"/>
      <c r="I25" s="85"/>
      <c r="J25" s="85"/>
      <c r="K25" s="85"/>
      <c r="L25" s="85"/>
      <c r="M25" s="85"/>
      <c r="N25" s="85"/>
      <c r="O25" s="85"/>
      <c r="P25" s="85"/>
    </row>
    <row r="26" spans="1:16" ht="19.5" customHeight="1" thickBot="1">
      <c r="A26" s="88"/>
      <c r="B26" s="75" t="s">
        <v>43</v>
      </c>
      <c r="C26" s="594" t="s">
        <v>406</v>
      </c>
      <c r="D26" s="594"/>
      <c r="E26" s="594"/>
      <c r="F26" s="594"/>
      <c r="G26" s="594"/>
      <c r="I26" s="88"/>
      <c r="J26" s="88"/>
      <c r="K26" s="88"/>
      <c r="L26" s="88"/>
      <c r="M26" s="88"/>
      <c r="N26" s="88"/>
      <c r="O26" s="85"/>
      <c r="P26" s="97" t="s">
        <v>33</v>
      </c>
    </row>
    <row r="27" spans="1:16" ht="19.5" customHeight="1">
      <c r="A27" s="88"/>
      <c r="B27" s="88"/>
      <c r="C27" s="594" t="s">
        <v>407</v>
      </c>
      <c r="D27" s="594"/>
      <c r="E27" s="594"/>
      <c r="F27" s="594"/>
      <c r="G27" s="594"/>
      <c r="H27" s="594"/>
      <c r="I27" s="594"/>
      <c r="J27" s="594"/>
      <c r="K27" s="594"/>
      <c r="L27" s="594"/>
      <c r="M27" s="594"/>
      <c r="N27" s="594"/>
      <c r="O27" s="594"/>
      <c r="P27" s="594"/>
    </row>
    <row r="28" spans="1:16" ht="19.5" customHeight="1">
      <c r="A28" s="88"/>
      <c r="B28" s="88"/>
      <c r="C28" s="576"/>
      <c r="D28" s="576"/>
      <c r="E28" s="576"/>
      <c r="F28" s="576"/>
      <c r="G28" s="576"/>
      <c r="H28" s="576"/>
      <c r="I28" s="576"/>
      <c r="J28" s="576"/>
      <c r="K28" s="576"/>
      <c r="L28" s="576"/>
      <c r="M28" s="576"/>
      <c r="N28" s="576"/>
      <c r="O28" s="576"/>
      <c r="P28" s="576"/>
    </row>
    <row r="29" spans="1:16" ht="19.5" customHeight="1">
      <c r="A29" s="88"/>
      <c r="B29" s="88"/>
      <c r="C29" s="772"/>
      <c r="D29" s="772"/>
      <c r="E29" s="772"/>
      <c r="F29" s="772"/>
      <c r="G29" s="772"/>
      <c r="H29" s="772"/>
      <c r="I29" s="772"/>
      <c r="J29" s="772"/>
      <c r="K29" s="772"/>
      <c r="L29" s="772"/>
      <c r="M29" s="772"/>
      <c r="N29" s="772"/>
      <c r="O29" s="772"/>
      <c r="P29" s="772"/>
    </row>
    <row r="30" spans="1:16" s="88" customFormat="1" ht="9" customHeight="1" thickBot="1">
      <c r="C30" s="85"/>
      <c r="D30" s="85"/>
      <c r="E30" s="85"/>
      <c r="F30" s="85"/>
      <c r="G30" s="85"/>
      <c r="H30" s="85"/>
      <c r="I30" s="85"/>
      <c r="J30" s="85"/>
      <c r="K30" s="85"/>
      <c r="L30" s="85"/>
      <c r="M30" s="85"/>
      <c r="N30" s="85"/>
      <c r="O30" s="85"/>
      <c r="P30" s="85"/>
    </row>
    <row r="31" spans="1:16" ht="19.5" customHeight="1" thickBot="1">
      <c r="A31" s="88"/>
      <c r="B31" s="75" t="s">
        <v>47</v>
      </c>
      <c r="C31" s="85" t="s">
        <v>408</v>
      </c>
      <c r="D31" s="88"/>
      <c r="E31" s="88"/>
      <c r="F31" s="88"/>
      <c r="G31" s="88"/>
      <c r="H31" s="88"/>
      <c r="J31" s="88"/>
      <c r="K31" s="88"/>
      <c r="L31" s="88"/>
      <c r="M31" s="88"/>
      <c r="N31" s="88"/>
      <c r="O31" s="85"/>
      <c r="P31" s="97" t="s">
        <v>33</v>
      </c>
    </row>
    <row r="32" spans="1:16" ht="19.5" customHeight="1">
      <c r="A32" s="88"/>
      <c r="B32" s="88"/>
      <c r="C32" s="594" t="s">
        <v>409</v>
      </c>
      <c r="D32" s="594"/>
      <c r="E32" s="594"/>
      <c r="F32" s="594"/>
      <c r="G32" s="594"/>
      <c r="H32" s="594"/>
      <c r="I32" s="594"/>
      <c r="J32" s="594"/>
      <c r="K32" s="594"/>
      <c r="L32" s="594"/>
      <c r="M32" s="594"/>
      <c r="N32" s="594"/>
      <c r="O32" s="594"/>
      <c r="P32" s="594"/>
    </row>
    <row r="33" spans="1:16" ht="19.5" customHeight="1">
      <c r="A33" s="88"/>
      <c r="B33" s="88"/>
      <c r="C33" s="576"/>
      <c r="D33" s="576"/>
      <c r="E33" s="576"/>
      <c r="F33" s="576"/>
      <c r="G33" s="576"/>
      <c r="H33" s="576"/>
      <c r="I33" s="576"/>
      <c r="J33" s="576"/>
      <c r="K33" s="576"/>
      <c r="L33" s="576"/>
      <c r="M33" s="576"/>
      <c r="N33" s="576"/>
      <c r="O33" s="576"/>
      <c r="P33" s="576"/>
    </row>
    <row r="34" spans="1:16" s="88" customFormat="1" ht="9" customHeight="1">
      <c r="C34" s="587"/>
      <c r="D34" s="587"/>
      <c r="E34" s="587"/>
      <c r="F34" s="587"/>
      <c r="G34" s="587"/>
      <c r="H34" s="587"/>
      <c r="I34" s="587"/>
      <c r="J34" s="587"/>
      <c r="K34" s="587"/>
      <c r="L34" s="587"/>
      <c r="M34" s="587"/>
      <c r="N34" s="587"/>
      <c r="O34" s="587"/>
      <c r="P34" s="587"/>
    </row>
    <row r="35" spans="1:16" ht="19.5" customHeight="1">
      <c r="A35" s="88"/>
      <c r="B35" s="88"/>
      <c r="C35" s="576"/>
      <c r="D35" s="576"/>
      <c r="E35" s="576"/>
      <c r="F35" s="576"/>
      <c r="G35" s="576"/>
      <c r="H35" s="576"/>
      <c r="I35" s="576"/>
      <c r="J35" s="576"/>
      <c r="K35" s="576"/>
      <c r="L35" s="576"/>
      <c r="M35" s="576"/>
      <c r="N35" s="576"/>
      <c r="O35" s="576"/>
      <c r="P35" s="576"/>
    </row>
    <row r="36" spans="1:16" s="88" customFormat="1" ht="9" customHeight="1" thickBot="1">
      <c r="C36" s="85"/>
      <c r="D36" s="85"/>
      <c r="E36" s="85"/>
      <c r="F36" s="85"/>
      <c r="G36" s="85"/>
      <c r="H36" s="85"/>
      <c r="I36" s="85"/>
      <c r="J36" s="85"/>
      <c r="K36" s="85"/>
      <c r="L36" s="85"/>
      <c r="M36" s="85"/>
      <c r="N36" s="85"/>
      <c r="O36" s="85"/>
      <c r="P36" s="85"/>
    </row>
    <row r="37" spans="1:16" ht="19.5" customHeight="1" thickBot="1">
      <c r="A37" s="88"/>
      <c r="B37" s="75" t="s">
        <v>54</v>
      </c>
      <c r="C37" s="594" t="s">
        <v>410</v>
      </c>
      <c r="D37" s="594"/>
      <c r="E37" s="594"/>
      <c r="F37" s="594"/>
      <c r="G37" s="594"/>
      <c r="H37" s="594"/>
      <c r="I37" s="594"/>
      <c r="J37" s="594"/>
      <c r="K37" s="594"/>
      <c r="L37" s="594"/>
      <c r="M37" s="88"/>
      <c r="N37" s="88"/>
      <c r="O37" s="85"/>
      <c r="P37" s="97" t="s">
        <v>33</v>
      </c>
    </row>
    <row r="38" spans="1:16" ht="19.5" customHeight="1">
      <c r="A38" s="88"/>
      <c r="B38" s="88"/>
      <c r="C38" s="594" t="s">
        <v>411</v>
      </c>
      <c r="D38" s="594"/>
      <c r="E38" s="594"/>
      <c r="F38" s="594"/>
      <c r="G38" s="594"/>
      <c r="H38" s="88"/>
      <c r="I38" s="88"/>
      <c r="J38" s="88"/>
      <c r="K38" s="88"/>
      <c r="L38" s="88"/>
      <c r="M38" s="88"/>
      <c r="N38" s="88"/>
      <c r="O38" s="88"/>
      <c r="P38" s="88"/>
    </row>
    <row r="39" spans="1:16" ht="19.5" customHeight="1">
      <c r="A39" s="88"/>
      <c r="B39" s="88"/>
      <c r="C39" s="576"/>
      <c r="D39" s="576"/>
      <c r="E39" s="576"/>
      <c r="F39" s="576"/>
      <c r="G39" s="576"/>
      <c r="H39" s="576"/>
      <c r="I39" s="576"/>
      <c r="J39" s="576"/>
      <c r="K39" s="576"/>
      <c r="L39" s="576"/>
      <c r="M39" s="576"/>
      <c r="N39" s="576"/>
      <c r="O39" s="576"/>
      <c r="P39" s="576"/>
    </row>
    <row r="40" spans="1:16" ht="19.5" customHeight="1">
      <c r="A40" s="88"/>
      <c r="B40" s="88"/>
      <c r="C40" s="772"/>
      <c r="D40" s="772"/>
      <c r="E40" s="772"/>
      <c r="F40" s="772"/>
      <c r="G40" s="772"/>
      <c r="H40" s="772"/>
      <c r="I40" s="772"/>
      <c r="J40" s="772"/>
      <c r="K40" s="772"/>
      <c r="L40" s="772"/>
      <c r="M40" s="772"/>
      <c r="N40" s="772"/>
      <c r="O40" s="772"/>
      <c r="P40" s="772"/>
    </row>
    <row r="41" spans="1:16" s="88" customFormat="1" ht="9" customHeight="1" thickBot="1">
      <c r="C41" s="85"/>
      <c r="D41" s="85"/>
      <c r="E41" s="85"/>
      <c r="F41" s="85"/>
      <c r="G41" s="85"/>
      <c r="H41" s="85"/>
      <c r="I41" s="85"/>
      <c r="J41" s="85"/>
      <c r="K41" s="85"/>
      <c r="L41" s="85"/>
      <c r="M41" s="85"/>
      <c r="N41" s="85"/>
      <c r="O41" s="85"/>
      <c r="P41" s="85"/>
    </row>
    <row r="42" spans="1:16" ht="19.5" customHeight="1" thickBot="1">
      <c r="A42" s="82"/>
      <c r="B42" s="75" t="s">
        <v>105</v>
      </c>
      <c r="C42" s="618" t="s">
        <v>412</v>
      </c>
      <c r="D42" s="618"/>
      <c r="E42" s="618"/>
      <c r="F42" s="618"/>
      <c r="G42" s="618"/>
      <c r="H42" s="618"/>
      <c r="I42" s="618"/>
      <c r="J42" s="88"/>
      <c r="K42" s="88"/>
      <c r="L42" s="76"/>
      <c r="M42" s="88"/>
      <c r="N42" s="88"/>
      <c r="O42" s="82"/>
      <c r="P42" s="97" t="s">
        <v>33</v>
      </c>
    </row>
    <row r="43" spans="1:16" ht="25.5" customHeight="1">
      <c r="A43" s="82"/>
      <c r="B43" s="75"/>
      <c r="C43" s="769" t="s">
        <v>413</v>
      </c>
      <c r="D43" s="769"/>
      <c r="E43" s="769"/>
      <c r="F43" s="769"/>
      <c r="G43" s="769"/>
      <c r="H43" s="769"/>
      <c r="I43" s="769"/>
      <c r="J43" s="769"/>
      <c r="K43" s="769"/>
      <c r="L43" s="769"/>
      <c r="M43" s="769"/>
      <c r="N43" s="769"/>
      <c r="O43" s="769"/>
      <c r="P43" s="769"/>
    </row>
    <row r="44" spans="1:16" ht="19.5" customHeight="1">
      <c r="A44" s="82"/>
      <c r="B44" s="75"/>
      <c r="C44" s="576"/>
      <c r="D44" s="576"/>
      <c r="E44" s="576"/>
      <c r="F44" s="576"/>
      <c r="G44" s="576"/>
      <c r="H44" s="576"/>
      <c r="I44" s="576"/>
      <c r="J44" s="576"/>
      <c r="K44" s="576"/>
      <c r="L44" s="576"/>
      <c r="M44" s="576"/>
      <c r="N44" s="576"/>
      <c r="O44" s="576"/>
      <c r="P44" s="576"/>
    </row>
    <row r="45" spans="1:16" ht="19.5" customHeight="1">
      <c r="A45" s="82"/>
      <c r="B45" s="75"/>
      <c r="C45" s="576"/>
      <c r="D45" s="576"/>
      <c r="E45" s="576"/>
      <c r="F45" s="576"/>
      <c r="G45" s="576"/>
      <c r="H45" s="576"/>
      <c r="I45" s="576"/>
      <c r="J45" s="576"/>
      <c r="K45" s="576"/>
      <c r="L45" s="576"/>
      <c r="M45" s="576"/>
      <c r="N45" s="576"/>
      <c r="O45" s="576"/>
      <c r="P45" s="576"/>
    </row>
    <row r="46" spans="1:16" s="88" customFormat="1" ht="9" customHeight="1">
      <c r="A46" s="82"/>
      <c r="B46" s="75"/>
      <c r="C46" s="75"/>
      <c r="D46" s="75"/>
      <c r="E46" s="75"/>
      <c r="F46" s="75"/>
      <c r="G46" s="75"/>
      <c r="H46" s="75"/>
      <c r="I46" s="75"/>
      <c r="J46" s="75"/>
      <c r="K46" s="75"/>
      <c r="L46" s="75"/>
      <c r="M46" s="75"/>
      <c r="N46" s="75"/>
      <c r="O46" s="75"/>
      <c r="P46" s="75"/>
    </row>
    <row r="47" spans="1:16" ht="25.5" customHeight="1">
      <c r="A47" s="82"/>
      <c r="B47" s="75"/>
      <c r="C47" s="769" t="s">
        <v>414</v>
      </c>
      <c r="D47" s="769"/>
      <c r="E47" s="769"/>
      <c r="F47" s="769"/>
      <c r="G47" s="769"/>
      <c r="H47" s="769"/>
      <c r="I47" s="769"/>
      <c r="J47" s="769"/>
      <c r="K47" s="769"/>
      <c r="L47" s="769"/>
      <c r="M47" s="769"/>
      <c r="N47" s="769"/>
      <c r="O47" s="769"/>
      <c r="P47" s="769"/>
    </row>
    <row r="48" spans="1:16" ht="19.5" customHeight="1">
      <c r="A48" s="82"/>
      <c r="B48" s="85"/>
      <c r="C48" s="576"/>
      <c r="D48" s="576"/>
      <c r="E48" s="576"/>
      <c r="F48" s="576"/>
      <c r="G48" s="576"/>
      <c r="H48" s="576"/>
      <c r="I48" s="576"/>
      <c r="J48" s="576"/>
      <c r="K48" s="576"/>
      <c r="L48" s="576"/>
      <c r="M48" s="576"/>
      <c r="N48" s="576"/>
      <c r="O48" s="576"/>
      <c r="P48" s="576"/>
    </row>
    <row r="49" spans="1:16" ht="19.5" customHeight="1">
      <c r="A49" s="82"/>
      <c r="B49" s="98"/>
      <c r="C49" s="771"/>
      <c r="D49" s="771"/>
      <c r="E49" s="771"/>
      <c r="F49" s="771"/>
      <c r="G49" s="771"/>
      <c r="H49" s="771"/>
      <c r="I49" s="771"/>
      <c r="J49" s="771"/>
      <c r="K49" s="771"/>
      <c r="L49" s="771"/>
      <c r="M49" s="771"/>
      <c r="N49" s="771"/>
      <c r="O49" s="771"/>
      <c r="P49" s="771"/>
    </row>
    <row r="50" spans="1:16" s="88" customFormat="1" ht="9.75" customHeight="1">
      <c r="A50" s="82"/>
      <c r="B50" s="98"/>
      <c r="C50" s="98"/>
      <c r="D50" s="98"/>
      <c r="E50" s="98"/>
      <c r="F50" s="98"/>
      <c r="G50" s="98"/>
      <c r="H50" s="98"/>
      <c r="I50" s="98"/>
      <c r="J50" s="98"/>
      <c r="K50" s="98"/>
      <c r="L50" s="98"/>
      <c r="M50" s="98"/>
      <c r="N50" s="98"/>
      <c r="O50" s="98"/>
      <c r="P50" s="98"/>
    </row>
    <row r="51" spans="1:16" ht="23.25" customHeight="1">
      <c r="B51" s="770" t="s">
        <v>415</v>
      </c>
      <c r="C51" s="770"/>
      <c r="D51" s="770"/>
      <c r="E51" s="770"/>
      <c r="F51" s="770"/>
      <c r="G51" s="770"/>
      <c r="H51" s="770"/>
      <c r="I51" s="770"/>
      <c r="J51" s="770"/>
      <c r="K51" s="770"/>
      <c r="L51" s="770"/>
      <c r="M51" s="770"/>
      <c r="N51" s="770"/>
      <c r="O51" s="770"/>
      <c r="P51" s="770"/>
    </row>
    <row r="52" spans="1:16" ht="19.5" customHeight="1">
      <c r="B52" s="770" t="s">
        <v>416</v>
      </c>
      <c r="C52" s="770"/>
      <c r="D52" s="770"/>
      <c r="E52" s="770"/>
      <c r="F52" s="770"/>
      <c r="G52" s="770"/>
      <c r="H52" s="770"/>
      <c r="I52" s="770"/>
      <c r="J52" s="770"/>
      <c r="K52" s="770"/>
      <c r="L52" s="770"/>
      <c r="M52" s="770"/>
      <c r="N52" s="770"/>
      <c r="O52" s="770"/>
      <c r="P52" s="770"/>
    </row>
    <row r="57" spans="1:16" ht="15" customHeight="1">
      <c r="D57" s="25"/>
    </row>
    <row r="58" spans="1:16" ht="15" customHeight="1">
      <c r="D58" s="25"/>
    </row>
  </sheetData>
  <sheetProtection algorithmName="SHA-512" hashValue="nJEqqTxj44j3Ek47ZNx9nh2MLLxhFjFvdCgD5aPlWpKsoRMW7PUpMThAqSy5JVLYsdBm+URTZDsqb6XaIdDf2Q==" saltValue="T6HtNdYBf0TPx7bvaALw6w==" spinCount="100000" sheet="1" selectLockedCells="1"/>
  <mergeCells count="28">
    <mergeCell ref="C2:P2"/>
    <mergeCell ref="C34:P34"/>
    <mergeCell ref="C33:P33"/>
    <mergeCell ref="O19:P19"/>
    <mergeCell ref="C26:G26"/>
    <mergeCell ref="C22:P22"/>
    <mergeCell ref="C23:P23"/>
    <mergeCell ref="C24:P24"/>
    <mergeCell ref="C27:P27"/>
    <mergeCell ref="C28:P28"/>
    <mergeCell ref="C32:P32"/>
    <mergeCell ref="C29:P29"/>
    <mergeCell ref="C42:I42"/>
    <mergeCell ref="O5:P5"/>
    <mergeCell ref="C37:L37"/>
    <mergeCell ref="L11:P11"/>
    <mergeCell ref="C39:P39"/>
    <mergeCell ref="C38:G38"/>
    <mergeCell ref="C35:P35"/>
    <mergeCell ref="C40:P40"/>
    <mergeCell ref="C45:P45"/>
    <mergeCell ref="C44:P44"/>
    <mergeCell ref="C43:P43"/>
    <mergeCell ref="C47:P47"/>
    <mergeCell ref="B52:P52"/>
    <mergeCell ref="B51:P51"/>
    <mergeCell ref="C49:P49"/>
    <mergeCell ref="C48:P48"/>
  </mergeCells>
  <dataValidations count="2">
    <dataValidation type="list" allowBlank="1" showInputMessage="1" showErrorMessage="1" sqref="P21 J19:J20 J17:J18 J15:J16 J13:J14 J7:J8 J11:J12 J9:J10 J5:J6 J3:J4 C19:C20 C17:C18 C15:C16 C13:C14 C7:C8 C11:C12 C9:C10 C5:C6 C3:D4 P26 P31 P37 P42" xr:uid="{00000000-0002-0000-0B00-000000000000}">
      <formula1>"Select One, Yes, No"</formula1>
    </dataValidation>
    <dataValidation type="list" allowBlank="1" showInputMessage="1" showErrorMessage="1" sqref="D19:D20 D9:D10 D13:D14 K3:K4 K7:K8 K19:K20 D15:D16 D17:D18 K17:K18 K15:K16 K13:K14 K11:K12 K9:K10 K5:K6 O42 D11:D12" xr:uid="{00000000-0002-0000-0B00-000001000000}">
      <formula1>#REF!</formula1>
    </dataValidation>
  </dataValidation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ignoredErrors>
    <ignoredError sqref="A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GE83"/>
  <sheetViews>
    <sheetView showGridLines="0" zoomScaleNormal="100" zoomScalePageLayoutView="110" workbookViewId="0">
      <selection activeCell="E2" sqref="E2"/>
    </sheetView>
  </sheetViews>
  <sheetFormatPr defaultColWidth="8.85546875" defaultRowHeight="12.75"/>
  <cols>
    <col min="1" max="1" width="3.28515625" style="86" bestFit="1" customWidth="1"/>
    <col min="2" max="2" width="3" style="12" customWidth="1"/>
    <col min="3" max="3" width="84.28515625" style="12" customWidth="1"/>
    <col min="4" max="4" width="5" style="12" customWidth="1"/>
    <col min="5" max="5" width="8.5703125" style="49" customWidth="1"/>
    <col min="6" max="6" width="1.28515625" style="12" customWidth="1"/>
    <col min="7" max="7" width="7.7109375" style="49" customWidth="1"/>
    <col min="8" max="16384" width="8.85546875" style="12"/>
  </cols>
  <sheetData>
    <row r="1" spans="1:187" s="28" customFormat="1" ht="25.5" customHeight="1">
      <c r="A1" s="542" t="s">
        <v>417</v>
      </c>
      <c r="B1" s="594" t="s">
        <v>418</v>
      </c>
      <c r="C1" s="594"/>
      <c r="D1" s="594"/>
      <c r="E1" s="594"/>
      <c r="F1" s="76"/>
      <c r="G1" s="46"/>
      <c r="H1" s="88"/>
      <c r="I1" s="82"/>
      <c r="J1" s="82"/>
      <c r="K1" s="88"/>
      <c r="L1" s="88"/>
      <c r="M1" s="88"/>
      <c r="N1" s="88"/>
      <c r="O1" s="88"/>
      <c r="P1" s="88"/>
      <c r="Q1" s="88"/>
    </row>
    <row r="2" spans="1:187" s="28" customFormat="1" ht="25.5">
      <c r="A2" s="262"/>
      <c r="B2" s="543" t="s">
        <v>37</v>
      </c>
      <c r="C2" s="171" t="s">
        <v>419</v>
      </c>
      <c r="D2" s="76"/>
      <c r="E2" s="302" t="s">
        <v>33</v>
      </c>
      <c r="F2" s="76"/>
      <c r="G2" s="88"/>
      <c r="H2" s="81"/>
      <c r="I2" s="46"/>
      <c r="J2" s="81"/>
      <c r="K2" s="46"/>
      <c r="L2" s="81"/>
      <c r="M2" s="81"/>
      <c r="N2" s="81"/>
      <c r="O2" s="81"/>
      <c r="P2" s="81"/>
      <c r="Q2" s="88"/>
    </row>
    <row r="3" spans="1:187" s="28" customFormat="1" ht="8.1" customHeight="1">
      <c r="A3" s="262"/>
      <c r="B3" s="284"/>
      <c r="C3" s="171"/>
      <c r="D3" s="76"/>
      <c r="E3" s="90"/>
      <c r="F3" s="76"/>
      <c r="G3" s="45"/>
      <c r="H3" s="81"/>
      <c r="I3" s="69"/>
      <c r="J3" s="81"/>
      <c r="K3" s="46"/>
      <c r="L3" s="81"/>
      <c r="M3" s="81"/>
      <c r="N3" s="81"/>
      <c r="O3" s="81"/>
      <c r="P3" s="81"/>
      <c r="Q3" s="88"/>
    </row>
    <row r="4" spans="1:187" s="28" customFormat="1" ht="68.25" customHeight="1">
      <c r="A4" s="90"/>
      <c r="B4" s="90"/>
      <c r="C4" s="778" t="s">
        <v>420</v>
      </c>
      <c r="D4" s="778"/>
      <c r="E4" s="778"/>
      <c r="F4" s="81"/>
      <c r="G4" s="45"/>
      <c r="H4" s="81"/>
      <c r="I4" s="69"/>
      <c r="J4" s="81"/>
      <c r="K4" s="46"/>
      <c r="L4" s="81"/>
      <c r="M4" s="81"/>
      <c r="N4" s="81"/>
      <c r="O4" s="81"/>
      <c r="P4" s="81"/>
      <c r="Q4" s="88"/>
    </row>
    <row r="5" spans="1:187" s="28" customFormat="1" ht="8.1" customHeight="1">
      <c r="A5" s="90"/>
      <c r="B5" s="262"/>
      <c r="C5" s="171"/>
      <c r="D5" s="81"/>
      <c r="E5" s="285"/>
      <c r="F5" s="81"/>
      <c r="G5" s="69"/>
      <c r="H5" s="81"/>
      <c r="I5" s="285"/>
      <c r="J5" s="81"/>
      <c r="K5" s="69"/>
      <c r="L5" s="81"/>
      <c r="M5" s="81"/>
      <c r="N5" s="81"/>
      <c r="O5" s="81"/>
      <c r="P5" s="81"/>
      <c r="Q5" s="88"/>
    </row>
    <row r="6" spans="1:187" s="28" customFormat="1" ht="25.5">
      <c r="A6" s="90"/>
      <c r="B6" s="542" t="s">
        <v>40</v>
      </c>
      <c r="C6" s="171" t="s">
        <v>421</v>
      </c>
      <c r="D6" s="81"/>
      <c r="E6" s="302" t="s">
        <v>33</v>
      </c>
      <c r="F6" s="81"/>
      <c r="I6" s="69"/>
      <c r="J6" s="81"/>
      <c r="K6" s="46"/>
      <c r="L6" s="81"/>
      <c r="M6" s="81"/>
      <c r="N6" s="81"/>
      <c r="O6" s="81"/>
      <c r="P6" s="81"/>
    </row>
    <row r="7" spans="1:187" s="28" customFormat="1" ht="8.1" customHeight="1">
      <c r="A7" s="90"/>
      <c r="B7" s="262"/>
      <c r="C7" s="279"/>
      <c r="D7" s="81"/>
      <c r="E7" s="81"/>
      <c r="F7" s="81"/>
      <c r="G7" s="42"/>
      <c r="I7" s="69"/>
      <c r="J7" s="81"/>
      <c r="K7" s="46"/>
      <c r="L7" s="81"/>
      <c r="M7" s="81"/>
      <c r="N7" s="81"/>
      <c r="O7" s="81"/>
      <c r="P7" s="81"/>
    </row>
    <row r="8" spans="1:187" s="28" customFormat="1" ht="51" customHeight="1">
      <c r="A8" s="90"/>
      <c r="B8" s="262"/>
      <c r="C8" s="778" t="s">
        <v>893</v>
      </c>
      <c r="D8" s="778"/>
      <c r="E8" s="778"/>
      <c r="F8" s="81"/>
      <c r="G8" s="42"/>
      <c r="I8" s="221"/>
      <c r="J8" s="81"/>
      <c r="K8" s="81"/>
      <c r="L8" s="81"/>
      <c r="M8" s="81"/>
      <c r="N8" s="81"/>
      <c r="O8" s="81"/>
      <c r="P8" s="81"/>
    </row>
    <row r="9" spans="1:187" s="28" customFormat="1" ht="8.1" customHeight="1">
      <c r="A9" s="90"/>
      <c r="B9" s="90"/>
      <c r="C9" s="171"/>
      <c r="D9" s="81"/>
      <c r="E9" s="69"/>
      <c r="F9" s="81"/>
      <c r="H9" s="81"/>
      <c r="I9" s="69"/>
      <c r="J9" s="81"/>
      <c r="K9" s="46"/>
      <c r="L9" s="81"/>
      <c r="M9" s="81"/>
      <c r="N9" s="81"/>
      <c r="O9" s="81"/>
      <c r="P9" s="81"/>
    </row>
    <row r="10" spans="1:187" s="28" customFormat="1" ht="25.5">
      <c r="A10" s="90"/>
      <c r="B10" s="542" t="s">
        <v>43</v>
      </c>
      <c r="C10" s="171" t="s">
        <v>422</v>
      </c>
      <c r="D10" s="81"/>
      <c r="E10" s="302" t="s">
        <v>33</v>
      </c>
      <c r="F10" s="81"/>
      <c r="H10" s="81"/>
      <c r="I10" s="69"/>
      <c r="J10" s="81"/>
      <c r="K10" s="46"/>
      <c r="L10" s="81"/>
      <c r="M10" s="81"/>
      <c r="N10" s="81"/>
      <c r="O10" s="81"/>
      <c r="P10" s="81"/>
    </row>
    <row r="11" spans="1:187" s="28" customFormat="1" ht="8.1" customHeight="1">
      <c r="A11" s="90"/>
      <c r="B11" s="286"/>
      <c r="C11" s="171"/>
      <c r="D11" s="81"/>
      <c r="E11" s="69"/>
      <c r="F11" s="81"/>
      <c r="G11" s="42"/>
      <c r="H11" s="81"/>
      <c r="I11" s="69"/>
      <c r="J11" s="81"/>
      <c r="K11" s="46"/>
      <c r="L11" s="81"/>
      <c r="M11" s="81"/>
      <c r="N11" s="81"/>
      <c r="O11" s="81"/>
      <c r="P11" s="81"/>
    </row>
    <row r="12" spans="1:187" s="28" customFormat="1" ht="39.950000000000003" customHeight="1">
      <c r="A12" s="90"/>
      <c r="B12" s="262"/>
      <c r="C12" s="778" t="s">
        <v>423</v>
      </c>
      <c r="D12" s="778"/>
      <c r="E12" s="778"/>
      <c r="F12" s="81"/>
      <c r="G12" s="42"/>
      <c r="H12" s="69"/>
      <c r="I12" s="566"/>
      <c r="J12" s="46"/>
      <c r="K12" s="81"/>
      <c r="L12" s="81"/>
      <c r="M12" s="81"/>
      <c r="N12" s="81"/>
      <c r="O12" s="81"/>
    </row>
    <row r="13" spans="1:187" s="28" customFormat="1" ht="8.1" customHeight="1">
      <c r="A13" s="90"/>
      <c r="B13" s="90"/>
      <c r="C13" s="171"/>
      <c r="D13" s="81"/>
      <c r="E13" s="81"/>
      <c r="F13" s="81"/>
      <c r="G13" s="42"/>
      <c r="H13" s="69"/>
      <c r="I13" s="81"/>
      <c r="J13" s="46"/>
      <c r="K13" s="81"/>
      <c r="L13" s="81"/>
      <c r="M13" s="81"/>
      <c r="N13" s="81"/>
      <c r="O13" s="81"/>
    </row>
    <row r="14" spans="1:187" s="429" customFormat="1" ht="25.5">
      <c r="A14" s="90"/>
      <c r="B14" s="543" t="s">
        <v>47</v>
      </c>
      <c r="C14" s="171" t="s">
        <v>424</v>
      </c>
      <c r="D14" s="81"/>
      <c r="E14" s="302" t="s">
        <v>33</v>
      </c>
      <c r="F14" s="81"/>
      <c r="G14" s="49"/>
      <c r="H14" s="28"/>
      <c r="I14" s="430"/>
      <c r="J14" s="12"/>
      <c r="K14" s="46"/>
      <c r="L14" s="82"/>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row>
    <row r="15" spans="1:187" s="429" customFormat="1" ht="8.1" customHeight="1">
      <c r="A15" s="90"/>
      <c r="B15" s="262"/>
      <c r="C15" s="279"/>
      <c r="D15" s="81"/>
      <c r="E15" s="69"/>
      <c r="F15" s="81"/>
      <c r="G15" s="28"/>
      <c r="H15" s="28"/>
      <c r="I15" s="430"/>
      <c r="J15" s="12"/>
      <c r="K15" s="46"/>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row>
    <row r="16" spans="1:187" s="429" customFormat="1" ht="39.950000000000003" customHeight="1">
      <c r="A16" s="90"/>
      <c r="B16" s="262"/>
      <c r="C16" s="778" t="s">
        <v>425</v>
      </c>
      <c r="D16" s="778"/>
      <c r="E16" s="778"/>
      <c r="F16" s="81"/>
      <c r="G16" s="42"/>
      <c r="H16" s="750"/>
      <c r="I16" s="750"/>
      <c r="J16" s="12"/>
      <c r="K16" s="46"/>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row>
    <row r="17" spans="1:12" ht="8.1" customHeight="1">
      <c r="A17" s="90"/>
      <c r="B17" s="90"/>
      <c r="C17" s="171"/>
      <c r="D17" s="81"/>
      <c r="E17" s="90"/>
      <c r="F17" s="81"/>
      <c r="G17" s="42"/>
      <c r="I17" s="90"/>
      <c r="K17" s="49"/>
    </row>
    <row r="18" spans="1:12" s="28" customFormat="1" ht="25.5">
      <c r="A18" s="90"/>
      <c r="B18" s="543" t="s">
        <v>54</v>
      </c>
      <c r="C18" s="171" t="s">
        <v>426</v>
      </c>
      <c r="D18" s="81"/>
      <c r="E18" s="302" t="s">
        <v>33</v>
      </c>
      <c r="F18" s="81"/>
      <c r="G18" s="430"/>
      <c r="I18" s="90"/>
      <c r="J18" s="12"/>
      <c r="K18" s="430"/>
      <c r="L18" s="35"/>
    </row>
    <row r="19" spans="1:12" s="28" customFormat="1" ht="8.1" customHeight="1">
      <c r="A19" s="90"/>
      <c r="B19" s="262"/>
      <c r="C19" s="171"/>
      <c r="D19" s="81"/>
      <c r="E19" s="69"/>
      <c r="F19" s="81"/>
      <c r="I19" s="90"/>
      <c r="J19" s="12"/>
      <c r="K19" s="430"/>
    </row>
    <row r="20" spans="1:12" s="28" customFormat="1" ht="39.950000000000003" customHeight="1">
      <c r="A20" s="90"/>
      <c r="B20" s="262"/>
      <c r="C20" s="778" t="s">
        <v>427</v>
      </c>
      <c r="D20" s="778"/>
      <c r="E20" s="778"/>
      <c r="F20" s="81"/>
      <c r="G20" s="42"/>
      <c r="I20" s="69"/>
      <c r="J20" s="49"/>
      <c r="K20" s="430"/>
    </row>
    <row r="21" spans="1:12" s="28" customFormat="1" ht="8.1" customHeight="1">
      <c r="A21" s="90"/>
      <c r="B21" s="262"/>
      <c r="C21" s="171"/>
      <c r="D21" s="81"/>
      <c r="E21" s="90"/>
      <c r="F21" s="81"/>
      <c r="G21" s="430"/>
      <c r="J21" s="430"/>
    </row>
    <row r="22" spans="1:12" s="28" customFormat="1" ht="25.5">
      <c r="A22" s="90"/>
      <c r="B22" s="544" t="s">
        <v>105</v>
      </c>
      <c r="C22" s="171" t="s">
        <v>428</v>
      </c>
      <c r="D22" s="81"/>
      <c r="E22" s="302" t="s">
        <v>33</v>
      </c>
      <c r="F22" s="81"/>
      <c r="G22" s="430"/>
      <c r="H22" s="547"/>
      <c r="J22" s="49"/>
    </row>
    <row r="23" spans="1:12" s="28" customFormat="1" ht="8.1" customHeight="1">
      <c r="A23" s="90"/>
      <c r="B23" s="287"/>
      <c r="C23" s="171"/>
      <c r="D23" s="81"/>
      <c r="E23" s="69"/>
      <c r="F23" s="81"/>
      <c r="G23" s="430"/>
      <c r="J23" s="49"/>
    </row>
    <row r="24" spans="1:12" s="28" customFormat="1" ht="39.950000000000003" customHeight="1">
      <c r="A24" s="90"/>
      <c r="B24" s="262"/>
      <c r="C24" s="778" t="s">
        <v>429</v>
      </c>
      <c r="D24" s="778"/>
      <c r="E24" s="778"/>
      <c r="F24" s="81"/>
      <c r="G24" s="430"/>
    </row>
    <row r="25" spans="1:12" s="28" customFormat="1" ht="8.1" customHeight="1">
      <c r="A25" s="90"/>
      <c r="B25" s="262"/>
      <c r="C25" s="171"/>
      <c r="D25" s="171"/>
      <c r="E25" s="171"/>
      <c r="F25" s="81"/>
      <c r="G25" s="430"/>
    </row>
    <row r="26" spans="1:12" s="28" customFormat="1" ht="25.5">
      <c r="A26" s="90"/>
      <c r="B26" s="544" t="s">
        <v>54</v>
      </c>
      <c r="C26" s="36" t="s">
        <v>430</v>
      </c>
      <c r="D26" s="81"/>
      <c r="E26" s="302" t="s">
        <v>33</v>
      </c>
      <c r="F26" s="81"/>
      <c r="G26" s="430"/>
      <c r="J26" s="49"/>
    </row>
    <row r="27" spans="1:12" s="28" customFormat="1" ht="15" customHeight="1">
      <c r="A27" s="90"/>
      <c r="B27" s="287"/>
      <c r="C27" s="36"/>
      <c r="D27" s="81"/>
      <c r="E27" s="69"/>
      <c r="F27" s="81"/>
      <c r="G27" s="430"/>
      <c r="J27" s="49"/>
    </row>
    <row r="28" spans="1:12" s="28" customFormat="1" ht="39.75" customHeight="1">
      <c r="A28" s="90"/>
      <c r="B28" s="262"/>
      <c r="C28" s="612" t="s">
        <v>431</v>
      </c>
      <c r="D28" s="612"/>
      <c r="E28" s="612"/>
      <c r="F28" s="81"/>
      <c r="G28" s="430"/>
    </row>
    <row r="29" spans="1:12" s="28" customFormat="1" ht="8.1" customHeight="1">
      <c r="A29" s="90"/>
      <c r="B29" s="262"/>
      <c r="C29" s="36"/>
      <c r="D29" s="81"/>
      <c r="E29" s="69"/>
      <c r="F29" s="81"/>
      <c r="G29" s="430"/>
    </row>
    <row r="30" spans="1:12" s="28" customFormat="1" ht="27" customHeight="1">
      <c r="A30" s="90"/>
      <c r="B30" s="81"/>
      <c r="C30" s="777" t="s">
        <v>896</v>
      </c>
      <c r="D30" s="777"/>
      <c r="E30" s="777"/>
      <c r="F30" s="81"/>
      <c r="G30" s="49"/>
    </row>
    <row r="31" spans="1:12" s="422" customFormat="1" ht="15.75" customHeight="1">
      <c r="A31" s="307"/>
      <c r="B31" s="15"/>
      <c r="C31" s="779" t="s">
        <v>432</v>
      </c>
      <c r="D31" s="779"/>
      <c r="E31" s="779"/>
      <c r="F31" s="15"/>
      <c r="G31" s="548"/>
    </row>
    <row r="32" spans="1:12" s="28" customFormat="1" ht="25.5" customHeight="1">
      <c r="A32" s="90"/>
      <c r="B32" s="81"/>
      <c r="C32" s="776" t="s">
        <v>433</v>
      </c>
      <c r="D32" s="776"/>
      <c r="E32" s="776"/>
      <c r="F32" s="81"/>
      <c r="G32" s="49"/>
    </row>
    <row r="33" spans="1:9" s="28" customFormat="1" ht="14.65" customHeight="1">
      <c r="A33" s="86"/>
      <c r="B33" s="12"/>
      <c r="C33" s="49"/>
      <c r="D33" s="12"/>
      <c r="E33" s="430"/>
      <c r="F33" s="12"/>
      <c r="G33" s="49"/>
    </row>
    <row r="34" spans="1:9" s="28" customFormat="1" ht="14.65" customHeight="1">
      <c r="A34" s="86"/>
      <c r="B34" s="12"/>
      <c r="C34" s="12"/>
      <c r="D34" s="541"/>
      <c r="E34" s="541"/>
      <c r="F34" s="545"/>
      <c r="G34" s="545"/>
      <c r="H34" s="549"/>
      <c r="I34" s="549"/>
    </row>
    <row r="35" spans="1:9" s="28" customFormat="1" ht="14.65" customHeight="1">
      <c r="A35" s="86"/>
      <c r="B35" s="12"/>
      <c r="C35" s="12"/>
      <c r="D35" s="539"/>
      <c r="E35" s="539"/>
      <c r="F35" s="12"/>
      <c r="G35" s="12"/>
    </row>
    <row r="36" spans="1:9" s="28" customFormat="1" ht="14.65" customHeight="1">
      <c r="A36" s="86"/>
      <c r="B36" s="775"/>
      <c r="C36" s="775"/>
      <c r="D36" s="539"/>
      <c r="E36" s="539"/>
      <c r="F36" s="12"/>
      <c r="G36" s="12"/>
    </row>
    <row r="37" spans="1:9" s="28" customFormat="1" ht="14.65" customHeight="1">
      <c r="A37" s="86"/>
      <c r="B37" s="12"/>
      <c r="C37" s="12"/>
      <c r="D37" s="12"/>
      <c r="E37" s="49"/>
      <c r="F37" s="12"/>
      <c r="G37" s="49"/>
    </row>
    <row r="38" spans="1:9" s="28" customFormat="1" ht="14.65" customHeight="1">
      <c r="A38" s="86"/>
      <c r="B38" s="12"/>
      <c r="C38" s="12"/>
      <c r="D38" s="539"/>
      <c r="E38" s="539"/>
      <c r="F38" s="12"/>
      <c r="G38" s="12"/>
    </row>
    <row r="39" spans="1:9" s="28" customFormat="1" ht="14.65" customHeight="1">
      <c r="A39" s="86"/>
      <c r="B39" s="42"/>
      <c r="C39" s="42"/>
      <c r="D39" s="86"/>
      <c r="E39" s="86"/>
      <c r="F39" s="86"/>
      <c r="G39" s="86"/>
    </row>
    <row r="40" spans="1:9" s="28" customFormat="1" ht="14.65" customHeight="1">
      <c r="A40" s="86"/>
      <c r="B40" s="42"/>
      <c r="C40" s="42"/>
      <c r="D40" s="541"/>
      <c r="E40" s="541"/>
      <c r="F40" s="545"/>
      <c r="G40" s="545"/>
      <c r="H40" s="549"/>
      <c r="I40" s="549"/>
    </row>
    <row r="41" spans="1:9" s="28" customFormat="1" ht="14.65" customHeight="1">
      <c r="A41" s="86"/>
      <c r="B41" s="42"/>
      <c r="C41" s="42"/>
      <c r="D41" s="540"/>
      <c r="E41" s="540"/>
      <c r="F41" s="546"/>
      <c r="G41" s="546"/>
    </row>
    <row r="42" spans="1:9" s="28" customFormat="1" ht="14.65" customHeight="1">
      <c r="A42" s="86"/>
      <c r="B42" s="775"/>
      <c r="C42" s="775"/>
      <c r="D42" s="539"/>
      <c r="E42" s="539"/>
      <c r="F42" s="12"/>
      <c r="G42" s="12"/>
    </row>
    <row r="43" spans="1:9" s="28" customFormat="1" ht="14.65" customHeight="1">
      <c r="A43" s="86"/>
      <c r="B43" s="42"/>
      <c r="C43" s="42"/>
      <c r="D43" s="42"/>
      <c r="E43" s="49"/>
      <c r="F43" s="42"/>
      <c r="G43" s="42"/>
    </row>
    <row r="44" spans="1:9" s="28" customFormat="1" ht="14.65" customHeight="1">
      <c r="A44" s="86"/>
      <c r="B44" s="42"/>
      <c r="C44" s="42"/>
      <c r="D44" s="539"/>
      <c r="E44" s="539"/>
      <c r="F44" s="12"/>
      <c r="G44" s="12"/>
    </row>
    <row r="45" spans="1:9" ht="14.65" customHeight="1">
      <c r="B45" s="42"/>
      <c r="C45" s="42"/>
      <c r="D45" s="86"/>
      <c r="E45" s="86"/>
      <c r="F45" s="86"/>
      <c r="G45" s="86"/>
    </row>
    <row r="46" spans="1:9" ht="14.45" customHeight="1">
      <c r="B46" s="42"/>
      <c r="C46" s="42"/>
      <c r="D46" s="290"/>
      <c r="E46" s="290"/>
      <c r="F46" s="86"/>
      <c r="G46" s="86"/>
    </row>
    <row r="47" spans="1:9" s="28" customFormat="1" ht="14.65" customHeight="1">
      <c r="A47" s="86"/>
      <c r="B47" s="42"/>
      <c r="C47" s="42"/>
      <c r="D47" s="539"/>
      <c r="E47" s="539"/>
      <c r="F47" s="12"/>
      <c r="G47" s="12"/>
    </row>
    <row r="48" spans="1:9" ht="14.65" customHeight="1"/>
    <row r="49" spans="2:8" ht="14.65" customHeight="1"/>
    <row r="50" spans="2:8" ht="14.65" customHeight="1"/>
    <row r="51" spans="2:8" ht="14.65" customHeight="1">
      <c r="B51" s="86"/>
      <c r="G51" s="12"/>
      <c r="H51" s="49"/>
    </row>
    <row r="52" spans="2:8" ht="14.65" customHeight="1">
      <c r="H52" s="49"/>
    </row>
    <row r="53" spans="2:8" ht="14.65" customHeight="1"/>
    <row r="54" spans="2:8" ht="14.65" customHeight="1"/>
    <row r="55" spans="2:8" ht="14.65" customHeight="1"/>
    <row r="56" spans="2:8" ht="14.65" customHeight="1"/>
    <row r="57" spans="2:8" ht="14.65" customHeight="1"/>
    <row r="58" spans="2:8" ht="14.65" customHeight="1"/>
    <row r="59" spans="2:8" ht="14.65" customHeight="1"/>
    <row r="60" spans="2:8" ht="14.65" customHeight="1"/>
    <row r="61" spans="2:8" ht="21.6" customHeight="1"/>
    <row r="62" spans="2:8" ht="21.6" customHeight="1"/>
    <row r="63" spans="2:8" ht="21.6" customHeight="1"/>
    <row r="64" spans="2:8" ht="21.6" customHeight="1"/>
    <row r="65" ht="21.6" customHeight="1"/>
    <row r="66" ht="21.6" customHeight="1"/>
    <row r="67" ht="21.6" customHeight="1"/>
    <row r="68" ht="21.6" customHeight="1"/>
    <row r="69" ht="21.6" customHeight="1"/>
    <row r="70" ht="21.6" customHeight="1"/>
    <row r="71" ht="21.6" customHeight="1"/>
    <row r="72" ht="21.6" customHeight="1"/>
    <row r="73" ht="21.6" customHeight="1"/>
    <row r="74" ht="21.6" customHeight="1"/>
    <row r="75" ht="21.6" customHeight="1"/>
    <row r="76" ht="21.6" customHeight="1"/>
    <row r="77" ht="21.6" customHeight="1"/>
    <row r="78" ht="21.6" customHeight="1"/>
    <row r="79" ht="21.6" customHeight="1"/>
    <row r="80" ht="21.6" customHeight="1"/>
    <row r="81" ht="21.6" customHeight="1"/>
    <row r="82" ht="21.6" customHeight="1"/>
    <row r="83" ht="21.6" customHeight="1"/>
  </sheetData>
  <sheetProtection algorithmName="SHA-512" hashValue="qY1IAWqn5ZZDxSYDh1twWT3bn9czl1clEMfdkMW2astIAZU5H//LUUEXX5VOotsmhNYFABv3Rs82Xv40qoFibA==" saltValue="dJpEsBEc/GdHC+m8I3qkUg==" spinCount="100000" sheet="1" selectLockedCells="1"/>
  <dataConsolidate/>
  <mergeCells count="14">
    <mergeCell ref="B1:E1"/>
    <mergeCell ref="C4:E4"/>
    <mergeCell ref="C8:E8"/>
    <mergeCell ref="C12:E12"/>
    <mergeCell ref="C31:E31"/>
    <mergeCell ref="H16:I16"/>
    <mergeCell ref="B42:C42"/>
    <mergeCell ref="B36:C36"/>
    <mergeCell ref="C32:E32"/>
    <mergeCell ref="C30:E30"/>
    <mergeCell ref="C28:E28"/>
    <mergeCell ref="C24:E24"/>
    <mergeCell ref="C20:E20"/>
    <mergeCell ref="C16:E16"/>
  </mergeCells>
  <dataValidations count="3">
    <dataValidation type="list" allowBlank="1" showInputMessage="1" showErrorMessage="1" sqref="I10 I7 E2 E6 E10 E14 E18 E26 E22" xr:uid="{00000000-0002-0000-0C00-000001000000}">
      <formula1>"Select One, Yes, No"</formula1>
    </dataValidation>
    <dataValidation type="list" allowBlank="1" showInputMessage="1" showErrorMessage="1" sqref="E29" xr:uid="{00000000-0002-0000-0C00-000002000000}">
      <formula1>$N$1:$N$4</formula1>
    </dataValidation>
    <dataValidation type="list" allowBlank="1" showInputMessage="1" showErrorMessage="1" sqref="I17:I20" xr:uid="{00000000-0002-0000-0C00-000000000000}">
      <formula1>$N$1:$N$3</formula1>
    </dataValidation>
  </dataValidations>
  <hyperlinks>
    <hyperlink ref="C31" r:id="rId1" xr:uid="{7F05906D-7304-4D55-97CF-ECA97C3D9AE0}"/>
  </hyperlinks>
  <pageMargins left="0.25" right="0.25" top="0.25" bottom="0.25" header="0.3" footer="0.05"/>
  <pageSetup scale="85" orientation="portrait" r:id="rId2"/>
  <headerFooter>
    <oddHeader xml:space="preserve">&amp;R
</oddHeader>
    <oddFooter>&amp;L&amp;"Arial Narrow,Regular"HOME - HTF&amp;CPage &amp;P of &amp;N&amp;R&amp;"Arial Narrow,Regular"2026</oddFooter>
  </headerFooter>
  <ignoredErrors>
    <ignoredError sqref="A1 B3:B4 A24:B24 A26 A5:B5 A2:A4 A7:B9 A6 A11:B13 A10 A15:B17 A14 A19:B21 A18 A22"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W67"/>
  <sheetViews>
    <sheetView showGridLines="0" showWhiteSpace="0" zoomScaleNormal="100" zoomScalePageLayoutView="90" workbookViewId="0"/>
  </sheetViews>
  <sheetFormatPr defaultColWidth="10.7109375" defaultRowHeight="12.75"/>
  <cols>
    <col min="1" max="1" width="3.7109375" style="88" customWidth="1"/>
    <col min="2" max="2" width="4.7109375" style="85" customWidth="1"/>
    <col min="3" max="19" width="3.7109375" style="85" customWidth="1"/>
    <col min="20" max="20" width="2" style="85" customWidth="1"/>
    <col min="21" max="22" width="3.7109375" style="85" customWidth="1"/>
    <col min="23" max="23" width="3.7109375" style="88" customWidth="1"/>
    <col min="24" max="16384" width="10.7109375" style="88"/>
  </cols>
  <sheetData>
    <row r="1" spans="1:23" ht="20.100000000000001" customHeight="1">
      <c r="A1" s="245" t="s">
        <v>434</v>
      </c>
      <c r="B1" s="594" t="s">
        <v>435</v>
      </c>
      <c r="C1" s="594"/>
      <c r="D1" s="594"/>
      <c r="E1" s="594"/>
      <c r="F1" s="594"/>
      <c r="G1" s="594"/>
      <c r="H1" s="594"/>
      <c r="I1" s="594"/>
      <c r="J1" s="594"/>
      <c r="K1" s="594"/>
      <c r="L1" s="594"/>
      <c r="M1" s="594"/>
      <c r="N1" s="594"/>
      <c r="O1" s="594"/>
      <c r="P1" s="594"/>
      <c r="Q1" s="594"/>
      <c r="R1" s="594"/>
      <c r="S1" s="594"/>
      <c r="T1" s="594"/>
      <c r="U1" s="594"/>
      <c r="V1" s="594"/>
      <c r="W1" s="594"/>
    </row>
    <row r="2" spans="1:23" ht="20.100000000000001" customHeight="1">
      <c r="A2" s="120"/>
      <c r="W2" s="82"/>
    </row>
    <row r="3" spans="1:23" ht="20.100000000000001" customHeight="1">
      <c r="A3" s="46"/>
      <c r="B3" s="786" t="s">
        <v>436</v>
      </c>
      <c r="C3" s="786"/>
      <c r="D3" s="786"/>
      <c r="E3" s="786"/>
      <c r="F3" s="373"/>
      <c r="G3" s="133"/>
      <c r="H3" s="82"/>
      <c r="I3" s="88"/>
      <c r="J3" s="88"/>
      <c r="K3" s="88"/>
      <c r="L3" s="786" t="s">
        <v>437</v>
      </c>
      <c r="M3" s="786"/>
      <c r="N3" s="786"/>
      <c r="O3" s="786"/>
      <c r="P3" s="786"/>
      <c r="Q3" s="786"/>
      <c r="R3" s="786"/>
      <c r="S3" s="786"/>
      <c r="T3" s="373"/>
      <c r="U3" s="373"/>
      <c r="V3" s="133"/>
    </row>
    <row r="4" spans="1:23" ht="9" customHeight="1">
      <c r="A4" s="46"/>
      <c r="B4" s="121"/>
      <c r="C4" s="121"/>
      <c r="D4" s="121"/>
      <c r="E4" s="121"/>
      <c r="F4" s="373"/>
      <c r="G4" s="82"/>
      <c r="H4" s="82"/>
      <c r="I4" s="88"/>
      <c r="J4" s="88"/>
      <c r="K4" s="88"/>
      <c r="L4" s="81"/>
      <c r="M4" s="81"/>
      <c r="N4" s="81"/>
      <c r="O4" s="92"/>
      <c r="P4" s="92"/>
      <c r="Q4" s="92"/>
      <c r="R4" s="92"/>
      <c r="S4" s="121"/>
      <c r="T4" s="373"/>
      <c r="U4" s="373"/>
      <c r="V4" s="82"/>
    </row>
    <row r="5" spans="1:23" ht="20.100000000000001" customHeight="1">
      <c r="A5" s="46"/>
      <c r="B5" s="786" t="s">
        <v>239</v>
      </c>
      <c r="C5" s="786"/>
      <c r="D5" s="786"/>
      <c r="E5" s="786"/>
      <c r="F5" s="373"/>
      <c r="G5" s="133"/>
      <c r="H5" s="82"/>
      <c r="I5" s="88"/>
      <c r="J5" s="88"/>
      <c r="K5" s="88"/>
      <c r="L5" s="786" t="s">
        <v>438</v>
      </c>
      <c r="M5" s="786"/>
      <c r="N5" s="786"/>
      <c r="O5" s="786"/>
      <c r="P5" s="786"/>
      <c r="Q5" s="786"/>
      <c r="R5" s="786"/>
      <c r="S5" s="786"/>
      <c r="T5" s="373"/>
      <c r="U5" s="373"/>
      <c r="V5" s="133"/>
    </row>
    <row r="6" spans="1:23" ht="9" customHeight="1">
      <c r="A6" s="46"/>
      <c r="B6" s="121"/>
      <c r="C6" s="121"/>
      <c r="D6" s="121"/>
      <c r="E6" s="121"/>
      <c r="F6" s="373"/>
      <c r="G6" s="82"/>
      <c r="H6" s="82"/>
      <c r="I6" s="88"/>
      <c r="J6" s="88"/>
      <c r="K6" s="88"/>
      <c r="L6" s="81"/>
      <c r="M6" s="81"/>
      <c r="N6" s="81"/>
      <c r="O6" s="92"/>
      <c r="P6" s="92"/>
      <c r="Q6" s="92"/>
      <c r="R6" s="92"/>
      <c r="S6" s="121"/>
      <c r="T6" s="373"/>
      <c r="U6" s="373"/>
      <c r="V6" s="82"/>
    </row>
    <row r="7" spans="1:23" ht="20.100000000000001" customHeight="1">
      <c r="A7" s="46"/>
      <c r="B7" s="786" t="s">
        <v>439</v>
      </c>
      <c r="C7" s="786"/>
      <c r="D7" s="786"/>
      <c r="E7" s="786"/>
      <c r="F7" s="373"/>
      <c r="G7" s="133"/>
      <c r="H7" s="82"/>
      <c r="I7" s="88"/>
      <c r="J7" s="88"/>
      <c r="K7" s="88"/>
      <c r="L7" s="783" t="s">
        <v>440</v>
      </c>
      <c r="M7" s="783"/>
      <c r="N7" s="783"/>
      <c r="O7" s="783"/>
      <c r="P7" s="783"/>
      <c r="Q7" s="783"/>
      <c r="R7" s="783"/>
      <c r="S7" s="783"/>
      <c r="T7" s="75"/>
      <c r="U7" s="88"/>
      <c r="V7" s="133"/>
      <c r="W7" s="85"/>
    </row>
    <row r="8" spans="1:23" ht="9" customHeight="1">
      <c r="A8" s="46"/>
      <c r="B8" s="121"/>
      <c r="C8" s="121"/>
      <c r="D8" s="121"/>
      <c r="E8" s="121"/>
      <c r="F8" s="373"/>
      <c r="G8" s="82"/>
      <c r="H8" s="82"/>
      <c r="I8" s="88"/>
      <c r="J8" s="88"/>
      <c r="K8" s="88"/>
      <c r="L8" s="81"/>
      <c r="M8" s="81"/>
      <c r="N8" s="81"/>
      <c r="O8" s="92"/>
      <c r="P8" s="92"/>
      <c r="Q8" s="122"/>
      <c r="R8" s="122"/>
      <c r="S8" s="92"/>
      <c r="T8" s="75"/>
      <c r="V8" s="82"/>
      <c r="W8" s="85"/>
    </row>
    <row r="9" spans="1:23" ht="20.100000000000001" customHeight="1">
      <c r="A9" s="46"/>
      <c r="B9" s="786" t="s">
        <v>174</v>
      </c>
      <c r="C9" s="786"/>
      <c r="D9" s="786"/>
      <c r="E9" s="786"/>
      <c r="F9" s="373"/>
      <c r="G9" s="133"/>
      <c r="H9" s="82"/>
      <c r="I9" s="88"/>
      <c r="J9" s="88"/>
      <c r="K9" s="88"/>
      <c r="L9" s="783" t="s">
        <v>441</v>
      </c>
      <c r="M9" s="783"/>
      <c r="N9" s="783"/>
      <c r="O9" s="783"/>
      <c r="P9" s="783"/>
      <c r="Q9" s="783"/>
      <c r="R9" s="783"/>
      <c r="S9" s="783"/>
      <c r="T9" s="75"/>
      <c r="U9" s="35"/>
      <c r="V9" s="133"/>
      <c r="W9" s="35"/>
    </row>
    <row r="10" spans="1:23" ht="9" customHeight="1">
      <c r="A10" s="46"/>
      <c r="B10" s="125"/>
      <c r="C10" s="271"/>
      <c r="D10" s="88"/>
      <c r="E10" s="88"/>
      <c r="F10" s="88"/>
      <c r="G10" s="88"/>
      <c r="H10" s="88"/>
      <c r="I10" s="88"/>
      <c r="J10" s="88"/>
      <c r="K10" s="88"/>
      <c r="L10" s="88"/>
      <c r="M10" s="88"/>
      <c r="N10" s="88"/>
      <c r="O10" s="88"/>
      <c r="P10" s="88"/>
      <c r="Q10" s="88"/>
      <c r="R10" s="88"/>
    </row>
    <row r="11" spans="1:23" ht="20.100000000000001" customHeight="1">
      <c r="A11" s="46"/>
      <c r="B11" s="668" t="s">
        <v>442</v>
      </c>
      <c r="C11" s="668"/>
      <c r="D11" s="668"/>
      <c r="E11" s="668"/>
      <c r="F11" s="668"/>
      <c r="G11" s="668"/>
      <c r="H11" s="668"/>
      <c r="I11" s="668"/>
      <c r="J11" s="668"/>
      <c r="K11" s="668"/>
      <c r="L11" s="668"/>
      <c r="M11" s="668"/>
      <c r="N11" s="668"/>
      <c r="O11" s="668"/>
      <c r="P11" s="668"/>
      <c r="Q11" s="668"/>
      <c r="R11" s="668"/>
      <c r="S11" s="668"/>
      <c r="T11" s="668"/>
      <c r="U11" s="668"/>
      <c r="V11" s="668"/>
      <c r="W11" s="668"/>
    </row>
    <row r="12" spans="1:23" ht="9" customHeight="1">
      <c r="A12" s="46"/>
      <c r="B12" s="88"/>
      <c r="C12" s="271"/>
      <c r="D12" s="88"/>
      <c r="E12" s="88"/>
      <c r="F12" s="88"/>
      <c r="G12" s="88"/>
      <c r="H12" s="88"/>
      <c r="I12" s="88"/>
      <c r="J12" s="88"/>
      <c r="K12" s="88"/>
      <c r="L12" s="88"/>
      <c r="M12" s="88"/>
      <c r="N12" s="88"/>
      <c r="O12" s="88"/>
      <c r="P12" s="88"/>
      <c r="Q12" s="88"/>
      <c r="R12" s="88"/>
      <c r="S12" s="88"/>
      <c r="T12" s="88"/>
      <c r="U12" s="88"/>
      <c r="V12" s="88"/>
    </row>
    <row r="13" spans="1:23" ht="20.100000000000001" customHeight="1">
      <c r="A13" s="46"/>
      <c r="B13" s="783" t="s">
        <v>443</v>
      </c>
      <c r="C13" s="783"/>
      <c r="D13" s="783"/>
      <c r="E13" s="783"/>
      <c r="F13" s="82"/>
      <c r="G13" s="577"/>
      <c r="H13" s="577"/>
      <c r="I13" s="82"/>
      <c r="J13" s="82"/>
      <c r="K13" s="82"/>
      <c r="L13" s="82"/>
      <c r="M13" s="596" t="s">
        <v>444</v>
      </c>
      <c r="N13" s="596"/>
      <c r="O13" s="596"/>
      <c r="P13" s="596"/>
      <c r="Q13" s="596"/>
      <c r="R13" s="596"/>
      <c r="S13" s="82"/>
      <c r="T13" s="82"/>
      <c r="U13" s="781"/>
      <c r="V13" s="781"/>
    </row>
    <row r="14" spans="1:23" ht="20.100000000000001" customHeight="1">
      <c r="A14" s="46"/>
      <c r="B14" s="82"/>
      <c r="C14" s="82"/>
      <c r="D14" s="82"/>
      <c r="E14" s="82"/>
      <c r="F14" s="82"/>
      <c r="G14" s="82"/>
      <c r="H14" s="82"/>
      <c r="I14" s="82"/>
      <c r="J14" s="82"/>
      <c r="K14" s="82"/>
      <c r="L14" s="82"/>
      <c r="M14" s="596" t="s">
        <v>445</v>
      </c>
      <c r="N14" s="596"/>
      <c r="O14" s="596"/>
      <c r="P14" s="596"/>
      <c r="Q14" s="596"/>
      <c r="R14" s="596"/>
      <c r="S14" s="82"/>
      <c r="T14" s="82"/>
      <c r="U14" s="781"/>
      <c r="V14" s="781"/>
    </row>
    <row r="15" spans="1:23" ht="9" customHeight="1">
      <c r="A15" s="46"/>
      <c r="B15" s="123"/>
      <c r="C15" s="124"/>
      <c r="D15" s="81"/>
      <c r="E15" s="81"/>
      <c r="F15" s="81"/>
      <c r="G15" s="81"/>
      <c r="H15" s="81"/>
      <c r="I15" s="81"/>
      <c r="J15" s="81"/>
      <c r="K15" s="81"/>
      <c r="L15" s="45"/>
      <c r="M15" s="45"/>
      <c r="N15" s="45"/>
      <c r="O15" s="45"/>
      <c r="P15" s="45"/>
      <c r="Q15" s="45"/>
      <c r="R15" s="45"/>
      <c r="S15" s="88"/>
      <c r="T15" s="88"/>
      <c r="U15" s="88"/>
      <c r="V15" s="81"/>
    </row>
    <row r="16" spans="1:23" ht="20.100000000000001" customHeight="1">
      <c r="A16" s="46"/>
      <c r="B16" s="787" t="s">
        <v>446</v>
      </c>
      <c r="C16" s="787"/>
      <c r="D16" s="787"/>
      <c r="E16" s="787"/>
      <c r="F16" s="787"/>
      <c r="G16" s="787"/>
      <c r="H16" s="787"/>
      <c r="I16" s="787"/>
      <c r="J16" s="787"/>
      <c r="K16" s="787"/>
      <c r="L16" s="787"/>
      <c r="M16" s="787"/>
      <c r="N16" s="787"/>
      <c r="O16" s="787"/>
      <c r="P16" s="787"/>
      <c r="Q16" s="787"/>
      <c r="R16" s="787"/>
      <c r="S16" s="787"/>
      <c r="T16" s="787"/>
      <c r="U16" s="787"/>
      <c r="V16" s="787"/>
      <c r="W16" s="787"/>
    </row>
    <row r="17" spans="1:23" ht="9" customHeight="1">
      <c r="A17" s="46"/>
      <c r="B17" s="125"/>
      <c r="C17" s="124"/>
      <c r="D17" s="81"/>
      <c r="E17" s="81"/>
      <c r="F17" s="81"/>
      <c r="G17" s="81"/>
      <c r="H17" s="81"/>
      <c r="I17" s="81"/>
      <c r="J17" s="81"/>
      <c r="K17" s="81"/>
      <c r="L17" s="45"/>
      <c r="M17" s="45"/>
      <c r="N17" s="45"/>
      <c r="O17" s="45"/>
      <c r="P17" s="45"/>
      <c r="Q17" s="45"/>
      <c r="R17" s="45"/>
      <c r="S17" s="81"/>
      <c r="T17" s="81"/>
      <c r="U17" s="81"/>
      <c r="V17" s="81"/>
    </row>
    <row r="18" spans="1:23" ht="20.100000000000001" customHeight="1">
      <c r="A18" s="46"/>
      <c r="B18" s="783" t="s">
        <v>447</v>
      </c>
      <c r="C18" s="783"/>
      <c r="D18" s="783"/>
      <c r="E18" s="783"/>
      <c r="F18" s="75"/>
      <c r="G18" s="131"/>
      <c r="I18" s="783" t="s">
        <v>448</v>
      </c>
      <c r="J18" s="783"/>
      <c r="K18" s="783"/>
      <c r="L18" s="783"/>
      <c r="M18" s="75"/>
      <c r="N18" s="374"/>
      <c r="P18" s="668" t="s">
        <v>449</v>
      </c>
      <c r="Q18" s="668"/>
      <c r="R18" s="668"/>
      <c r="S18" s="668"/>
      <c r="T18" s="668"/>
      <c r="U18" s="375"/>
      <c r="V18" s="132"/>
    </row>
    <row r="19" spans="1:23" ht="9" customHeight="1">
      <c r="A19" s="46"/>
      <c r="B19" s="783"/>
      <c r="C19" s="783"/>
      <c r="D19" s="783"/>
      <c r="E19" s="783"/>
      <c r="F19" s="75"/>
      <c r="J19" s="88"/>
      <c r="K19" s="88"/>
      <c r="M19" s="75"/>
    </row>
    <row r="20" spans="1:23" ht="20.100000000000001" customHeight="1">
      <c r="A20" s="46"/>
      <c r="B20" s="783" t="s">
        <v>450</v>
      </c>
      <c r="C20" s="783"/>
      <c r="D20" s="783"/>
      <c r="E20" s="783"/>
      <c r="F20" s="75"/>
      <c r="G20" s="683"/>
      <c r="H20" s="683"/>
      <c r="I20" s="683"/>
      <c r="J20" s="683"/>
      <c r="K20" s="683"/>
      <c r="L20" s="683"/>
      <c r="M20" s="683"/>
      <c r="N20" s="683"/>
      <c r="O20" s="683"/>
      <c r="P20" s="683"/>
      <c r="Q20" s="683"/>
      <c r="R20" s="683"/>
      <c r="S20" s="683"/>
      <c r="T20" s="683"/>
      <c r="U20" s="683"/>
      <c r="V20" s="683"/>
    </row>
    <row r="21" spans="1:23" ht="9" customHeight="1">
      <c r="A21" s="46"/>
      <c r="B21" s="92"/>
      <c r="C21" s="92"/>
      <c r="D21" s="92"/>
      <c r="E21" s="92"/>
      <c r="F21" s="92"/>
      <c r="G21" s="81"/>
      <c r="H21" s="81"/>
      <c r="I21" s="81"/>
      <c r="J21" s="81"/>
      <c r="K21" s="81"/>
      <c r="L21" s="50"/>
      <c r="M21" s="92"/>
      <c r="Q21" s="82"/>
      <c r="R21" s="45"/>
      <c r="V21" s="81"/>
    </row>
    <row r="22" spans="1:23" ht="20.100000000000001" customHeight="1">
      <c r="A22" s="46"/>
      <c r="B22" s="594" t="s">
        <v>451</v>
      </c>
      <c r="C22" s="594"/>
      <c r="D22" s="594"/>
      <c r="E22" s="594"/>
      <c r="F22" s="594"/>
      <c r="G22" s="594"/>
      <c r="H22" s="594"/>
      <c r="I22" s="594"/>
      <c r="J22" s="594"/>
      <c r="K22" s="594"/>
      <c r="L22" s="594"/>
      <c r="M22" s="594"/>
      <c r="N22" s="594"/>
      <c r="O22" s="594"/>
      <c r="P22" s="594"/>
      <c r="Q22" s="594"/>
      <c r="R22" s="594"/>
      <c r="S22" s="594"/>
      <c r="T22" s="594"/>
      <c r="U22" s="594"/>
      <c r="V22" s="594"/>
      <c r="W22" s="594"/>
    </row>
    <row r="23" spans="1:23" ht="9" customHeight="1">
      <c r="A23" s="46"/>
      <c r="B23" s="88"/>
      <c r="C23" s="124"/>
      <c r="D23" s="81"/>
      <c r="E23" s="81"/>
      <c r="F23" s="81"/>
      <c r="G23" s="81"/>
      <c r="H23" s="81"/>
      <c r="I23" s="81"/>
      <c r="J23" s="81"/>
      <c r="K23" s="81"/>
      <c r="L23" s="45"/>
      <c r="M23" s="45"/>
      <c r="N23" s="45"/>
      <c r="O23" s="45"/>
      <c r="P23" s="45"/>
      <c r="Q23" s="45"/>
      <c r="R23" s="45"/>
      <c r="S23" s="81"/>
      <c r="T23" s="81"/>
      <c r="U23" s="81"/>
      <c r="V23" s="81"/>
    </row>
    <row r="24" spans="1:23" ht="20.100000000000001" customHeight="1">
      <c r="A24" s="46"/>
      <c r="B24" s="783" t="s">
        <v>401</v>
      </c>
      <c r="C24" s="783"/>
      <c r="D24" s="783"/>
      <c r="E24" s="783"/>
      <c r="F24" s="75"/>
      <c r="G24" s="131"/>
      <c r="N24" s="783" t="s">
        <v>452</v>
      </c>
      <c r="O24" s="783"/>
      <c r="P24" s="783"/>
      <c r="Q24" s="783"/>
      <c r="R24" s="783"/>
      <c r="S24" s="783"/>
      <c r="T24" s="75"/>
      <c r="U24" s="781"/>
      <c r="V24" s="781"/>
    </row>
    <row r="25" spans="1:23" ht="9" customHeight="1">
      <c r="A25" s="46"/>
      <c r="B25" s="92"/>
      <c r="C25" s="92"/>
      <c r="D25" s="92"/>
      <c r="E25" s="92"/>
      <c r="F25" s="75"/>
      <c r="N25" s="81"/>
      <c r="O25" s="81"/>
      <c r="P25" s="81"/>
      <c r="Q25" s="81"/>
      <c r="R25" s="81"/>
      <c r="S25" s="81"/>
      <c r="T25" s="88"/>
      <c r="U25" s="88"/>
      <c r="V25" s="88"/>
    </row>
    <row r="26" spans="1:23" ht="20.100000000000001" customHeight="1">
      <c r="A26" s="46"/>
      <c r="B26" s="783" t="s">
        <v>453</v>
      </c>
      <c r="C26" s="783"/>
      <c r="D26" s="783"/>
      <c r="E26" s="783"/>
      <c r="F26" s="75"/>
      <c r="G26" s="131"/>
      <c r="M26" s="75"/>
      <c r="N26" s="783" t="s">
        <v>454</v>
      </c>
      <c r="O26" s="783"/>
      <c r="P26" s="783"/>
      <c r="Q26" s="783"/>
      <c r="R26" s="783"/>
      <c r="S26" s="783"/>
      <c r="T26" s="75"/>
      <c r="U26" s="781"/>
      <c r="V26" s="781"/>
    </row>
    <row r="27" spans="1:23" ht="9" customHeight="1">
      <c r="A27" s="46"/>
      <c r="B27" s="92"/>
      <c r="C27" s="92"/>
      <c r="D27" s="92"/>
      <c r="E27" s="92"/>
      <c r="F27" s="75"/>
      <c r="L27" s="75"/>
      <c r="M27" s="75"/>
      <c r="N27" s="88"/>
      <c r="O27" s="82"/>
      <c r="P27" s="82"/>
      <c r="S27" s="75"/>
      <c r="T27" s="75"/>
      <c r="U27" s="82"/>
      <c r="V27" s="88"/>
    </row>
    <row r="28" spans="1:23" ht="20.100000000000001" customHeight="1">
      <c r="A28" s="46"/>
      <c r="B28" s="783" t="s">
        <v>455</v>
      </c>
      <c r="C28" s="783"/>
      <c r="D28" s="783"/>
      <c r="E28" s="783"/>
      <c r="F28" s="75"/>
      <c r="G28" s="131"/>
      <c r="J28" s="88"/>
      <c r="K28" s="88"/>
      <c r="L28" s="75"/>
      <c r="M28" s="75"/>
      <c r="N28" s="82"/>
      <c r="O28" s="82"/>
      <c r="P28" s="82"/>
      <c r="Q28" s="82"/>
      <c r="R28" s="82"/>
      <c r="S28" s="88"/>
      <c r="T28" s="88"/>
    </row>
    <row r="29" spans="1:23" ht="9" customHeight="1">
      <c r="A29" s="46"/>
      <c r="B29" s="92"/>
      <c r="C29" s="92"/>
      <c r="D29" s="92"/>
      <c r="E29" s="92"/>
      <c r="F29" s="75"/>
      <c r="J29" s="88"/>
      <c r="K29" s="88"/>
      <c r="L29" s="75"/>
      <c r="M29" s="75"/>
      <c r="N29" s="82"/>
      <c r="O29" s="82"/>
      <c r="P29" s="82"/>
      <c r="Q29" s="82"/>
      <c r="R29" s="82"/>
      <c r="S29" s="88"/>
      <c r="T29" s="88"/>
    </row>
    <row r="30" spans="1:23" ht="20.100000000000001" customHeight="1">
      <c r="A30" s="46"/>
      <c r="B30" s="783" t="s">
        <v>450</v>
      </c>
      <c r="C30" s="783"/>
      <c r="D30" s="783"/>
      <c r="E30" s="783"/>
      <c r="F30" s="75"/>
      <c r="G30" s="131"/>
      <c r="H30" s="788" t="s">
        <v>456</v>
      </c>
      <c r="I30" s="789"/>
      <c r="J30" s="576"/>
      <c r="K30" s="576"/>
      <c r="L30" s="576"/>
      <c r="M30" s="576"/>
      <c r="N30" s="576"/>
      <c r="O30" s="576"/>
      <c r="P30" s="576"/>
      <c r="Q30" s="576"/>
      <c r="R30" s="576"/>
      <c r="S30" s="576"/>
      <c r="T30" s="576"/>
      <c r="U30" s="576"/>
      <c r="V30" s="576"/>
    </row>
    <row r="31" spans="1:23" ht="9" customHeight="1">
      <c r="A31" s="46"/>
      <c r="B31" s="92"/>
      <c r="C31" s="92"/>
      <c r="D31" s="92"/>
      <c r="E31" s="92"/>
      <c r="F31" s="92"/>
      <c r="J31" s="81"/>
      <c r="K31" s="81"/>
      <c r="L31" s="92"/>
      <c r="M31" s="92"/>
      <c r="N31" s="82"/>
      <c r="O31" s="82"/>
      <c r="P31" s="82"/>
      <c r="Q31" s="88"/>
      <c r="R31" s="88"/>
      <c r="S31" s="88"/>
      <c r="T31" s="88"/>
      <c r="U31" s="88"/>
      <c r="V31" s="88"/>
    </row>
    <row r="32" spans="1:23" ht="20.100000000000001" customHeight="1">
      <c r="A32" s="46"/>
      <c r="B32" s="594" t="s">
        <v>457</v>
      </c>
      <c r="C32" s="594"/>
      <c r="D32" s="594"/>
      <c r="E32" s="594"/>
      <c r="F32" s="594"/>
      <c r="G32" s="594"/>
      <c r="H32" s="594"/>
      <c r="I32" s="594"/>
      <c r="J32" s="594"/>
      <c r="K32" s="594"/>
      <c r="L32" s="594"/>
      <c r="M32" s="594"/>
      <c r="N32" s="594"/>
      <c r="O32" s="594"/>
      <c r="P32" s="594"/>
      <c r="Q32" s="594"/>
      <c r="R32" s="594"/>
      <c r="S32" s="594"/>
      <c r="T32" s="594"/>
      <c r="U32" s="594"/>
      <c r="V32" s="594"/>
      <c r="W32" s="594"/>
    </row>
    <row r="33" spans="1:23" ht="9" customHeight="1">
      <c r="A33" s="46"/>
      <c r="B33" s="88"/>
      <c r="C33" s="46"/>
      <c r="D33" s="46"/>
      <c r="E33" s="46"/>
      <c r="F33" s="46"/>
      <c r="G33" s="46"/>
      <c r="H33" s="46"/>
      <c r="I33" s="46"/>
      <c r="J33" s="46"/>
      <c r="K33" s="46"/>
      <c r="L33" s="46"/>
      <c r="M33" s="81"/>
      <c r="N33" s="46"/>
      <c r="O33" s="46"/>
      <c r="P33" s="46"/>
      <c r="Q33" s="46"/>
      <c r="R33" s="46"/>
      <c r="S33" s="46"/>
      <c r="T33" s="46"/>
      <c r="U33" s="46"/>
      <c r="V33" s="81"/>
      <c r="W33" s="81"/>
    </row>
    <row r="34" spans="1:23" ht="20.100000000000001" customHeight="1">
      <c r="A34" s="46"/>
      <c r="B34" s="783" t="s">
        <v>458</v>
      </c>
      <c r="C34" s="783"/>
      <c r="D34" s="783"/>
      <c r="E34" s="783"/>
      <c r="F34" s="75"/>
      <c r="G34" s="782">
        <v>0</v>
      </c>
      <c r="H34" s="782"/>
      <c r="I34" s="782"/>
      <c r="J34" s="782"/>
      <c r="K34" s="88"/>
      <c r="L34" s="88"/>
      <c r="M34" s="88"/>
      <c r="N34" s="783" t="s">
        <v>459</v>
      </c>
      <c r="O34" s="783"/>
      <c r="P34" s="783"/>
      <c r="Q34" s="783"/>
      <c r="R34" s="127"/>
      <c r="S34" s="781"/>
      <c r="T34" s="781"/>
      <c r="U34" s="596" t="s">
        <v>460</v>
      </c>
      <c r="V34" s="596"/>
    </row>
    <row r="35" spans="1:23" ht="9" customHeight="1">
      <c r="A35" s="46"/>
      <c r="B35" s="81"/>
      <c r="C35" s="81"/>
      <c r="D35" s="81"/>
      <c r="E35" s="81"/>
      <c r="F35" s="88"/>
      <c r="G35" s="126"/>
      <c r="H35" s="126"/>
      <c r="I35" s="126"/>
      <c r="J35" s="88"/>
      <c r="K35" s="82"/>
      <c r="L35" s="82"/>
      <c r="M35" s="82"/>
      <c r="N35" s="46"/>
      <c r="O35" s="46"/>
      <c r="P35" s="46"/>
      <c r="Q35" s="46"/>
      <c r="R35" s="82"/>
      <c r="S35" s="88"/>
      <c r="T35" s="88"/>
      <c r="U35" s="45"/>
      <c r="V35" s="81"/>
    </row>
    <row r="36" spans="1:23" ht="20.100000000000001" customHeight="1">
      <c r="A36" s="46"/>
      <c r="B36" s="783" t="s">
        <v>461</v>
      </c>
      <c r="C36" s="783"/>
      <c r="D36" s="783"/>
      <c r="E36" s="783"/>
      <c r="F36" s="75"/>
      <c r="G36" s="784">
        <f>'Pg. 10 Davis Bac-Sources &amp; Uses'!H14</f>
        <v>0</v>
      </c>
      <c r="H36" s="784"/>
      <c r="I36" s="784"/>
      <c r="J36" s="784"/>
      <c r="K36" s="88"/>
      <c r="L36" s="88"/>
      <c r="M36" s="88"/>
      <c r="N36" s="783" t="s">
        <v>462</v>
      </c>
      <c r="O36" s="783"/>
      <c r="P36" s="783"/>
      <c r="Q36" s="783"/>
      <c r="R36" s="128"/>
      <c r="S36" s="781"/>
      <c r="T36" s="781"/>
      <c r="U36" s="596" t="s">
        <v>460</v>
      </c>
      <c r="V36" s="596"/>
    </row>
    <row r="37" spans="1:23" s="28" customFormat="1" ht="9" customHeight="1">
      <c r="A37" s="46"/>
      <c r="B37" s="46"/>
      <c r="C37" s="46"/>
      <c r="D37" s="46"/>
      <c r="E37" s="46"/>
      <c r="F37" s="46"/>
      <c r="G37" s="46"/>
      <c r="H37" s="46"/>
      <c r="I37" s="46"/>
      <c r="J37" s="46"/>
      <c r="K37" s="46"/>
      <c r="L37" s="46"/>
      <c r="M37" s="46"/>
      <c r="N37" s="46"/>
      <c r="O37" s="46"/>
      <c r="P37" s="46"/>
      <c r="Q37" s="46"/>
      <c r="R37" s="46"/>
      <c r="S37" s="46"/>
      <c r="T37" s="46"/>
      <c r="U37" s="46"/>
      <c r="V37" s="46"/>
      <c r="W37" s="46"/>
    </row>
    <row r="38" spans="1:23" ht="20.100000000000001" customHeight="1">
      <c r="A38" s="46"/>
      <c r="B38" s="594" t="s">
        <v>463</v>
      </c>
      <c r="C38" s="594"/>
      <c r="D38" s="594"/>
      <c r="E38" s="594"/>
      <c r="F38" s="594"/>
      <c r="G38" s="594"/>
      <c r="H38" s="594"/>
      <c r="I38" s="594"/>
      <c r="J38" s="594"/>
      <c r="K38" s="594"/>
      <c r="L38" s="594"/>
      <c r="M38" s="594"/>
      <c r="N38" s="594"/>
      <c r="O38" s="594"/>
      <c r="P38" s="594"/>
      <c r="Q38" s="594"/>
      <c r="R38" s="594"/>
      <c r="S38" s="594"/>
      <c r="T38" s="594"/>
      <c r="U38" s="594"/>
      <c r="V38" s="594"/>
      <c r="W38" s="594"/>
    </row>
    <row r="39" spans="1:23" ht="9" customHeight="1">
      <c r="A39" s="46"/>
      <c r="B39" s="88"/>
      <c r="C39" s="46"/>
      <c r="D39" s="46"/>
      <c r="E39" s="46"/>
      <c r="F39" s="46"/>
      <c r="G39" s="46"/>
      <c r="H39" s="46"/>
      <c r="I39" s="46"/>
      <c r="J39" s="46"/>
      <c r="K39" s="46"/>
      <c r="L39" s="46"/>
      <c r="M39" s="81"/>
      <c r="N39" s="46"/>
      <c r="O39" s="46"/>
      <c r="P39" s="46"/>
      <c r="Q39" s="46"/>
      <c r="R39" s="46"/>
      <c r="S39" s="46"/>
      <c r="T39" s="46"/>
      <c r="U39" s="46"/>
      <c r="V39" s="81"/>
      <c r="W39" s="81"/>
    </row>
    <row r="40" spans="1:23" ht="20.100000000000001" customHeight="1">
      <c r="A40" s="46"/>
      <c r="B40" s="783" t="s">
        <v>464</v>
      </c>
      <c r="C40" s="783"/>
      <c r="D40" s="783"/>
      <c r="E40" s="783"/>
      <c r="F40" s="75"/>
      <c r="G40" s="785">
        <v>0</v>
      </c>
      <c r="H40" s="785"/>
      <c r="I40" s="785"/>
      <c r="J40" s="785"/>
      <c r="K40" s="88"/>
      <c r="L40" s="88"/>
      <c r="M40" s="88"/>
      <c r="N40" s="783" t="s">
        <v>459</v>
      </c>
      <c r="O40" s="783"/>
      <c r="P40" s="783"/>
      <c r="Q40" s="783"/>
      <c r="R40" s="128"/>
      <c r="S40" s="780" t="s">
        <v>465</v>
      </c>
      <c r="T40" s="780"/>
      <c r="U40" s="596" t="s">
        <v>460</v>
      </c>
      <c r="V40" s="596"/>
    </row>
    <row r="41" spans="1:23" ht="9" customHeight="1">
      <c r="A41" s="46"/>
      <c r="B41" s="81"/>
      <c r="C41" s="81"/>
      <c r="D41" s="81"/>
      <c r="E41" s="81"/>
      <c r="F41" s="88"/>
      <c r="G41" s="126"/>
      <c r="H41" s="126"/>
      <c r="I41" s="126"/>
      <c r="J41" s="88"/>
      <c r="K41" s="82"/>
      <c r="L41" s="82"/>
      <c r="M41" s="82"/>
      <c r="N41" s="46"/>
      <c r="O41" s="46"/>
      <c r="P41" s="46"/>
      <c r="Q41" s="46"/>
      <c r="R41" s="82"/>
      <c r="S41" s="565"/>
      <c r="T41" s="565"/>
      <c r="U41" s="45"/>
      <c r="V41" s="81"/>
    </row>
    <row r="42" spans="1:23" ht="20.100000000000001" customHeight="1">
      <c r="A42" s="46"/>
      <c r="B42" s="783" t="s">
        <v>461</v>
      </c>
      <c r="C42" s="783"/>
      <c r="D42" s="783"/>
      <c r="E42" s="783"/>
      <c r="F42" s="75"/>
      <c r="G42" s="784">
        <f>'Pg. 10 Davis Bac-Sources &amp; Uses'!H15</f>
        <v>0</v>
      </c>
      <c r="H42" s="784"/>
      <c r="I42" s="784"/>
      <c r="J42" s="784"/>
      <c r="K42" s="88"/>
      <c r="L42" s="88"/>
      <c r="M42" s="88"/>
      <c r="N42" s="783" t="s">
        <v>462</v>
      </c>
      <c r="O42" s="783"/>
      <c r="P42" s="783"/>
      <c r="Q42" s="783"/>
      <c r="R42" s="127"/>
      <c r="S42" s="780" t="s">
        <v>465</v>
      </c>
      <c r="T42" s="780"/>
      <c r="U42" s="596" t="s">
        <v>460</v>
      </c>
      <c r="V42" s="596"/>
    </row>
    <row r="43" spans="1:23" s="28" customFormat="1" ht="13.15" customHeight="1">
      <c r="A43" s="49"/>
      <c r="B43" s="49"/>
      <c r="C43" s="49"/>
      <c r="D43" s="49"/>
      <c r="E43" s="49"/>
      <c r="F43" s="49"/>
      <c r="G43" s="49"/>
      <c r="H43" s="49"/>
      <c r="I43" s="49"/>
      <c r="J43" s="49"/>
      <c r="K43" s="49"/>
      <c r="L43" s="49"/>
      <c r="M43" s="49"/>
      <c r="N43" s="49"/>
      <c r="O43" s="49"/>
      <c r="P43" s="49"/>
      <c r="Q43" s="49"/>
      <c r="R43" s="49"/>
      <c r="S43" s="49"/>
      <c r="T43" s="49"/>
      <c r="U43" s="49"/>
      <c r="V43" s="49"/>
      <c r="W43" s="49"/>
    </row>
    <row r="44" spans="1:23" s="28" customFormat="1" ht="13.15" customHeight="1">
      <c r="A44" s="49"/>
      <c r="B44" s="49"/>
      <c r="C44" s="49"/>
      <c r="D44" s="49"/>
      <c r="E44" s="49"/>
      <c r="F44" s="49"/>
      <c r="G44" s="49"/>
      <c r="H44" s="49"/>
      <c r="I44" s="49"/>
      <c r="J44" s="49"/>
      <c r="K44" s="49"/>
      <c r="L44" s="49"/>
      <c r="M44" s="49"/>
      <c r="N44" s="49"/>
      <c r="O44" s="49"/>
      <c r="P44" s="49"/>
      <c r="Q44" s="49"/>
      <c r="R44" s="49"/>
      <c r="S44" s="49"/>
      <c r="T44" s="49"/>
      <c r="U44" s="49"/>
      <c r="V44" s="49"/>
      <c r="W44" s="49"/>
    </row>
    <row r="45" spans="1:23" s="28" customFormat="1" ht="13.15" customHeight="1">
      <c r="A45" s="49"/>
      <c r="B45" s="49"/>
      <c r="C45" s="49"/>
      <c r="D45" s="49"/>
      <c r="E45" s="49"/>
      <c r="F45" s="49"/>
      <c r="G45" s="49"/>
      <c r="H45" s="49"/>
      <c r="I45" s="49"/>
      <c r="J45" s="49"/>
      <c r="K45" s="49"/>
      <c r="L45" s="49"/>
      <c r="M45" s="49"/>
      <c r="N45" s="49"/>
      <c r="O45" s="49"/>
      <c r="P45" s="49"/>
      <c r="Q45" s="49"/>
      <c r="R45" s="49"/>
      <c r="S45" s="49"/>
      <c r="T45" s="49"/>
      <c r="U45" s="49"/>
      <c r="V45" s="49"/>
      <c r="W45" s="49"/>
    </row>
    <row r="46" spans="1:23" s="28" customFormat="1" ht="13.15" customHeight="1">
      <c r="A46" s="49"/>
      <c r="B46" s="49"/>
      <c r="C46" s="49"/>
      <c r="D46" s="49"/>
      <c r="E46" s="49"/>
      <c r="F46" s="49"/>
      <c r="G46" s="49"/>
      <c r="H46" s="49"/>
      <c r="I46" s="49"/>
      <c r="J46" s="49"/>
      <c r="K46" s="49"/>
      <c r="L46" s="49"/>
      <c r="M46" s="49"/>
      <c r="N46" s="49"/>
      <c r="O46" s="49"/>
      <c r="P46" s="49"/>
      <c r="Q46" s="49"/>
      <c r="R46" s="49"/>
      <c r="S46" s="49"/>
      <c r="T46" s="49"/>
      <c r="U46" s="49"/>
      <c r="V46" s="49"/>
      <c r="W46" s="49"/>
    </row>
    <row r="47" spans="1:23" s="28" customFormat="1" ht="13.15" customHeight="1">
      <c r="A47" s="49"/>
      <c r="B47" s="49"/>
      <c r="C47" s="49"/>
      <c r="D47" s="49"/>
      <c r="E47" s="49"/>
      <c r="F47" s="49"/>
      <c r="G47" s="49"/>
      <c r="H47" s="49"/>
      <c r="I47" s="49"/>
      <c r="J47" s="49"/>
      <c r="K47" s="49"/>
      <c r="L47" s="49"/>
      <c r="M47" s="49"/>
      <c r="N47" s="49"/>
      <c r="O47" s="49"/>
      <c r="P47" s="49"/>
      <c r="Q47" s="49"/>
      <c r="R47" s="49"/>
      <c r="S47" s="49"/>
      <c r="T47" s="49"/>
      <c r="U47" s="49"/>
      <c r="V47" s="49"/>
      <c r="W47" s="49"/>
    </row>
    <row r="48" spans="1:23" s="28" customFormat="1" ht="13.15" customHeight="1">
      <c r="A48" s="49"/>
      <c r="B48" s="49"/>
      <c r="C48" s="49"/>
      <c r="D48" s="49"/>
      <c r="E48" s="49"/>
      <c r="F48" s="49"/>
      <c r="G48" s="49"/>
      <c r="H48" s="49"/>
      <c r="I48" s="49"/>
      <c r="J48" s="49"/>
      <c r="K48" s="49"/>
      <c r="L48" s="49"/>
      <c r="M48" s="49"/>
      <c r="N48" s="49"/>
      <c r="O48" s="49"/>
      <c r="P48" s="49"/>
      <c r="Q48" s="49"/>
      <c r="R48" s="49"/>
      <c r="S48" s="49"/>
      <c r="T48" s="49"/>
      <c r="U48" s="49"/>
      <c r="V48" s="49"/>
      <c r="W48" s="49"/>
    </row>
    <row r="49" spans="1:23" s="28" customFormat="1" ht="13.15" customHeight="1">
      <c r="A49" s="49"/>
      <c r="B49" s="49"/>
      <c r="C49" s="49"/>
      <c r="D49" s="49"/>
      <c r="E49" s="49"/>
      <c r="F49" s="49"/>
      <c r="G49" s="49"/>
      <c r="H49" s="49"/>
      <c r="I49" s="49"/>
      <c r="J49" s="49"/>
      <c r="K49" s="49"/>
      <c r="L49" s="49"/>
      <c r="M49" s="49"/>
      <c r="N49" s="49"/>
      <c r="O49" s="49"/>
      <c r="P49" s="49"/>
      <c r="Q49" s="49"/>
      <c r="R49" s="49"/>
      <c r="S49" s="49"/>
      <c r="T49" s="49"/>
      <c r="U49" s="49"/>
      <c r="V49" s="49"/>
      <c r="W49" s="49"/>
    </row>
    <row r="50" spans="1:23" ht="13.15" customHeight="1">
      <c r="A50" s="49"/>
      <c r="B50" s="49"/>
      <c r="C50" s="49"/>
      <c r="D50" s="49"/>
      <c r="E50" s="49"/>
      <c r="F50" s="49"/>
      <c r="G50" s="49"/>
      <c r="H50" s="49"/>
      <c r="I50" s="49"/>
      <c r="J50" s="49"/>
      <c r="K50" s="49"/>
      <c r="L50" s="49"/>
      <c r="M50" s="49"/>
      <c r="N50" s="49"/>
      <c r="O50" s="49"/>
      <c r="P50" s="49"/>
      <c r="Q50" s="49"/>
      <c r="R50" s="49"/>
      <c r="S50" s="49"/>
      <c r="T50" s="49"/>
      <c r="U50" s="49"/>
      <c r="V50" s="49"/>
      <c r="W50" s="49"/>
    </row>
    <row r="51" spans="1:23" s="28" customFormat="1" ht="13.15" customHeight="1">
      <c r="A51" s="49"/>
      <c r="B51" s="49"/>
      <c r="C51" s="49"/>
      <c r="D51" s="49"/>
      <c r="E51" s="49"/>
      <c r="F51" s="49"/>
      <c r="G51" s="49"/>
      <c r="H51" s="49"/>
      <c r="I51" s="49"/>
      <c r="J51" s="49"/>
      <c r="K51" s="49"/>
      <c r="L51" s="49"/>
      <c r="M51" s="49"/>
      <c r="N51" s="49"/>
      <c r="O51" s="49"/>
      <c r="P51" s="49"/>
      <c r="Q51" s="49"/>
      <c r="R51" s="49"/>
      <c r="S51" s="49"/>
      <c r="T51" s="49"/>
      <c r="U51" s="49"/>
      <c r="V51" s="49"/>
      <c r="W51" s="49"/>
    </row>
    <row r="52" spans="1:23" ht="13.15" customHeight="1"/>
    <row r="53" spans="1:23" ht="13.15" customHeight="1"/>
    <row r="54" spans="1:23" ht="13.15" customHeight="1"/>
    <row r="55" spans="1:23" ht="13.15" customHeight="1"/>
    <row r="56" spans="1:23" ht="13.15" customHeight="1"/>
    <row r="57" spans="1:23" ht="13.15" customHeight="1">
      <c r="B57" s="88"/>
      <c r="C57" s="88"/>
      <c r="D57" s="88"/>
      <c r="E57" s="88"/>
      <c r="F57" s="88"/>
      <c r="G57" s="88"/>
      <c r="H57" s="88"/>
      <c r="I57" s="88"/>
      <c r="J57" s="88"/>
      <c r="K57" s="88"/>
      <c r="L57" s="88"/>
      <c r="M57" s="88"/>
      <c r="N57" s="88"/>
      <c r="O57" s="88"/>
      <c r="P57" s="88"/>
      <c r="Q57" s="88"/>
      <c r="R57" s="88"/>
      <c r="S57" s="88"/>
      <c r="T57" s="88"/>
      <c r="U57" s="88"/>
      <c r="V57" s="88"/>
    </row>
    <row r="58" spans="1:23" ht="13.15" customHeight="1">
      <c r="B58" s="88"/>
      <c r="C58" s="88"/>
      <c r="D58" s="88"/>
      <c r="E58" s="88"/>
      <c r="F58" s="88"/>
      <c r="G58" s="88"/>
      <c r="H58" s="88"/>
      <c r="I58" s="88"/>
      <c r="J58" s="88"/>
      <c r="K58" s="88"/>
      <c r="L58" s="88"/>
      <c r="M58" s="88"/>
      <c r="N58" s="88"/>
      <c r="O58" s="88"/>
      <c r="P58" s="88"/>
      <c r="Q58" s="88"/>
      <c r="R58" s="88"/>
      <c r="S58" s="88"/>
      <c r="T58" s="88"/>
      <c r="U58" s="88"/>
      <c r="V58" s="88"/>
    </row>
    <row r="59" spans="1:23" ht="13.15" customHeight="1">
      <c r="B59" s="88"/>
      <c r="C59" s="88"/>
      <c r="D59" s="88"/>
      <c r="E59" s="88"/>
      <c r="F59" s="88"/>
      <c r="G59" s="88"/>
      <c r="H59" s="88"/>
      <c r="I59" s="88"/>
      <c r="J59" s="88"/>
      <c r="K59" s="88"/>
      <c r="L59" s="88"/>
      <c r="M59" s="88"/>
      <c r="N59" s="88"/>
      <c r="O59" s="88"/>
      <c r="P59" s="88"/>
      <c r="Q59" s="88"/>
      <c r="R59" s="88"/>
      <c r="S59" s="88"/>
      <c r="T59" s="88"/>
      <c r="U59" s="88"/>
      <c r="V59" s="88"/>
    </row>
    <row r="60" spans="1:23" ht="13.15" customHeight="1">
      <c r="B60" s="88"/>
      <c r="C60" s="88"/>
      <c r="D60" s="88"/>
      <c r="E60" s="88"/>
      <c r="F60" s="88"/>
      <c r="G60" s="88"/>
      <c r="H60" s="88"/>
      <c r="I60" s="88"/>
      <c r="J60" s="88"/>
      <c r="K60" s="88"/>
      <c r="L60" s="88"/>
      <c r="M60" s="88"/>
      <c r="N60" s="88"/>
      <c r="O60" s="88"/>
      <c r="P60" s="88"/>
      <c r="Q60" s="88"/>
      <c r="R60" s="88"/>
      <c r="S60" s="88"/>
      <c r="T60" s="88"/>
      <c r="U60" s="88"/>
      <c r="V60" s="88"/>
    </row>
    <row r="61" spans="1:23" ht="13.15" customHeight="1">
      <c r="B61" s="88"/>
      <c r="C61" s="88"/>
      <c r="D61" s="88"/>
      <c r="E61" s="88"/>
      <c r="F61" s="88"/>
      <c r="G61" s="88"/>
      <c r="H61" s="88"/>
      <c r="I61" s="88"/>
      <c r="J61" s="88"/>
      <c r="K61" s="88"/>
      <c r="L61" s="88"/>
      <c r="M61" s="88"/>
      <c r="N61" s="88"/>
      <c r="O61" s="88"/>
      <c r="P61" s="88"/>
      <c r="Q61" s="88"/>
      <c r="R61" s="88"/>
      <c r="S61" s="88"/>
      <c r="T61" s="88"/>
      <c r="U61" s="88"/>
      <c r="V61" s="88"/>
    </row>
    <row r="62" spans="1:23" ht="13.15" customHeight="1">
      <c r="B62" s="88"/>
      <c r="C62" s="88"/>
      <c r="D62" s="88"/>
      <c r="E62" s="88"/>
      <c r="F62" s="88"/>
      <c r="G62" s="88"/>
      <c r="H62" s="88"/>
      <c r="I62" s="88"/>
      <c r="J62" s="88"/>
      <c r="K62" s="88"/>
      <c r="L62" s="88"/>
      <c r="M62" s="88"/>
      <c r="N62" s="88"/>
      <c r="O62" s="88"/>
      <c r="P62" s="88"/>
      <c r="Q62" s="88"/>
      <c r="R62" s="88"/>
      <c r="S62" s="88"/>
      <c r="T62" s="88"/>
      <c r="U62" s="88"/>
      <c r="V62" s="88"/>
    </row>
    <row r="63" spans="1:23" ht="13.15" customHeight="1">
      <c r="B63" s="88"/>
      <c r="C63" s="88"/>
      <c r="D63" s="88"/>
      <c r="E63" s="88"/>
      <c r="F63" s="88"/>
      <c r="G63" s="88"/>
      <c r="H63" s="88"/>
      <c r="I63" s="88"/>
      <c r="J63" s="88"/>
      <c r="K63" s="88"/>
      <c r="L63" s="88"/>
      <c r="M63" s="88"/>
      <c r="N63" s="88"/>
      <c r="O63" s="88"/>
      <c r="P63" s="88"/>
      <c r="Q63" s="88"/>
      <c r="R63" s="88"/>
      <c r="S63" s="88"/>
      <c r="T63" s="88"/>
      <c r="U63" s="88"/>
      <c r="V63" s="88"/>
    </row>
    <row r="64" spans="1:23" ht="13.15" customHeight="1">
      <c r="B64" s="88"/>
      <c r="C64" s="88"/>
      <c r="D64" s="88"/>
      <c r="E64" s="88"/>
      <c r="F64" s="88"/>
      <c r="G64" s="88"/>
      <c r="H64" s="88"/>
      <c r="I64" s="88"/>
      <c r="J64" s="88"/>
      <c r="K64" s="88"/>
      <c r="L64" s="88"/>
      <c r="M64" s="88"/>
      <c r="N64" s="88"/>
      <c r="O64" s="88"/>
      <c r="P64" s="88"/>
      <c r="Q64" s="88"/>
      <c r="R64" s="88"/>
      <c r="S64" s="88"/>
      <c r="T64" s="88"/>
      <c r="U64" s="88"/>
      <c r="V64" s="88"/>
    </row>
    <row r="65" s="88" customFormat="1"/>
    <row r="66" s="88" customFormat="1"/>
    <row r="67" s="88" customFormat="1"/>
  </sheetData>
  <sheetProtection algorithmName="SHA-512" hashValue="J4al1koHEGhgCs1VQjBqv6nblF2lIvY221WQhoZyRJxA6XVAGJiiBOmur1bwty95Rkq34akgMeSiohKWl5yagg==" saltValue="dGwCkhNJqmBwLhn8mfi+2A==" spinCount="100000" sheet="1" objects="1" scenarios="1"/>
  <dataConsolidate link="1"/>
  <mergeCells count="56">
    <mergeCell ref="B1:W1"/>
    <mergeCell ref="B3:E3"/>
    <mergeCell ref="B5:E5"/>
    <mergeCell ref="B7:E7"/>
    <mergeCell ref="B9:E9"/>
    <mergeCell ref="L9:S9"/>
    <mergeCell ref="L7:S7"/>
    <mergeCell ref="L5:S5"/>
    <mergeCell ref="U26:V26"/>
    <mergeCell ref="U24:V24"/>
    <mergeCell ref="B34:E34"/>
    <mergeCell ref="B13:E13"/>
    <mergeCell ref="L3:S3"/>
    <mergeCell ref="B22:W22"/>
    <mergeCell ref="B16:W16"/>
    <mergeCell ref="B32:W32"/>
    <mergeCell ref="B11:W11"/>
    <mergeCell ref="H30:I30"/>
    <mergeCell ref="J30:V30"/>
    <mergeCell ref="U14:V14"/>
    <mergeCell ref="U13:V13"/>
    <mergeCell ref="G13:H13"/>
    <mergeCell ref="M14:R14"/>
    <mergeCell ref="M13:R13"/>
    <mergeCell ref="B24:E24"/>
    <mergeCell ref="B26:E26"/>
    <mergeCell ref="B28:E28"/>
    <mergeCell ref="B30:E30"/>
    <mergeCell ref="N26:S26"/>
    <mergeCell ref="N24:S24"/>
    <mergeCell ref="B20:E20"/>
    <mergeCell ref="B18:E18"/>
    <mergeCell ref="I18:L18"/>
    <mergeCell ref="B19:E19"/>
    <mergeCell ref="G20:V20"/>
    <mergeCell ref="P18:T18"/>
    <mergeCell ref="B36:E36"/>
    <mergeCell ref="B42:E42"/>
    <mergeCell ref="B40:E40"/>
    <mergeCell ref="G42:J42"/>
    <mergeCell ref="G40:J40"/>
    <mergeCell ref="G36:J36"/>
    <mergeCell ref="B38:W38"/>
    <mergeCell ref="U42:V42"/>
    <mergeCell ref="U40:V40"/>
    <mergeCell ref="U36:V36"/>
    <mergeCell ref="G34:J34"/>
    <mergeCell ref="N42:Q42"/>
    <mergeCell ref="N40:Q40"/>
    <mergeCell ref="N36:Q36"/>
    <mergeCell ref="N34:Q34"/>
    <mergeCell ref="U34:V34"/>
    <mergeCell ref="S42:T42"/>
    <mergeCell ref="S40:T40"/>
    <mergeCell ref="S36:T36"/>
    <mergeCell ref="S34:T34"/>
  </mergeCells>
  <phoneticPr fontId="0" type="noConversion"/>
  <pageMargins left="0.25" right="0.25" top="0.25" bottom="0.25" header="0.3" footer="0.05"/>
  <pageSetup firstPageNumber="22" orientation="portrait" r:id="rId1"/>
  <headerFooter>
    <oddHeader xml:space="preserve">&amp;R
</oddHeader>
    <oddFooter>&amp;L&amp;"Arial Narrow,Regular"HOME - HTF&amp;CPage &amp;P of &amp;N&amp;R&amp;"Arial Narrow,Regular"2026</oddFooter>
  </headerFooter>
  <ignoredErrors>
    <ignoredError sqref="A1 S40 S42" numberStoredAsText="1"/>
    <ignoredError sqref="S41:T41 S35:T35" numberStoredAsText="1" unlockedFormula="1"/>
    <ignoredError sqref="B37:W39 B35:R36 U34:W36 B41:R42 U40:W42 B34:F34 K34:R34 B40:F40 H40:R4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5330" r:id="rId4" name="Check Box 34">
              <controlPr defaultSize="0" autoFill="0" autoLine="0" autoPict="0">
                <anchor moveWithCells="1">
                  <from>
                    <xdr:col>5</xdr:col>
                    <xdr:colOff>247650</xdr:colOff>
                    <xdr:row>2</xdr:row>
                    <xdr:rowOff>0</xdr:rowOff>
                  </from>
                  <to>
                    <xdr:col>7</xdr:col>
                    <xdr:colOff>0</xdr:colOff>
                    <xdr:row>3</xdr:row>
                    <xdr:rowOff>0</xdr:rowOff>
                  </to>
                </anchor>
              </controlPr>
            </control>
          </mc:Choice>
        </mc:AlternateContent>
        <mc:AlternateContent xmlns:mc="http://schemas.openxmlformats.org/markup-compatibility/2006">
          <mc:Choice Requires="x14">
            <control shapeId="55336" r:id="rId5" name="Check Box 40">
              <controlPr defaultSize="0" autoFill="0" autoLine="0" autoPict="0">
                <anchor moveWithCells="1">
                  <from>
                    <xdr:col>6</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55337" r:id="rId6" name="Check Box 41">
              <controlPr defaultSize="0" autoFill="0" autoLine="0" autoPict="0">
                <anchor moveWithCells="1">
                  <from>
                    <xdr:col>6</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55338" r:id="rId7" name="Check Box 42">
              <controlPr defaultSize="0" autoFill="0" autoLine="0" autoPict="0">
                <anchor moveWithCells="1">
                  <from>
                    <xdr:col>6</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55339" r:id="rId8" name="Check Box 43">
              <controlPr defaultSize="0" autoFill="0" autoLine="0" autoPict="0">
                <anchor moveWithCells="1">
                  <from>
                    <xdr:col>21</xdr:col>
                    <xdr:colOff>0</xdr:colOff>
                    <xdr:row>2</xdr:row>
                    <xdr:rowOff>0</xdr:rowOff>
                  </from>
                  <to>
                    <xdr:col>22</xdr:col>
                    <xdr:colOff>0</xdr:colOff>
                    <xdr:row>3</xdr:row>
                    <xdr:rowOff>0</xdr:rowOff>
                  </to>
                </anchor>
              </controlPr>
            </control>
          </mc:Choice>
        </mc:AlternateContent>
        <mc:AlternateContent xmlns:mc="http://schemas.openxmlformats.org/markup-compatibility/2006">
          <mc:Choice Requires="x14">
            <control shapeId="55340" r:id="rId9" name="Check Box 44">
              <controlPr defaultSize="0" autoFill="0" autoLine="0" autoPict="0">
                <anchor moveWithCells="1">
                  <from>
                    <xdr:col>21</xdr:col>
                    <xdr:colOff>0</xdr:colOff>
                    <xdr:row>4</xdr:row>
                    <xdr:rowOff>0</xdr:rowOff>
                  </from>
                  <to>
                    <xdr:col>22</xdr:col>
                    <xdr:colOff>0</xdr:colOff>
                    <xdr:row>5</xdr:row>
                    <xdr:rowOff>0</xdr:rowOff>
                  </to>
                </anchor>
              </controlPr>
            </control>
          </mc:Choice>
        </mc:AlternateContent>
        <mc:AlternateContent xmlns:mc="http://schemas.openxmlformats.org/markup-compatibility/2006">
          <mc:Choice Requires="x14">
            <control shapeId="55341" r:id="rId10" name="Check Box 45">
              <controlPr defaultSize="0" autoFill="0" autoLine="0" autoPict="0">
                <anchor moveWithCells="1">
                  <from>
                    <xdr:col>21</xdr:col>
                    <xdr:colOff>0</xdr:colOff>
                    <xdr:row>6</xdr:row>
                    <xdr:rowOff>0</xdr:rowOff>
                  </from>
                  <to>
                    <xdr:col>22</xdr:col>
                    <xdr:colOff>0</xdr:colOff>
                    <xdr:row>7</xdr:row>
                    <xdr:rowOff>0</xdr:rowOff>
                  </to>
                </anchor>
              </controlPr>
            </control>
          </mc:Choice>
        </mc:AlternateContent>
        <mc:AlternateContent xmlns:mc="http://schemas.openxmlformats.org/markup-compatibility/2006">
          <mc:Choice Requires="x14">
            <control shapeId="55342" r:id="rId11" name="Check Box 46">
              <controlPr defaultSize="0" autoFill="0" autoLine="0" autoPict="0">
                <anchor moveWithCells="1">
                  <from>
                    <xdr:col>21</xdr:col>
                    <xdr:colOff>0</xdr:colOff>
                    <xdr:row>8</xdr:row>
                    <xdr:rowOff>0</xdr:rowOff>
                  </from>
                  <to>
                    <xdr:col>22</xdr:col>
                    <xdr:colOff>0</xdr:colOff>
                    <xdr:row>9</xdr:row>
                    <xdr:rowOff>0</xdr:rowOff>
                  </to>
                </anchor>
              </controlPr>
            </control>
          </mc:Choice>
        </mc:AlternateContent>
        <mc:AlternateContent xmlns:mc="http://schemas.openxmlformats.org/markup-compatibility/2006">
          <mc:Choice Requires="x14">
            <control shapeId="55343" r:id="rId12" name="Check Box 47">
              <controlPr defaultSize="0" autoFill="0" autoLine="0" autoPict="0">
                <anchor moveWithCells="1">
                  <from>
                    <xdr:col>21</xdr:col>
                    <xdr:colOff>0</xdr:colOff>
                    <xdr:row>17</xdr:row>
                    <xdr:rowOff>0</xdr:rowOff>
                  </from>
                  <to>
                    <xdr:col>22</xdr:col>
                    <xdr:colOff>0</xdr:colOff>
                    <xdr:row>18</xdr:row>
                    <xdr:rowOff>0</xdr:rowOff>
                  </to>
                </anchor>
              </controlPr>
            </control>
          </mc:Choice>
        </mc:AlternateContent>
        <mc:AlternateContent xmlns:mc="http://schemas.openxmlformats.org/markup-compatibility/2006">
          <mc:Choice Requires="x14">
            <control shapeId="55344" r:id="rId13" name="Check Box 48">
              <controlPr defaultSize="0" autoFill="0" autoLine="0" autoPict="0">
                <anchor moveWithCells="1">
                  <from>
                    <xdr:col>13</xdr:col>
                    <xdr:colOff>0</xdr:colOff>
                    <xdr:row>17</xdr:row>
                    <xdr:rowOff>0</xdr:rowOff>
                  </from>
                  <to>
                    <xdr:col>14</xdr:col>
                    <xdr:colOff>0</xdr:colOff>
                    <xdr:row>18</xdr:row>
                    <xdr:rowOff>0</xdr:rowOff>
                  </to>
                </anchor>
              </controlPr>
            </control>
          </mc:Choice>
        </mc:AlternateContent>
        <mc:AlternateContent xmlns:mc="http://schemas.openxmlformats.org/markup-compatibility/2006">
          <mc:Choice Requires="x14">
            <control shapeId="55345" r:id="rId14" name="Check Box 49">
              <controlPr defaultSize="0" autoFill="0" autoLine="0" autoPict="0">
                <anchor moveWithCells="1">
                  <from>
                    <xdr:col>6</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55346" r:id="rId15" name="Check Box 50">
              <controlPr defaultSize="0" autoFill="0" autoLine="0" autoPict="0">
                <anchor mov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55347" r:id="rId16" name="Check Box 51">
              <controlPr defaultSize="0" autoFill="0" autoLine="0" autoPict="0">
                <anchor mov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55348" r:id="rId17" name="Check Box 52">
              <controlPr defaultSize="0" autoFill="0" autoLine="0" autoPict="0">
                <anchor mov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55349" r:id="rId18" name="Check Box 53">
              <controlPr defaultSize="0" autoFill="0" autoLine="0" autoPict="0">
                <anchor moveWithCells="1">
                  <from>
                    <xdr:col>6</xdr:col>
                    <xdr:colOff>0</xdr:colOff>
                    <xdr:row>29</xdr:row>
                    <xdr:rowOff>0</xdr:rowOff>
                  </from>
                  <to>
                    <xdr:col>7</xdr:col>
                    <xdr:colOff>0</xdr:colOff>
                    <xdr:row>30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7"/>
  <dimension ref="A1:AK46"/>
  <sheetViews>
    <sheetView showGridLines="0" zoomScaleNormal="100" workbookViewId="0">
      <selection activeCell="K9" sqref="K9:X9"/>
    </sheetView>
  </sheetViews>
  <sheetFormatPr defaultColWidth="10.42578125" defaultRowHeight="12.75"/>
  <cols>
    <col min="1" max="1" width="3.28515625" style="82" customWidth="1"/>
    <col min="2" max="8" width="4.28515625" style="85" customWidth="1"/>
    <col min="9" max="9" width="12.42578125" style="85" customWidth="1"/>
    <col min="10" max="10" width="1.85546875" style="85" customWidth="1"/>
    <col min="11" max="11" width="4.140625" style="85" customWidth="1"/>
    <col min="12" max="12" width="4.85546875" style="85" customWidth="1"/>
    <col min="13" max="13" width="3.140625" style="85" customWidth="1"/>
    <col min="14" max="14" width="4" style="85" customWidth="1"/>
    <col min="15" max="15" width="3" style="85" customWidth="1"/>
    <col min="16" max="17" width="4.28515625" style="85" customWidth="1"/>
    <col min="18" max="21" width="4.28515625" style="88" customWidth="1"/>
    <col min="22" max="22" width="1.28515625" style="88" customWidth="1"/>
    <col min="23" max="23" width="1" style="88" customWidth="1"/>
    <col min="24" max="24" width="4.140625" style="88" customWidth="1"/>
    <col min="25" max="239" width="9.7109375" style="88" customWidth="1"/>
    <col min="240" max="16384" width="10.42578125" style="88"/>
  </cols>
  <sheetData>
    <row r="1" spans="1:37" ht="15" customHeight="1">
      <c r="A1" s="231" t="s">
        <v>466</v>
      </c>
      <c r="B1" s="594" t="s">
        <v>467</v>
      </c>
      <c r="C1" s="594"/>
      <c r="D1" s="594"/>
      <c r="E1" s="594"/>
      <c r="F1" s="594"/>
      <c r="G1" s="594"/>
      <c r="H1" s="594"/>
      <c r="I1" s="594"/>
      <c r="J1" s="114"/>
      <c r="K1" s="114"/>
      <c r="L1" s="114"/>
      <c r="M1" s="114"/>
      <c r="N1" s="114"/>
      <c r="O1" s="114"/>
      <c r="P1" s="114"/>
      <c r="Q1" s="114"/>
      <c r="R1" s="114"/>
    </row>
    <row r="2" spans="1:37" ht="12.2" customHeight="1">
      <c r="A2" s="46"/>
      <c r="B2" s="798" t="s">
        <v>468</v>
      </c>
      <c r="C2" s="798"/>
      <c r="D2" s="798"/>
      <c r="E2" s="798"/>
      <c r="F2" s="798"/>
      <c r="G2" s="798"/>
      <c r="H2" s="798"/>
      <c r="I2" s="798"/>
      <c r="J2" s="114"/>
      <c r="K2" s="114"/>
      <c r="L2" s="114"/>
      <c r="M2" s="114"/>
      <c r="N2" s="114"/>
      <c r="O2" s="114"/>
      <c r="P2" s="114"/>
      <c r="Q2" s="114"/>
      <c r="R2" s="114"/>
      <c r="S2" s="81"/>
      <c r="T2" s="129"/>
    </row>
    <row r="3" spans="1:37" ht="18.75" customHeight="1">
      <c r="B3" s="798"/>
      <c r="C3" s="798"/>
      <c r="D3" s="798"/>
      <c r="E3" s="798"/>
      <c r="F3" s="798"/>
      <c r="G3" s="798"/>
      <c r="H3" s="798"/>
      <c r="I3" s="798"/>
      <c r="J3" s="90"/>
      <c r="K3" s="130"/>
      <c r="L3" s="90"/>
      <c r="N3" s="610" t="s">
        <v>469</v>
      </c>
      <c r="O3" s="610"/>
      <c r="P3" s="610"/>
      <c r="Q3" s="610"/>
      <c r="R3" s="610"/>
      <c r="S3" s="610"/>
      <c r="T3" s="610"/>
      <c r="U3" s="610"/>
      <c r="V3" s="81"/>
      <c r="W3" s="12"/>
      <c r="X3" s="376"/>
    </row>
    <row r="4" spans="1:37" ht="18.75" customHeight="1">
      <c r="B4" s="45"/>
      <c r="C4" s="45"/>
      <c r="D4" s="45"/>
      <c r="E4" s="45"/>
      <c r="F4" s="45"/>
      <c r="G4" s="45"/>
      <c r="H4" s="45"/>
      <c r="I4" s="45"/>
      <c r="J4" s="45"/>
      <c r="L4" s="45"/>
      <c r="M4" s="88"/>
      <c r="R4" s="85"/>
      <c r="S4" s="85"/>
      <c r="T4" s="45"/>
      <c r="U4" s="85"/>
      <c r="V4" s="85"/>
    </row>
    <row r="5" spans="1:37" ht="18.75" customHeight="1">
      <c r="B5" s="797" t="s">
        <v>470</v>
      </c>
      <c r="C5" s="797"/>
      <c r="D5" s="797"/>
      <c r="E5" s="797"/>
      <c r="F5" s="797"/>
      <c r="G5" s="797"/>
      <c r="H5" s="797"/>
      <c r="I5" s="797"/>
      <c r="J5" s="90"/>
      <c r="K5" s="130"/>
      <c r="L5" s="90"/>
      <c r="N5" s="610" t="s">
        <v>471</v>
      </c>
      <c r="O5" s="610"/>
      <c r="P5" s="610"/>
      <c r="Q5" s="610"/>
      <c r="R5" s="610"/>
      <c r="S5" s="610"/>
      <c r="T5" s="610"/>
      <c r="U5" s="610"/>
      <c r="V5" s="81"/>
      <c r="X5" s="130"/>
    </row>
    <row r="6" spans="1:37" ht="18.75" customHeight="1">
      <c r="B6" s="45"/>
      <c r="D6" s="45"/>
      <c r="E6" s="45"/>
      <c r="F6" s="45"/>
      <c r="G6" s="45"/>
      <c r="H6" s="45"/>
      <c r="I6" s="45"/>
      <c r="M6" s="88"/>
      <c r="R6" s="85"/>
      <c r="S6" s="85"/>
      <c r="T6" s="85"/>
      <c r="U6" s="85"/>
      <c r="V6" s="85"/>
    </row>
    <row r="7" spans="1:37" ht="18.75" customHeight="1">
      <c r="B7" s="81" t="s">
        <v>472</v>
      </c>
      <c r="C7" s="81"/>
      <c r="D7" s="81"/>
      <c r="E7" s="81"/>
      <c r="F7" s="81"/>
      <c r="G7" s="81"/>
      <c r="H7" s="81"/>
      <c r="I7" s="81"/>
      <c r="J7" s="81"/>
      <c r="K7" s="130"/>
      <c r="L7" s="81"/>
      <c r="N7" s="610" t="s">
        <v>473</v>
      </c>
      <c r="O7" s="610"/>
      <c r="P7" s="610"/>
      <c r="Q7" s="610"/>
      <c r="R7" s="610"/>
      <c r="S7" s="610"/>
      <c r="T7" s="610"/>
      <c r="U7" s="610"/>
      <c r="V7" s="81"/>
      <c r="X7" s="130"/>
      <c r="AB7" s="76"/>
    </row>
    <row r="8" spans="1:37" ht="18.75" customHeight="1">
      <c r="B8" s="45"/>
      <c r="C8" s="45"/>
      <c r="D8" s="45"/>
      <c r="E8" s="45"/>
      <c r="F8" s="45"/>
      <c r="G8" s="45"/>
      <c r="H8" s="45"/>
      <c r="I8" s="45"/>
      <c r="J8" s="45"/>
      <c r="L8" s="45"/>
      <c r="Q8" s="88"/>
    </row>
    <row r="9" spans="1:37" ht="15" customHeight="1">
      <c r="B9" s="610" t="s">
        <v>474</v>
      </c>
      <c r="C9" s="610"/>
      <c r="D9" s="610"/>
      <c r="E9" s="610"/>
      <c r="F9" s="610"/>
      <c r="G9" s="610"/>
      <c r="H9" s="610"/>
      <c r="I9" s="610"/>
      <c r="J9" s="610"/>
      <c r="K9" s="576"/>
      <c r="L9" s="576"/>
      <c r="M9" s="576"/>
      <c r="N9" s="576"/>
      <c r="O9" s="576"/>
      <c r="P9" s="576"/>
      <c r="Q9" s="576"/>
      <c r="R9" s="576"/>
      <c r="S9" s="576"/>
      <c r="T9" s="576"/>
      <c r="U9" s="576"/>
      <c r="V9" s="576"/>
      <c r="W9" s="576"/>
      <c r="X9" s="576"/>
    </row>
    <row r="10" spans="1:37" ht="15" customHeight="1">
      <c r="B10" s="45"/>
      <c r="C10" s="81"/>
      <c r="D10" s="81"/>
      <c r="M10" s="81"/>
      <c r="N10" s="81"/>
      <c r="T10" s="46"/>
      <c r="U10" s="46"/>
      <c r="V10" s="45"/>
    </row>
    <row r="11" spans="1:37" ht="27" customHeight="1">
      <c r="B11" s="610" t="s">
        <v>475</v>
      </c>
      <c r="C11" s="610"/>
      <c r="D11" s="610"/>
      <c r="E11" s="610"/>
      <c r="F11" s="610"/>
      <c r="G11" s="610"/>
      <c r="H11" s="610"/>
      <c r="I11" s="610"/>
      <c r="J11" s="137"/>
      <c r="K11" s="656"/>
      <c r="L11" s="657"/>
      <c r="M11" s="88"/>
      <c r="N11" s="612" t="s">
        <v>476</v>
      </c>
      <c r="O11" s="612"/>
      <c r="P11" s="612"/>
      <c r="Q11" s="612"/>
      <c r="R11" s="612"/>
      <c r="S11" s="612"/>
      <c r="T11" s="612"/>
      <c r="U11" s="612"/>
      <c r="W11" s="799"/>
      <c r="X11" s="799"/>
      <c r="AC11" s="668"/>
      <c r="AD11" s="668"/>
      <c r="AE11" s="668"/>
      <c r="AF11" s="668"/>
      <c r="AG11" s="668"/>
      <c r="AH11" s="668"/>
      <c r="AI11" s="668"/>
      <c r="AJ11" s="668"/>
      <c r="AK11" s="668"/>
    </row>
    <row r="12" spans="1:37" ht="25.5" customHeight="1">
      <c r="B12" s="610" t="s">
        <v>477</v>
      </c>
      <c r="C12" s="610"/>
      <c r="D12" s="610"/>
      <c r="E12" s="610"/>
      <c r="F12" s="610"/>
      <c r="G12" s="610"/>
      <c r="H12" s="610"/>
      <c r="I12" s="610"/>
      <c r="J12" s="137"/>
      <c r="K12" s="583" t="s">
        <v>33</v>
      </c>
      <c r="L12" s="584"/>
      <c r="M12" s="88"/>
      <c r="N12" s="612" t="s">
        <v>478</v>
      </c>
      <c r="O12" s="612"/>
      <c r="P12" s="612"/>
      <c r="Q12" s="612"/>
      <c r="R12" s="612"/>
      <c r="S12" s="612"/>
      <c r="T12" s="612"/>
      <c r="U12" s="612"/>
      <c r="V12" s="45"/>
      <c r="W12" s="799"/>
      <c r="X12" s="799"/>
      <c r="AC12" s="668"/>
      <c r="AD12" s="668"/>
      <c r="AE12" s="668"/>
      <c r="AF12" s="668"/>
      <c r="AG12" s="668"/>
      <c r="AH12" s="668"/>
      <c r="AI12" s="668"/>
      <c r="AJ12" s="668"/>
      <c r="AK12" s="668"/>
    </row>
    <row r="13" spans="1:37" ht="15" customHeight="1">
      <c r="A13" s="46"/>
      <c r="B13" s="88"/>
      <c r="C13" s="88"/>
      <c r="D13" s="88"/>
      <c r="E13" s="88"/>
      <c r="F13" s="88"/>
      <c r="G13" s="88"/>
      <c r="H13" s="88"/>
      <c r="I13" s="88"/>
      <c r="J13" s="88"/>
      <c r="K13" s="88"/>
      <c r="L13" s="88"/>
      <c r="M13" s="88"/>
      <c r="N13" s="88"/>
      <c r="O13" s="88"/>
      <c r="P13" s="88"/>
      <c r="Q13" s="88"/>
    </row>
    <row r="14" spans="1:37" ht="25.35" customHeight="1">
      <c r="A14" s="46"/>
      <c r="B14" s="618" t="s">
        <v>479</v>
      </c>
      <c r="C14" s="618"/>
      <c r="D14" s="618"/>
      <c r="E14" s="618"/>
      <c r="F14" s="618"/>
      <c r="G14" s="618"/>
      <c r="H14" s="618"/>
      <c r="I14" s="618"/>
      <c r="J14" s="618"/>
      <c r="K14" s="618"/>
      <c r="L14" s="618"/>
      <c r="M14" s="618"/>
      <c r="N14" s="618"/>
      <c r="O14" s="618"/>
      <c r="P14" s="618"/>
      <c r="Q14" s="618"/>
      <c r="R14" s="618"/>
      <c r="S14" s="618"/>
      <c r="T14" s="618"/>
      <c r="U14" s="618"/>
      <c r="V14" s="618"/>
      <c r="W14" s="618"/>
      <c r="X14" s="618"/>
    </row>
    <row r="15" spans="1:37" s="40" customFormat="1" ht="21" customHeight="1">
      <c r="A15" s="44"/>
      <c r="B15" s="796" t="s">
        <v>480</v>
      </c>
      <c r="C15" s="796"/>
      <c r="D15" s="796"/>
      <c r="E15" s="796"/>
      <c r="F15" s="796"/>
      <c r="G15" s="796"/>
      <c r="H15" s="796"/>
      <c r="I15" s="796"/>
      <c r="J15" s="796"/>
      <c r="K15" s="796"/>
      <c r="L15" s="796"/>
      <c r="M15" s="796"/>
      <c r="N15" s="796"/>
      <c r="O15" s="796"/>
      <c r="P15" s="796"/>
      <c r="Q15" s="796"/>
      <c r="R15" s="796"/>
      <c r="S15" s="796"/>
      <c r="T15" s="796"/>
      <c r="U15" s="796"/>
      <c r="V15" s="796"/>
      <c r="W15" s="796"/>
      <c r="X15" s="796"/>
    </row>
    <row r="16" spans="1:37" ht="36" customHeight="1">
      <c r="A16" s="288">
        <v>15</v>
      </c>
      <c r="B16" s="612" t="s">
        <v>481</v>
      </c>
      <c r="C16" s="612"/>
      <c r="D16" s="612"/>
      <c r="E16" s="612"/>
      <c r="F16" s="612"/>
      <c r="G16" s="612"/>
      <c r="H16" s="612"/>
      <c r="I16" s="612"/>
      <c r="J16" s="612"/>
      <c r="K16" s="612"/>
      <c r="L16" s="612"/>
      <c r="M16" s="612"/>
      <c r="N16" s="612"/>
      <c r="O16" s="612"/>
      <c r="P16" s="612"/>
      <c r="Q16" s="612"/>
      <c r="R16" s="612"/>
      <c r="S16" s="612"/>
      <c r="T16" s="612"/>
      <c r="U16" s="612"/>
      <c r="V16" s="612"/>
      <c r="W16" s="612"/>
      <c r="X16" s="612"/>
    </row>
    <row r="17" spans="1:26" ht="11.25" customHeight="1">
      <c r="B17" s="627" t="s">
        <v>12</v>
      </c>
      <c r="C17" s="627"/>
      <c r="D17" s="627"/>
      <c r="E17" s="627"/>
      <c r="F17" s="627"/>
      <c r="G17" s="627"/>
      <c r="H17" s="627"/>
      <c r="I17" s="627"/>
      <c r="J17" s="627"/>
      <c r="K17" s="627"/>
      <c r="L17" s="627"/>
      <c r="M17" s="627"/>
      <c r="N17" s="627"/>
      <c r="O17" s="627"/>
      <c r="P17" s="627"/>
      <c r="Q17" s="627"/>
      <c r="R17" s="627"/>
      <c r="S17" s="627"/>
      <c r="T17" s="627"/>
      <c r="U17" s="627"/>
      <c r="V17" s="627"/>
      <c r="W17" s="627"/>
    </row>
    <row r="18" spans="1:26" ht="36" customHeight="1">
      <c r="A18" s="289">
        <v>20</v>
      </c>
      <c r="B18" s="612" t="s">
        <v>482</v>
      </c>
      <c r="C18" s="612"/>
      <c r="D18" s="612"/>
      <c r="E18" s="612"/>
      <c r="F18" s="612"/>
      <c r="G18" s="612"/>
      <c r="H18" s="612"/>
      <c r="I18" s="612"/>
      <c r="J18" s="612"/>
      <c r="K18" s="612"/>
      <c r="L18" s="612"/>
      <c r="M18" s="612"/>
      <c r="N18" s="612"/>
      <c r="O18" s="612"/>
      <c r="P18" s="612"/>
      <c r="Q18" s="612"/>
      <c r="R18" s="612"/>
      <c r="S18" s="612"/>
      <c r="T18" s="612"/>
      <c r="U18" s="612"/>
      <c r="V18" s="612"/>
      <c r="W18" s="612"/>
      <c r="X18" s="612"/>
    </row>
    <row r="19" spans="1:26" ht="11.25" customHeight="1">
      <c r="B19" s="627" t="s">
        <v>12</v>
      </c>
      <c r="C19" s="627"/>
      <c r="D19" s="627"/>
      <c r="E19" s="627"/>
      <c r="F19" s="627"/>
      <c r="G19" s="627"/>
      <c r="H19" s="627"/>
      <c r="I19" s="627"/>
      <c r="J19" s="627"/>
      <c r="K19" s="627"/>
      <c r="L19" s="627"/>
      <c r="M19" s="627"/>
      <c r="N19" s="627"/>
      <c r="O19" s="627"/>
      <c r="P19" s="627"/>
      <c r="Q19" s="627"/>
      <c r="R19" s="627"/>
      <c r="S19" s="627"/>
      <c r="T19" s="627"/>
      <c r="U19" s="627"/>
      <c r="V19" s="627"/>
      <c r="W19" s="627"/>
    </row>
    <row r="20" spans="1:26" ht="36" customHeight="1">
      <c r="A20" s="289">
        <v>25</v>
      </c>
      <c r="B20" s="612" t="s">
        <v>483</v>
      </c>
      <c r="C20" s="612"/>
      <c r="D20" s="612"/>
      <c r="E20" s="612"/>
      <c r="F20" s="612"/>
      <c r="G20" s="612"/>
      <c r="H20" s="612"/>
      <c r="I20" s="612"/>
      <c r="J20" s="612"/>
      <c r="K20" s="612"/>
      <c r="L20" s="612"/>
      <c r="M20" s="612"/>
      <c r="N20" s="612"/>
      <c r="O20" s="612"/>
      <c r="P20" s="612"/>
      <c r="Q20" s="612"/>
      <c r="R20" s="612"/>
      <c r="S20" s="612"/>
      <c r="T20" s="612"/>
      <c r="U20" s="612"/>
      <c r="V20" s="612"/>
      <c r="W20" s="612"/>
      <c r="X20" s="612"/>
    </row>
    <row r="21" spans="1:26" ht="43.5" customHeight="1">
      <c r="A21" s="795"/>
      <c r="B21" s="795"/>
      <c r="C21" s="795"/>
      <c r="D21" s="795"/>
      <c r="E21" s="795"/>
      <c r="F21" s="795"/>
      <c r="G21" s="795"/>
      <c r="H21" s="795"/>
      <c r="I21" s="795"/>
      <c r="J21" s="795"/>
      <c r="K21" s="795"/>
      <c r="L21" s="795"/>
      <c r="M21" s="795"/>
      <c r="N21" s="795"/>
      <c r="O21" s="795"/>
      <c r="P21" s="795"/>
      <c r="Q21" s="795"/>
      <c r="R21" s="795"/>
      <c r="S21" s="795"/>
      <c r="T21" s="795"/>
      <c r="U21" s="795"/>
      <c r="V21" s="795"/>
      <c r="W21" s="795"/>
      <c r="X21" s="795"/>
      <c r="Y21" s="627"/>
      <c r="Z21" s="627"/>
    </row>
    <row r="22" spans="1:26">
      <c r="A22" s="431"/>
      <c r="B22" s="790"/>
      <c r="C22" s="790"/>
      <c r="D22" s="790"/>
      <c r="E22" s="790"/>
      <c r="F22" s="790"/>
      <c r="G22" s="790"/>
      <c r="H22" s="790"/>
      <c r="I22" s="790"/>
      <c r="J22" s="790"/>
      <c r="K22" s="790"/>
      <c r="L22" s="790"/>
      <c r="M22" s="790"/>
      <c r="N22" s="790"/>
      <c r="O22" s="790"/>
      <c r="P22" s="790"/>
      <c r="Q22" s="790"/>
      <c r="R22" s="790"/>
      <c r="S22" s="790"/>
      <c r="T22" s="790"/>
      <c r="U22" s="790"/>
      <c r="V22" s="790"/>
      <c r="W22" s="790"/>
      <c r="X22" s="790"/>
      <c r="Y22" s="627"/>
      <c r="Z22" s="627"/>
    </row>
    <row r="23" spans="1:26">
      <c r="A23" s="431"/>
      <c r="B23" s="432"/>
      <c r="C23" s="790"/>
      <c r="D23" s="790"/>
      <c r="E23" s="790"/>
      <c r="F23" s="790"/>
      <c r="G23" s="790"/>
      <c r="H23" s="790"/>
      <c r="I23" s="790"/>
      <c r="J23" s="790"/>
      <c r="K23" s="790"/>
      <c r="L23" s="790"/>
      <c r="M23" s="790"/>
      <c r="N23" s="790"/>
      <c r="O23" s="790"/>
      <c r="P23" s="790"/>
      <c r="Q23" s="790"/>
      <c r="R23" s="790"/>
      <c r="S23" s="790"/>
      <c r="T23" s="790"/>
      <c r="U23" s="790"/>
      <c r="V23" s="790"/>
      <c r="W23" s="790"/>
      <c r="X23" s="790"/>
      <c r="Y23" s="627"/>
      <c r="Z23" s="627"/>
    </row>
    <row r="24" spans="1:26" ht="25.35" customHeight="1">
      <c r="A24" s="431"/>
      <c r="B24" s="432"/>
      <c r="C24" s="790"/>
      <c r="D24" s="790"/>
      <c r="E24" s="790"/>
      <c r="F24" s="790"/>
      <c r="G24" s="790"/>
      <c r="H24" s="790"/>
      <c r="I24" s="790"/>
      <c r="J24" s="790"/>
      <c r="K24" s="790"/>
      <c r="L24" s="790"/>
      <c r="M24" s="790"/>
      <c r="N24" s="790"/>
      <c r="O24" s="790"/>
      <c r="P24" s="790"/>
      <c r="Q24" s="790"/>
      <c r="R24" s="790"/>
      <c r="S24" s="790"/>
      <c r="T24" s="790"/>
      <c r="U24" s="790"/>
      <c r="V24" s="790"/>
      <c r="W24" s="790"/>
      <c r="X24" s="790"/>
      <c r="Y24" s="627"/>
      <c r="Z24" s="627"/>
    </row>
    <row r="25" spans="1:26">
      <c r="A25" s="790"/>
      <c r="B25" s="790"/>
      <c r="C25" s="790"/>
      <c r="D25" s="790"/>
      <c r="E25" s="790"/>
      <c r="F25" s="790"/>
      <c r="G25" s="790"/>
      <c r="H25" s="790"/>
      <c r="I25" s="790"/>
      <c r="J25" s="790"/>
      <c r="K25" s="790"/>
      <c r="L25" s="790"/>
      <c r="M25" s="790"/>
      <c r="N25" s="790"/>
      <c r="O25" s="790"/>
      <c r="P25" s="790"/>
      <c r="Q25" s="790"/>
      <c r="R25" s="790"/>
      <c r="S25" s="790"/>
      <c r="T25" s="790"/>
      <c r="U25" s="790"/>
      <c r="V25" s="790"/>
      <c r="W25" s="790"/>
      <c r="X25" s="790"/>
      <c r="Y25" s="627"/>
      <c r="Z25" s="627"/>
    </row>
    <row r="26" spans="1:26">
      <c r="A26" s="431"/>
      <c r="B26" s="792"/>
      <c r="C26" s="792"/>
      <c r="D26" s="792"/>
      <c r="E26" s="792"/>
      <c r="F26" s="792"/>
      <c r="G26" s="792"/>
      <c r="H26" s="792"/>
      <c r="I26" s="792"/>
      <c r="J26" s="792"/>
      <c r="K26" s="792"/>
      <c r="L26" s="792"/>
      <c r="M26" s="792"/>
      <c r="N26" s="792"/>
      <c r="O26" s="792"/>
      <c r="P26" s="792"/>
      <c r="Q26" s="792"/>
      <c r="R26" s="792"/>
      <c r="S26" s="792"/>
      <c r="T26" s="792"/>
      <c r="U26" s="792"/>
      <c r="V26" s="792"/>
      <c r="W26" s="792"/>
      <c r="X26" s="792"/>
      <c r="Y26" s="627"/>
      <c r="Z26" s="627"/>
    </row>
    <row r="27" spans="1:26" ht="38.25" customHeight="1">
      <c r="A27" s="431"/>
      <c r="B27" s="432"/>
      <c r="C27" s="790"/>
      <c r="D27" s="790"/>
      <c r="E27" s="790"/>
      <c r="F27" s="790"/>
      <c r="G27" s="790"/>
      <c r="H27" s="790"/>
      <c r="I27" s="790"/>
      <c r="J27" s="790"/>
      <c r="K27" s="790"/>
      <c r="L27" s="790"/>
      <c r="M27" s="790"/>
      <c r="N27" s="790"/>
      <c r="O27" s="790"/>
      <c r="P27" s="790"/>
      <c r="Q27" s="790"/>
      <c r="R27" s="790"/>
      <c r="S27" s="790"/>
      <c r="T27" s="790"/>
      <c r="U27" s="790"/>
      <c r="V27" s="790"/>
      <c r="W27" s="790"/>
      <c r="X27" s="790"/>
      <c r="Y27" s="627"/>
      <c r="Z27" s="627"/>
    </row>
    <row r="28" spans="1:26">
      <c r="A28" s="431"/>
      <c r="B28" s="432"/>
      <c r="C28" s="793"/>
      <c r="D28" s="793"/>
      <c r="E28" s="793"/>
      <c r="F28" s="793"/>
      <c r="G28" s="793"/>
      <c r="H28" s="793"/>
      <c r="I28" s="793"/>
      <c r="J28" s="793"/>
      <c r="K28" s="793"/>
      <c r="L28" s="793"/>
      <c r="M28" s="793"/>
      <c r="N28" s="793"/>
      <c r="O28" s="793"/>
      <c r="P28" s="793"/>
      <c r="Q28" s="793"/>
      <c r="R28" s="793"/>
      <c r="S28" s="793"/>
      <c r="T28" s="793"/>
      <c r="U28" s="793"/>
      <c r="V28" s="793"/>
      <c r="W28" s="793"/>
      <c r="X28" s="793"/>
      <c r="Y28" s="627"/>
      <c r="Z28" s="627"/>
    </row>
    <row r="29" spans="1:26" ht="25.35" customHeight="1">
      <c r="A29" s="431"/>
      <c r="B29" s="432"/>
      <c r="C29" s="790"/>
      <c r="D29" s="790"/>
      <c r="E29" s="790"/>
      <c r="F29" s="790"/>
      <c r="G29" s="790"/>
      <c r="H29" s="790"/>
      <c r="I29" s="790"/>
      <c r="J29" s="790"/>
      <c r="K29" s="790"/>
      <c r="L29" s="790"/>
      <c r="M29" s="790"/>
      <c r="N29" s="790"/>
      <c r="O29" s="790"/>
      <c r="P29" s="790"/>
      <c r="Q29" s="790"/>
      <c r="R29" s="790"/>
      <c r="S29" s="790"/>
      <c r="T29" s="790"/>
      <c r="U29" s="790"/>
      <c r="V29" s="790"/>
      <c r="W29" s="790"/>
      <c r="X29" s="790"/>
      <c r="Y29" s="627"/>
      <c r="Z29" s="627"/>
    </row>
    <row r="30" spans="1:26" ht="18.75" customHeight="1">
      <c r="A30" s="431"/>
      <c r="B30" s="432"/>
      <c r="C30" s="794"/>
      <c r="D30" s="793"/>
      <c r="E30" s="793"/>
      <c r="F30" s="793"/>
      <c r="G30" s="793"/>
      <c r="H30" s="793"/>
      <c r="I30" s="793"/>
      <c r="J30" s="793"/>
      <c r="K30" s="793"/>
      <c r="L30" s="793"/>
      <c r="M30" s="793"/>
      <c r="N30" s="793"/>
      <c r="O30" s="793"/>
      <c r="P30" s="793"/>
      <c r="Q30" s="793"/>
      <c r="R30" s="793"/>
      <c r="S30" s="793"/>
      <c r="T30" s="793"/>
      <c r="U30" s="793"/>
      <c r="V30" s="793"/>
      <c r="W30" s="793"/>
      <c r="X30" s="793"/>
      <c r="Y30" s="627"/>
      <c r="Z30" s="627"/>
    </row>
    <row r="31" spans="1:26" ht="40.5" customHeight="1">
      <c r="A31" s="431"/>
      <c r="B31" s="433"/>
      <c r="C31" s="434"/>
      <c r="D31" s="790"/>
      <c r="E31" s="790"/>
      <c r="F31" s="790"/>
      <c r="G31" s="790"/>
      <c r="H31" s="790"/>
      <c r="I31" s="790"/>
      <c r="J31" s="790"/>
      <c r="K31" s="790"/>
      <c r="L31" s="790"/>
      <c r="M31" s="790"/>
      <c r="N31" s="790"/>
      <c r="O31" s="790"/>
      <c r="P31" s="790"/>
      <c r="Q31" s="790"/>
      <c r="R31" s="790"/>
      <c r="S31" s="790"/>
      <c r="T31" s="790"/>
      <c r="U31" s="790"/>
      <c r="V31" s="790"/>
      <c r="W31" s="790"/>
      <c r="X31" s="790"/>
      <c r="Y31" s="627"/>
      <c r="Z31" s="627"/>
    </row>
    <row r="32" spans="1:26" ht="27.75" customHeight="1">
      <c r="A32" s="435"/>
      <c r="B32" s="436"/>
      <c r="C32" s="434"/>
      <c r="D32" s="790"/>
      <c r="E32" s="790"/>
      <c r="F32" s="790"/>
      <c r="G32" s="790"/>
      <c r="H32" s="790"/>
      <c r="I32" s="790"/>
      <c r="J32" s="790"/>
      <c r="K32" s="790"/>
      <c r="L32" s="790"/>
      <c r="M32" s="790"/>
      <c r="N32" s="790"/>
      <c r="O32" s="790"/>
      <c r="P32" s="790"/>
      <c r="Q32" s="790"/>
      <c r="R32" s="790"/>
      <c r="S32" s="790"/>
      <c r="T32" s="790"/>
      <c r="U32" s="790"/>
      <c r="V32" s="790"/>
      <c r="W32" s="790"/>
      <c r="X32" s="790"/>
      <c r="Y32" s="627"/>
      <c r="Z32" s="627"/>
    </row>
    <row r="33" spans="1:26" ht="15.75" customHeight="1">
      <c r="A33" s="435"/>
      <c r="B33" s="436"/>
      <c r="C33" s="434"/>
      <c r="D33" s="790"/>
      <c r="E33" s="790"/>
      <c r="F33" s="790"/>
      <c r="G33" s="790"/>
      <c r="H33" s="790"/>
      <c r="I33" s="790"/>
      <c r="J33" s="790"/>
      <c r="K33" s="790"/>
      <c r="L33" s="790"/>
      <c r="M33" s="790"/>
      <c r="N33" s="790"/>
      <c r="O33" s="790"/>
      <c r="P33" s="790"/>
      <c r="Q33" s="790"/>
      <c r="R33" s="790"/>
      <c r="S33" s="790"/>
      <c r="T33" s="790"/>
      <c r="U33" s="790"/>
      <c r="V33" s="790"/>
      <c r="W33" s="790"/>
      <c r="X33" s="790"/>
      <c r="Y33" s="627"/>
      <c r="Z33" s="627"/>
    </row>
    <row r="34" spans="1:26" ht="25.35" customHeight="1">
      <c r="A34" s="435"/>
      <c r="B34" s="791"/>
      <c r="C34" s="791"/>
      <c r="D34" s="791"/>
      <c r="E34" s="791"/>
      <c r="F34" s="791"/>
      <c r="G34" s="791"/>
      <c r="H34" s="791"/>
      <c r="I34" s="791"/>
      <c r="J34" s="791"/>
      <c r="K34" s="791"/>
      <c r="L34" s="791"/>
      <c r="M34" s="791"/>
      <c r="N34" s="791"/>
      <c r="O34" s="791"/>
      <c r="P34" s="791"/>
      <c r="Q34" s="791"/>
      <c r="R34" s="791"/>
      <c r="S34" s="791"/>
      <c r="T34" s="791"/>
      <c r="U34" s="791"/>
      <c r="V34" s="791"/>
      <c r="W34" s="791"/>
      <c r="X34" s="791"/>
      <c r="Y34" s="627"/>
      <c r="Z34" s="627"/>
    </row>
    <row r="35" spans="1:26" ht="23.25" customHeight="1">
      <c r="B35" s="36"/>
      <c r="C35" s="36"/>
      <c r="D35" s="36"/>
      <c r="E35" s="36"/>
      <c r="F35" s="36"/>
      <c r="G35" s="36"/>
      <c r="H35" s="36"/>
      <c r="I35" s="36"/>
      <c r="J35" s="36"/>
      <c r="K35" s="36"/>
      <c r="L35" s="36"/>
      <c r="M35" s="36"/>
      <c r="N35" s="36"/>
      <c r="O35" s="36"/>
      <c r="P35" s="36"/>
      <c r="Q35" s="36"/>
      <c r="R35" s="36"/>
      <c r="S35" s="85"/>
    </row>
    <row r="36" spans="1:26">
      <c r="B36" s="90"/>
      <c r="C36" s="90"/>
      <c r="D36" s="90"/>
      <c r="E36" s="90"/>
      <c r="F36" s="90"/>
      <c r="G36" s="90"/>
      <c r="H36" s="90"/>
      <c r="I36" s="90"/>
      <c r="J36" s="90"/>
      <c r="K36" s="90"/>
      <c r="L36" s="90"/>
      <c r="M36" s="90"/>
      <c r="N36" s="90"/>
      <c r="O36" s="90"/>
      <c r="P36" s="90"/>
      <c r="Q36" s="90"/>
      <c r="R36" s="90"/>
    </row>
    <row r="37" spans="1:26" ht="12.75" customHeight="1">
      <c r="B37" s="90"/>
      <c r="C37" s="90"/>
      <c r="D37" s="90"/>
      <c r="E37" s="90"/>
      <c r="F37" s="90"/>
      <c r="G37" s="90"/>
      <c r="H37" s="90"/>
      <c r="I37" s="90"/>
      <c r="J37" s="90"/>
      <c r="K37" s="90"/>
      <c r="L37" s="90"/>
      <c r="M37" s="90"/>
      <c r="N37" s="90"/>
      <c r="O37" s="90"/>
      <c r="P37" s="90"/>
      <c r="Q37" s="90"/>
      <c r="R37" s="90"/>
    </row>
    <row r="38" spans="1:26">
      <c r="B38" s="90"/>
      <c r="C38" s="90"/>
      <c r="D38" s="90"/>
      <c r="E38" s="90"/>
      <c r="F38" s="90"/>
      <c r="G38" s="90"/>
      <c r="H38" s="90"/>
      <c r="I38" s="90"/>
      <c r="J38" s="90"/>
      <c r="K38" s="90"/>
      <c r="L38" s="90"/>
      <c r="M38" s="90"/>
      <c r="N38" s="90"/>
      <c r="O38" s="90"/>
      <c r="P38" s="90"/>
      <c r="Q38" s="90"/>
      <c r="R38" s="90"/>
    </row>
    <row r="39" spans="1:26">
      <c r="B39" s="90"/>
      <c r="C39" s="90"/>
      <c r="D39" s="90"/>
      <c r="E39" s="90"/>
      <c r="F39" s="90"/>
      <c r="G39" s="90"/>
      <c r="H39" s="90"/>
      <c r="I39" s="90"/>
      <c r="J39" s="90"/>
      <c r="K39" s="90"/>
      <c r="L39" s="90"/>
      <c r="M39" s="90"/>
      <c r="N39" s="90"/>
      <c r="O39" s="90"/>
      <c r="P39" s="90"/>
      <c r="Q39" s="90"/>
      <c r="R39" s="90"/>
    </row>
    <row r="40" spans="1:26" ht="15.75" customHeight="1">
      <c r="B40" s="90"/>
      <c r="C40" s="90"/>
      <c r="D40" s="90"/>
      <c r="E40" s="90"/>
      <c r="F40" s="90"/>
      <c r="G40" s="90"/>
      <c r="H40" s="90"/>
      <c r="I40" s="90"/>
      <c r="J40" s="90"/>
      <c r="K40" s="90"/>
      <c r="L40" s="90"/>
      <c r="M40" s="90"/>
      <c r="N40" s="90"/>
      <c r="O40" s="90"/>
      <c r="P40" s="90"/>
      <c r="Q40" s="90"/>
      <c r="R40" s="90"/>
    </row>
    <row r="41" spans="1:26">
      <c r="B41" s="90"/>
      <c r="C41" s="90"/>
      <c r="D41" s="90"/>
      <c r="E41" s="90"/>
      <c r="F41" s="90"/>
      <c r="G41" s="90"/>
      <c r="H41" s="90"/>
      <c r="I41" s="90"/>
      <c r="J41" s="90"/>
      <c r="K41" s="90"/>
      <c r="L41" s="90"/>
      <c r="M41" s="90"/>
      <c r="N41" s="90"/>
      <c r="O41" s="90"/>
      <c r="P41" s="90"/>
      <c r="Q41" s="90"/>
      <c r="R41" s="90"/>
    </row>
    <row r="42" spans="1:26" ht="15.75" customHeight="1">
      <c r="B42" s="90"/>
      <c r="C42" s="90"/>
      <c r="D42" s="90"/>
      <c r="E42" s="90"/>
      <c r="F42" s="90"/>
      <c r="G42" s="90"/>
      <c r="H42" s="90"/>
      <c r="I42" s="90"/>
      <c r="J42" s="90"/>
      <c r="K42" s="90"/>
      <c r="L42" s="90"/>
      <c r="M42" s="90"/>
      <c r="N42" s="90"/>
      <c r="O42" s="90"/>
      <c r="P42" s="90"/>
      <c r="Q42" s="90"/>
      <c r="R42" s="90"/>
    </row>
    <row r="43" spans="1:26">
      <c r="B43" s="90"/>
      <c r="C43" s="90"/>
      <c r="D43" s="90"/>
      <c r="E43" s="90"/>
      <c r="F43" s="90"/>
      <c r="G43" s="90"/>
      <c r="H43" s="90"/>
      <c r="I43" s="90"/>
      <c r="J43" s="90"/>
      <c r="K43" s="90"/>
      <c r="L43" s="90"/>
      <c r="M43" s="90"/>
      <c r="N43" s="90"/>
      <c r="O43" s="90"/>
      <c r="P43" s="90"/>
      <c r="Q43" s="90"/>
      <c r="R43" s="90"/>
    </row>
    <row r="44" spans="1:26" ht="15.75" customHeight="1">
      <c r="B44" s="90"/>
      <c r="C44" s="90"/>
      <c r="D44" s="90"/>
      <c r="E44" s="90"/>
      <c r="F44" s="90"/>
      <c r="G44" s="90"/>
      <c r="H44" s="90"/>
      <c r="I44" s="90"/>
      <c r="J44" s="90"/>
      <c r="K44" s="90"/>
      <c r="L44" s="90"/>
      <c r="M44" s="90"/>
      <c r="N44" s="90"/>
      <c r="O44" s="90"/>
      <c r="P44" s="90"/>
      <c r="Q44" s="90"/>
      <c r="R44" s="90"/>
    </row>
    <row r="45" spans="1:26" ht="12.75" customHeight="1">
      <c r="B45" s="90"/>
      <c r="C45" s="90"/>
      <c r="D45" s="90"/>
      <c r="E45" s="90"/>
      <c r="F45" s="90"/>
      <c r="G45" s="90"/>
      <c r="H45" s="90"/>
      <c r="I45" s="90"/>
      <c r="J45" s="90"/>
      <c r="K45" s="90"/>
      <c r="L45" s="90"/>
      <c r="M45" s="90"/>
      <c r="N45" s="90"/>
      <c r="O45" s="90"/>
      <c r="P45" s="90"/>
      <c r="Q45" s="90"/>
      <c r="R45" s="90"/>
    </row>
    <row r="46" spans="1:26" ht="12.75" customHeight="1">
      <c r="B46" s="90"/>
      <c r="C46" s="90"/>
      <c r="D46" s="90"/>
      <c r="E46" s="90"/>
      <c r="F46" s="90"/>
      <c r="G46" s="90"/>
      <c r="H46" s="90"/>
      <c r="I46" s="90"/>
      <c r="J46" s="90"/>
      <c r="K46" s="90"/>
      <c r="L46" s="90"/>
      <c r="M46" s="90"/>
      <c r="N46" s="90"/>
      <c r="O46" s="90"/>
      <c r="P46" s="90"/>
      <c r="Q46" s="90"/>
      <c r="R46" s="90"/>
    </row>
  </sheetData>
  <sheetProtection algorithmName="SHA-512" hashValue="UJ04LMjcLzBd97rYkfkDGkFTWXbAyW0KVE0MPx4t29F+qIuoUatKBgNqvaL8RDu0vy49jGWt9bkdBGFGFYxC6g==" saltValue="ThzkE92q59Vbyhjwzzh/cQ==" spinCount="100000" sheet="1" selectLockedCells="1"/>
  <protectedRanges>
    <protectedRange sqref="W12:X12" name="Range1_1"/>
  </protectedRanges>
  <dataConsolidate link="1"/>
  <mergeCells count="40">
    <mergeCell ref="B1:I1"/>
    <mergeCell ref="B11:I11"/>
    <mergeCell ref="B12:I12"/>
    <mergeCell ref="B9:J9"/>
    <mergeCell ref="K11:L11"/>
    <mergeCell ref="K12:L12"/>
    <mergeCell ref="B5:I5"/>
    <mergeCell ref="B2:I3"/>
    <mergeCell ref="K9:X9"/>
    <mergeCell ref="W12:X12"/>
    <mergeCell ref="W11:X11"/>
    <mergeCell ref="AC12:AK12"/>
    <mergeCell ref="AC11:AK11"/>
    <mergeCell ref="N3:U3"/>
    <mergeCell ref="N5:U5"/>
    <mergeCell ref="N7:U7"/>
    <mergeCell ref="B20:X20"/>
    <mergeCell ref="B18:X18"/>
    <mergeCell ref="A21:X21"/>
    <mergeCell ref="N11:U11"/>
    <mergeCell ref="N12:U12"/>
    <mergeCell ref="B17:W17"/>
    <mergeCell ref="B19:W19"/>
    <mergeCell ref="B14:X14"/>
    <mergeCell ref="B15:X15"/>
    <mergeCell ref="B16:X16"/>
    <mergeCell ref="Y21:Z34"/>
    <mergeCell ref="B22:X22"/>
    <mergeCell ref="C23:X23"/>
    <mergeCell ref="C24:X24"/>
    <mergeCell ref="A25:X25"/>
    <mergeCell ref="C27:X27"/>
    <mergeCell ref="D33:X33"/>
    <mergeCell ref="B34:X34"/>
    <mergeCell ref="B26:X26"/>
    <mergeCell ref="C28:X28"/>
    <mergeCell ref="C29:X29"/>
    <mergeCell ref="C30:X30"/>
    <mergeCell ref="D31:X31"/>
    <mergeCell ref="D32:X32"/>
  </mergeCells>
  <pageMargins left="0.25" right="0.25" top="0.25" bottom="0.25" header="0.3" footer="0.05"/>
  <pageSetup scale="85" firstPageNumber="22" orientation="portrait" r:id="rId1"/>
  <headerFooter>
    <oddHeader xml:space="preserve">&amp;R
</oddHeader>
    <oddFooter>&amp;L&amp;"Arial Narrow,Regular"HOME - HTF&amp;CPage &amp;P of &amp;N&amp;R&amp;"Arial Narrow,Regular"2026</oddFooter>
  </headerFooter>
  <ignoredErrors>
    <ignoredError sqref="O1:R2 O10:R10 O4:Q4 A9 A7 A5 O6:Q6 A3 L10 L1:L2 O8:Q8 J1:K2 J10:K10 J4:L4 J8:L8 J6:L6 J12 J11 O15:R16 A11 A12 A13 A6:G6 A8:G8 A4:G4 A10:G10 A1:G1 A19:B19 C18:G18 A17:B17 C16:G16 C11:G11 C12:G12 L18 J18:K18 O18:R18 A2 L15:L16 J15:K16 A15:G1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853" r:id="rId4" name="Check Box 29">
              <controlPr defaultSize="0" autoFill="0" autoLine="0" autoPict="0">
                <anchor moveWithCells="1">
                  <from>
                    <xdr:col>10</xdr:col>
                    <xdr:colOff>19050</xdr:colOff>
                    <xdr:row>1</xdr:row>
                    <xdr:rowOff>142875</xdr:rowOff>
                  </from>
                  <to>
                    <xdr:col>11</xdr:col>
                    <xdr:colOff>57150</xdr:colOff>
                    <xdr:row>2</xdr:row>
                    <xdr:rowOff>209550</xdr:rowOff>
                  </to>
                </anchor>
              </controlPr>
            </control>
          </mc:Choice>
        </mc:AlternateContent>
        <mc:AlternateContent xmlns:mc="http://schemas.openxmlformats.org/markup-compatibility/2006">
          <mc:Choice Requires="x14">
            <control shapeId="77855" r:id="rId5" name="Check Box 31">
              <controlPr defaultSize="0" autoFill="0" autoLine="0" autoPict="0">
                <anchor moveWithCells="1">
                  <from>
                    <xdr:col>10</xdr:col>
                    <xdr:colOff>19050</xdr:colOff>
                    <xdr:row>4</xdr:row>
                    <xdr:rowOff>9525</xdr:rowOff>
                  </from>
                  <to>
                    <xdr:col>11</xdr:col>
                    <xdr:colOff>57150</xdr:colOff>
                    <xdr:row>4</xdr:row>
                    <xdr:rowOff>219075</xdr:rowOff>
                  </to>
                </anchor>
              </controlPr>
            </control>
          </mc:Choice>
        </mc:AlternateContent>
        <mc:AlternateContent xmlns:mc="http://schemas.openxmlformats.org/markup-compatibility/2006">
          <mc:Choice Requires="x14">
            <control shapeId="77856" r:id="rId6" name="Check Box 32">
              <controlPr defaultSize="0" autoFill="0" autoLine="0" autoPict="0">
                <anchor moveWithCells="1">
                  <from>
                    <xdr:col>10</xdr:col>
                    <xdr:colOff>38100</xdr:colOff>
                    <xdr:row>6</xdr:row>
                    <xdr:rowOff>0</xdr:rowOff>
                  </from>
                  <to>
                    <xdr:col>11</xdr:col>
                    <xdr:colOff>76200</xdr:colOff>
                    <xdr:row>6</xdr:row>
                    <xdr:rowOff>219075</xdr:rowOff>
                  </to>
                </anchor>
              </controlPr>
            </control>
          </mc:Choice>
        </mc:AlternateContent>
        <mc:AlternateContent xmlns:mc="http://schemas.openxmlformats.org/markup-compatibility/2006">
          <mc:Choice Requires="x14">
            <control shapeId="77857" r:id="rId7" name="Check Box 33">
              <controlPr defaultSize="0" autoFill="0" autoLine="0" autoPict="0">
                <anchor moveWithCells="1">
                  <from>
                    <xdr:col>23</xdr:col>
                    <xdr:colOff>9525</xdr:colOff>
                    <xdr:row>2</xdr:row>
                    <xdr:rowOff>9525</xdr:rowOff>
                  </from>
                  <to>
                    <xdr:col>24</xdr:col>
                    <xdr:colOff>47625</xdr:colOff>
                    <xdr:row>2</xdr:row>
                    <xdr:rowOff>228600</xdr:rowOff>
                  </to>
                </anchor>
              </controlPr>
            </control>
          </mc:Choice>
        </mc:AlternateContent>
        <mc:AlternateContent xmlns:mc="http://schemas.openxmlformats.org/markup-compatibility/2006">
          <mc:Choice Requires="x14">
            <control shapeId="77859" r:id="rId8" name="Check Box 35">
              <controlPr defaultSize="0" autoFill="0" autoLine="0" autoPict="0">
                <anchor moveWithCells="1">
                  <from>
                    <xdr:col>23</xdr:col>
                    <xdr:colOff>28575</xdr:colOff>
                    <xdr:row>6</xdr:row>
                    <xdr:rowOff>19050</xdr:rowOff>
                  </from>
                  <to>
                    <xdr:col>24</xdr:col>
                    <xdr:colOff>66675</xdr:colOff>
                    <xdr:row>6</xdr:row>
                    <xdr:rowOff>228600</xdr:rowOff>
                  </to>
                </anchor>
              </controlPr>
            </control>
          </mc:Choice>
        </mc:AlternateContent>
        <mc:AlternateContent xmlns:mc="http://schemas.openxmlformats.org/markup-compatibility/2006">
          <mc:Choice Requires="x14">
            <control shapeId="77861" r:id="rId9" name="Check Box 37">
              <controlPr defaultSize="0" autoFill="0" autoLine="0" autoPict="0">
                <anchor moveWithCells="1">
                  <from>
                    <xdr:col>23</xdr:col>
                    <xdr:colOff>28575</xdr:colOff>
                    <xdr:row>4</xdr:row>
                    <xdr:rowOff>0</xdr:rowOff>
                  </from>
                  <to>
                    <xdr:col>24</xdr:col>
                    <xdr:colOff>76200</xdr:colOff>
                    <xdr:row>4</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4A8D195-65D3-43BB-8EE3-994B2D13E5B2}">
          <x14:formula1>
            <xm:f>'DO NOT DELETE - DROP DOWN LIST'!$C$3:$C$5</xm:f>
          </x14:formula1>
          <xm:sqref>K12:L12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U102"/>
  <sheetViews>
    <sheetView showGridLines="0" zoomScaleNormal="100" workbookViewId="0">
      <selection activeCell="B5" sqref="B5"/>
    </sheetView>
  </sheetViews>
  <sheetFormatPr defaultColWidth="10.7109375" defaultRowHeight="12.75"/>
  <cols>
    <col min="1" max="1" width="2.7109375" style="11" customWidth="1"/>
    <col min="2" max="3" width="11.140625" style="11" customWidth="1"/>
    <col min="4" max="4" width="11.140625" style="22" customWidth="1"/>
    <col min="5" max="6" width="11.140625" style="11" customWidth="1"/>
    <col min="7" max="7" width="2.42578125" style="11" customWidth="1"/>
    <col min="8" max="8" width="6.7109375" style="11" customWidth="1"/>
    <col min="9" max="9" width="8.85546875" style="11" customWidth="1"/>
    <col min="10" max="10" width="11.140625" style="11" customWidth="1"/>
    <col min="11" max="11" width="4.7109375" style="11" customWidth="1"/>
    <col min="12" max="12" width="4.42578125" style="11" customWidth="1"/>
    <col min="13" max="13" width="11.42578125" style="11" customWidth="1"/>
    <col min="14" max="15" width="4.7109375" style="11" customWidth="1"/>
    <col min="16" max="16" width="3.7109375" style="11" customWidth="1"/>
    <col min="17" max="17" width="11.5703125" style="11" customWidth="1"/>
    <col min="18" max="18" width="1.7109375" style="11" customWidth="1"/>
    <col min="19" max="26" width="10.7109375" style="11" customWidth="1"/>
    <col min="27" max="16384" width="10.7109375" style="11"/>
  </cols>
  <sheetData>
    <row r="1" spans="1:20" ht="15" customHeight="1">
      <c r="A1" s="829" t="s">
        <v>484</v>
      </c>
      <c r="B1" s="829"/>
      <c r="C1" s="829"/>
      <c r="D1" s="829"/>
      <c r="E1" s="829"/>
      <c r="F1" s="829"/>
      <c r="G1" s="829"/>
      <c r="H1" s="829"/>
      <c r="I1" s="829"/>
      <c r="J1" s="829"/>
      <c r="K1" s="829"/>
      <c r="L1" s="829"/>
      <c r="M1" s="1"/>
      <c r="N1" s="437"/>
      <c r="O1" s="1"/>
      <c r="P1" s="438"/>
      <c r="Q1" s="1"/>
      <c r="R1" s="39"/>
      <c r="S1" s="40"/>
    </row>
    <row r="2" spans="1:20" ht="8.25" customHeight="1" thickBot="1">
      <c r="A2" s="85"/>
      <c r="B2" s="81"/>
      <c r="C2" s="81"/>
      <c r="D2" s="90"/>
      <c r="E2" s="81"/>
      <c r="F2" s="81"/>
      <c r="G2" s="81"/>
      <c r="H2" s="81"/>
      <c r="I2" s="81"/>
      <c r="J2" s="81"/>
      <c r="K2" s="81"/>
      <c r="L2" s="81"/>
      <c r="M2" s="1"/>
      <c r="N2" s="439"/>
      <c r="O2" s="1"/>
      <c r="P2" s="439"/>
      <c r="Q2" s="1"/>
      <c r="R2" s="40"/>
      <c r="S2" s="40"/>
    </row>
    <row r="3" spans="1:20" ht="15" customHeight="1" thickBot="1">
      <c r="A3" s="85"/>
      <c r="B3" s="838" t="s">
        <v>485</v>
      </c>
      <c r="C3" s="839"/>
      <c r="D3" s="839"/>
      <c r="E3" s="839"/>
      <c r="F3" s="840"/>
      <c r="G3" s="82"/>
      <c r="H3" s="804" t="s">
        <v>486</v>
      </c>
      <c r="I3" s="805"/>
      <c r="J3" s="805"/>
      <c r="K3" s="805"/>
      <c r="L3" s="805"/>
      <c r="M3" s="806"/>
      <c r="N3" s="1"/>
      <c r="O3" s="439"/>
      <c r="P3" s="1"/>
      <c r="Q3" s="439"/>
      <c r="R3" s="1"/>
      <c r="S3" s="40"/>
      <c r="T3" s="40"/>
    </row>
    <row r="4" spans="1:20" ht="26.25" customHeight="1" thickBot="1">
      <c r="A4" s="85"/>
      <c r="B4" s="210" t="s">
        <v>487</v>
      </c>
      <c r="C4" s="211" t="s">
        <v>488</v>
      </c>
      <c r="D4" s="211" t="s">
        <v>370</v>
      </c>
      <c r="E4" s="211" t="s">
        <v>489</v>
      </c>
      <c r="F4" s="212" t="s">
        <v>490</v>
      </c>
      <c r="G4" s="114"/>
      <c r="H4" s="807" t="s">
        <v>488</v>
      </c>
      <c r="I4" s="808"/>
      <c r="J4" s="841" t="s">
        <v>489</v>
      </c>
      <c r="K4" s="842"/>
      <c r="L4" s="819" t="s">
        <v>490</v>
      </c>
      <c r="M4" s="820"/>
      <c r="N4" s="1"/>
      <c r="O4" s="439"/>
      <c r="P4" s="1"/>
      <c r="Q4" s="439"/>
      <c r="R4" s="1"/>
      <c r="S4" s="40"/>
      <c r="T4" s="40"/>
    </row>
    <row r="5" spans="1:20" ht="27" customHeight="1">
      <c r="A5" s="85"/>
      <c r="B5" s="377" t="s">
        <v>33</v>
      </c>
      <c r="C5" s="322">
        <f>'Pg. 11 Utilities &amp; Rents'!H28</f>
        <v>0</v>
      </c>
      <c r="D5" s="302" t="s">
        <v>33</v>
      </c>
      <c r="E5" s="366">
        <f>'Pg. 11 Utilities &amp; Rents'!M28</f>
        <v>0</v>
      </c>
      <c r="F5" s="403">
        <f>SUM(C5*E5)</f>
        <v>0</v>
      </c>
      <c r="G5" s="257"/>
      <c r="H5" s="809"/>
      <c r="I5" s="810"/>
      <c r="J5" s="827">
        <v>0</v>
      </c>
      <c r="K5" s="828"/>
      <c r="L5" s="815">
        <f t="shared" ref="L5:L12" si="0">SUM(I5*J5)</f>
        <v>0</v>
      </c>
      <c r="M5" s="816"/>
      <c r="N5" s="1"/>
      <c r="O5" s="439"/>
      <c r="P5" s="1"/>
      <c r="Q5" s="439"/>
      <c r="R5" s="1"/>
      <c r="S5" s="40"/>
      <c r="T5" s="40"/>
    </row>
    <row r="6" spans="1:20" ht="27" customHeight="1">
      <c r="A6" s="25"/>
      <c r="B6" s="377" t="s">
        <v>33</v>
      </c>
      <c r="C6" s="322">
        <f>'Pg. 11 Utilities &amp; Rents'!H29</f>
        <v>0</v>
      </c>
      <c r="D6" s="302" t="s">
        <v>33</v>
      </c>
      <c r="E6" s="366">
        <f>'Pg. 11 Utilities &amp; Rents'!M29</f>
        <v>0</v>
      </c>
      <c r="F6" s="404">
        <f t="shared" ref="F6:F12" si="1">SUM(C6*E6)</f>
        <v>0</v>
      </c>
      <c r="G6" s="256"/>
      <c r="H6" s="811"/>
      <c r="I6" s="812"/>
      <c r="J6" s="785">
        <v>0</v>
      </c>
      <c r="K6" s="824"/>
      <c r="L6" s="817">
        <f t="shared" si="0"/>
        <v>0</v>
      </c>
      <c r="M6" s="818"/>
      <c r="R6" s="8"/>
    </row>
    <row r="7" spans="1:20" ht="27" customHeight="1">
      <c r="A7" s="25"/>
      <c r="B7" s="377" t="s">
        <v>33</v>
      </c>
      <c r="C7" s="322">
        <f>'Pg. 11 Utilities &amp; Rents'!H30</f>
        <v>0</v>
      </c>
      <c r="D7" s="302" t="s">
        <v>33</v>
      </c>
      <c r="E7" s="366">
        <f>'Pg. 11 Utilities &amp; Rents'!M30</f>
        <v>0</v>
      </c>
      <c r="F7" s="404">
        <f t="shared" si="1"/>
        <v>0</v>
      </c>
      <c r="G7" s="256"/>
      <c r="H7" s="811"/>
      <c r="I7" s="812"/>
      <c r="J7" s="785">
        <v>0</v>
      </c>
      <c r="K7" s="824"/>
      <c r="L7" s="817">
        <f t="shared" si="0"/>
        <v>0</v>
      </c>
      <c r="M7" s="818"/>
      <c r="R7" s="8"/>
    </row>
    <row r="8" spans="1:20" ht="27" customHeight="1">
      <c r="A8" s="25"/>
      <c r="B8" s="377" t="s">
        <v>33</v>
      </c>
      <c r="C8" s="322">
        <f>'Pg. 11 Utilities &amp; Rents'!H31</f>
        <v>0</v>
      </c>
      <c r="D8" s="302" t="s">
        <v>33</v>
      </c>
      <c r="E8" s="366">
        <f>'Pg. 11 Utilities &amp; Rents'!M31</f>
        <v>0</v>
      </c>
      <c r="F8" s="404">
        <f t="shared" si="1"/>
        <v>0</v>
      </c>
      <c r="G8" s="256"/>
      <c r="H8" s="811"/>
      <c r="I8" s="812"/>
      <c r="J8" s="785">
        <v>0</v>
      </c>
      <c r="K8" s="824"/>
      <c r="L8" s="817">
        <f t="shared" si="0"/>
        <v>0</v>
      </c>
      <c r="M8" s="818"/>
      <c r="R8" s="8"/>
    </row>
    <row r="9" spans="1:20" ht="27" customHeight="1">
      <c r="A9" s="25"/>
      <c r="B9" s="377" t="s">
        <v>33</v>
      </c>
      <c r="C9" s="322">
        <f>'Pg. 11 Utilities &amp; Rents'!H32</f>
        <v>0</v>
      </c>
      <c r="D9" s="302" t="s">
        <v>33</v>
      </c>
      <c r="E9" s="366">
        <f>'Pg. 11 Utilities &amp; Rents'!M32</f>
        <v>0</v>
      </c>
      <c r="F9" s="404">
        <f t="shared" si="1"/>
        <v>0</v>
      </c>
      <c r="G9" s="256"/>
      <c r="H9" s="811"/>
      <c r="I9" s="812"/>
      <c r="J9" s="785">
        <v>0</v>
      </c>
      <c r="K9" s="824"/>
      <c r="L9" s="817">
        <f t="shared" si="0"/>
        <v>0</v>
      </c>
      <c r="M9" s="818"/>
      <c r="R9" s="8"/>
    </row>
    <row r="10" spans="1:20" ht="27" customHeight="1">
      <c r="A10" s="25"/>
      <c r="B10" s="377" t="s">
        <v>33</v>
      </c>
      <c r="C10" s="322">
        <f>'Pg. 11 Utilities &amp; Rents'!H33</f>
        <v>0</v>
      </c>
      <c r="D10" s="302" t="s">
        <v>33</v>
      </c>
      <c r="E10" s="366">
        <f>'Pg. 11 Utilities &amp; Rents'!M33</f>
        <v>0</v>
      </c>
      <c r="F10" s="404">
        <f t="shared" si="1"/>
        <v>0</v>
      </c>
      <c r="G10" s="256"/>
      <c r="H10" s="811"/>
      <c r="I10" s="812"/>
      <c r="J10" s="785">
        <v>0</v>
      </c>
      <c r="K10" s="824"/>
      <c r="L10" s="817">
        <f t="shared" si="0"/>
        <v>0</v>
      </c>
      <c r="M10" s="818"/>
      <c r="R10" s="8"/>
    </row>
    <row r="11" spans="1:20" ht="27" customHeight="1">
      <c r="A11" s="25"/>
      <c r="B11" s="377" t="s">
        <v>33</v>
      </c>
      <c r="C11" s="322">
        <f>'Pg. 11 Utilities &amp; Rents'!H34</f>
        <v>0</v>
      </c>
      <c r="D11" s="302" t="s">
        <v>33</v>
      </c>
      <c r="E11" s="366">
        <f>'Pg. 11 Utilities &amp; Rents'!M34</f>
        <v>0</v>
      </c>
      <c r="F11" s="404">
        <f t="shared" si="1"/>
        <v>0</v>
      </c>
      <c r="G11" s="256"/>
      <c r="H11" s="811"/>
      <c r="I11" s="812"/>
      <c r="J11" s="785">
        <v>0</v>
      </c>
      <c r="K11" s="824"/>
      <c r="L11" s="817">
        <f t="shared" si="0"/>
        <v>0</v>
      </c>
      <c r="M11" s="818"/>
      <c r="R11" s="8"/>
    </row>
    <row r="12" spans="1:20" ht="27" customHeight="1">
      <c r="A12" s="25"/>
      <c r="B12" s="377" t="s">
        <v>33</v>
      </c>
      <c r="C12" s="322">
        <f>'Pg. 11 Utilities &amp; Rents'!H35</f>
        <v>0</v>
      </c>
      <c r="D12" s="302" t="s">
        <v>33</v>
      </c>
      <c r="E12" s="366">
        <f>'Pg. 11 Utilities &amp; Rents'!M35</f>
        <v>0</v>
      </c>
      <c r="F12" s="404">
        <f t="shared" si="1"/>
        <v>0</v>
      </c>
      <c r="G12" s="256"/>
      <c r="H12" s="811"/>
      <c r="I12" s="812"/>
      <c r="J12" s="785">
        <v>0</v>
      </c>
      <c r="K12" s="824"/>
      <c r="L12" s="817">
        <f t="shared" si="0"/>
        <v>0</v>
      </c>
      <c r="M12" s="818"/>
      <c r="R12" s="8"/>
    </row>
    <row r="13" spans="1:20" ht="22.5" customHeight="1" thickBot="1">
      <c r="A13" s="25"/>
      <c r="B13" s="401" t="s">
        <v>491</v>
      </c>
      <c r="C13" s="402">
        <f>SUM(C5:C12)</f>
        <v>0</v>
      </c>
      <c r="D13" s="139"/>
      <c r="E13" s="140"/>
      <c r="F13" s="405">
        <f>SUM(F5:F12)</f>
        <v>0</v>
      </c>
      <c r="G13" s="256"/>
      <c r="H13" s="813">
        <f>SUM(I5:I12)</f>
        <v>0</v>
      </c>
      <c r="I13" s="814"/>
      <c r="J13" s="825"/>
      <c r="K13" s="826"/>
      <c r="L13" s="822">
        <f>SUM(M5:M12)</f>
        <v>0</v>
      </c>
      <c r="M13" s="823"/>
      <c r="N13" s="8"/>
      <c r="O13" s="440"/>
      <c r="P13" s="9"/>
      <c r="R13" s="8"/>
    </row>
    <row r="14" spans="1:20" ht="15" customHeight="1" thickBot="1">
      <c r="A14" s="25"/>
      <c r="B14" s="25"/>
      <c r="C14" s="25"/>
      <c r="D14" s="34"/>
      <c r="E14" s="25"/>
      <c r="F14" s="25"/>
      <c r="G14" s="25"/>
      <c r="H14" s="25"/>
      <c r="I14" s="25"/>
      <c r="J14" s="25"/>
      <c r="K14" s="25"/>
      <c r="L14" s="25"/>
      <c r="M14" s="8"/>
      <c r="N14" s="440"/>
      <c r="O14" s="9"/>
      <c r="Q14" s="8"/>
    </row>
    <row r="15" spans="1:20" ht="19.5" customHeight="1">
      <c r="A15" s="25"/>
      <c r="B15" s="835" t="s">
        <v>492</v>
      </c>
      <c r="C15" s="836"/>
      <c r="D15" s="836"/>
      <c r="E15" s="836"/>
      <c r="F15" s="836"/>
      <c r="G15" s="836"/>
      <c r="H15" s="836"/>
      <c r="I15" s="836"/>
      <c r="J15" s="836"/>
      <c r="K15" s="836"/>
      <c r="L15" s="836"/>
      <c r="M15" s="837"/>
      <c r="N15" s="9"/>
      <c r="O15" s="440"/>
      <c r="P15" s="8"/>
      <c r="Q15" s="440"/>
      <c r="R15" s="9"/>
      <c r="T15" s="8"/>
    </row>
    <row r="16" spans="1:20" ht="63" customHeight="1">
      <c r="A16" s="25"/>
      <c r="B16" s="832" t="s">
        <v>493</v>
      </c>
      <c r="C16" s="833"/>
      <c r="D16" s="833"/>
      <c r="E16" s="833"/>
      <c r="F16" s="739"/>
      <c r="G16" s="821" t="s">
        <v>494</v>
      </c>
      <c r="H16" s="737"/>
      <c r="I16" s="102" t="s">
        <v>488</v>
      </c>
      <c r="J16" s="102" t="s">
        <v>495</v>
      </c>
      <c r="K16" s="821" t="s">
        <v>489</v>
      </c>
      <c r="L16" s="737"/>
      <c r="M16" s="138" t="s">
        <v>496</v>
      </c>
      <c r="N16" s="8"/>
    </row>
    <row r="17" spans="1:21" ht="20.100000000000001" customHeight="1">
      <c r="A17" s="25"/>
      <c r="B17" s="834"/>
      <c r="C17" s="577"/>
      <c r="D17" s="577"/>
      <c r="E17" s="577"/>
      <c r="F17" s="577"/>
      <c r="G17" s="583"/>
      <c r="H17" s="584"/>
      <c r="I17" s="322"/>
      <c r="J17" s="322"/>
      <c r="K17" s="800">
        <v>0</v>
      </c>
      <c r="L17" s="801"/>
      <c r="M17" s="404">
        <f>I17*K17</f>
        <v>0</v>
      </c>
      <c r="N17" s="9"/>
      <c r="O17" s="9"/>
      <c r="P17" s="441"/>
      <c r="Q17" s="8"/>
      <c r="R17" s="442"/>
      <c r="U17" s="8"/>
    </row>
    <row r="18" spans="1:21" ht="20.100000000000001" customHeight="1">
      <c r="A18" s="25"/>
      <c r="B18" s="834"/>
      <c r="C18" s="577"/>
      <c r="D18" s="577"/>
      <c r="E18" s="577"/>
      <c r="F18" s="577"/>
      <c r="G18" s="583"/>
      <c r="H18" s="584"/>
      <c r="I18" s="322"/>
      <c r="J18" s="322"/>
      <c r="K18" s="800">
        <v>0</v>
      </c>
      <c r="L18" s="801"/>
      <c r="M18" s="404">
        <f>I18*K18</f>
        <v>0</v>
      </c>
      <c r="N18" s="9"/>
      <c r="O18" s="9"/>
      <c r="P18" s="441"/>
      <c r="Q18" s="8"/>
      <c r="R18" s="442"/>
      <c r="U18" s="8"/>
    </row>
    <row r="19" spans="1:21" ht="22.5" customHeight="1" thickBot="1">
      <c r="A19" s="25"/>
      <c r="B19" s="813" t="s">
        <v>491</v>
      </c>
      <c r="C19" s="814"/>
      <c r="D19" s="814"/>
      <c r="E19" s="814"/>
      <c r="F19" s="814"/>
      <c r="G19" s="843"/>
      <c r="H19" s="844"/>
      <c r="I19" s="406">
        <f>I17+I18</f>
        <v>0</v>
      </c>
      <c r="J19" s="406"/>
      <c r="K19" s="802">
        <f>K17+K18</f>
        <v>0</v>
      </c>
      <c r="L19" s="803"/>
      <c r="M19" s="405">
        <f>SUM(M17:M18)</f>
        <v>0</v>
      </c>
      <c r="N19" s="9"/>
      <c r="O19" s="9"/>
      <c r="U19" s="8"/>
    </row>
    <row r="20" spans="1:21" ht="8.25" customHeight="1">
      <c r="A20" s="25"/>
      <c r="B20" s="25"/>
      <c r="C20" s="25"/>
      <c r="D20" s="34"/>
      <c r="E20" s="25"/>
      <c r="F20" s="25"/>
      <c r="G20" s="25"/>
      <c r="H20" s="25"/>
      <c r="I20" s="25"/>
      <c r="J20" s="25"/>
      <c r="K20" s="25"/>
      <c r="L20" s="25"/>
      <c r="Q20" s="8"/>
    </row>
    <row r="21" spans="1:21" ht="12" customHeight="1">
      <c r="A21" s="9"/>
      <c r="B21" s="830"/>
      <c r="C21" s="830"/>
      <c r="D21" s="830"/>
      <c r="E21" s="830"/>
      <c r="F21" s="830"/>
      <c r="G21" s="830"/>
      <c r="H21" s="830"/>
      <c r="I21" s="830"/>
      <c r="J21" s="830"/>
      <c r="K21" s="8"/>
      <c r="Q21" s="8"/>
    </row>
    <row r="22" spans="1:21" ht="5.25" customHeight="1">
      <c r="A22" s="9"/>
      <c r="B22" s="7"/>
      <c r="C22" s="7"/>
      <c r="D22" s="21"/>
      <c r="E22" s="7"/>
      <c r="F22" s="7"/>
      <c r="G22" s="7"/>
      <c r="H22" s="7"/>
      <c r="I22" s="7"/>
      <c r="J22" s="7"/>
      <c r="K22" s="7"/>
      <c r="L22" s="7"/>
      <c r="M22" s="440"/>
      <c r="N22" s="443"/>
      <c r="O22" s="443"/>
      <c r="P22" s="443"/>
      <c r="Q22" s="8"/>
    </row>
    <row r="23" spans="1:21">
      <c r="A23" s="9"/>
      <c r="D23" s="831"/>
      <c r="E23" s="831"/>
      <c r="F23" s="27"/>
      <c r="G23" s="27"/>
      <c r="H23" s="27"/>
      <c r="I23" s="9"/>
      <c r="J23" s="9"/>
      <c r="K23" s="9"/>
      <c r="L23" s="9"/>
      <c r="M23" s="8"/>
      <c r="N23" s="440"/>
      <c r="O23" s="8"/>
      <c r="P23" s="440"/>
      <c r="Q23" s="8"/>
    </row>
    <row r="24" spans="1:21">
      <c r="A24" s="9"/>
      <c r="D24" s="830"/>
      <c r="E24" s="830"/>
      <c r="F24" s="27"/>
      <c r="G24" s="27"/>
      <c r="H24" s="27"/>
      <c r="I24" s="9"/>
      <c r="J24" s="9"/>
      <c r="K24" s="9"/>
      <c r="L24" s="9"/>
      <c r="M24" s="8"/>
      <c r="N24" s="440"/>
      <c r="O24" s="8"/>
      <c r="P24" s="440"/>
      <c r="Q24" s="8"/>
    </row>
    <row r="25" spans="1:21">
      <c r="A25" s="9"/>
      <c r="D25" s="830"/>
      <c r="E25" s="830"/>
      <c r="F25" s="27"/>
      <c r="G25" s="27"/>
      <c r="H25" s="27"/>
      <c r="I25" s="9"/>
      <c r="J25" s="9"/>
      <c r="K25" s="9"/>
      <c r="L25" s="9"/>
      <c r="M25" s="8"/>
      <c r="N25" s="440"/>
      <c r="O25" s="8"/>
      <c r="P25" s="440"/>
      <c r="Q25" s="8"/>
    </row>
    <row r="26" spans="1:21">
      <c r="A26" s="9"/>
      <c r="D26" s="830"/>
      <c r="E26" s="830"/>
      <c r="F26" s="27"/>
      <c r="G26" s="27"/>
      <c r="H26" s="27"/>
      <c r="I26" s="9"/>
      <c r="J26" s="9"/>
      <c r="K26" s="9"/>
      <c r="L26" s="9"/>
      <c r="M26" s="8"/>
      <c r="N26" s="442"/>
      <c r="O26" s="8"/>
      <c r="P26" s="442"/>
      <c r="Q26" s="8"/>
    </row>
    <row r="27" spans="1:21" ht="15" customHeight="1">
      <c r="M27" s="8"/>
      <c r="N27" s="442"/>
      <c r="O27" s="8"/>
      <c r="P27" s="442"/>
      <c r="Q27" s="8"/>
    </row>
    <row r="28" spans="1:21" ht="15" customHeight="1">
      <c r="M28" s="8"/>
      <c r="N28" s="442"/>
      <c r="O28" s="8"/>
      <c r="P28" s="442"/>
      <c r="Q28" s="8"/>
    </row>
    <row r="29" spans="1:21" ht="15" customHeight="1">
      <c r="M29" s="8"/>
      <c r="N29" s="442"/>
      <c r="O29" s="8"/>
      <c r="P29" s="442"/>
      <c r="Q29" s="8"/>
    </row>
    <row r="30" spans="1:21" ht="15" customHeight="1">
      <c r="M30" s="8"/>
      <c r="N30" s="442"/>
      <c r="O30" s="8"/>
      <c r="P30" s="442"/>
      <c r="Q30" s="8"/>
    </row>
    <row r="31" spans="1:21" ht="15" customHeight="1">
      <c r="O31" s="8"/>
      <c r="P31" s="442"/>
      <c r="Q31" s="8"/>
    </row>
    <row r="32" spans="1:21" ht="15" customHeight="1"/>
    <row r="33" ht="15" customHeight="1"/>
    <row r="34" ht="15" customHeight="1"/>
    <row r="35" ht="15" customHeight="1"/>
    <row r="36" ht="15" customHeight="1"/>
    <row r="37" ht="15" customHeight="1"/>
    <row r="38" ht="15" customHeight="1"/>
    <row r="39" ht="15" customHeight="1"/>
    <row r="40" ht="15" hidden="1" customHeight="1"/>
    <row r="41" ht="15" hidden="1"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sheetData>
  <sheetProtection algorithmName="SHA-512" hashValue="rcE0d1Lqn6Kt9Pn8Fu7q3N2s1vs6zNKlY68kJYMXkbEEo5r7FDtUc25VgBIMSZSyBa7Tt1f24EmjDciVey4y3A==" saltValue="ItxQ4W9K3W96VERQYu723Q==" spinCount="100000" sheet="1" selectLockedCells="1"/>
  <mergeCells count="51">
    <mergeCell ref="A1:L1"/>
    <mergeCell ref="D26:E26"/>
    <mergeCell ref="B21:J21"/>
    <mergeCell ref="D23:E23"/>
    <mergeCell ref="B16:F16"/>
    <mergeCell ref="B17:F17"/>
    <mergeCell ref="B18:F18"/>
    <mergeCell ref="D24:E24"/>
    <mergeCell ref="D25:E25"/>
    <mergeCell ref="B19:F19"/>
    <mergeCell ref="B15:M15"/>
    <mergeCell ref="B3:F3"/>
    <mergeCell ref="J4:K4"/>
    <mergeCell ref="G17:H17"/>
    <mergeCell ref="G18:H18"/>
    <mergeCell ref="G19:H19"/>
    <mergeCell ref="J5:K5"/>
    <mergeCell ref="J6:K6"/>
    <mergeCell ref="J7:K7"/>
    <mergeCell ref="J8:K8"/>
    <mergeCell ref="J9:K9"/>
    <mergeCell ref="G16:H16"/>
    <mergeCell ref="L13:M13"/>
    <mergeCell ref="L8:M8"/>
    <mergeCell ref="H6:I6"/>
    <mergeCell ref="H7:I7"/>
    <mergeCell ref="H8:I8"/>
    <mergeCell ref="H9:I9"/>
    <mergeCell ref="K16:L16"/>
    <mergeCell ref="J10:K10"/>
    <mergeCell ref="J11:K11"/>
    <mergeCell ref="J12:K12"/>
    <mergeCell ref="J13:K13"/>
    <mergeCell ref="L12:M12"/>
    <mergeCell ref="L10:M10"/>
    <mergeCell ref="K17:L17"/>
    <mergeCell ref="K19:L19"/>
    <mergeCell ref="H3:M3"/>
    <mergeCell ref="K18:L18"/>
    <mergeCell ref="H4:I4"/>
    <mergeCell ref="H5:I5"/>
    <mergeCell ref="H10:I10"/>
    <mergeCell ref="H11:I11"/>
    <mergeCell ref="H12:I12"/>
    <mergeCell ref="H13:I13"/>
    <mergeCell ref="L5:M5"/>
    <mergeCell ref="L6:M6"/>
    <mergeCell ref="L7:M7"/>
    <mergeCell ref="L9:M9"/>
    <mergeCell ref="L11:M11"/>
    <mergeCell ref="L4:M4"/>
  </mergeCells>
  <phoneticPr fontId="0" type="noConversion"/>
  <dataValidations count="4">
    <dataValidation type="list" allowBlank="1" showInputMessage="1" showErrorMessage="1" sqref="D7:D12" xr:uid="{00000000-0002-0000-0F00-000000000000}">
      <formula1>"Select One,  Low HOME, High HOME, HTF"</formula1>
    </dataValidation>
    <dataValidation type="list" showInputMessage="1" showErrorMessage="1" sqref="B5:B12" xr:uid="{00000000-0002-0000-0F00-000002000000}">
      <formula1>"Select One, 0 BR, 1 BR, 2 BR, 3 BR, 4 BR, 5 BR, 6 BR"</formula1>
    </dataValidation>
    <dataValidation type="list" allowBlank="1" showInputMessage="1" showErrorMessage="1" sqref="J17:J18" xr:uid="{5743FB57-1A56-496F-92D2-AD7518E823C3}">
      <formula1>"Tenant, Owner,              "</formula1>
    </dataValidation>
    <dataValidation type="list" allowBlank="1" showInputMessage="1" showErrorMessage="1" sqref="D5:D6" xr:uid="{076781E3-48D1-4AFC-A5BA-E822E17D4B5B}">
      <formula1>"Select One, Low HOME, High HOME, HTF"</formula1>
    </dataValidation>
  </dataValidations>
  <pageMargins left="0.25" right="0.25" top="0.25" bottom="0.25" header="0.3" footer="0.05"/>
  <pageSetup scale="85" firstPageNumber="23" orientation="portrait" r:id="rId1"/>
  <headerFooter>
    <oddHeader xml:space="preserve">&amp;R
</oddHeader>
    <oddFooter>&amp;L&amp;"Arial Narrow,Regular"HOME - HTF&amp;CPage &amp;P of &amp;N&amp;R&amp;"Arial Narrow,Regular"2026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Q37"/>
  <sheetViews>
    <sheetView showGridLines="0" zoomScaleNormal="100" workbookViewId="0">
      <selection activeCell="D7" sqref="D7"/>
    </sheetView>
  </sheetViews>
  <sheetFormatPr defaultColWidth="10.7109375" defaultRowHeight="12.75"/>
  <cols>
    <col min="1" max="1" width="3.28515625" style="28" customWidth="1"/>
    <col min="2" max="2" width="2.7109375" style="28" customWidth="1"/>
    <col min="3" max="3" width="30.7109375" style="28" customWidth="1"/>
    <col min="4" max="4" width="13" style="28" customWidth="1"/>
    <col min="5" max="5" width="3.28515625" style="28" customWidth="1"/>
    <col min="6" max="6" width="2.7109375" style="28" customWidth="1"/>
    <col min="7" max="7" width="31" style="28" customWidth="1"/>
    <col min="8" max="8" width="13" style="28" customWidth="1"/>
    <col min="9" max="9" width="2.7109375" style="28" customWidth="1"/>
    <col min="10" max="10" width="3.5703125" style="28" customWidth="1"/>
    <col min="11" max="11" width="6.28515625" style="28" customWidth="1"/>
    <col min="12" max="12" width="7.7109375" style="28" customWidth="1"/>
    <col min="13" max="14" width="4.7109375" style="28" customWidth="1"/>
    <col min="15" max="15" width="2.7109375" style="28" customWidth="1"/>
    <col min="16" max="16" width="8" style="28" customWidth="1"/>
    <col min="17" max="16384" width="10.7109375" style="28"/>
  </cols>
  <sheetData>
    <row r="1" spans="1:17" ht="15" customHeight="1">
      <c r="A1" s="245" t="s">
        <v>497</v>
      </c>
      <c r="B1" s="829" t="s">
        <v>498</v>
      </c>
      <c r="C1" s="829"/>
      <c r="D1" s="829"/>
      <c r="E1" s="829"/>
      <c r="F1" s="829"/>
      <c r="G1" s="829"/>
      <c r="H1" s="829"/>
      <c r="I1" s="88"/>
      <c r="J1" s="88"/>
      <c r="K1" s="88"/>
      <c r="L1" s="88"/>
      <c r="M1" s="88"/>
      <c r="N1" s="88"/>
      <c r="O1" s="88"/>
      <c r="P1" s="81"/>
      <c r="Q1" s="88"/>
    </row>
    <row r="2" spans="1:17" ht="12" customHeight="1">
      <c r="A2" s="88"/>
      <c r="B2" s="85"/>
      <c r="C2" s="85"/>
      <c r="D2" s="85"/>
      <c r="E2" s="88"/>
      <c r="F2" s="85"/>
      <c r="G2" s="85"/>
      <c r="H2" s="85"/>
      <c r="I2" s="88"/>
      <c r="J2" s="88"/>
      <c r="K2" s="88"/>
      <c r="L2" s="88"/>
      <c r="M2" s="88"/>
      <c r="N2" s="88"/>
      <c r="O2" s="88"/>
      <c r="P2" s="81"/>
      <c r="Q2" s="88"/>
    </row>
    <row r="3" spans="1:17" ht="43.15" customHeight="1">
      <c r="A3" s="88"/>
      <c r="B3" s="626" t="s">
        <v>499</v>
      </c>
      <c r="C3" s="626"/>
      <c r="D3" s="626"/>
      <c r="E3" s="626"/>
      <c r="F3" s="626"/>
      <c r="G3" s="626"/>
      <c r="H3" s="626"/>
      <c r="I3" s="88"/>
      <c r="J3" s="88"/>
      <c r="K3" s="88"/>
      <c r="L3" s="88"/>
      <c r="M3" s="88"/>
      <c r="N3" s="88"/>
      <c r="O3" s="88"/>
      <c r="P3" s="81"/>
      <c r="Q3" s="88"/>
    </row>
    <row r="4" spans="1:17" ht="15" customHeight="1">
      <c r="A4" s="88"/>
      <c r="B4" s="85"/>
      <c r="C4" s="85"/>
      <c r="D4" s="85"/>
      <c r="E4" s="88"/>
      <c r="F4" s="85"/>
      <c r="G4" s="85"/>
      <c r="H4" s="85"/>
      <c r="I4" s="88"/>
      <c r="J4" s="88"/>
      <c r="K4" s="88"/>
      <c r="L4" s="88"/>
      <c r="M4" s="88"/>
      <c r="N4" s="88"/>
      <c r="O4" s="81"/>
      <c r="P4" s="81"/>
      <c r="Q4" s="88"/>
    </row>
    <row r="5" spans="1:17" ht="20.100000000000001" customHeight="1">
      <c r="A5" s="88"/>
      <c r="B5" s="725" t="s">
        <v>500</v>
      </c>
      <c r="C5" s="726"/>
      <c r="D5" s="845"/>
      <c r="E5" s="88"/>
      <c r="F5" s="725" t="s">
        <v>501</v>
      </c>
      <c r="G5" s="726"/>
      <c r="H5" s="845"/>
      <c r="I5" s="81"/>
      <c r="J5" s="88"/>
      <c r="K5" s="88"/>
      <c r="L5" s="88"/>
      <c r="M5" s="88"/>
      <c r="N5" s="88"/>
      <c r="O5" s="81"/>
      <c r="P5" s="81"/>
      <c r="Q5" s="88"/>
    </row>
    <row r="6" spans="1:17" ht="32.25" customHeight="1">
      <c r="A6" s="88"/>
      <c r="B6" s="616" t="s">
        <v>319</v>
      </c>
      <c r="C6" s="616"/>
      <c r="D6" s="306" t="s">
        <v>502</v>
      </c>
      <c r="E6" s="141"/>
      <c r="F6" s="616" t="s">
        <v>319</v>
      </c>
      <c r="G6" s="616"/>
      <c r="H6" s="306" t="s">
        <v>502</v>
      </c>
      <c r="I6" s="12"/>
      <c r="O6" s="12"/>
      <c r="P6" s="12"/>
    </row>
    <row r="7" spans="1:17" ht="20.100000000000001" customHeight="1">
      <c r="A7" s="88"/>
      <c r="B7" s="847" t="s">
        <v>503</v>
      </c>
      <c r="C7" s="847"/>
      <c r="D7" s="311">
        <v>0</v>
      </c>
      <c r="E7" s="141"/>
      <c r="F7" s="847" t="s">
        <v>504</v>
      </c>
      <c r="G7" s="847"/>
      <c r="H7" s="311">
        <v>0</v>
      </c>
      <c r="I7" s="12"/>
      <c r="O7" s="12"/>
      <c r="P7" s="12"/>
    </row>
    <row r="8" spans="1:17" ht="20.100000000000001" customHeight="1">
      <c r="A8" s="88"/>
      <c r="B8" s="847" t="s">
        <v>505</v>
      </c>
      <c r="C8" s="847"/>
      <c r="D8" s="311">
        <v>0</v>
      </c>
      <c r="E8" s="141"/>
      <c r="F8" s="847" t="s">
        <v>506</v>
      </c>
      <c r="G8" s="847"/>
      <c r="H8" s="311">
        <v>0</v>
      </c>
      <c r="I8" s="12"/>
      <c r="O8" s="12"/>
      <c r="P8" s="12"/>
    </row>
    <row r="9" spans="1:17" ht="20.100000000000001" customHeight="1">
      <c r="A9" s="88"/>
      <c r="B9" s="847" t="s">
        <v>507</v>
      </c>
      <c r="C9" s="847"/>
      <c r="D9" s="311">
        <v>0</v>
      </c>
      <c r="E9" s="141"/>
      <c r="F9" s="847" t="s">
        <v>508</v>
      </c>
      <c r="G9" s="847"/>
      <c r="H9" s="311">
        <v>0</v>
      </c>
      <c r="I9" s="12"/>
      <c r="O9" s="12"/>
      <c r="P9" s="12"/>
    </row>
    <row r="10" spans="1:17" ht="20.100000000000001" customHeight="1">
      <c r="A10" s="88"/>
      <c r="B10" s="847" t="s">
        <v>509</v>
      </c>
      <c r="C10" s="847"/>
      <c r="D10" s="311">
        <v>0</v>
      </c>
      <c r="E10" s="141"/>
      <c r="F10" s="847" t="s">
        <v>510</v>
      </c>
      <c r="G10" s="847"/>
      <c r="H10" s="311">
        <v>0</v>
      </c>
      <c r="I10" s="12"/>
      <c r="O10" s="12"/>
      <c r="P10" s="12"/>
    </row>
    <row r="11" spans="1:17" ht="20.100000000000001" customHeight="1">
      <c r="A11" s="88"/>
      <c r="B11" s="847" t="s">
        <v>511</v>
      </c>
      <c r="C11" s="847"/>
      <c r="D11" s="311">
        <v>0</v>
      </c>
      <c r="E11" s="141"/>
      <c r="F11" s="847" t="s">
        <v>512</v>
      </c>
      <c r="G11" s="847"/>
      <c r="H11" s="311">
        <v>0</v>
      </c>
      <c r="I11" s="12"/>
      <c r="O11" s="12"/>
      <c r="P11" s="12"/>
    </row>
    <row r="12" spans="1:17" ht="20.100000000000001" customHeight="1">
      <c r="A12" s="88"/>
      <c r="B12" s="847" t="s">
        <v>513</v>
      </c>
      <c r="C12" s="847"/>
      <c r="D12" s="311">
        <v>0</v>
      </c>
      <c r="E12" s="141"/>
      <c r="F12" s="847" t="s">
        <v>514</v>
      </c>
      <c r="G12" s="847"/>
      <c r="H12" s="311">
        <v>0</v>
      </c>
      <c r="I12" s="12"/>
      <c r="O12" s="12"/>
      <c r="P12" s="12"/>
    </row>
    <row r="13" spans="1:17" ht="20.100000000000001" customHeight="1">
      <c r="A13" s="88"/>
      <c r="B13" s="847" t="s">
        <v>515</v>
      </c>
      <c r="C13" s="847"/>
      <c r="D13" s="311">
        <v>0</v>
      </c>
      <c r="E13" s="141"/>
      <c r="F13" s="847" t="s">
        <v>516</v>
      </c>
      <c r="G13" s="847"/>
      <c r="H13" s="311">
        <v>0</v>
      </c>
      <c r="I13" s="12"/>
      <c r="O13" s="12"/>
      <c r="P13" s="12"/>
    </row>
    <row r="14" spans="1:17" s="25" customFormat="1" ht="20.100000000000001" customHeight="1">
      <c r="A14" s="85"/>
      <c r="B14" s="846" t="s">
        <v>517</v>
      </c>
      <c r="C14" s="846"/>
      <c r="D14" s="311">
        <v>0</v>
      </c>
      <c r="E14" s="142"/>
      <c r="F14" s="846" t="s">
        <v>518</v>
      </c>
      <c r="G14" s="846"/>
      <c r="H14" s="311">
        <v>0</v>
      </c>
      <c r="J14" s="42"/>
      <c r="O14" s="42"/>
      <c r="P14" s="42"/>
    </row>
    <row r="15" spans="1:17" s="25" customFormat="1" ht="20.100000000000001" customHeight="1">
      <c r="A15" s="85"/>
      <c r="B15" s="846" t="s">
        <v>519</v>
      </c>
      <c r="C15" s="846"/>
      <c r="D15" s="311">
        <v>0</v>
      </c>
      <c r="E15" s="142"/>
      <c r="F15" s="846" t="s">
        <v>520</v>
      </c>
      <c r="G15" s="846"/>
      <c r="H15" s="311">
        <v>0</v>
      </c>
      <c r="J15" s="42"/>
      <c r="O15" s="42"/>
      <c r="P15" s="42"/>
    </row>
    <row r="16" spans="1:17" s="25" customFormat="1" ht="20.100000000000001" customHeight="1">
      <c r="A16" s="85"/>
      <c r="B16" s="846" t="s">
        <v>521</v>
      </c>
      <c r="C16" s="846"/>
      <c r="D16" s="311">
        <v>0</v>
      </c>
      <c r="E16" s="142"/>
      <c r="F16" s="846" t="s">
        <v>522</v>
      </c>
      <c r="G16" s="846"/>
      <c r="H16" s="311">
        <v>0</v>
      </c>
      <c r="J16" s="42"/>
      <c r="O16" s="42"/>
      <c r="P16" s="42"/>
    </row>
    <row r="17" spans="1:16" s="25" customFormat="1" ht="20.100000000000001" customHeight="1">
      <c r="A17" s="85"/>
      <c r="B17" s="846" t="s">
        <v>523</v>
      </c>
      <c r="C17" s="846"/>
      <c r="D17" s="311">
        <v>0</v>
      </c>
      <c r="E17" s="142"/>
      <c r="F17" s="847" t="s">
        <v>524</v>
      </c>
      <c r="G17" s="847"/>
      <c r="H17" s="378">
        <v>0</v>
      </c>
      <c r="J17" s="42"/>
      <c r="O17" s="42"/>
      <c r="P17" s="42"/>
    </row>
    <row r="18" spans="1:16" s="25" customFormat="1" ht="20.100000000000001" customHeight="1" thickBot="1">
      <c r="A18" s="85"/>
      <c r="B18" s="846" t="s">
        <v>525</v>
      </c>
      <c r="C18" s="846"/>
      <c r="D18" s="325">
        <v>0</v>
      </c>
      <c r="E18" s="142"/>
      <c r="F18" s="852" t="s">
        <v>526</v>
      </c>
      <c r="G18" s="853"/>
      <c r="H18" s="407">
        <f>SUM(H7:H17)</f>
        <v>0</v>
      </c>
      <c r="J18" s="42"/>
      <c r="O18" s="42"/>
      <c r="P18" s="42"/>
    </row>
    <row r="19" spans="1:16" s="25" customFormat="1" ht="20.100000000000001" customHeight="1" thickTop="1">
      <c r="A19" s="85"/>
      <c r="B19" s="846" t="s">
        <v>527</v>
      </c>
      <c r="C19" s="846"/>
      <c r="D19" s="311">
        <v>0</v>
      </c>
      <c r="E19" s="142"/>
      <c r="F19" s="42"/>
      <c r="G19" s="142"/>
      <c r="H19" s="143"/>
      <c r="J19" s="42"/>
      <c r="O19" s="42"/>
      <c r="P19" s="42"/>
    </row>
    <row r="20" spans="1:16" s="25" customFormat="1" ht="20.100000000000001" customHeight="1">
      <c r="A20" s="85"/>
      <c r="B20" s="846" t="s">
        <v>528</v>
      </c>
      <c r="C20" s="846"/>
      <c r="D20" s="378">
        <v>0</v>
      </c>
      <c r="E20" s="142"/>
      <c r="F20" s="851" t="s">
        <v>529</v>
      </c>
      <c r="G20" s="593"/>
      <c r="H20" s="728"/>
      <c r="J20" s="42"/>
      <c r="O20" s="42"/>
      <c r="P20" s="42"/>
    </row>
    <row r="21" spans="1:16" s="25" customFormat="1" ht="27" customHeight="1" thickBot="1">
      <c r="A21" s="85"/>
      <c r="B21" s="616" t="s">
        <v>530</v>
      </c>
      <c r="C21" s="616"/>
      <c r="D21" s="407">
        <f>SUM(D7:D20)</f>
        <v>0</v>
      </c>
      <c r="E21" s="142"/>
      <c r="F21" s="616" t="s">
        <v>319</v>
      </c>
      <c r="G21" s="616"/>
      <c r="H21" s="306" t="s">
        <v>502</v>
      </c>
      <c r="J21" s="42"/>
      <c r="O21" s="42"/>
      <c r="P21" s="42"/>
    </row>
    <row r="22" spans="1:16" s="25" customFormat="1" ht="19.5" customHeight="1" thickTop="1">
      <c r="A22" s="85"/>
      <c r="E22" s="142"/>
      <c r="F22" s="848" t="s">
        <v>531</v>
      </c>
      <c r="G22" s="849"/>
      <c r="H22" s="311">
        <v>0</v>
      </c>
      <c r="J22" s="42"/>
      <c r="O22" s="42"/>
      <c r="P22" s="42"/>
    </row>
    <row r="23" spans="1:16" s="25" customFormat="1" ht="20.100000000000001" customHeight="1">
      <c r="A23" s="85"/>
      <c r="B23" s="850" t="s">
        <v>532</v>
      </c>
      <c r="C23" s="587"/>
      <c r="D23" s="845"/>
      <c r="E23" s="142"/>
      <c r="F23" s="848" t="s">
        <v>533</v>
      </c>
      <c r="G23" s="849"/>
      <c r="H23" s="311">
        <v>0</v>
      </c>
      <c r="J23" s="42"/>
      <c r="O23" s="42"/>
      <c r="P23" s="42"/>
    </row>
    <row r="24" spans="1:16" s="25" customFormat="1" ht="26.25" customHeight="1">
      <c r="A24" s="85"/>
      <c r="B24" s="616" t="s">
        <v>319</v>
      </c>
      <c r="C24" s="616"/>
      <c r="D24" s="306" t="s">
        <v>502</v>
      </c>
      <c r="E24" s="142"/>
      <c r="F24" s="848" t="s">
        <v>534</v>
      </c>
      <c r="G24" s="849"/>
      <c r="H24" s="311">
        <v>0</v>
      </c>
      <c r="J24" s="42"/>
      <c r="O24" s="42"/>
      <c r="P24" s="42"/>
    </row>
    <row r="25" spans="1:16" s="25" customFormat="1" ht="20.100000000000001" customHeight="1">
      <c r="A25" s="85"/>
      <c r="B25" s="846" t="s">
        <v>535</v>
      </c>
      <c r="C25" s="846"/>
      <c r="D25" s="379">
        <v>0</v>
      </c>
      <c r="E25" s="142"/>
      <c r="F25" s="848" t="s">
        <v>536</v>
      </c>
      <c r="G25" s="849"/>
      <c r="H25" s="379">
        <v>0</v>
      </c>
      <c r="J25" s="42"/>
      <c r="O25" s="42"/>
      <c r="P25" s="42"/>
    </row>
    <row r="26" spans="1:16" s="25" customFormat="1" ht="20.100000000000001" customHeight="1">
      <c r="A26" s="85"/>
      <c r="B26" s="846" t="s">
        <v>360</v>
      </c>
      <c r="C26" s="846"/>
      <c r="D26" s="311">
        <v>0</v>
      </c>
      <c r="E26" s="142"/>
      <c r="F26" s="848" t="s">
        <v>537</v>
      </c>
      <c r="G26" s="849"/>
      <c r="H26" s="379">
        <v>0</v>
      </c>
      <c r="J26" s="42"/>
      <c r="O26" s="42"/>
      <c r="P26" s="42"/>
    </row>
    <row r="27" spans="1:16" s="25" customFormat="1" ht="20.100000000000001" customHeight="1">
      <c r="A27" s="85"/>
      <c r="B27" s="846" t="s">
        <v>538</v>
      </c>
      <c r="C27" s="846"/>
      <c r="D27" s="311">
        <v>0</v>
      </c>
      <c r="E27" s="144"/>
      <c r="F27" s="846" t="s">
        <v>539</v>
      </c>
      <c r="G27" s="846"/>
      <c r="H27" s="311">
        <v>0</v>
      </c>
      <c r="J27" s="42"/>
      <c r="O27" s="42"/>
      <c r="P27" s="42"/>
    </row>
    <row r="28" spans="1:16" s="25" customFormat="1" ht="20.100000000000001" customHeight="1">
      <c r="A28" s="85"/>
      <c r="B28" s="846" t="s">
        <v>361</v>
      </c>
      <c r="C28" s="846"/>
      <c r="D28" s="311">
        <v>0</v>
      </c>
      <c r="E28" s="144"/>
      <c r="F28" s="846" t="s">
        <v>540</v>
      </c>
      <c r="G28" s="846"/>
      <c r="H28" s="311">
        <v>0</v>
      </c>
      <c r="O28" s="42"/>
      <c r="P28" s="42"/>
    </row>
    <row r="29" spans="1:16" s="25" customFormat="1" ht="20.100000000000001" customHeight="1">
      <c r="A29" s="85"/>
      <c r="B29" s="846" t="s">
        <v>541</v>
      </c>
      <c r="C29" s="846"/>
      <c r="D29" s="378">
        <v>0</v>
      </c>
      <c r="E29" s="144"/>
      <c r="F29" s="847" t="s">
        <v>542</v>
      </c>
      <c r="G29" s="847"/>
      <c r="H29" s="378">
        <v>0</v>
      </c>
      <c r="I29" s="42"/>
      <c r="O29" s="42"/>
      <c r="P29" s="42"/>
    </row>
    <row r="30" spans="1:16" s="25" customFormat="1" ht="20.100000000000001" customHeight="1" thickBot="1">
      <c r="A30" s="85"/>
      <c r="B30" s="616" t="s">
        <v>543</v>
      </c>
      <c r="C30" s="616"/>
      <c r="D30" s="407">
        <f>SUM(D25:D29)</f>
        <v>0</v>
      </c>
      <c r="E30" s="144"/>
      <c r="F30" s="616" t="s">
        <v>544</v>
      </c>
      <c r="G30" s="616"/>
      <c r="H30" s="407">
        <f>SUM(H22:H29)</f>
        <v>0</v>
      </c>
      <c r="J30" s="42"/>
      <c r="O30" s="42"/>
      <c r="P30" s="42"/>
    </row>
    <row r="31" spans="1:16" s="25" customFormat="1" ht="9" customHeight="1" thickTop="1">
      <c r="A31" s="85"/>
      <c r="B31" s="85"/>
      <c r="C31" s="36"/>
      <c r="D31" s="92"/>
      <c r="E31" s="85"/>
      <c r="F31" s="85"/>
      <c r="G31" s="45"/>
      <c r="H31" s="408"/>
      <c r="J31" s="42"/>
      <c r="O31" s="42"/>
      <c r="P31" s="42"/>
    </row>
    <row r="32" spans="1:16" s="144" customFormat="1" ht="19.5" customHeight="1">
      <c r="A32" s="85"/>
      <c r="B32" s="725" t="s">
        <v>545</v>
      </c>
      <c r="C32" s="726"/>
      <c r="D32" s="726"/>
      <c r="E32" s="726"/>
      <c r="F32" s="726"/>
      <c r="G32" s="845"/>
      <c r="H32" s="310">
        <f>D21+D30+H18+H30</f>
        <v>0</v>
      </c>
      <c r="J32" s="142"/>
      <c r="O32" s="142"/>
      <c r="P32" s="142"/>
    </row>
    <row r="33" spans="1:16" s="25" customFormat="1" ht="19.5" customHeight="1">
      <c r="A33" s="85"/>
      <c r="B33" s="725" t="s">
        <v>546</v>
      </c>
      <c r="C33" s="726"/>
      <c r="D33" s="726"/>
      <c r="E33" s="726"/>
      <c r="F33" s="726"/>
      <c r="G33" s="845"/>
      <c r="H33" s="310" t="e">
        <f>H32/('Pg. 16 Property Income'!C13+'Pg. 16 Property Income'!H13+'Pg. 16 Property Income'!I19)</f>
        <v>#DIV/0!</v>
      </c>
      <c r="J33" s="42"/>
      <c r="P33" s="42"/>
    </row>
    <row r="34" spans="1:16" s="25" customFormat="1" ht="9.6" customHeight="1">
      <c r="A34" s="85"/>
      <c r="B34" s="85"/>
      <c r="C34" s="85"/>
      <c r="D34" s="85"/>
      <c r="E34" s="85"/>
      <c r="F34" s="85"/>
      <c r="G34" s="85"/>
      <c r="H34" s="92"/>
      <c r="J34" s="42"/>
      <c r="P34" s="42"/>
    </row>
    <row r="35" spans="1:16" s="25" customFormat="1" ht="14.1" customHeight="1">
      <c r="A35" s="85"/>
      <c r="B35" s="770" t="s">
        <v>547</v>
      </c>
      <c r="C35" s="770"/>
      <c r="D35" s="770"/>
      <c r="E35" s="770"/>
      <c r="F35" s="770"/>
      <c r="G35" s="770"/>
      <c r="H35" s="770"/>
      <c r="J35" s="42"/>
      <c r="O35" s="42"/>
      <c r="P35" s="42"/>
    </row>
    <row r="36" spans="1:16" ht="12.75" customHeight="1">
      <c r="A36" s="88"/>
      <c r="B36" s="564" t="s">
        <v>548</v>
      </c>
      <c r="C36" s="563"/>
      <c r="D36" s="563"/>
      <c r="E36" s="563"/>
      <c r="F36" s="563"/>
      <c r="G36" s="563"/>
      <c r="H36" s="563"/>
      <c r="K36" s="12"/>
      <c r="L36" s="28" t="s">
        <v>60</v>
      </c>
      <c r="P36" s="12"/>
    </row>
    <row r="37" spans="1:16" ht="31.9" customHeight="1"/>
  </sheetData>
  <sheetProtection algorithmName="SHA-512" hashValue="Vff5ZVJZZMdTSs3Zldkm9T5HX9gJYkKzXmYMupDXtZfcF0uGyB3CKwD6EgXvxlK2CbkNzofXcGShAvKSRCWKeA==" saltValue="JHTdJ6zsdE7AJAU7AWG88g==" spinCount="100000" sheet="1" selectLockedCells="1"/>
  <mergeCells count="55">
    <mergeCell ref="B1:H1"/>
    <mergeCell ref="B3:H3"/>
    <mergeCell ref="F18:G18"/>
    <mergeCell ref="F17:G17"/>
    <mergeCell ref="F16:G16"/>
    <mergeCell ref="F15:G15"/>
    <mergeCell ref="F14:G14"/>
    <mergeCell ref="F13:G13"/>
    <mergeCell ref="F12:G12"/>
    <mergeCell ref="B9:C9"/>
    <mergeCell ref="B8:C8"/>
    <mergeCell ref="B7:C7"/>
    <mergeCell ref="F11:G11"/>
    <mergeCell ref="F10:G10"/>
    <mergeCell ref="B5:D5"/>
    <mergeCell ref="F5:H5"/>
    <mergeCell ref="F24:G24"/>
    <mergeCell ref="F23:G23"/>
    <mergeCell ref="F22:G22"/>
    <mergeCell ref="F6:G6"/>
    <mergeCell ref="F20:H20"/>
    <mergeCell ref="F9:G9"/>
    <mergeCell ref="F8:G8"/>
    <mergeCell ref="F7:G7"/>
    <mergeCell ref="F21:G21"/>
    <mergeCell ref="B16:C16"/>
    <mergeCell ref="B15:C15"/>
    <mergeCell ref="B6:C6"/>
    <mergeCell ref="B24:C24"/>
    <mergeCell ref="B23:D23"/>
    <mergeCell ref="B21:C21"/>
    <mergeCell ref="B20:C20"/>
    <mergeCell ref="B19:C19"/>
    <mergeCell ref="B18:C18"/>
    <mergeCell ref="B17:C17"/>
    <mergeCell ref="B14:C14"/>
    <mergeCell ref="B13:C13"/>
    <mergeCell ref="B12:C12"/>
    <mergeCell ref="B11:C11"/>
    <mergeCell ref="B10:C10"/>
    <mergeCell ref="B33:G33"/>
    <mergeCell ref="B32:G32"/>
    <mergeCell ref="B35:H35"/>
    <mergeCell ref="B25:C25"/>
    <mergeCell ref="F30:G30"/>
    <mergeCell ref="F29:G29"/>
    <mergeCell ref="F28:G28"/>
    <mergeCell ref="F27:G27"/>
    <mergeCell ref="F26:G26"/>
    <mergeCell ref="F25:G25"/>
    <mergeCell ref="B30:C30"/>
    <mergeCell ref="B29:C29"/>
    <mergeCell ref="B28:C28"/>
    <mergeCell ref="B27:C27"/>
    <mergeCell ref="B26:C26"/>
  </mergeCells>
  <phoneticPr fontId="0" type="noConversion"/>
  <pageMargins left="0.25" right="0.25" top="0.25" bottom="0.25" header="0.3" footer="0.05"/>
  <pageSetup scale="85" firstPageNumber="24" orientation="portrait" r:id="rId1"/>
  <headerFooter>
    <oddHeader xml:space="preserve">&amp;R
</oddHeader>
    <oddFooter>&amp;L&amp;"Arial Narrow,Regular"HOME - HTF&amp;CPage &amp;P of &amp;N&amp;R&amp;"Arial Narrow,Regular"2026</oddFooter>
  </headerFooter>
  <ignoredErrors>
    <ignoredError sqref="A1" numberStoredAsText="1"/>
    <ignoredError sqref="H33" evalError="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Q41"/>
  <sheetViews>
    <sheetView showGridLines="0" zoomScaleNormal="100" zoomScalePageLayoutView="90" workbookViewId="0">
      <selection activeCell="F7" sqref="F7"/>
    </sheetView>
  </sheetViews>
  <sheetFormatPr defaultColWidth="9.5703125" defaultRowHeight="12.75"/>
  <cols>
    <col min="1" max="1" width="3.5703125" style="247" bestFit="1" customWidth="1"/>
    <col min="2" max="2" width="5.28515625" style="28" customWidth="1"/>
    <col min="3" max="3" width="4.42578125" style="28" customWidth="1"/>
    <col min="4" max="4" width="4.28515625" style="28" customWidth="1"/>
    <col min="5" max="5" width="15.42578125" style="28" customWidth="1"/>
    <col min="6" max="6" width="14.28515625" style="28" customWidth="1"/>
    <col min="7" max="7" width="13.7109375" style="28" customWidth="1"/>
    <col min="8" max="8" width="15.42578125" style="28" customWidth="1"/>
    <col min="9" max="9" width="13.7109375" style="28" customWidth="1"/>
    <col min="10" max="10" width="4.7109375" style="28" customWidth="1"/>
    <col min="11" max="16384" width="9.5703125" style="28"/>
  </cols>
  <sheetData>
    <row r="1" spans="1:17" ht="20.100000000000001" customHeight="1">
      <c r="A1" s="231" t="s">
        <v>549</v>
      </c>
      <c r="B1" s="829" t="s">
        <v>550</v>
      </c>
      <c r="C1" s="829"/>
      <c r="D1" s="829"/>
      <c r="E1" s="829"/>
      <c r="F1" s="829"/>
      <c r="G1" s="829"/>
      <c r="H1" s="829"/>
      <c r="I1" s="829"/>
      <c r="J1" s="88"/>
      <c r="K1" s="88"/>
      <c r="L1" s="88"/>
      <c r="M1" s="88"/>
      <c r="N1" s="88"/>
      <c r="O1" s="88"/>
      <c r="P1" s="88"/>
      <c r="Q1" s="88"/>
    </row>
    <row r="2" spans="1:17" ht="7.35" customHeight="1">
      <c r="A2" s="231"/>
      <c r="B2" s="85"/>
      <c r="C2" s="85"/>
      <c r="D2" s="85"/>
      <c r="E2" s="85"/>
      <c r="F2" s="85"/>
      <c r="G2" s="85"/>
      <c r="H2" s="85"/>
      <c r="I2" s="85"/>
      <c r="J2" s="88"/>
      <c r="K2" s="88"/>
      <c r="L2" s="88"/>
      <c r="M2" s="88"/>
      <c r="N2" s="88"/>
      <c r="O2" s="88"/>
      <c r="P2" s="88"/>
      <c r="Q2" s="88"/>
    </row>
    <row r="3" spans="1:17">
      <c r="A3" s="231"/>
      <c r="B3" s="870" t="s">
        <v>319</v>
      </c>
      <c r="C3" s="871"/>
      <c r="D3" s="871"/>
      <c r="E3" s="872"/>
      <c r="F3" s="867" t="s">
        <v>551</v>
      </c>
      <c r="G3" s="868"/>
      <c r="H3" s="208" t="s">
        <v>552</v>
      </c>
      <c r="I3" s="882" t="s">
        <v>491</v>
      </c>
      <c r="J3" s="88"/>
      <c r="K3" s="88"/>
      <c r="L3" s="88"/>
      <c r="M3" s="88"/>
      <c r="N3" s="88"/>
      <c r="O3" s="88"/>
      <c r="P3" s="88"/>
      <c r="Q3" s="88"/>
    </row>
    <row r="4" spans="1:17">
      <c r="A4" s="231"/>
      <c r="B4" s="873"/>
      <c r="C4" s="874"/>
      <c r="D4" s="874"/>
      <c r="E4" s="875"/>
      <c r="F4" s="224" t="s">
        <v>553</v>
      </c>
      <c r="G4" s="224" t="s">
        <v>554</v>
      </c>
      <c r="H4" s="209" t="s">
        <v>555</v>
      </c>
      <c r="I4" s="883"/>
      <c r="J4" s="88"/>
      <c r="K4" s="88"/>
      <c r="L4" s="88"/>
      <c r="M4" s="88"/>
      <c r="N4" s="88"/>
      <c r="O4" s="88"/>
      <c r="P4" s="88"/>
      <c r="Q4" s="88"/>
    </row>
    <row r="5" spans="1:17" ht="20.100000000000001" customHeight="1">
      <c r="A5" s="231"/>
      <c r="B5" s="856" t="s">
        <v>556</v>
      </c>
      <c r="C5" s="854"/>
      <c r="D5" s="854"/>
      <c r="E5" s="855"/>
      <c r="F5" s="411">
        <f>'Pg. 16 Property Income'!F13*12</f>
        <v>0</v>
      </c>
      <c r="G5" s="414">
        <f>'Pg. 16 Property Income'!L13*12</f>
        <v>0</v>
      </c>
      <c r="H5" s="414">
        <f>'Pg. 16 Property Income'!M19*12</f>
        <v>0</v>
      </c>
      <c r="I5" s="310">
        <f>SUM(F5:H5)</f>
        <v>0</v>
      </c>
      <c r="J5" s="88"/>
      <c r="K5" s="88"/>
      <c r="L5" s="88"/>
      <c r="M5" s="88"/>
      <c r="N5" s="88"/>
      <c r="O5" s="88"/>
      <c r="P5" s="88"/>
      <c r="Q5" s="88"/>
    </row>
    <row r="6" spans="1:17" ht="20.100000000000001" customHeight="1">
      <c r="A6" s="231"/>
      <c r="B6" s="222" t="s">
        <v>557</v>
      </c>
      <c r="C6" s="854" t="s">
        <v>558</v>
      </c>
      <c r="D6" s="854"/>
      <c r="E6" s="855"/>
      <c r="F6" s="411">
        <f>F5*F7</f>
        <v>0</v>
      </c>
      <c r="G6" s="414">
        <f>G5*G7</f>
        <v>0</v>
      </c>
      <c r="H6" s="414">
        <f>H5*H7</f>
        <v>0</v>
      </c>
      <c r="I6" s="392">
        <f>SUM(F6:H6)</f>
        <v>0</v>
      </c>
    </row>
    <row r="7" spans="1:17" ht="20.100000000000001" customHeight="1">
      <c r="A7" s="231"/>
      <c r="B7" s="153"/>
      <c r="C7" s="854" t="s">
        <v>559</v>
      </c>
      <c r="D7" s="854"/>
      <c r="E7" s="855"/>
      <c r="F7" s="380"/>
      <c r="G7" s="380"/>
      <c r="H7" s="380"/>
      <c r="I7" s="154"/>
    </row>
    <row r="8" spans="1:17" ht="20.100000000000001" customHeight="1">
      <c r="A8" s="231"/>
      <c r="B8" s="856" t="s">
        <v>560</v>
      </c>
      <c r="C8" s="854"/>
      <c r="D8" s="880"/>
      <c r="E8" s="881"/>
      <c r="F8" s="392">
        <f>SUM(F5-F6)</f>
        <v>0</v>
      </c>
      <c r="G8" s="392">
        <f>SUM(G5-G6)</f>
        <v>0</v>
      </c>
      <c r="H8" s="392">
        <f>SUM(H5-H6)</f>
        <v>0</v>
      </c>
      <c r="I8" s="392">
        <f>SUM(F8:H8)</f>
        <v>0</v>
      </c>
    </row>
    <row r="9" spans="1:17" ht="5.45" customHeight="1">
      <c r="A9" s="231"/>
      <c r="B9" s="654"/>
      <c r="C9" s="884"/>
      <c r="D9" s="884"/>
      <c r="E9" s="655"/>
      <c r="F9" s="876"/>
      <c r="G9" s="877"/>
      <c r="H9" s="877"/>
      <c r="I9" s="878"/>
    </row>
    <row r="10" spans="1:17" ht="20.100000000000001" customHeight="1">
      <c r="A10" s="231"/>
      <c r="B10" s="863" t="s">
        <v>561</v>
      </c>
      <c r="C10" s="864"/>
      <c r="D10" s="864"/>
      <c r="E10" s="865"/>
      <c r="F10" s="381"/>
      <c r="G10" s="311"/>
      <c r="H10" s="311"/>
      <c r="I10" s="312">
        <f>SUM(F10:H10)</f>
        <v>0</v>
      </c>
    </row>
    <row r="11" spans="1:17" ht="20.100000000000001" customHeight="1">
      <c r="A11" s="231"/>
      <c r="B11" s="879" t="s">
        <v>562</v>
      </c>
      <c r="C11" s="880"/>
      <c r="D11" s="880"/>
      <c r="E11" s="881"/>
      <c r="F11" s="412">
        <f>SUM(F8+F10)</f>
        <v>0</v>
      </c>
      <c r="G11" s="392">
        <f>SUM(G8+G10)</f>
        <v>0</v>
      </c>
      <c r="H11" s="392">
        <f>SUM(H8+H10)</f>
        <v>0</v>
      </c>
      <c r="I11" s="392">
        <f>SUM(I8+I10)</f>
        <v>0</v>
      </c>
    </row>
    <row r="12" spans="1:17" ht="7.35" customHeight="1">
      <c r="A12" s="80"/>
      <c r="B12" s="869"/>
      <c r="C12" s="869"/>
      <c r="D12" s="869"/>
      <c r="E12" s="869"/>
      <c r="F12" s="869"/>
      <c r="G12" s="869"/>
      <c r="H12" s="869"/>
      <c r="I12" s="155"/>
    </row>
    <row r="13" spans="1:17" ht="20.100000000000001" customHeight="1">
      <c r="A13" s="80"/>
      <c r="B13" s="866" t="s">
        <v>563</v>
      </c>
      <c r="C13" s="866"/>
      <c r="D13" s="866"/>
      <c r="E13" s="866"/>
      <c r="F13" s="866"/>
      <c r="G13" s="866"/>
      <c r="H13" s="866"/>
      <c r="I13" s="156" t="s">
        <v>491</v>
      </c>
    </row>
    <row r="14" spans="1:17" ht="20.100000000000001" customHeight="1">
      <c r="A14" s="80"/>
      <c r="B14" s="859" t="s">
        <v>564</v>
      </c>
      <c r="C14" s="860"/>
      <c r="D14" s="860"/>
      <c r="E14" s="860"/>
      <c r="F14" s="860"/>
      <c r="G14" s="860"/>
      <c r="H14" s="861"/>
      <c r="I14" s="409">
        <f>'Pg. 17 Property Annual Expenses'!H32</f>
        <v>0</v>
      </c>
    </row>
    <row r="15" spans="1:17" ht="20.100000000000001" customHeight="1">
      <c r="A15" s="80"/>
      <c r="B15" s="856" t="s">
        <v>565</v>
      </c>
      <c r="C15" s="854"/>
      <c r="D15" s="854"/>
      <c r="E15" s="854"/>
      <c r="F15" s="854"/>
      <c r="G15" s="854"/>
      <c r="H15" s="855"/>
      <c r="I15" s="366">
        <v>0</v>
      </c>
    </row>
    <row r="16" spans="1:17" ht="7.35" customHeight="1">
      <c r="A16" s="80"/>
      <c r="B16" s="860"/>
      <c r="C16" s="860"/>
      <c r="D16" s="860"/>
      <c r="E16" s="860"/>
      <c r="F16" s="860"/>
      <c r="G16" s="860"/>
      <c r="H16" s="860"/>
      <c r="I16" s="157"/>
    </row>
    <row r="17" spans="1:9" ht="19.5" customHeight="1" thickBot="1">
      <c r="A17" s="80"/>
      <c r="B17" s="859" t="s">
        <v>566</v>
      </c>
      <c r="C17" s="860"/>
      <c r="D17" s="860"/>
      <c r="E17" s="860"/>
      <c r="F17" s="860"/>
      <c r="G17" s="860"/>
      <c r="H17" s="861"/>
      <c r="I17" s="498">
        <f>SUM(I11-I14-I15)</f>
        <v>0</v>
      </c>
    </row>
    <row r="18" spans="1:9" ht="7.35" customHeight="1" thickTop="1">
      <c r="A18" s="80"/>
      <c r="B18" s="862"/>
      <c r="C18" s="862"/>
      <c r="D18" s="862"/>
      <c r="E18" s="862"/>
      <c r="F18" s="862"/>
      <c r="G18" s="862"/>
      <c r="H18" s="862"/>
      <c r="I18" s="862"/>
    </row>
    <row r="19" spans="1:9" ht="20.100000000000001" customHeight="1">
      <c r="A19" s="80"/>
      <c r="B19" s="222" t="s">
        <v>567</v>
      </c>
      <c r="C19" s="854" t="s">
        <v>568</v>
      </c>
      <c r="D19" s="854"/>
      <c r="E19" s="854"/>
      <c r="F19" s="854"/>
      <c r="G19" s="854"/>
      <c r="H19" s="855"/>
      <c r="I19" s="366">
        <v>0</v>
      </c>
    </row>
    <row r="20" spans="1:9" ht="20.100000000000001" customHeight="1">
      <c r="A20" s="80"/>
      <c r="B20" s="223"/>
      <c r="C20" s="854" t="s">
        <v>569</v>
      </c>
      <c r="D20" s="854"/>
      <c r="E20" s="854"/>
      <c r="F20" s="854"/>
      <c r="G20" s="854"/>
      <c r="H20" s="855"/>
      <c r="I20" s="366">
        <f>'Pg. 10 Davis Bac-Sources &amp; Uses'!I20</f>
        <v>0</v>
      </c>
    </row>
    <row r="21" spans="1:9" ht="20.100000000000001" customHeight="1" thickBot="1">
      <c r="A21" s="80"/>
      <c r="B21" s="856" t="s">
        <v>570</v>
      </c>
      <c r="C21" s="854"/>
      <c r="D21" s="854"/>
      <c r="E21" s="854"/>
      <c r="F21" s="854"/>
      <c r="G21" s="854"/>
      <c r="H21" s="855"/>
      <c r="I21" s="410">
        <f>I17-I19-I20</f>
        <v>0</v>
      </c>
    </row>
    <row r="22" spans="1:9" ht="26.65" customHeight="1" thickTop="1">
      <c r="A22" s="80"/>
      <c r="B22" s="762" t="s">
        <v>571</v>
      </c>
      <c r="C22" s="854"/>
      <c r="D22" s="854"/>
      <c r="E22" s="854"/>
      <c r="F22" s="854"/>
      <c r="G22" s="854"/>
      <c r="H22" s="855"/>
      <c r="I22" s="522" t="e">
        <f>+I17/(I19+I20)</f>
        <v>#DIV/0!</v>
      </c>
    </row>
    <row r="23" spans="1:9" ht="7.35" customHeight="1">
      <c r="A23" s="80"/>
      <c r="B23" s="45"/>
      <c r="C23" s="45"/>
      <c r="D23" s="45"/>
      <c r="E23" s="45"/>
      <c r="F23" s="45"/>
      <c r="G23" s="45"/>
      <c r="H23" s="45"/>
      <c r="I23" s="158"/>
    </row>
    <row r="24" spans="1:9" ht="16.149999999999999" customHeight="1">
      <c r="A24" s="80"/>
      <c r="B24" s="81" t="s">
        <v>572</v>
      </c>
      <c r="C24" s="81"/>
      <c r="D24" s="81"/>
      <c r="E24" s="81"/>
      <c r="F24" s="81"/>
      <c r="G24" s="81"/>
      <c r="H24" s="81"/>
      <c r="I24" s="81"/>
    </row>
    <row r="25" spans="1:9" ht="20.100000000000001" customHeight="1">
      <c r="A25" s="80"/>
      <c r="B25" s="45" t="s">
        <v>573</v>
      </c>
      <c r="C25" s="45"/>
      <c r="D25" s="45"/>
      <c r="E25" s="45"/>
      <c r="F25" s="413">
        <v>0.02</v>
      </c>
      <c r="G25" s="45"/>
      <c r="H25" s="45"/>
      <c r="I25" s="521"/>
    </row>
    <row r="26" spans="1:9" ht="20.100000000000001" customHeight="1">
      <c r="A26" s="80"/>
      <c r="B26" s="45" t="s">
        <v>574</v>
      </c>
      <c r="C26" s="45"/>
      <c r="D26" s="45"/>
      <c r="E26" s="45"/>
      <c r="F26" s="382"/>
      <c r="G26" s="45"/>
      <c r="H26" s="45"/>
      <c r="I26" s="444"/>
    </row>
    <row r="27" spans="1:9" ht="20.100000000000001" customHeight="1">
      <c r="A27" s="80"/>
      <c r="B27" s="45" t="s">
        <v>575</v>
      </c>
      <c r="C27" s="45"/>
      <c r="D27" s="45"/>
      <c r="E27" s="45"/>
      <c r="F27" s="382"/>
      <c r="G27" s="45"/>
      <c r="H27" s="45"/>
      <c r="I27" s="444"/>
    </row>
    <row r="28" spans="1:9" ht="20.100000000000001" customHeight="1">
      <c r="A28" s="80"/>
      <c r="B28" s="45" t="s">
        <v>576</v>
      </c>
      <c r="C28" s="45"/>
      <c r="D28" s="45"/>
      <c r="E28" s="45"/>
      <c r="F28" s="382"/>
      <c r="G28" s="45"/>
      <c r="H28" s="45"/>
      <c r="I28" s="444"/>
    </row>
    <row r="29" spans="1:9" ht="20.100000000000001" customHeight="1">
      <c r="A29" s="80"/>
      <c r="B29" s="81" t="s">
        <v>577</v>
      </c>
      <c r="C29" s="81"/>
      <c r="D29" s="45"/>
      <c r="E29" s="45"/>
      <c r="F29" s="499">
        <v>0.03</v>
      </c>
      <c r="G29" s="45"/>
      <c r="H29" s="45"/>
      <c r="I29" s="159"/>
    </row>
    <row r="30" spans="1:9" ht="20.100000000000001" customHeight="1">
      <c r="A30" s="80"/>
      <c r="B30" s="81" t="s">
        <v>578</v>
      </c>
      <c r="C30" s="81"/>
      <c r="D30" s="45"/>
      <c r="E30" s="45"/>
      <c r="F30" s="499">
        <v>0.03</v>
      </c>
      <c r="G30" s="88"/>
      <c r="H30" s="45"/>
      <c r="I30" s="159"/>
    </row>
    <row r="31" spans="1:9" ht="9.6" customHeight="1">
      <c r="A31" s="80"/>
      <c r="B31" s="668"/>
      <c r="C31" s="668"/>
      <c r="D31" s="668"/>
      <c r="E31" s="668"/>
      <c r="F31" s="668"/>
      <c r="G31" s="668"/>
      <c r="H31" s="668"/>
      <c r="I31" s="668"/>
    </row>
    <row r="32" spans="1:9" ht="36" customHeight="1">
      <c r="A32" s="80"/>
      <c r="B32" s="857" t="s">
        <v>579</v>
      </c>
      <c r="C32" s="858"/>
      <c r="D32" s="858"/>
      <c r="E32" s="858"/>
      <c r="F32" s="858"/>
      <c r="G32" s="858"/>
      <c r="H32" s="858"/>
      <c r="I32" s="858"/>
    </row>
    <row r="33" spans="1:12" ht="7.15" customHeight="1">
      <c r="A33" s="231"/>
      <c r="B33" s="88"/>
      <c r="C33" s="81"/>
      <c r="D33" s="88"/>
      <c r="E33" s="88"/>
      <c r="F33" s="88"/>
      <c r="G33" s="88"/>
      <c r="H33" s="88"/>
      <c r="I33" s="88"/>
    </row>
    <row r="34" spans="1:12">
      <c r="A34" s="246"/>
      <c r="B34" s="775"/>
      <c r="C34" s="775"/>
      <c r="D34" s="775"/>
      <c r="E34" s="775"/>
      <c r="F34" s="775"/>
      <c r="G34" s="775"/>
      <c r="H34" s="775"/>
      <c r="I34" s="35"/>
    </row>
    <row r="35" spans="1:12" s="12" customFormat="1">
      <c r="A35" s="89"/>
      <c r="B35" s="775"/>
      <c r="C35" s="775"/>
      <c r="D35" s="775"/>
      <c r="E35" s="775"/>
      <c r="F35" s="775"/>
      <c r="G35" s="775"/>
      <c r="H35" s="775"/>
      <c r="I35" s="445"/>
    </row>
    <row r="36" spans="1:12" s="12" customFormat="1">
      <c r="A36" s="89"/>
      <c r="B36" s="598"/>
      <c r="C36" s="598"/>
      <c r="D36" s="598"/>
      <c r="E36" s="598"/>
      <c r="F36" s="598"/>
      <c r="G36" s="598"/>
      <c r="H36" s="598"/>
      <c r="I36" s="598"/>
      <c r="K36" s="609"/>
      <c r="L36" s="609"/>
    </row>
    <row r="37" spans="1:12" s="12" customFormat="1">
      <c r="A37" s="89"/>
      <c r="B37" s="598"/>
      <c r="C37" s="598"/>
      <c r="D37" s="598"/>
      <c r="E37" s="598"/>
      <c r="F37" s="598"/>
      <c r="G37" s="598"/>
      <c r="H37" s="598"/>
      <c r="I37" s="598"/>
    </row>
    <row r="38" spans="1:12" s="12" customFormat="1">
      <c r="A38" s="238"/>
    </row>
    <row r="39" spans="1:12" s="12" customFormat="1">
      <c r="A39" s="238"/>
    </row>
    <row r="40" spans="1:12" s="12" customFormat="1">
      <c r="A40" s="238"/>
    </row>
    <row r="41" spans="1:12" s="12" customFormat="1">
      <c r="A41" s="238"/>
    </row>
  </sheetData>
  <sheetProtection algorithmName="SHA-512" hashValue="vp1TW6Sz9vcE2tuWRmrPU7dEGRQyD/FluW6I77+s5k94REAb/evYG0IZDERpARSJEQ9sQ6wdc1MnWhF9t7wknw==" saltValue="jhT3rCr+nsWqO0txcHrHIw==" spinCount="100000" sheet="1" selectLockedCells="1"/>
  <protectedRanges>
    <protectedRange sqref="I34:I35" name="Range2"/>
    <protectedRange sqref="I34:I35" name="Range1"/>
  </protectedRanges>
  <mergeCells count="30">
    <mergeCell ref="B10:E10"/>
    <mergeCell ref="B13:H13"/>
    <mergeCell ref="B1:I1"/>
    <mergeCell ref="F3:G3"/>
    <mergeCell ref="B12:H12"/>
    <mergeCell ref="B3:E4"/>
    <mergeCell ref="C7:E7"/>
    <mergeCell ref="B8:C8"/>
    <mergeCell ref="F9:I9"/>
    <mergeCell ref="B5:E5"/>
    <mergeCell ref="C6:E6"/>
    <mergeCell ref="B11:E11"/>
    <mergeCell ref="D8:E8"/>
    <mergeCell ref="I3:I4"/>
    <mergeCell ref="B9:E9"/>
    <mergeCell ref="B14:H14"/>
    <mergeCell ref="B17:H17"/>
    <mergeCell ref="B16:H16"/>
    <mergeCell ref="B18:I18"/>
    <mergeCell ref="B15:H15"/>
    <mergeCell ref="K36:L36"/>
    <mergeCell ref="C19:H19"/>
    <mergeCell ref="B36:I37"/>
    <mergeCell ref="C20:H20"/>
    <mergeCell ref="B21:H21"/>
    <mergeCell ref="B34:H34"/>
    <mergeCell ref="B35:H35"/>
    <mergeCell ref="B22:H22"/>
    <mergeCell ref="B31:I31"/>
    <mergeCell ref="B32:I32"/>
  </mergeCells>
  <phoneticPr fontId="0" type="noConversion"/>
  <pageMargins left="0.25" right="0.25" top="0.25" bottom="0.25" header="0.3" footer="0.05"/>
  <pageSetup scale="85" firstPageNumber="25" orientation="portrait" r:id="rId1"/>
  <headerFooter>
    <oddHeader xml:space="preserve">&amp;R
</oddHeader>
    <oddFooter>&amp;L&amp;"Arial Narrow,Regular"HOME - HTF&amp;CPage &amp;P of &amp;N&amp;R&amp;"Arial Narrow,Regular"2026</oddFooter>
  </headerFooter>
  <ignoredErrors>
    <ignoredError sqref="F5:H6" unlockedFormula="1"/>
    <ignoredError sqref="A1" numberStoredAsText="1"/>
  </ignoredError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Q45"/>
  <sheetViews>
    <sheetView showGridLines="0" zoomScaleNormal="100" zoomScalePageLayoutView="130" workbookViewId="0">
      <selection activeCell="C17" sqref="C17"/>
    </sheetView>
  </sheetViews>
  <sheetFormatPr defaultColWidth="9" defaultRowHeight="12.75"/>
  <cols>
    <col min="1" max="1" width="3.42578125" style="28" customWidth="1"/>
    <col min="2" max="2" width="28.5703125" style="28" customWidth="1"/>
    <col min="3" max="10" width="9.7109375" style="28" customWidth="1"/>
    <col min="11" max="11" width="6.5703125" style="28" customWidth="1"/>
    <col min="12" max="12" width="11" style="28" customWidth="1"/>
    <col min="13" max="13" width="3.5703125" style="28" customWidth="1"/>
    <col min="14" max="16384" width="9" style="28"/>
  </cols>
  <sheetData>
    <row r="1" spans="1:17" ht="12.75" customHeight="1">
      <c r="A1" s="230" t="s">
        <v>580</v>
      </c>
      <c r="B1" s="88" t="s">
        <v>581</v>
      </c>
      <c r="K1" s="88"/>
      <c r="L1" s="88"/>
      <c r="M1" s="88"/>
      <c r="N1" s="88"/>
      <c r="O1" s="88"/>
      <c r="P1" s="88"/>
      <c r="Q1" s="88"/>
    </row>
    <row r="2" spans="1:17" ht="12.75" customHeight="1">
      <c r="A2" s="230"/>
      <c r="B2" s="88"/>
      <c r="C2" s="896" t="s">
        <v>582</v>
      </c>
      <c r="D2" s="897"/>
      <c r="E2" s="897"/>
      <c r="F2" s="897"/>
      <c r="G2" s="897"/>
      <c r="H2" s="897"/>
      <c r="I2" s="897"/>
      <c r="J2" s="898"/>
      <c r="K2" s="88"/>
      <c r="L2" s="88"/>
      <c r="M2" s="88"/>
      <c r="N2" s="88"/>
      <c r="O2" s="88"/>
      <c r="P2" s="88"/>
      <c r="Q2" s="88"/>
    </row>
    <row r="3" spans="1:17">
      <c r="A3" s="85"/>
      <c r="B3" s="85"/>
      <c r="C3" s="903" t="s">
        <v>583</v>
      </c>
      <c r="D3" s="903"/>
      <c r="E3" s="903"/>
      <c r="F3" s="903"/>
      <c r="G3" s="903"/>
      <c r="H3" s="903"/>
      <c r="I3" s="903"/>
      <c r="J3" s="903"/>
      <c r="K3" s="88"/>
      <c r="L3" s="88"/>
      <c r="M3" s="88"/>
      <c r="N3" s="88"/>
      <c r="O3" s="88"/>
      <c r="P3" s="88"/>
      <c r="Q3" s="88"/>
    </row>
    <row r="4" spans="1:17" ht="16.5" customHeight="1">
      <c r="A4" s="889" t="s">
        <v>319</v>
      </c>
      <c r="B4" s="889"/>
      <c r="C4" s="207" t="s">
        <v>584</v>
      </c>
      <c r="D4" s="207" t="s">
        <v>585</v>
      </c>
      <c r="E4" s="207" t="s">
        <v>586</v>
      </c>
      <c r="F4" s="207" t="s">
        <v>587</v>
      </c>
      <c r="G4" s="207" t="s">
        <v>588</v>
      </c>
      <c r="H4" s="207" t="s">
        <v>589</v>
      </c>
      <c r="I4" s="207" t="s">
        <v>590</v>
      </c>
      <c r="J4" s="207" t="s">
        <v>591</v>
      </c>
      <c r="K4" s="88"/>
      <c r="L4" s="88"/>
      <c r="M4" s="88"/>
      <c r="N4" s="88"/>
      <c r="O4" s="88"/>
      <c r="P4" s="88"/>
      <c r="Q4" s="88"/>
    </row>
    <row r="5" spans="1:17" ht="13.15" customHeight="1">
      <c r="A5" s="890" t="s">
        <v>592</v>
      </c>
      <c r="B5" s="890"/>
      <c r="C5" s="313">
        <f>SUM('Pg. 18 Annual Cash Flow'!F8)</f>
        <v>0</v>
      </c>
      <c r="D5" s="313">
        <f>+C5*(1+'Pg. 18 Annual Cash Flow'!F25)</f>
        <v>0</v>
      </c>
      <c r="E5" s="313">
        <f>+D5*(1+'Pg. 18 Annual Cash Flow'!F25)</f>
        <v>0</v>
      </c>
      <c r="F5" s="313">
        <f>+E5*(1+'Pg. 18 Annual Cash Flow'!F25)</f>
        <v>0</v>
      </c>
      <c r="G5" s="313">
        <f>+F5*(1+'Pg. 18 Annual Cash Flow'!F25)</f>
        <v>0</v>
      </c>
      <c r="H5" s="313">
        <f>+G5*(1+'Pg. 18 Annual Cash Flow'!F25)</f>
        <v>0</v>
      </c>
      <c r="I5" s="313">
        <f>+H5*(1+'Pg. 18 Annual Cash Flow'!F25)</f>
        <v>0</v>
      </c>
      <c r="J5" s="313">
        <f>+I5*(1+'Pg. 18 Annual Cash Flow'!F25)</f>
        <v>0</v>
      </c>
      <c r="K5" s="88"/>
      <c r="L5" s="88"/>
      <c r="M5" s="88"/>
      <c r="N5" s="88"/>
      <c r="O5" s="88"/>
      <c r="P5" s="88"/>
      <c r="Q5" s="88"/>
    </row>
    <row r="6" spans="1:17" ht="13.15" customHeight="1">
      <c r="A6" s="890" t="s">
        <v>593</v>
      </c>
      <c r="B6" s="890"/>
      <c r="C6" s="313">
        <f>SUM('Pg. 18 Annual Cash Flow'!G8)</f>
        <v>0</v>
      </c>
      <c r="D6" s="313">
        <f>+C6*(1+'Pg. 18 Annual Cash Flow'!F26)</f>
        <v>0</v>
      </c>
      <c r="E6" s="313">
        <f>+D6*(1+'Pg. 18 Annual Cash Flow'!F26)</f>
        <v>0</v>
      </c>
      <c r="F6" s="313">
        <f>+E6*(1+'Pg. 18 Annual Cash Flow'!F26)</f>
        <v>0</v>
      </c>
      <c r="G6" s="313">
        <f>+F6*(1+'Pg. 18 Annual Cash Flow'!F26)</f>
        <v>0</v>
      </c>
      <c r="H6" s="313">
        <f>+G6*(1+'Pg. 18 Annual Cash Flow'!F26)</f>
        <v>0</v>
      </c>
      <c r="I6" s="313">
        <f>+H6*(1+'Pg. 18 Annual Cash Flow'!F26)</f>
        <v>0</v>
      </c>
      <c r="J6" s="313">
        <f>+I6*(1+'Pg. 18 Annual Cash Flow'!F26)</f>
        <v>0</v>
      </c>
      <c r="K6" s="88"/>
      <c r="L6" s="88"/>
      <c r="M6" s="88"/>
      <c r="N6" s="88"/>
      <c r="O6" s="88"/>
      <c r="P6" s="88"/>
      <c r="Q6" s="88"/>
    </row>
    <row r="7" spans="1:17" ht="13.15" customHeight="1">
      <c r="A7" s="891" t="s">
        <v>594</v>
      </c>
      <c r="B7" s="891"/>
      <c r="C7" s="313">
        <f>SUM('Pg. 18 Annual Cash Flow'!H8)</f>
        <v>0</v>
      </c>
      <c r="D7" s="313">
        <f>+C7*(1+'Pg. 18 Annual Cash Flow'!F27)</f>
        <v>0</v>
      </c>
      <c r="E7" s="313">
        <f>+D7*(1+'Pg. 18 Annual Cash Flow'!F27)</f>
        <v>0</v>
      </c>
      <c r="F7" s="313">
        <f>+E7*(1+'Pg. 18 Annual Cash Flow'!F27)</f>
        <v>0</v>
      </c>
      <c r="G7" s="313">
        <f>+F7*(1+'Pg. 18 Annual Cash Flow'!F27)</f>
        <v>0</v>
      </c>
      <c r="H7" s="313">
        <f>+G7*(1+'Pg. 18 Annual Cash Flow'!F27)</f>
        <v>0</v>
      </c>
      <c r="I7" s="313">
        <f>+H7*(1+'Pg. 18 Annual Cash Flow'!F27)</f>
        <v>0</v>
      </c>
      <c r="J7" s="313">
        <f>+I7*(1+'Pg. 18 Annual Cash Flow'!F27)</f>
        <v>0</v>
      </c>
    </row>
    <row r="8" spans="1:17" ht="13.5" thickBot="1">
      <c r="A8" s="892" t="s">
        <v>595</v>
      </c>
      <c r="B8" s="892"/>
      <c r="C8" s="314">
        <f t="shared" ref="C8:J8" si="0">SUM(C5:C7)</f>
        <v>0</v>
      </c>
      <c r="D8" s="314">
        <f t="shared" si="0"/>
        <v>0</v>
      </c>
      <c r="E8" s="314">
        <f t="shared" si="0"/>
        <v>0</v>
      </c>
      <c r="F8" s="314">
        <f t="shared" si="0"/>
        <v>0</v>
      </c>
      <c r="G8" s="314">
        <f t="shared" si="0"/>
        <v>0</v>
      </c>
      <c r="H8" s="314">
        <f t="shared" si="0"/>
        <v>0</v>
      </c>
      <c r="I8" s="314">
        <f t="shared" si="0"/>
        <v>0</v>
      </c>
      <c r="J8" s="314">
        <f t="shared" si="0"/>
        <v>0</v>
      </c>
    </row>
    <row r="9" spans="1:17" ht="9.4" customHeight="1" thickTop="1">
      <c r="A9" s="608"/>
      <c r="B9" s="608"/>
      <c r="C9" s="250"/>
      <c r="D9" s="250"/>
      <c r="E9" s="250"/>
      <c r="F9" s="250"/>
      <c r="G9" s="250"/>
      <c r="H9" s="250"/>
      <c r="I9" s="250"/>
      <c r="J9" s="250"/>
    </row>
    <row r="10" spans="1:17" ht="12.75" customHeight="1">
      <c r="A10" s="891" t="s">
        <v>596</v>
      </c>
      <c r="B10" s="891"/>
      <c r="C10" s="313">
        <f>SUM('Pg. 18 Annual Cash Flow'!I10)</f>
        <v>0</v>
      </c>
      <c r="D10" s="313">
        <f>+C10*(1+'Pg. 18 Annual Cash Flow'!$F$28)</f>
        <v>0</v>
      </c>
      <c r="E10" s="313">
        <f>+D10*(1+'Pg. 18 Annual Cash Flow'!$F$28)</f>
        <v>0</v>
      </c>
      <c r="F10" s="313">
        <f>+E10*(1+'Pg. 18 Annual Cash Flow'!$F$28)</f>
        <v>0</v>
      </c>
      <c r="G10" s="313">
        <f>+F10*(1+'Pg. 18 Annual Cash Flow'!$F$28)</f>
        <v>0</v>
      </c>
      <c r="H10" s="313">
        <f>+G10*(1+'Pg. 18 Annual Cash Flow'!$F$28)</f>
        <v>0</v>
      </c>
      <c r="I10" s="313">
        <f>+H10*(1+'Pg. 18 Annual Cash Flow'!$F$28)</f>
        <v>0</v>
      </c>
      <c r="J10" s="313">
        <f>+I10*(1+'Pg. 18 Annual Cash Flow'!$F$28)</f>
        <v>0</v>
      </c>
    </row>
    <row r="11" spans="1:17" ht="9.4" customHeight="1">
      <c r="A11" s="608"/>
      <c r="B11" s="608"/>
      <c r="C11" s="251"/>
      <c r="D11" s="251"/>
      <c r="E11" s="251"/>
      <c r="F11" s="251"/>
      <c r="G11" s="251"/>
      <c r="H11" s="251"/>
      <c r="I11" s="251"/>
      <c r="J11" s="251"/>
    </row>
    <row r="12" spans="1:17" ht="26.25" customHeight="1">
      <c r="A12" s="885" t="s">
        <v>597</v>
      </c>
      <c r="B12" s="885"/>
      <c r="C12" s="313">
        <f>SUM('Pg. 18 Annual Cash Flow'!I14)</f>
        <v>0</v>
      </c>
      <c r="D12" s="313">
        <f>+C12*(1+'Pg. 18 Annual Cash Flow'!$F$29)</f>
        <v>0</v>
      </c>
      <c r="E12" s="313">
        <f>+D12*(1+'Pg. 18 Annual Cash Flow'!$F$29)</f>
        <v>0</v>
      </c>
      <c r="F12" s="313">
        <f>+E12*(1+'Pg. 18 Annual Cash Flow'!$F$29)</f>
        <v>0</v>
      </c>
      <c r="G12" s="313">
        <f>+F12*(1+'Pg. 18 Annual Cash Flow'!$F$29)</f>
        <v>0</v>
      </c>
      <c r="H12" s="313">
        <f>+G12*(1+'Pg. 18 Annual Cash Flow'!$F$29)</f>
        <v>0</v>
      </c>
      <c r="I12" s="313">
        <f>+H12*(1+'Pg. 18 Annual Cash Flow'!$F$29)</f>
        <v>0</v>
      </c>
      <c r="J12" s="313">
        <f>+I12*(1+'Pg. 18 Annual Cash Flow'!$F$29)</f>
        <v>0</v>
      </c>
    </row>
    <row r="13" spans="1:17" ht="13.15" customHeight="1">
      <c r="A13" s="891" t="s">
        <v>598</v>
      </c>
      <c r="B13" s="891"/>
      <c r="C13" s="313">
        <f>'Pg. 18 Annual Cash Flow'!I15</f>
        <v>0</v>
      </c>
      <c r="D13" s="313">
        <f>+C13*(1+'Pg. 18 Annual Cash Flow'!F30)</f>
        <v>0</v>
      </c>
      <c r="E13" s="313">
        <f>+D13*(1+'Pg. 18 Annual Cash Flow'!F30)</f>
        <v>0</v>
      </c>
      <c r="F13" s="313">
        <f>+E13*(1+'Pg. 18 Annual Cash Flow'!F30)</f>
        <v>0</v>
      </c>
      <c r="G13" s="313">
        <f>+F13*(1+'Pg. 18 Annual Cash Flow'!F30)</f>
        <v>0</v>
      </c>
      <c r="H13" s="313">
        <f>+G13*(1+'Pg. 18 Annual Cash Flow'!F30)</f>
        <v>0</v>
      </c>
      <c r="I13" s="313">
        <f>+H13*(1+'Pg. 18 Annual Cash Flow'!F30)</f>
        <v>0</v>
      </c>
      <c r="J13" s="313">
        <f>+I13*(1+'Pg. 18 Annual Cash Flow'!F30)</f>
        <v>0</v>
      </c>
    </row>
    <row r="14" spans="1:17" ht="9.4" customHeight="1">
      <c r="A14" s="902"/>
      <c r="B14" s="902"/>
      <c r="C14" s="251"/>
      <c r="D14" s="251"/>
      <c r="E14" s="251"/>
      <c r="F14" s="251"/>
      <c r="G14" s="251"/>
      <c r="H14" s="251"/>
      <c r="I14" s="251"/>
      <c r="J14" s="251"/>
    </row>
    <row r="15" spans="1:17" ht="26.45" customHeight="1">
      <c r="A15" s="885" t="s">
        <v>566</v>
      </c>
      <c r="B15" s="886"/>
      <c r="C15" s="313">
        <f>+C8+C10-C12-C13</f>
        <v>0</v>
      </c>
      <c r="D15" s="313">
        <f>+D8+D10-D12-D13</f>
        <v>0</v>
      </c>
      <c r="E15" s="313">
        <f t="shared" ref="E15:J15" si="1">+E8+E10-E12-E13</f>
        <v>0</v>
      </c>
      <c r="F15" s="313">
        <f t="shared" si="1"/>
        <v>0</v>
      </c>
      <c r="G15" s="313">
        <f t="shared" si="1"/>
        <v>0</v>
      </c>
      <c r="H15" s="313">
        <f t="shared" si="1"/>
        <v>0</v>
      </c>
      <c r="I15" s="313">
        <f t="shared" si="1"/>
        <v>0</v>
      </c>
      <c r="J15" s="313">
        <f t="shared" si="1"/>
        <v>0</v>
      </c>
    </row>
    <row r="16" spans="1:17" ht="13.15" customHeight="1">
      <c r="A16" s="887" t="s">
        <v>599</v>
      </c>
      <c r="B16" s="888"/>
      <c r="C16" s="313">
        <f>SUM('Pg. 18 Annual Cash Flow'!I19)</f>
        <v>0</v>
      </c>
      <c r="D16" s="313">
        <f>C16</f>
        <v>0</v>
      </c>
      <c r="E16" s="313">
        <f t="shared" ref="E16:J16" si="2">D16</f>
        <v>0</v>
      </c>
      <c r="F16" s="313">
        <f t="shared" si="2"/>
        <v>0</v>
      </c>
      <c r="G16" s="313">
        <f t="shared" si="2"/>
        <v>0</v>
      </c>
      <c r="H16" s="313">
        <f t="shared" si="2"/>
        <v>0</v>
      </c>
      <c r="I16" s="313">
        <f t="shared" si="2"/>
        <v>0</v>
      </c>
      <c r="J16" s="313">
        <f t="shared" si="2"/>
        <v>0</v>
      </c>
    </row>
    <row r="17" spans="1:14" ht="13.15" customHeight="1">
      <c r="A17" s="885" t="s">
        <v>600</v>
      </c>
      <c r="B17" s="886"/>
      <c r="C17" s="252">
        <f>'Pg. 18 Annual Cash Flow'!I20</f>
        <v>0</v>
      </c>
      <c r="D17" s="252"/>
      <c r="E17" s="252"/>
      <c r="F17" s="252"/>
      <c r="G17" s="252"/>
      <c r="H17" s="252"/>
      <c r="I17" s="252"/>
      <c r="J17" s="252"/>
    </row>
    <row r="18" spans="1:14" ht="13.5" thickBot="1">
      <c r="A18" s="893" t="s">
        <v>601</v>
      </c>
      <c r="B18" s="894"/>
      <c r="C18" s="314">
        <f>C15-C16-C17</f>
        <v>0</v>
      </c>
      <c r="D18" s="314">
        <f t="shared" ref="D18:J18" si="3">D15-D16-D17</f>
        <v>0</v>
      </c>
      <c r="E18" s="314">
        <f t="shared" si="3"/>
        <v>0</v>
      </c>
      <c r="F18" s="314">
        <f t="shared" si="3"/>
        <v>0</v>
      </c>
      <c r="G18" s="314">
        <f t="shared" si="3"/>
        <v>0</v>
      </c>
      <c r="H18" s="314">
        <f t="shared" si="3"/>
        <v>0</v>
      </c>
      <c r="I18" s="314">
        <f t="shared" si="3"/>
        <v>0</v>
      </c>
      <c r="J18" s="314">
        <f t="shared" si="3"/>
        <v>0</v>
      </c>
    </row>
    <row r="19" spans="1:14" ht="13.5" thickTop="1">
      <c r="A19" s="890" t="s">
        <v>602</v>
      </c>
      <c r="B19" s="890"/>
      <c r="C19" s="313">
        <f>C18</f>
        <v>0</v>
      </c>
      <c r="D19" s="313">
        <f>D18+C19</f>
        <v>0</v>
      </c>
      <c r="E19" s="313">
        <f t="shared" ref="E19:J19" si="4">D19+E18</f>
        <v>0</v>
      </c>
      <c r="F19" s="313">
        <f t="shared" si="4"/>
        <v>0</v>
      </c>
      <c r="G19" s="313">
        <f t="shared" si="4"/>
        <v>0</v>
      </c>
      <c r="H19" s="313">
        <f t="shared" si="4"/>
        <v>0</v>
      </c>
      <c r="I19" s="313">
        <f t="shared" si="4"/>
        <v>0</v>
      </c>
      <c r="J19" s="313">
        <f t="shared" si="4"/>
        <v>0</v>
      </c>
    </row>
    <row r="20" spans="1:14" ht="9.4" customHeight="1">
      <c r="A20" s="895"/>
      <c r="B20" s="895"/>
      <c r="C20" s="253"/>
      <c r="D20" s="253"/>
      <c r="E20" s="253"/>
      <c r="F20" s="253"/>
      <c r="G20" s="253"/>
      <c r="H20" s="253"/>
      <c r="I20" s="253"/>
      <c r="J20" s="253"/>
    </row>
    <row r="21" spans="1:14" ht="13.15" customHeight="1">
      <c r="A21" s="891" t="s">
        <v>571</v>
      </c>
      <c r="B21" s="891"/>
      <c r="C21" s="447" t="e">
        <f>C15/(C16+C17)</f>
        <v>#DIV/0!</v>
      </c>
      <c r="D21" s="447" t="e">
        <f>D15/(D16+D17)</f>
        <v>#DIV/0!</v>
      </c>
      <c r="E21" s="447" t="e">
        <f t="shared" ref="E21:J21" si="5">E15/(E16+E17)</f>
        <v>#DIV/0!</v>
      </c>
      <c r="F21" s="447" t="e">
        <f t="shared" si="5"/>
        <v>#DIV/0!</v>
      </c>
      <c r="G21" s="447" t="e">
        <f t="shared" si="5"/>
        <v>#DIV/0!</v>
      </c>
      <c r="H21" s="447" t="e">
        <f t="shared" si="5"/>
        <v>#DIV/0!</v>
      </c>
      <c r="I21" s="447" t="e">
        <f t="shared" si="5"/>
        <v>#DIV/0!</v>
      </c>
      <c r="J21" s="447" t="e">
        <f t="shared" si="5"/>
        <v>#DIV/0!</v>
      </c>
      <c r="N21" s="446"/>
    </row>
    <row r="22" spans="1:14" ht="12.75" customHeight="1">
      <c r="A22" s="228" t="s">
        <v>603</v>
      </c>
      <c r="B22" s="229"/>
      <c r="C22" s="447" t="e">
        <f>AVERAGE(C21)</f>
        <v>#DIV/0!</v>
      </c>
      <c r="D22" s="447" t="e">
        <f>AVERAGE(C21:D21)</f>
        <v>#DIV/0!</v>
      </c>
      <c r="E22" s="447" t="e">
        <f>AVERAGE(C21:E21)</f>
        <v>#DIV/0!</v>
      </c>
      <c r="F22" s="447" t="e">
        <f>AVERAGE(C21:F21)</f>
        <v>#DIV/0!</v>
      </c>
      <c r="G22" s="447" t="e">
        <f>AVERAGE(C21:G21)</f>
        <v>#DIV/0!</v>
      </c>
      <c r="H22" s="447" t="e">
        <f>AVERAGE(C21:H21)</f>
        <v>#DIV/0!</v>
      </c>
      <c r="I22" s="447" t="e">
        <f>AVERAGE(C21:I21)</f>
        <v>#DIV/0!</v>
      </c>
      <c r="J22" s="447" t="e">
        <f>AVERAGE(C21:J21)</f>
        <v>#DIV/0!</v>
      </c>
    </row>
    <row r="23" spans="1:14" ht="9.4" customHeight="1">
      <c r="A23" s="526"/>
      <c r="B23" s="526"/>
      <c r="C23" s="527"/>
      <c r="D23" s="527"/>
      <c r="E23" s="527"/>
      <c r="F23" s="527"/>
      <c r="G23" s="527"/>
      <c r="H23" s="527"/>
      <c r="I23" s="527"/>
      <c r="J23" s="527"/>
    </row>
    <row r="24" spans="1:14" ht="12" customHeight="1">
      <c r="A24" s="161"/>
      <c r="B24" s="161"/>
      <c r="C24" s="161"/>
      <c r="D24" s="161"/>
      <c r="E24" s="161"/>
      <c r="F24" s="161"/>
      <c r="G24" s="161"/>
      <c r="H24" s="161"/>
      <c r="I24" s="161"/>
      <c r="J24" s="161"/>
    </row>
    <row r="25" spans="1:14" ht="9.4" customHeight="1"/>
    <row r="26" spans="1:14" ht="15" customHeight="1">
      <c r="A26" s="25"/>
      <c r="B26" s="25"/>
      <c r="C26" s="899" t="s">
        <v>583</v>
      </c>
      <c r="D26" s="900"/>
      <c r="E26" s="900"/>
      <c r="F26" s="900"/>
      <c r="G26" s="900"/>
      <c r="H26" s="900"/>
      <c r="I26" s="901"/>
    </row>
    <row r="27" spans="1:14">
      <c r="A27" s="767" t="s">
        <v>319</v>
      </c>
      <c r="B27" s="767"/>
      <c r="C27" s="160" t="s">
        <v>604</v>
      </c>
      <c r="D27" s="160" t="s">
        <v>605</v>
      </c>
      <c r="E27" s="160" t="s">
        <v>606</v>
      </c>
      <c r="F27" s="160" t="s">
        <v>607</v>
      </c>
      <c r="G27" s="160" t="s">
        <v>608</v>
      </c>
      <c r="H27" s="160" t="s">
        <v>609</v>
      </c>
      <c r="I27" s="160" t="s">
        <v>610</v>
      </c>
    </row>
    <row r="28" spans="1:14">
      <c r="A28" s="891" t="s">
        <v>592</v>
      </c>
      <c r="B28" s="891"/>
      <c r="C28" s="313">
        <f>+J5*(1+'Pg. 18 Annual Cash Flow'!F25)</f>
        <v>0</v>
      </c>
      <c r="D28" s="313">
        <f>+C28*(1+'Pg. 18 Annual Cash Flow'!F25)</f>
        <v>0</v>
      </c>
      <c r="E28" s="313">
        <f>+D28*(1+'Pg. 18 Annual Cash Flow'!F25)</f>
        <v>0</v>
      </c>
      <c r="F28" s="313">
        <f>+E28*(1+'Pg. 18 Annual Cash Flow'!F25)</f>
        <v>0</v>
      </c>
      <c r="G28" s="313">
        <f>+F28*(1+'Pg. 18 Annual Cash Flow'!F25)</f>
        <v>0</v>
      </c>
      <c r="H28" s="313">
        <f>+G28*(1+'Pg. 18 Annual Cash Flow'!F25)</f>
        <v>0</v>
      </c>
      <c r="I28" s="313">
        <f>+H28*(1+'Pg. 18 Annual Cash Flow'!F25)</f>
        <v>0</v>
      </c>
      <c r="J28" s="162"/>
    </row>
    <row r="29" spans="1:14">
      <c r="A29" s="891" t="s">
        <v>593</v>
      </c>
      <c r="B29" s="891"/>
      <c r="C29" s="313">
        <f>+J6*(1+'Pg. 18 Annual Cash Flow'!F26)</f>
        <v>0</v>
      </c>
      <c r="D29" s="313">
        <f>+C29*(1+'Pg. 18 Annual Cash Flow'!F26)</f>
        <v>0</v>
      </c>
      <c r="E29" s="313">
        <f>+D29*(1+'Pg. 18 Annual Cash Flow'!F26)</f>
        <v>0</v>
      </c>
      <c r="F29" s="313">
        <f>+E29*(1+'Pg. 18 Annual Cash Flow'!F26)</f>
        <v>0</v>
      </c>
      <c r="G29" s="313">
        <f>+F29*(1+'Pg. 18 Annual Cash Flow'!F26)</f>
        <v>0</v>
      </c>
      <c r="H29" s="313">
        <f>+G29*(1+'Pg. 18 Annual Cash Flow'!F26)</f>
        <v>0</v>
      </c>
      <c r="I29" s="313">
        <f>+H29*(1+'Pg. 18 Annual Cash Flow'!F26)</f>
        <v>0</v>
      </c>
      <c r="J29" s="163"/>
    </row>
    <row r="30" spans="1:14">
      <c r="A30" s="891" t="s">
        <v>594</v>
      </c>
      <c r="B30" s="891"/>
      <c r="C30" s="313">
        <f>+J7*(1+'Pg. 18 Annual Cash Flow'!F27)</f>
        <v>0</v>
      </c>
      <c r="D30" s="313">
        <f>+C30*(1+'Pg. 18 Annual Cash Flow'!F27)</f>
        <v>0</v>
      </c>
      <c r="E30" s="313">
        <f>+D30*(1+'Pg. 18 Annual Cash Flow'!F27)</f>
        <v>0</v>
      </c>
      <c r="F30" s="313">
        <f>+E30*(1+'Pg. 18 Annual Cash Flow'!F27)</f>
        <v>0</v>
      </c>
      <c r="G30" s="313">
        <f>+F30*(1+'Pg. 18 Annual Cash Flow'!F27)</f>
        <v>0</v>
      </c>
      <c r="H30" s="313">
        <f>+G30*(1+'Pg. 18 Annual Cash Flow'!F27)</f>
        <v>0</v>
      </c>
      <c r="I30" s="313">
        <f>+H30*(1+'Pg. 18 Annual Cash Flow'!F27)</f>
        <v>0</v>
      </c>
      <c r="J30" s="163"/>
    </row>
    <row r="31" spans="1:14" ht="13.5" thickBot="1">
      <c r="A31" s="892" t="s">
        <v>595</v>
      </c>
      <c r="B31" s="892"/>
      <c r="C31" s="314">
        <f>SUM(C28:C30)</f>
        <v>0</v>
      </c>
      <c r="D31" s="314">
        <f t="shared" ref="D31:I31" si="6">SUM(D28:D30)</f>
        <v>0</v>
      </c>
      <c r="E31" s="314">
        <f t="shared" si="6"/>
        <v>0</v>
      </c>
      <c r="F31" s="314">
        <f t="shared" si="6"/>
        <v>0</v>
      </c>
      <c r="G31" s="314">
        <f t="shared" si="6"/>
        <v>0</v>
      </c>
      <c r="H31" s="314">
        <f t="shared" si="6"/>
        <v>0</v>
      </c>
      <c r="I31" s="314">
        <f t="shared" si="6"/>
        <v>0</v>
      </c>
    </row>
    <row r="32" spans="1:14" ht="9.4" customHeight="1" thickTop="1">
      <c r="C32" s="251"/>
      <c r="D32" s="251"/>
      <c r="E32" s="251"/>
      <c r="F32" s="251"/>
      <c r="G32" s="251"/>
      <c r="H32" s="251"/>
      <c r="I32" s="251"/>
    </row>
    <row r="33" spans="1:10">
      <c r="A33" s="891" t="s">
        <v>596</v>
      </c>
      <c r="B33" s="891"/>
      <c r="C33" s="313">
        <f>+J10*(1+'Pg. 18 Annual Cash Flow'!$F$28)</f>
        <v>0</v>
      </c>
      <c r="D33" s="313">
        <f>+C33*(1+'Pg. 18 Annual Cash Flow'!$F$28)</f>
        <v>0</v>
      </c>
      <c r="E33" s="313">
        <f>+D33*(1+'Pg. 18 Annual Cash Flow'!$F$28)</f>
        <v>0</v>
      </c>
      <c r="F33" s="313">
        <f>+E33*(1+'Pg. 18 Annual Cash Flow'!$F$28)</f>
        <v>0</v>
      </c>
      <c r="G33" s="313">
        <f>+F33*(1+'Pg. 18 Annual Cash Flow'!$F$28)</f>
        <v>0</v>
      </c>
      <c r="H33" s="313">
        <f>+G33*(1+'Pg. 18 Annual Cash Flow'!$F$28)</f>
        <v>0</v>
      </c>
      <c r="I33" s="313">
        <f>+H33*(1+'Pg. 18 Annual Cash Flow'!$F$28)</f>
        <v>0</v>
      </c>
      <c r="J33" s="163"/>
    </row>
    <row r="34" spans="1:10" ht="9.4" customHeight="1">
      <c r="C34" s="315"/>
      <c r="D34" s="315"/>
      <c r="E34" s="315"/>
      <c r="F34" s="315"/>
      <c r="G34" s="315"/>
      <c r="H34" s="315"/>
      <c r="I34" s="315"/>
    </row>
    <row r="35" spans="1:10" ht="27.6" customHeight="1">
      <c r="A35" s="885" t="s">
        <v>597</v>
      </c>
      <c r="B35" s="885"/>
      <c r="C35" s="313">
        <f>+J12*(1+'Pg. 18 Annual Cash Flow'!$F$29)</f>
        <v>0</v>
      </c>
      <c r="D35" s="313">
        <f>+C35*(1+'Pg. 18 Annual Cash Flow'!$F$29)</f>
        <v>0</v>
      </c>
      <c r="E35" s="313">
        <f>+D35*(1+'Pg. 18 Annual Cash Flow'!$F$29)</f>
        <v>0</v>
      </c>
      <c r="F35" s="313">
        <f>+E35*(1+'Pg. 18 Annual Cash Flow'!$F$29)</f>
        <v>0</v>
      </c>
      <c r="G35" s="313">
        <f>+F35*(1+'Pg. 18 Annual Cash Flow'!$F$29)</f>
        <v>0</v>
      </c>
      <c r="H35" s="313">
        <f>+G35*(1+'Pg. 18 Annual Cash Flow'!$F$29)</f>
        <v>0</v>
      </c>
      <c r="I35" s="313">
        <f>+H35*(1+'Pg. 18 Annual Cash Flow'!$F$29)</f>
        <v>0</v>
      </c>
      <c r="J35" s="163"/>
    </row>
    <row r="36" spans="1:10" ht="13.15" customHeight="1">
      <c r="A36" s="891" t="s">
        <v>598</v>
      </c>
      <c r="B36" s="891"/>
      <c r="C36" s="313">
        <f>J13*(1+'Pg. 18 Annual Cash Flow'!F30)</f>
        <v>0</v>
      </c>
      <c r="D36" s="313">
        <f>+C36*(1+'Pg. 18 Annual Cash Flow'!F30)</f>
        <v>0</v>
      </c>
      <c r="E36" s="313">
        <f>+D36*(1+'Pg. 18 Annual Cash Flow'!F30)</f>
        <v>0</v>
      </c>
      <c r="F36" s="313">
        <f>+E36*(1+'Pg. 18 Annual Cash Flow'!F30)</f>
        <v>0</v>
      </c>
      <c r="G36" s="313">
        <f>+F36*(1+'Pg. 18 Annual Cash Flow'!F30)</f>
        <v>0</v>
      </c>
      <c r="H36" s="313">
        <f>+G36*(1+'Pg. 18 Annual Cash Flow'!F30)</f>
        <v>0</v>
      </c>
      <c r="I36" s="313">
        <f>+H36*(1+'Pg. 18 Annual Cash Flow'!F30)</f>
        <v>0</v>
      </c>
      <c r="J36" s="305"/>
    </row>
    <row r="37" spans="1:10" ht="9.4" customHeight="1">
      <c r="A37" s="164"/>
      <c r="B37" s="164"/>
      <c r="C37" s="315"/>
      <c r="D37" s="315"/>
      <c r="E37" s="315"/>
      <c r="F37" s="315"/>
      <c r="G37" s="315"/>
      <c r="H37" s="315"/>
      <c r="I37" s="315"/>
      <c r="J37" s="163"/>
    </row>
    <row r="38" spans="1:10" ht="26.25" customHeight="1">
      <c r="A38" s="885" t="s">
        <v>566</v>
      </c>
      <c r="B38" s="886"/>
      <c r="C38" s="313">
        <f>+C31+C33-C35-C36</f>
        <v>0</v>
      </c>
      <c r="D38" s="313">
        <f t="shared" ref="D38:I38" si="7">+D31+D33-D35-D36</f>
        <v>0</v>
      </c>
      <c r="E38" s="313">
        <f t="shared" si="7"/>
        <v>0</v>
      </c>
      <c r="F38" s="313">
        <f t="shared" si="7"/>
        <v>0</v>
      </c>
      <c r="G38" s="313">
        <f t="shared" si="7"/>
        <v>0</v>
      </c>
      <c r="H38" s="313">
        <f t="shared" si="7"/>
        <v>0</v>
      </c>
      <c r="I38" s="313">
        <f t="shared" si="7"/>
        <v>0</v>
      </c>
      <c r="J38" s="163"/>
    </row>
    <row r="39" spans="1:10">
      <c r="A39" s="887" t="s">
        <v>599</v>
      </c>
      <c r="B39" s="888"/>
      <c r="C39" s="313">
        <f>J16</f>
        <v>0</v>
      </c>
      <c r="D39" s="313">
        <f t="shared" ref="D39:I39" si="8">C39</f>
        <v>0</v>
      </c>
      <c r="E39" s="313">
        <f t="shared" si="8"/>
        <v>0</v>
      </c>
      <c r="F39" s="313">
        <f t="shared" si="8"/>
        <v>0</v>
      </c>
      <c r="G39" s="313">
        <f t="shared" si="8"/>
        <v>0</v>
      </c>
      <c r="H39" s="313">
        <f t="shared" si="8"/>
        <v>0</v>
      </c>
      <c r="I39" s="313">
        <f t="shared" si="8"/>
        <v>0</v>
      </c>
      <c r="J39" s="165"/>
    </row>
    <row r="40" spans="1:10" ht="12.75" customHeight="1">
      <c r="A40" s="885" t="s">
        <v>600</v>
      </c>
      <c r="B40" s="886"/>
      <c r="C40" s="316"/>
      <c r="D40" s="316"/>
      <c r="E40" s="316"/>
      <c r="F40" s="316"/>
      <c r="G40" s="316"/>
      <c r="H40" s="316"/>
      <c r="I40" s="316"/>
      <c r="J40" s="166"/>
    </row>
    <row r="41" spans="1:10" ht="13.5" thickBot="1">
      <c r="A41" s="891" t="s">
        <v>570</v>
      </c>
      <c r="B41" s="886"/>
      <c r="C41" s="314">
        <f>C38-C39-C40</f>
        <v>0</v>
      </c>
      <c r="D41" s="314">
        <f t="shared" ref="D41:I41" si="9">D38-D39-D40</f>
        <v>0</v>
      </c>
      <c r="E41" s="314">
        <f t="shared" si="9"/>
        <v>0</v>
      </c>
      <c r="F41" s="314">
        <f t="shared" si="9"/>
        <v>0</v>
      </c>
      <c r="G41" s="314">
        <f t="shared" si="9"/>
        <v>0</v>
      </c>
      <c r="H41" s="314">
        <f t="shared" si="9"/>
        <v>0</v>
      </c>
      <c r="I41" s="314">
        <f t="shared" si="9"/>
        <v>0</v>
      </c>
      <c r="J41" s="166"/>
    </row>
    <row r="42" spans="1:10" ht="14.45" customHeight="1" thickTop="1">
      <c r="A42" s="890" t="s">
        <v>602</v>
      </c>
      <c r="B42" s="890"/>
      <c r="C42" s="313">
        <f>J19+C41</f>
        <v>0</v>
      </c>
      <c r="D42" s="313">
        <f t="shared" ref="D42:I42" si="10">D41+C42</f>
        <v>0</v>
      </c>
      <c r="E42" s="313">
        <f t="shared" si="10"/>
        <v>0</v>
      </c>
      <c r="F42" s="313">
        <f t="shared" si="10"/>
        <v>0</v>
      </c>
      <c r="G42" s="313">
        <f t="shared" si="10"/>
        <v>0</v>
      </c>
      <c r="H42" s="313">
        <f t="shared" si="10"/>
        <v>0</v>
      </c>
      <c r="I42" s="313">
        <f t="shared" si="10"/>
        <v>0</v>
      </c>
      <c r="J42" s="165"/>
    </row>
    <row r="43" spans="1:10" ht="8.4499999999999993" customHeight="1">
      <c r="A43" s="167"/>
      <c r="B43" s="167"/>
      <c r="C43" s="253"/>
      <c r="D43" s="253"/>
      <c r="E43" s="253"/>
      <c r="F43" s="253"/>
      <c r="G43" s="253"/>
      <c r="H43" s="253"/>
      <c r="I43" s="253"/>
      <c r="J43" s="162"/>
    </row>
    <row r="44" spans="1:10">
      <c r="A44" s="891" t="s">
        <v>571</v>
      </c>
      <c r="B44" s="891"/>
      <c r="C44" s="447" t="e">
        <f>C38/(C39+C40)</f>
        <v>#DIV/0!</v>
      </c>
      <c r="D44" s="447" t="e">
        <f t="shared" ref="D44:I44" si="11">D38/(D39+D40)</f>
        <v>#DIV/0!</v>
      </c>
      <c r="E44" s="447" t="e">
        <f t="shared" si="11"/>
        <v>#DIV/0!</v>
      </c>
      <c r="F44" s="447" t="e">
        <f t="shared" si="11"/>
        <v>#DIV/0!</v>
      </c>
      <c r="G44" s="447" t="e">
        <f t="shared" si="11"/>
        <v>#DIV/0!</v>
      </c>
      <c r="H44" s="447" t="e">
        <f t="shared" si="11"/>
        <v>#DIV/0!</v>
      </c>
      <c r="I44" s="447" t="e">
        <f t="shared" si="11"/>
        <v>#DIV/0!</v>
      </c>
      <c r="J44" s="163"/>
    </row>
    <row r="45" spans="1:10" ht="12.75" customHeight="1">
      <c r="A45" s="228" t="s">
        <v>603</v>
      </c>
      <c r="B45" s="229"/>
      <c r="C45" s="491" t="e">
        <f>AVERAGE(C21,D21,E21,F21,G21,H21,I21,J21,C44)</f>
        <v>#DIV/0!</v>
      </c>
      <c r="D45" s="491" t="e">
        <f>AVERAGE(C21,D21,E21,F21,G21,H21,I21,J21,C44,D44)</f>
        <v>#DIV/0!</v>
      </c>
      <c r="E45" s="491" t="e">
        <f>AVERAGE(C21,D21,E21,F21,G21,H21,I21,J21,C44,D44,E44)</f>
        <v>#DIV/0!</v>
      </c>
      <c r="F45" s="491" t="e">
        <f>AVERAGE(C21,D21,E21,F21,G21,H21,I21,J21,C44,D44,E44,F44)</f>
        <v>#DIV/0!</v>
      </c>
      <c r="G45" s="491" t="e">
        <f>AVERAGE(C21,D21,E21,F21,G21,H21,I21,J21,C44,D44,E44,F44,G44)</f>
        <v>#DIV/0!</v>
      </c>
      <c r="H45" s="491" t="e">
        <f>AVERAGE(C21,D21,E21,F21,G21,H21,I21,J21,C44,D44,E44,F44,G44,H44)</f>
        <v>#DIV/0!</v>
      </c>
      <c r="I45" s="491" t="e">
        <f>AVERAGE(C21,D21,E21,F21,G21,H21,I21,J21,C44,D44,E44,F44,G44,H44,I44)</f>
        <v>#DIV/0!</v>
      </c>
      <c r="J45" s="163"/>
    </row>
  </sheetData>
  <sheetProtection algorithmName="SHA-512" hashValue="UdLUmE7gagVJIncni3G9DHU6AswBOQKLxISQG5a2i5T+7oA9KBuuVHQE4HQgzZS4WXsSRv4r9d7WTAuOg0IIkQ==" saltValue="s6acHmgTDwNVRN6ILg7/lQ==" spinCount="100000" sheet="1" selectLockedCells="1"/>
  <mergeCells count="35">
    <mergeCell ref="C2:J2"/>
    <mergeCell ref="C26:I26"/>
    <mergeCell ref="A27:B27"/>
    <mergeCell ref="A11:B11"/>
    <mergeCell ref="A12:B12"/>
    <mergeCell ref="A14:B14"/>
    <mergeCell ref="A15:B15"/>
    <mergeCell ref="A6:B6"/>
    <mergeCell ref="A7:B7"/>
    <mergeCell ref="A8:B8"/>
    <mergeCell ref="A9:B9"/>
    <mergeCell ref="C3:J3"/>
    <mergeCell ref="A44:B44"/>
    <mergeCell ref="A42:B42"/>
    <mergeCell ref="A31:B31"/>
    <mergeCell ref="A16:B16"/>
    <mergeCell ref="A19:B19"/>
    <mergeCell ref="A21:B21"/>
    <mergeCell ref="A17:B17"/>
    <mergeCell ref="A18:B18"/>
    <mergeCell ref="A20:B20"/>
    <mergeCell ref="A30:B30"/>
    <mergeCell ref="A35:B35"/>
    <mergeCell ref="A41:B41"/>
    <mergeCell ref="A33:B33"/>
    <mergeCell ref="A28:B28"/>
    <mergeCell ref="A29:B29"/>
    <mergeCell ref="A36:B36"/>
    <mergeCell ref="A40:B40"/>
    <mergeCell ref="A39:B39"/>
    <mergeCell ref="A38:B38"/>
    <mergeCell ref="A4:B4"/>
    <mergeCell ref="A5:B5"/>
    <mergeCell ref="A10:B10"/>
    <mergeCell ref="A13:B13"/>
  </mergeCells>
  <pageMargins left="0.25" right="0.25" top="0.25" bottom="0.25" header="0.3" footer="0.05"/>
  <pageSetup scale="85" firstPageNumber="25" orientation="portrait" r:id="rId1"/>
  <headerFooter>
    <oddHeader xml:space="preserve">&amp;R
</oddHeader>
    <oddFooter>&amp;L&amp;"Arial Narrow,Regular"HOME - HTF&amp;CPage &amp;P of &amp;N&amp;R&amp;"Arial Narrow,Regular"2026</oddFooter>
  </headerFooter>
  <ignoredErrors>
    <ignoredError sqref="C22:J22 C45:I45" evalError="1"/>
    <ignoredError sqref="A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S43"/>
  <sheetViews>
    <sheetView showGridLines="0" zoomScaleNormal="100" workbookViewId="0">
      <selection activeCell="R3" sqref="R3"/>
    </sheetView>
  </sheetViews>
  <sheetFormatPr defaultColWidth="8.85546875" defaultRowHeight="12.75"/>
  <cols>
    <col min="1" max="1" width="4.7109375" style="238" customWidth="1"/>
    <col min="2" max="4" width="4.7109375" style="49" customWidth="1"/>
    <col min="5" max="5" width="5.5703125" style="49" customWidth="1"/>
    <col min="6" max="9" width="4.7109375" style="49" customWidth="1"/>
    <col min="10" max="16" width="7.140625" style="49" customWidth="1"/>
    <col min="17" max="17" width="5.85546875" style="49" customWidth="1"/>
    <col min="18" max="18" width="20.7109375" style="49" customWidth="1"/>
    <col min="19" max="19" width="2" style="49" customWidth="1"/>
    <col min="20" max="71" width="8.85546875" style="46"/>
    <col min="72" max="16384" width="8.85546875" style="49"/>
  </cols>
  <sheetData>
    <row r="1" spans="1:19" ht="16.5" customHeight="1">
      <c r="A1" s="231" t="s">
        <v>35</v>
      </c>
      <c r="B1" s="594" t="s">
        <v>36</v>
      </c>
      <c r="C1" s="594"/>
      <c r="D1" s="594"/>
      <c r="E1" s="594"/>
      <c r="F1" s="594"/>
      <c r="G1" s="594"/>
      <c r="H1" s="594"/>
      <c r="I1" s="594"/>
      <c r="J1" s="594"/>
      <c r="K1" s="594"/>
      <c r="L1" s="594"/>
      <c r="M1" s="594"/>
      <c r="N1" s="594"/>
      <c r="O1" s="594"/>
      <c r="P1" s="594"/>
      <c r="Q1" s="594"/>
      <c r="R1" s="608"/>
      <c r="S1" s="46"/>
    </row>
    <row r="2" spans="1:19" ht="8.85" customHeight="1">
      <c r="A2" s="231"/>
      <c r="B2" s="45"/>
      <c r="C2" s="45"/>
      <c r="D2" s="45"/>
      <c r="E2" s="45"/>
      <c r="F2" s="45"/>
      <c r="G2" s="45"/>
      <c r="H2" s="45"/>
      <c r="I2" s="45"/>
      <c r="J2" s="45"/>
      <c r="K2" s="45"/>
      <c r="L2" s="45"/>
      <c r="M2" s="45"/>
      <c r="N2" s="45"/>
      <c r="O2" s="45"/>
      <c r="P2" s="45"/>
      <c r="Q2" s="46"/>
      <c r="S2" s="46"/>
    </row>
    <row r="3" spans="1:19" ht="16.5" customHeight="1">
      <c r="A3" s="231" t="s">
        <v>37</v>
      </c>
      <c r="B3" s="610" t="s">
        <v>38</v>
      </c>
      <c r="C3" s="610"/>
      <c r="D3" s="610"/>
      <c r="E3" s="610"/>
      <c r="F3" s="610"/>
      <c r="G3" s="610"/>
      <c r="H3" s="610"/>
      <c r="I3" s="610"/>
      <c r="J3" s="610"/>
      <c r="K3" s="610"/>
      <c r="L3" s="610"/>
      <c r="M3" s="610"/>
      <c r="N3" s="610"/>
      <c r="O3" s="610"/>
      <c r="P3" s="610"/>
      <c r="Q3" s="46"/>
      <c r="R3" s="48" t="s">
        <v>33</v>
      </c>
      <c r="S3" s="46"/>
    </row>
    <row r="4" spans="1:19" ht="16.5" customHeight="1">
      <c r="A4" s="231"/>
      <c r="B4" s="610" t="s">
        <v>39</v>
      </c>
      <c r="C4" s="610"/>
      <c r="D4" s="610"/>
      <c r="E4" s="610"/>
      <c r="F4" s="610"/>
      <c r="G4" s="610"/>
      <c r="H4" s="610"/>
      <c r="I4" s="610"/>
      <c r="J4" s="610"/>
      <c r="K4" s="610"/>
      <c r="L4" s="610"/>
      <c r="M4" s="610"/>
      <c r="N4" s="610"/>
      <c r="O4" s="610"/>
      <c r="P4" s="610"/>
      <c r="Q4" s="46"/>
      <c r="R4" s="46"/>
      <c r="S4" s="46"/>
    </row>
    <row r="5" spans="1:19" ht="12.75" customHeight="1">
      <c r="A5" s="231"/>
      <c r="B5" s="45"/>
      <c r="C5" s="45"/>
      <c r="D5" s="45"/>
      <c r="E5" s="45"/>
      <c r="F5" s="45"/>
      <c r="G5" s="45"/>
      <c r="H5" s="45"/>
      <c r="I5" s="45"/>
      <c r="J5" s="45"/>
      <c r="K5" s="45"/>
      <c r="L5" s="45"/>
      <c r="M5" s="45"/>
      <c r="N5" s="45"/>
      <c r="O5" s="45"/>
      <c r="P5" s="45"/>
      <c r="Q5" s="46"/>
      <c r="R5" s="46"/>
      <c r="S5" s="46"/>
    </row>
    <row r="6" spans="1:19" ht="20.25" customHeight="1">
      <c r="A6" s="231" t="s">
        <v>40</v>
      </c>
      <c r="B6" s="610" t="s">
        <v>41</v>
      </c>
      <c r="C6" s="610"/>
      <c r="D6" s="610"/>
      <c r="E6" s="610"/>
      <c r="F6" s="610"/>
      <c r="G6" s="610"/>
      <c r="H6" s="610"/>
      <c r="I6" s="610"/>
      <c r="J6" s="610"/>
      <c r="K6" s="610"/>
      <c r="L6" s="610"/>
      <c r="M6" s="610"/>
      <c r="N6" s="610"/>
      <c r="O6" s="610"/>
      <c r="P6" s="610"/>
      <c r="Q6" s="46"/>
      <c r="R6" s="48" t="s">
        <v>33</v>
      </c>
      <c r="S6" s="46"/>
    </row>
    <row r="7" spans="1:19" ht="16.5" customHeight="1">
      <c r="A7" s="231"/>
      <c r="B7" s="610" t="s">
        <v>42</v>
      </c>
      <c r="C7" s="610"/>
      <c r="D7" s="610"/>
      <c r="E7" s="610"/>
      <c r="F7" s="610"/>
      <c r="G7" s="610"/>
      <c r="H7" s="610"/>
      <c r="I7" s="610"/>
      <c r="J7" s="610"/>
      <c r="K7" s="610"/>
      <c r="L7" s="610"/>
      <c r="M7" s="610"/>
      <c r="N7" s="610"/>
      <c r="O7" s="610"/>
      <c r="P7" s="610"/>
      <c r="Q7" s="46"/>
      <c r="R7" s="46"/>
      <c r="S7" s="46"/>
    </row>
    <row r="8" spans="1:19" s="26" customFormat="1" ht="8.85" customHeight="1">
      <c r="A8" s="239"/>
      <c r="B8" s="190"/>
      <c r="C8" s="190"/>
      <c r="D8" s="190"/>
      <c r="E8" s="190"/>
      <c r="F8" s="190"/>
      <c r="G8" s="190"/>
      <c r="H8" s="190"/>
      <c r="I8" s="190"/>
      <c r="J8" s="190"/>
      <c r="K8" s="190"/>
      <c r="L8" s="190"/>
      <c r="M8" s="190"/>
      <c r="N8" s="190"/>
      <c r="O8" s="190"/>
      <c r="P8" s="190"/>
      <c r="Q8" s="190"/>
      <c r="R8" s="190"/>
      <c r="S8" s="190"/>
    </row>
    <row r="9" spans="1:19" ht="16.5" customHeight="1">
      <c r="A9" s="231" t="s">
        <v>43</v>
      </c>
      <c r="B9" s="610" t="s">
        <v>44</v>
      </c>
      <c r="C9" s="610"/>
      <c r="D9" s="610"/>
      <c r="E9" s="610"/>
      <c r="F9" s="610"/>
      <c r="G9" s="610"/>
      <c r="H9" s="610"/>
      <c r="I9" s="610"/>
      <c r="J9" s="610"/>
      <c r="K9" s="628" t="s">
        <v>45</v>
      </c>
      <c r="L9" s="628"/>
      <c r="M9" s="628"/>
      <c r="N9" s="628"/>
      <c r="O9" s="628"/>
      <c r="P9" s="628"/>
      <c r="Q9" s="46"/>
      <c r="R9" s="48" t="s">
        <v>33</v>
      </c>
      <c r="S9" s="46"/>
    </row>
    <row r="10" spans="1:19" ht="8.85" customHeight="1">
      <c r="A10" s="231"/>
      <c r="C10" s="90"/>
      <c r="D10" s="90"/>
      <c r="E10" s="90"/>
      <c r="F10" s="90"/>
      <c r="G10" s="90"/>
      <c r="H10" s="90"/>
      <c r="I10" s="90"/>
      <c r="J10" s="90"/>
      <c r="K10" s="90"/>
      <c r="L10" s="90"/>
      <c r="M10" s="90"/>
      <c r="N10" s="90"/>
      <c r="O10" s="90"/>
      <c r="P10" s="90"/>
      <c r="Q10" s="90"/>
      <c r="R10" s="90"/>
      <c r="S10" s="611"/>
    </row>
    <row r="11" spans="1:19" ht="16.5" customHeight="1">
      <c r="A11" s="231"/>
      <c r="B11" s="612" t="s">
        <v>894</v>
      </c>
      <c r="C11" s="612"/>
      <c r="D11" s="612"/>
      <c r="E11" s="612"/>
      <c r="F11" s="612"/>
      <c r="G11" s="612"/>
      <c r="H11" s="612"/>
      <c r="I11" s="612"/>
      <c r="J11" s="612"/>
      <c r="K11" s="612"/>
      <c r="L11" s="612"/>
      <c r="M11" s="612"/>
      <c r="N11" s="612"/>
      <c r="O11" s="612"/>
      <c r="P11" s="612"/>
      <c r="Q11" s="612"/>
      <c r="R11" s="612"/>
      <c r="S11" s="611"/>
    </row>
    <row r="12" spans="1:19" ht="16.5" customHeight="1">
      <c r="A12" s="231"/>
      <c r="B12" s="610" t="s">
        <v>46</v>
      </c>
      <c r="C12" s="610"/>
      <c r="D12" s="610"/>
      <c r="E12" s="610"/>
      <c r="F12" s="610"/>
      <c r="G12" s="610"/>
      <c r="H12" s="610"/>
      <c r="I12" s="610"/>
      <c r="J12" s="610"/>
      <c r="K12" s="610"/>
      <c r="L12" s="610"/>
      <c r="M12" s="610"/>
      <c r="N12" s="610"/>
      <c r="O12" s="610"/>
      <c r="P12" s="610"/>
      <c r="Q12" s="46"/>
      <c r="R12" s="46"/>
      <c r="S12" s="46"/>
    </row>
    <row r="13" spans="1:19" ht="8.85" customHeight="1">
      <c r="A13" s="231"/>
      <c r="B13" s="46"/>
      <c r="C13" s="46"/>
      <c r="D13" s="46"/>
      <c r="E13" s="46"/>
      <c r="F13" s="46"/>
      <c r="G13" s="46"/>
      <c r="H13" s="46"/>
      <c r="I13" s="46"/>
      <c r="J13" s="46"/>
      <c r="K13" s="46"/>
      <c r="L13" s="46"/>
      <c r="M13" s="46"/>
      <c r="N13" s="46"/>
      <c r="O13" s="46"/>
      <c r="P13" s="46"/>
      <c r="Q13" s="46"/>
      <c r="R13" s="46"/>
      <c r="S13" s="46"/>
    </row>
    <row r="14" spans="1:19" ht="16.5" customHeight="1">
      <c r="A14" s="231" t="s">
        <v>47</v>
      </c>
      <c r="B14" s="610" t="s">
        <v>48</v>
      </c>
      <c r="C14" s="610"/>
      <c r="D14" s="610"/>
      <c r="E14" s="610"/>
      <c r="F14" s="610"/>
      <c r="G14" s="610"/>
      <c r="H14" s="610"/>
      <c r="I14" s="610"/>
      <c r="J14" s="610"/>
      <c r="K14" s="610"/>
      <c r="L14" s="610"/>
      <c r="M14" s="610"/>
      <c r="N14" s="610"/>
      <c r="O14" s="610"/>
      <c r="P14" s="610"/>
      <c r="Q14" s="45"/>
      <c r="R14" s="48" t="s">
        <v>33</v>
      </c>
      <c r="S14" s="46"/>
    </row>
    <row r="15" spans="1:19" ht="16.5" customHeight="1">
      <c r="A15" s="231"/>
      <c r="B15" s="610" t="s">
        <v>49</v>
      </c>
      <c r="C15" s="610"/>
      <c r="D15" s="610"/>
      <c r="E15" s="610"/>
      <c r="F15" s="610"/>
      <c r="G15" s="610"/>
      <c r="H15" s="610"/>
      <c r="I15" s="610"/>
      <c r="J15" s="610"/>
      <c r="K15" s="610"/>
      <c r="L15" s="610"/>
      <c r="M15" s="610"/>
      <c r="N15" s="610"/>
      <c r="O15" s="610"/>
      <c r="P15" s="610"/>
      <c r="Q15" s="610"/>
      <c r="R15" s="46"/>
      <c r="S15" s="46"/>
    </row>
    <row r="16" spans="1:19" ht="16.5" customHeight="1">
      <c r="A16" s="231"/>
      <c r="B16" s="46"/>
      <c r="C16" s="626" t="s">
        <v>50</v>
      </c>
      <c r="D16" s="626"/>
      <c r="E16" s="626"/>
      <c r="F16" s="626"/>
      <c r="G16" s="626"/>
      <c r="H16" s="626"/>
      <c r="I16" s="626"/>
      <c r="J16" s="626"/>
      <c r="K16" s="626"/>
      <c r="L16" s="626"/>
      <c r="M16" s="626"/>
      <c r="N16" s="626"/>
      <c r="O16" s="626"/>
      <c r="P16" s="626"/>
      <c r="Q16" s="626"/>
      <c r="R16" s="626"/>
      <c r="S16" s="46"/>
    </row>
    <row r="17" spans="1:19" ht="16.5" customHeight="1">
      <c r="A17" s="231"/>
      <c r="B17" s="46"/>
      <c r="C17" s="626"/>
      <c r="D17" s="626"/>
      <c r="E17" s="626"/>
      <c r="F17" s="626"/>
      <c r="G17" s="626"/>
      <c r="H17" s="626"/>
      <c r="I17" s="626"/>
      <c r="J17" s="626"/>
      <c r="K17" s="626"/>
      <c r="L17" s="626"/>
      <c r="M17" s="626"/>
      <c r="N17" s="626"/>
      <c r="O17" s="626"/>
      <c r="P17" s="626"/>
      <c r="Q17" s="626"/>
      <c r="R17" s="626"/>
      <c r="S17" s="46"/>
    </row>
    <row r="18" spans="1:19" ht="16.5" customHeight="1">
      <c r="A18" s="231"/>
      <c r="B18" s="46"/>
      <c r="C18" s="626"/>
      <c r="D18" s="626"/>
      <c r="E18" s="626"/>
      <c r="F18" s="626"/>
      <c r="G18" s="626"/>
      <c r="H18" s="626"/>
      <c r="I18" s="626"/>
      <c r="J18" s="626"/>
      <c r="K18" s="626"/>
      <c r="L18" s="626"/>
      <c r="M18" s="626"/>
      <c r="N18" s="626"/>
      <c r="O18" s="626"/>
      <c r="P18" s="626"/>
      <c r="Q18" s="626"/>
      <c r="R18" s="626"/>
      <c r="S18" s="46"/>
    </row>
    <row r="19" spans="1:19" ht="16.5" customHeight="1">
      <c r="A19" s="231"/>
      <c r="B19" s="46"/>
      <c r="C19" s="626"/>
      <c r="D19" s="626"/>
      <c r="E19" s="626"/>
      <c r="F19" s="626"/>
      <c r="G19" s="626"/>
      <c r="H19" s="626"/>
      <c r="I19" s="626"/>
      <c r="J19" s="626"/>
      <c r="K19" s="626"/>
      <c r="L19" s="626"/>
      <c r="M19" s="626"/>
      <c r="N19" s="626"/>
      <c r="O19" s="626"/>
      <c r="P19" s="626"/>
      <c r="Q19" s="626"/>
      <c r="R19" s="626"/>
      <c r="S19" s="46"/>
    </row>
    <row r="20" spans="1:19" ht="23.25" customHeight="1">
      <c r="A20" s="231"/>
      <c r="B20" s="46"/>
      <c r="C20" s="626"/>
      <c r="D20" s="626"/>
      <c r="E20" s="626"/>
      <c r="F20" s="626"/>
      <c r="G20" s="626"/>
      <c r="H20" s="626"/>
      <c r="I20" s="626"/>
      <c r="J20" s="626"/>
      <c r="K20" s="626"/>
      <c r="L20" s="626"/>
      <c r="M20" s="626"/>
      <c r="N20" s="626"/>
      <c r="O20" s="626"/>
      <c r="P20" s="626"/>
      <c r="Q20" s="626"/>
      <c r="R20" s="626"/>
      <c r="S20" s="46"/>
    </row>
    <row r="21" spans="1:19" ht="16.5" customHeight="1">
      <c r="A21" s="231"/>
      <c r="B21" s="46"/>
      <c r="C21" s="627" t="s">
        <v>12</v>
      </c>
      <c r="D21" s="627"/>
      <c r="E21" s="627"/>
      <c r="F21" s="627"/>
      <c r="G21" s="627"/>
      <c r="H21" s="627"/>
      <c r="I21" s="627"/>
      <c r="J21" s="627"/>
      <c r="K21" s="627"/>
      <c r="L21" s="627"/>
      <c r="M21" s="627"/>
      <c r="N21" s="627"/>
      <c r="O21" s="627"/>
      <c r="P21" s="627"/>
      <c r="Q21" s="114"/>
      <c r="R21" s="46"/>
      <c r="S21" s="46"/>
    </row>
    <row r="22" spans="1:19" ht="16.5" customHeight="1">
      <c r="A22" s="231"/>
      <c r="B22" s="46"/>
      <c r="C22" s="626" t="s">
        <v>51</v>
      </c>
      <c r="D22" s="626"/>
      <c r="E22" s="626"/>
      <c r="F22" s="626"/>
      <c r="G22" s="626"/>
      <c r="H22" s="626"/>
      <c r="I22" s="626"/>
      <c r="J22" s="626"/>
      <c r="K22" s="626"/>
      <c r="L22" s="626"/>
      <c r="M22" s="626"/>
      <c r="N22" s="626"/>
      <c r="O22" s="626"/>
      <c r="P22" s="626"/>
      <c r="Q22" s="626"/>
      <c r="R22" s="626"/>
      <c r="S22" s="46"/>
    </row>
    <row r="23" spans="1:19" ht="16.5" customHeight="1">
      <c r="A23" s="231"/>
      <c r="B23" s="69"/>
      <c r="C23" s="626"/>
      <c r="D23" s="626"/>
      <c r="E23" s="626"/>
      <c r="F23" s="626"/>
      <c r="G23" s="626"/>
      <c r="H23" s="626"/>
      <c r="I23" s="626"/>
      <c r="J23" s="626"/>
      <c r="K23" s="626"/>
      <c r="L23" s="626"/>
      <c r="M23" s="626"/>
      <c r="N23" s="626"/>
      <c r="O23" s="626"/>
      <c r="P23" s="626"/>
      <c r="Q23" s="626"/>
      <c r="R23" s="626"/>
      <c r="S23" s="46"/>
    </row>
    <row r="24" spans="1:19" ht="16.5" customHeight="1">
      <c r="A24" s="231"/>
      <c r="B24" s="69"/>
      <c r="C24" s="626"/>
      <c r="D24" s="626"/>
      <c r="E24" s="626"/>
      <c r="F24" s="626"/>
      <c r="G24" s="626"/>
      <c r="H24" s="626"/>
      <c r="I24" s="626"/>
      <c r="J24" s="626"/>
      <c r="K24" s="626"/>
      <c r="L24" s="626"/>
      <c r="M24" s="626"/>
      <c r="N24" s="626"/>
      <c r="O24" s="626"/>
      <c r="P24" s="626"/>
      <c r="Q24" s="626"/>
      <c r="R24" s="626"/>
      <c r="S24" s="46"/>
    </row>
    <row r="25" spans="1:19" ht="12" customHeight="1">
      <c r="A25" s="231"/>
      <c r="B25" s="69"/>
      <c r="C25" s="626"/>
      <c r="D25" s="626"/>
      <c r="E25" s="626"/>
      <c r="F25" s="626"/>
      <c r="G25" s="626"/>
      <c r="H25" s="626"/>
      <c r="I25" s="626"/>
      <c r="J25" s="626"/>
      <c r="K25" s="626"/>
      <c r="L25" s="626"/>
      <c r="M25" s="626"/>
      <c r="N25" s="626"/>
      <c r="O25" s="626"/>
      <c r="P25" s="626"/>
      <c r="Q25" s="626"/>
      <c r="R25" s="626"/>
      <c r="S25" s="46"/>
    </row>
    <row r="26" spans="1:19" ht="8.85" customHeight="1">
      <c r="A26" s="231"/>
      <c r="B26" s="69"/>
      <c r="C26" s="69"/>
      <c r="D26" s="69"/>
      <c r="E26" s="69"/>
      <c r="F26" s="69"/>
      <c r="G26" s="69"/>
      <c r="H26" s="69"/>
      <c r="I26" s="69"/>
      <c r="J26" s="69"/>
      <c r="K26" s="69"/>
      <c r="L26" s="69"/>
      <c r="M26" s="69"/>
      <c r="N26" s="69"/>
      <c r="O26" s="69"/>
      <c r="P26" s="69"/>
      <c r="Q26" s="46"/>
      <c r="R26" s="46"/>
      <c r="S26" s="46"/>
    </row>
    <row r="27" spans="1:19" ht="16.5" customHeight="1">
      <c r="A27" s="231"/>
      <c r="B27" s="612" t="s">
        <v>52</v>
      </c>
      <c r="C27" s="612"/>
      <c r="D27" s="612"/>
      <c r="E27" s="612"/>
      <c r="F27" s="612"/>
      <c r="G27" s="612"/>
      <c r="H27" s="612"/>
      <c r="I27" s="612"/>
      <c r="J27" s="612"/>
      <c r="K27" s="612"/>
      <c r="L27" s="612"/>
      <c r="M27" s="612"/>
      <c r="N27" s="612"/>
      <c r="O27" s="612"/>
      <c r="P27" s="612"/>
      <c r="Q27" s="614"/>
      <c r="R27" s="614"/>
      <c r="S27" s="46"/>
    </row>
    <row r="28" spans="1:19" ht="8.85" customHeight="1">
      <c r="A28" s="231"/>
      <c r="B28" s="36"/>
      <c r="C28" s="36"/>
      <c r="D28" s="36"/>
      <c r="E28" s="36"/>
      <c r="F28" s="36"/>
      <c r="G28" s="36"/>
      <c r="H28" s="36"/>
      <c r="I28" s="45"/>
      <c r="J28" s="36"/>
      <c r="K28" s="36"/>
      <c r="L28" s="36"/>
      <c r="M28" s="36"/>
      <c r="N28" s="36"/>
      <c r="O28" s="36"/>
      <c r="P28" s="36"/>
      <c r="Q28" s="46"/>
      <c r="R28" s="46"/>
      <c r="S28" s="46"/>
    </row>
    <row r="29" spans="1:19" ht="16.5" customHeight="1">
      <c r="A29" s="231"/>
      <c r="B29" s="612" t="s">
        <v>53</v>
      </c>
      <c r="C29" s="612"/>
      <c r="D29" s="612"/>
      <c r="E29" s="612"/>
      <c r="F29" s="612"/>
      <c r="G29" s="612"/>
      <c r="H29" s="612"/>
      <c r="I29" s="612"/>
      <c r="J29" s="612"/>
      <c r="K29" s="612"/>
      <c r="L29" s="612"/>
      <c r="M29" s="612"/>
      <c r="N29" s="612"/>
      <c r="O29" s="612"/>
      <c r="P29" s="612"/>
      <c r="Q29" s="613"/>
      <c r="R29" s="613"/>
      <c r="S29" s="46"/>
    </row>
    <row r="30" spans="1:19" ht="8.85" customHeight="1">
      <c r="A30" s="231"/>
      <c r="B30" s="69"/>
      <c r="C30" s="69"/>
      <c r="D30" s="69"/>
      <c r="E30" s="69"/>
      <c r="F30" s="69"/>
      <c r="G30" s="69"/>
      <c r="H30" s="69"/>
      <c r="I30" s="46"/>
      <c r="J30" s="597"/>
      <c r="K30" s="597"/>
      <c r="L30" s="597"/>
      <c r="M30" s="597"/>
      <c r="N30" s="597"/>
      <c r="O30" s="597"/>
      <c r="P30" s="597"/>
      <c r="Q30" s="46"/>
      <c r="R30" s="46"/>
      <c r="S30" s="46"/>
    </row>
    <row r="31" spans="1:19" ht="15.75" customHeight="1">
      <c r="A31" s="231" t="s">
        <v>54</v>
      </c>
      <c r="B31" s="618" t="s">
        <v>55</v>
      </c>
      <c r="C31" s="618"/>
      <c r="D31" s="618"/>
      <c r="E31" s="618"/>
      <c r="F31" s="618"/>
      <c r="G31" s="618"/>
      <c r="H31" s="618"/>
      <c r="I31" s="618"/>
      <c r="J31" s="618"/>
      <c r="K31" s="618"/>
      <c r="L31" s="618"/>
      <c r="M31" s="618"/>
      <c r="N31" s="618"/>
      <c r="O31" s="618"/>
      <c r="P31" s="618"/>
      <c r="Q31" s="618"/>
      <c r="R31" s="618"/>
      <c r="S31" s="46"/>
    </row>
    <row r="32" spans="1:19" ht="16.5" customHeight="1">
      <c r="A32" s="89"/>
      <c r="B32" s="618"/>
      <c r="C32" s="618"/>
      <c r="D32" s="618"/>
      <c r="E32" s="618"/>
      <c r="F32" s="618"/>
      <c r="G32" s="618"/>
      <c r="H32" s="618"/>
      <c r="I32" s="618"/>
      <c r="J32" s="618"/>
      <c r="K32" s="618"/>
      <c r="L32" s="618"/>
      <c r="M32" s="618"/>
      <c r="N32" s="618"/>
      <c r="O32" s="618"/>
      <c r="P32" s="618"/>
      <c r="Q32" s="618"/>
      <c r="R32" s="618"/>
      <c r="S32" s="46"/>
    </row>
    <row r="33" spans="1:22" ht="11.25" customHeight="1">
      <c r="A33" s="89"/>
      <c r="B33" s="46"/>
      <c r="C33" s="46"/>
      <c r="D33" s="46"/>
      <c r="E33" s="46"/>
      <c r="F33" s="46"/>
      <c r="G33" s="46"/>
      <c r="H33" s="46"/>
      <c r="I33" s="46"/>
      <c r="J33" s="46"/>
      <c r="K33" s="46"/>
      <c r="L33" s="46"/>
      <c r="M33" s="46"/>
      <c r="N33" s="46"/>
      <c r="O33" s="46"/>
      <c r="P33" s="46"/>
      <c r="Q33" s="46"/>
      <c r="R33" s="46"/>
      <c r="S33" s="46"/>
    </row>
    <row r="34" spans="1:22" ht="27.75" customHeight="1">
      <c r="A34" s="89"/>
      <c r="B34" s="622" t="s">
        <v>56</v>
      </c>
      <c r="C34" s="623"/>
      <c r="D34" s="623"/>
      <c r="E34" s="624"/>
      <c r="F34" s="558"/>
      <c r="G34" s="82"/>
      <c r="H34" s="82"/>
      <c r="I34" s="625" t="s">
        <v>57</v>
      </c>
      <c r="J34" s="625"/>
      <c r="K34" s="625"/>
      <c r="L34" s="114"/>
      <c r="M34" s="625" t="s">
        <v>58</v>
      </c>
      <c r="N34" s="625"/>
      <c r="O34" s="625"/>
      <c r="P34" s="625"/>
      <c r="Q34" s="625"/>
      <c r="R34" s="625"/>
      <c r="S34" s="114"/>
    </row>
    <row r="35" spans="1:22" ht="16.5" customHeight="1">
      <c r="A35" s="89"/>
      <c r="B35" s="619" t="s">
        <v>33</v>
      </c>
      <c r="C35" s="620"/>
      <c r="D35" s="620"/>
      <c r="E35" s="621"/>
      <c r="F35" s="559"/>
      <c r="G35" s="46"/>
      <c r="H35" s="46"/>
      <c r="I35" s="616" t="s">
        <v>59</v>
      </c>
      <c r="J35" s="616"/>
      <c r="K35" s="322"/>
      <c r="L35" s="46"/>
      <c r="M35" s="617"/>
      <c r="N35" s="617"/>
      <c r="O35" s="617"/>
      <c r="P35" s="617"/>
      <c r="Q35" s="617"/>
      <c r="R35" s="617"/>
      <c r="S35" s="46"/>
      <c r="T35" s="42"/>
      <c r="U35" s="49"/>
      <c r="V35" s="49"/>
    </row>
    <row r="36" spans="1:22" ht="16.5" customHeight="1">
      <c r="A36" s="89"/>
      <c r="B36" s="615" t="s">
        <v>33</v>
      </c>
      <c r="C36" s="615"/>
      <c r="D36" s="615"/>
      <c r="E36" s="615"/>
      <c r="F36" s="559"/>
      <c r="G36" s="46"/>
      <c r="H36" s="46"/>
      <c r="I36" s="616" t="s">
        <v>59</v>
      </c>
      <c r="J36" s="616"/>
      <c r="K36" s="322"/>
      <c r="L36" s="46"/>
      <c r="M36" s="617"/>
      <c r="N36" s="617"/>
      <c r="O36" s="617"/>
      <c r="P36" s="617"/>
      <c r="Q36" s="617"/>
      <c r="R36" s="617"/>
      <c r="S36" s="46"/>
    </row>
    <row r="37" spans="1:22" ht="16.5" customHeight="1">
      <c r="A37" s="89"/>
      <c r="B37" s="615" t="s">
        <v>33</v>
      </c>
      <c r="C37" s="615"/>
      <c r="D37" s="615"/>
      <c r="E37" s="615"/>
      <c r="F37" s="559"/>
      <c r="G37" s="46"/>
      <c r="H37" s="46"/>
      <c r="I37" s="616" t="s">
        <v>59</v>
      </c>
      <c r="J37" s="616"/>
      <c r="K37" s="322"/>
      <c r="L37" s="46"/>
      <c r="M37" s="617"/>
      <c r="N37" s="617"/>
      <c r="O37" s="617"/>
      <c r="P37" s="617"/>
      <c r="Q37" s="617"/>
      <c r="R37" s="617"/>
      <c r="S37" s="46"/>
    </row>
    <row r="38" spans="1:22" ht="16.5" customHeight="1">
      <c r="A38" s="89"/>
      <c r="B38" s="615" t="s">
        <v>33</v>
      </c>
      <c r="C38" s="615"/>
      <c r="D38" s="615"/>
      <c r="E38" s="615"/>
      <c r="F38" s="559"/>
      <c r="G38" s="46"/>
      <c r="H38" s="46"/>
      <c r="I38" s="616" t="s">
        <v>59</v>
      </c>
      <c r="J38" s="616"/>
      <c r="K38" s="322"/>
      <c r="L38" s="46"/>
      <c r="M38" s="617"/>
      <c r="N38" s="617"/>
      <c r="O38" s="617"/>
      <c r="P38" s="617"/>
      <c r="Q38" s="617"/>
      <c r="R38" s="617"/>
      <c r="S38" s="46"/>
    </row>
    <row r="39" spans="1:22" ht="16.5" customHeight="1">
      <c r="A39" s="89"/>
      <c r="B39" s="615" t="s">
        <v>33</v>
      </c>
      <c r="C39" s="615"/>
      <c r="D39" s="615"/>
      <c r="E39" s="615"/>
      <c r="F39" s="559"/>
      <c r="G39" s="46"/>
      <c r="H39" s="46"/>
      <c r="I39" s="616" t="s">
        <v>59</v>
      </c>
      <c r="J39" s="616"/>
      <c r="K39" s="322"/>
      <c r="L39" s="46"/>
      <c r="M39" s="617"/>
      <c r="N39" s="617"/>
      <c r="O39" s="617"/>
      <c r="P39" s="617"/>
      <c r="Q39" s="617"/>
      <c r="R39" s="617"/>
      <c r="S39" s="46"/>
    </row>
    <row r="40" spans="1:22" ht="16.5" customHeight="1">
      <c r="A40" s="89"/>
      <c r="B40" s="615" t="s">
        <v>33</v>
      </c>
      <c r="C40" s="615"/>
      <c r="D40" s="615"/>
      <c r="E40" s="615"/>
      <c r="F40" s="559"/>
      <c r="G40" s="46"/>
      <c r="H40" s="46"/>
      <c r="I40" s="616" t="s">
        <v>59</v>
      </c>
      <c r="J40" s="616"/>
      <c r="K40" s="322"/>
      <c r="L40" s="46"/>
      <c r="M40" s="617"/>
      <c r="N40" s="617"/>
      <c r="O40" s="617"/>
      <c r="P40" s="617"/>
      <c r="Q40" s="617"/>
      <c r="R40" s="617"/>
      <c r="S40" s="46"/>
    </row>
    <row r="41" spans="1:22" ht="16.5" customHeight="1">
      <c r="A41" s="89"/>
      <c r="B41" s="615" t="s">
        <v>33</v>
      </c>
      <c r="C41" s="615"/>
      <c r="D41" s="615"/>
      <c r="E41" s="615"/>
      <c r="F41" s="559"/>
      <c r="G41" s="46"/>
      <c r="H41" s="46"/>
      <c r="I41" s="616" t="s">
        <v>59</v>
      </c>
      <c r="J41" s="616"/>
      <c r="K41" s="322"/>
      <c r="L41" s="46"/>
      <c r="M41" s="617"/>
      <c r="N41" s="617"/>
      <c r="O41" s="617"/>
      <c r="P41" s="617"/>
      <c r="Q41" s="617"/>
      <c r="R41" s="617"/>
      <c r="S41" s="46"/>
    </row>
    <row r="42" spans="1:22" ht="16.5" customHeight="1">
      <c r="A42" s="89"/>
      <c r="B42" s="615" t="s">
        <v>33</v>
      </c>
      <c r="C42" s="615"/>
      <c r="D42" s="615"/>
      <c r="E42" s="615"/>
      <c r="F42" s="559"/>
      <c r="G42" s="46"/>
      <c r="H42" s="46"/>
      <c r="I42" s="616" t="s">
        <v>59</v>
      </c>
      <c r="J42" s="616"/>
      <c r="K42" s="322"/>
      <c r="L42" s="46"/>
      <c r="M42" s="617"/>
      <c r="N42" s="617"/>
      <c r="O42" s="617"/>
      <c r="P42" s="617"/>
      <c r="Q42" s="617"/>
      <c r="R42" s="617"/>
      <c r="S42" s="46"/>
    </row>
    <row r="43" spans="1:22" s="46" customFormat="1" ht="16.5" customHeight="1">
      <c r="A43" s="89" t="s">
        <v>60</v>
      </c>
    </row>
  </sheetData>
  <sheetProtection algorithmName="SHA-512" hashValue="9pcpaw2IC1LBLoVw5pN9SpLUSaRJvD6hm3K9rU2M7qHM2lD+fWg6kTiah3cXOMVMaWnGokpiCfKKQl+I1Vza8g==" saltValue="h9N46tQzqrPZh59Tifab2A==" spinCount="100000" sheet="1" selectLockedCells="1"/>
  <protectedRanges>
    <protectedRange sqref="R3 R6 R14 R9" name="Range2"/>
    <protectedRange sqref="R3 R6 R14 R9" name="Range1"/>
  </protectedRanges>
  <mergeCells count="46">
    <mergeCell ref="M38:R38"/>
    <mergeCell ref="M39:R39"/>
    <mergeCell ref="M40:R40"/>
    <mergeCell ref="M41:R41"/>
    <mergeCell ref="M42:R42"/>
    <mergeCell ref="I38:J38"/>
    <mergeCell ref="I39:J39"/>
    <mergeCell ref="I40:J40"/>
    <mergeCell ref="I41:J41"/>
    <mergeCell ref="I42:J42"/>
    <mergeCell ref="B38:E38"/>
    <mergeCell ref="B39:E39"/>
    <mergeCell ref="B40:E40"/>
    <mergeCell ref="B41:E41"/>
    <mergeCell ref="B42:E42"/>
    <mergeCell ref="B1:R1"/>
    <mergeCell ref="B31:R32"/>
    <mergeCell ref="B35:E35"/>
    <mergeCell ref="B34:E34"/>
    <mergeCell ref="I35:J35"/>
    <mergeCell ref="M34:R34"/>
    <mergeCell ref="M35:R35"/>
    <mergeCell ref="C16:R20"/>
    <mergeCell ref="C22:R25"/>
    <mergeCell ref="B9:J9"/>
    <mergeCell ref="B14:P14"/>
    <mergeCell ref="B15:Q15"/>
    <mergeCell ref="I34:K34"/>
    <mergeCell ref="C21:P21"/>
    <mergeCell ref="K9:P9"/>
    <mergeCell ref="J30:P30"/>
    <mergeCell ref="B29:R29"/>
    <mergeCell ref="B27:R27"/>
    <mergeCell ref="B11:R11"/>
    <mergeCell ref="B6:P6"/>
    <mergeCell ref="B37:E37"/>
    <mergeCell ref="I36:J36"/>
    <mergeCell ref="I37:J37"/>
    <mergeCell ref="M36:R36"/>
    <mergeCell ref="M37:R37"/>
    <mergeCell ref="B36:E36"/>
    <mergeCell ref="B4:P4"/>
    <mergeCell ref="B3:P3"/>
    <mergeCell ref="B12:P12"/>
    <mergeCell ref="B7:P7"/>
    <mergeCell ref="S10:S11"/>
  </mergeCells>
  <dataValidations count="2">
    <dataValidation type="list" showInputMessage="1" showErrorMessage="1" sqref="R3 R14 R6 R9" xr:uid="{00000000-0002-0000-0100-000000000000}">
      <formula1>"Select One, Yes, No, N/A"</formula1>
    </dataValidation>
    <dataValidation type="list" allowBlank="1" showInputMessage="1" showErrorMessage="1" sqref="B35:E42" xr:uid="{4E4CAD01-C9B9-4FC8-A5E2-B96F7660306C}">
      <formula1>"Select One, Alaskan Native, American Indian, Asian, Pacific Islander, Black Non-Hispanic, White Non-Hispanic"</formula1>
    </dataValidation>
  </dataValidations>
  <hyperlinks>
    <hyperlink ref="K9:P9" r:id="rId1" display="(Documents can be found at www.wvhdf.com)" xr:uid="{417FA62E-4804-4BFF-BA87-CADD415AE891}"/>
  </hyperlinks>
  <pageMargins left="0.25" right="0.25" top="0.25" bottom="0.25" header="0.3" footer="0.05"/>
  <pageSetup scale="85" orientation="portrait" r:id="rId2"/>
  <headerFooter>
    <oddHeader xml:space="preserve">&amp;R
</oddHeader>
    <oddFooter>&amp;L&amp;"Arial Narrow,Regular"HOME - HTF&amp;CPage &amp;P of &amp;N&amp;R&amp;"Arial Narrow,Regular"2026</oddFooter>
  </headerFooter>
  <ignoredErrors>
    <ignoredError sqref="A1"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3971" r:id="rId5" name="Check Box 3">
              <controlPr defaultSize="0" autoFill="0" autoLine="0" autoPict="0">
                <anchor moveWithCells="1">
                  <from>
                    <xdr:col>0</xdr:col>
                    <xdr:colOff>276225</xdr:colOff>
                    <xdr:row>15</xdr:row>
                    <xdr:rowOff>38100</xdr:rowOff>
                  </from>
                  <to>
                    <xdr:col>1</xdr:col>
                    <xdr:colOff>190500</xdr:colOff>
                    <xdr:row>16</xdr:row>
                    <xdr:rowOff>38100</xdr:rowOff>
                  </to>
                </anchor>
              </controlPr>
            </control>
          </mc:Choice>
        </mc:AlternateContent>
        <mc:AlternateContent xmlns:mc="http://schemas.openxmlformats.org/markup-compatibility/2006">
          <mc:Choice Requires="x14">
            <control shapeId="83973" r:id="rId6" name="Check Box 5">
              <controlPr defaultSize="0" autoFill="0" autoLine="0" autoPict="0">
                <anchor moveWithCells="1">
                  <from>
                    <xdr:col>0</xdr:col>
                    <xdr:colOff>276225</xdr:colOff>
                    <xdr:row>21</xdr:row>
                    <xdr:rowOff>38100</xdr:rowOff>
                  </from>
                  <to>
                    <xdr:col>1</xdr:col>
                    <xdr:colOff>190500</xdr:colOff>
                    <xdr:row>22</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DF45"/>
  <sheetViews>
    <sheetView showGridLines="0" zoomScaleNormal="100" workbookViewId="0">
      <selection activeCell="C17" sqref="C17"/>
    </sheetView>
  </sheetViews>
  <sheetFormatPr defaultColWidth="9" defaultRowHeight="12.75"/>
  <cols>
    <col min="1" max="1" width="3.42578125" style="453" customWidth="1"/>
    <col min="2" max="2" width="28.5703125" style="422" customWidth="1"/>
    <col min="3" max="10" width="9.85546875" style="453" customWidth="1"/>
    <col min="11" max="11" width="3.7109375" style="453" customWidth="1"/>
    <col min="12" max="12" width="10" style="453" bestFit="1" customWidth="1"/>
    <col min="13" max="14" width="9.5703125" style="453" customWidth="1"/>
    <col min="15" max="15" width="11" style="453" bestFit="1" customWidth="1"/>
    <col min="16" max="21" width="9.5703125" style="453" customWidth="1"/>
    <col min="22" max="44" width="11" style="453" customWidth="1"/>
    <col min="45" max="45" width="11.28515625" style="453" customWidth="1"/>
    <col min="46" max="46" width="10.28515625" style="453" customWidth="1"/>
    <col min="47" max="16384" width="9" style="453"/>
  </cols>
  <sheetData>
    <row r="1" spans="1:110" s="450" customFormat="1" ht="13.15" customHeight="1">
      <c r="A1" s="448" t="s">
        <v>580</v>
      </c>
      <c r="B1" s="648" t="s">
        <v>611</v>
      </c>
      <c r="C1" s="648"/>
      <c r="D1" s="648"/>
      <c r="E1" s="648"/>
      <c r="F1" s="449"/>
      <c r="G1" s="449"/>
      <c r="H1" s="449"/>
      <c r="I1" s="449"/>
      <c r="J1" s="449"/>
      <c r="K1" s="449"/>
      <c r="L1" s="449"/>
      <c r="M1" s="449"/>
      <c r="N1" s="449"/>
      <c r="O1" s="449"/>
      <c r="P1" s="449"/>
    </row>
    <row r="2" spans="1:110" s="450" customFormat="1" ht="13.15" customHeight="1">
      <c r="A2" s="448"/>
      <c r="B2" s="488"/>
      <c r="C2" s="751" t="s">
        <v>582</v>
      </c>
      <c r="D2" s="752"/>
      <c r="E2" s="752"/>
      <c r="F2" s="752"/>
      <c r="G2" s="752"/>
      <c r="H2" s="752"/>
      <c r="I2" s="752"/>
      <c r="J2" s="753"/>
      <c r="K2" s="449"/>
      <c r="L2" s="449"/>
      <c r="M2" s="449"/>
      <c r="N2" s="449"/>
      <c r="O2" s="449"/>
      <c r="P2" s="449"/>
    </row>
    <row r="3" spans="1:110" ht="15" customHeight="1">
      <c r="A3" s="244"/>
      <c r="B3" s="14"/>
      <c r="C3" s="905" t="s">
        <v>583</v>
      </c>
      <c r="D3" s="905"/>
      <c r="E3" s="905"/>
      <c r="F3" s="905"/>
      <c r="G3" s="905"/>
      <c r="H3" s="905"/>
      <c r="I3" s="905"/>
      <c r="J3" s="905"/>
      <c r="K3" s="451"/>
      <c r="L3" s="451"/>
      <c r="M3" s="451"/>
      <c r="N3" s="451"/>
      <c r="O3" s="451"/>
      <c r="P3" s="451"/>
      <c r="Q3" s="452"/>
    </row>
    <row r="4" spans="1:110">
      <c r="A4" s="917" t="s">
        <v>319</v>
      </c>
      <c r="B4" s="917"/>
      <c r="C4" s="454" t="s">
        <v>612</v>
      </c>
      <c r="D4" s="454" t="s">
        <v>613</v>
      </c>
      <c r="E4" s="454" t="s">
        <v>614</v>
      </c>
      <c r="F4" s="454" t="s">
        <v>615</v>
      </c>
      <c r="G4" s="454" t="s">
        <v>616</v>
      </c>
      <c r="H4" s="454" t="s">
        <v>617</v>
      </c>
      <c r="I4" s="454" t="s">
        <v>618</v>
      </c>
      <c r="J4" s="454" t="s">
        <v>619</v>
      </c>
      <c r="K4" s="915"/>
      <c r="L4" s="455"/>
      <c r="M4" s="455"/>
      <c r="N4" s="455"/>
      <c r="O4" s="455"/>
      <c r="P4" s="455"/>
      <c r="Q4" s="456"/>
    </row>
    <row r="5" spans="1:110" s="460" customFormat="1">
      <c r="A5" s="918" t="s">
        <v>592</v>
      </c>
      <c r="B5" s="918"/>
      <c r="C5" s="457">
        <f>+'Pg. 19 30-Yr. Annual Cash Flow '!I28*(1+'Pg. 18 Annual Cash Flow'!$F$25)</f>
        <v>0</v>
      </c>
      <c r="D5" s="457">
        <f>+C5*(1+'Pg. 18 Annual Cash Flow'!$F$25)</f>
        <v>0</v>
      </c>
      <c r="E5" s="457">
        <f>+D5*(1+'Pg. 18 Annual Cash Flow'!$F$25)</f>
        <v>0</v>
      </c>
      <c r="F5" s="457">
        <f>+E5*(1+'Pg. 18 Annual Cash Flow'!$F$25)</f>
        <v>0</v>
      </c>
      <c r="G5" s="457">
        <f>+F5*(1+'Pg. 18 Annual Cash Flow'!$F$25)</f>
        <v>0</v>
      </c>
      <c r="H5" s="457">
        <f>+G5*(1+'Pg. 18 Annual Cash Flow'!$F$25)</f>
        <v>0</v>
      </c>
      <c r="I5" s="457">
        <f>+H5*(1+'Pg. 18 Annual Cash Flow'!$F$25)</f>
        <v>0</v>
      </c>
      <c r="J5" s="457">
        <f>+I5*(1+'Pg. 18 Annual Cash Flow'!$F$25)</f>
        <v>0</v>
      </c>
      <c r="K5" s="915"/>
      <c r="L5" s="458"/>
      <c r="M5" s="458"/>
      <c r="N5" s="458"/>
      <c r="O5" s="458"/>
      <c r="P5" s="458"/>
      <c r="Q5" s="459"/>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J5" s="453"/>
      <c r="BK5" s="453"/>
      <c r="BL5" s="453"/>
      <c r="BM5" s="453"/>
      <c r="BN5" s="453"/>
      <c r="BO5" s="453"/>
      <c r="BP5" s="453"/>
      <c r="BQ5" s="453"/>
      <c r="BR5" s="453"/>
      <c r="BS5" s="453"/>
      <c r="BT5" s="453"/>
      <c r="BU5" s="453"/>
      <c r="BV5" s="453"/>
      <c r="BW5" s="453"/>
      <c r="BX5" s="453"/>
      <c r="BY5" s="453"/>
      <c r="BZ5" s="453"/>
      <c r="CA5" s="453"/>
      <c r="CB5" s="453"/>
      <c r="CC5" s="453"/>
      <c r="CD5" s="453"/>
      <c r="CE5" s="453"/>
      <c r="CF5" s="453"/>
      <c r="CG5" s="453"/>
      <c r="CH5" s="453"/>
      <c r="CI5" s="453"/>
      <c r="CJ5" s="453"/>
      <c r="CK5" s="453"/>
      <c r="CL5" s="453"/>
      <c r="CM5" s="453"/>
      <c r="CN5" s="453"/>
      <c r="CO5" s="453"/>
      <c r="CP5" s="453"/>
      <c r="CQ5" s="453"/>
      <c r="CR5" s="453"/>
      <c r="CS5" s="453"/>
      <c r="CT5" s="453"/>
      <c r="CU5" s="453"/>
      <c r="CV5" s="453"/>
    </row>
    <row r="6" spans="1:110" s="461" customFormat="1">
      <c r="A6" s="918" t="s">
        <v>593</v>
      </c>
      <c r="B6" s="918"/>
      <c r="C6" s="457">
        <f>+'Pg. 19 30-Yr. Annual Cash Flow '!I29*(1+'Pg. 18 Annual Cash Flow'!$F$26)</f>
        <v>0</v>
      </c>
      <c r="D6" s="457">
        <f>+C6*(1+'Pg. 18 Annual Cash Flow'!$F$26)</f>
        <v>0</v>
      </c>
      <c r="E6" s="457">
        <f>+D6*(1+'Pg. 18 Annual Cash Flow'!$F$26)</f>
        <v>0</v>
      </c>
      <c r="F6" s="457">
        <f>+E6*(1+'Pg. 18 Annual Cash Flow'!$F$26)</f>
        <v>0</v>
      </c>
      <c r="G6" s="457">
        <f>+F6*(1+'Pg. 18 Annual Cash Flow'!$F$26)</f>
        <v>0</v>
      </c>
      <c r="H6" s="457">
        <f>+G6*(1+'Pg. 18 Annual Cash Flow'!$F$26)</f>
        <v>0</v>
      </c>
      <c r="I6" s="457">
        <f>+H6*(1+'Pg. 18 Annual Cash Flow'!$F$26)</f>
        <v>0</v>
      </c>
      <c r="J6" s="457">
        <f>+I6*(1+'Pg. 18 Annual Cash Flow'!$F$26)</f>
        <v>0</v>
      </c>
      <c r="K6" s="915"/>
      <c r="L6" s="458"/>
      <c r="M6" s="458"/>
      <c r="N6" s="458"/>
      <c r="O6" s="458"/>
      <c r="P6" s="458"/>
      <c r="Q6" s="459"/>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3"/>
      <c r="CN6" s="453"/>
      <c r="CO6" s="453"/>
      <c r="CP6" s="453"/>
      <c r="CQ6" s="453"/>
      <c r="CR6" s="453"/>
      <c r="CS6" s="453"/>
      <c r="CT6" s="453"/>
      <c r="CU6" s="453"/>
      <c r="CV6" s="453"/>
    </row>
    <row r="7" spans="1:110" s="461" customFormat="1">
      <c r="A7" s="907" t="s">
        <v>594</v>
      </c>
      <c r="B7" s="907"/>
      <c r="C7" s="457">
        <f>+'Pg. 19 30-Yr. Annual Cash Flow '!I30*(1+'Pg. 18 Annual Cash Flow'!$F$27)</f>
        <v>0</v>
      </c>
      <c r="D7" s="457">
        <f>+C7*(1+'Pg. 18 Annual Cash Flow'!$F$27)</f>
        <v>0</v>
      </c>
      <c r="E7" s="457">
        <f>+D7*(1+'Pg. 18 Annual Cash Flow'!$F$27)</f>
        <v>0</v>
      </c>
      <c r="F7" s="457">
        <f>+E7*(1+'Pg. 18 Annual Cash Flow'!$F$27)</f>
        <v>0</v>
      </c>
      <c r="G7" s="457">
        <f>+F7*(1+'Pg. 18 Annual Cash Flow'!$F$27)</f>
        <v>0</v>
      </c>
      <c r="H7" s="457">
        <f>+G7*(1+'Pg. 18 Annual Cash Flow'!$F$27)</f>
        <v>0</v>
      </c>
      <c r="I7" s="457">
        <f>+H7*(1+'Pg. 18 Annual Cash Flow'!$F$27)</f>
        <v>0</v>
      </c>
      <c r="J7" s="457">
        <f>+I7*(1+'Pg. 18 Annual Cash Flow'!$F$27)</f>
        <v>0</v>
      </c>
      <c r="K7" s="916"/>
      <c r="L7" s="459"/>
      <c r="M7" s="459"/>
      <c r="N7" s="459"/>
      <c r="O7" s="459"/>
      <c r="P7" s="459"/>
      <c r="Q7" s="459"/>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c r="AW7" s="453"/>
      <c r="AX7" s="453"/>
      <c r="AY7" s="453"/>
      <c r="AZ7" s="453"/>
      <c r="BA7" s="453"/>
      <c r="BB7" s="453"/>
      <c r="BC7" s="453"/>
      <c r="BD7" s="453"/>
      <c r="BE7" s="453"/>
      <c r="BF7" s="453"/>
      <c r="BG7" s="453"/>
      <c r="BH7" s="453"/>
      <c r="BI7" s="453"/>
      <c r="BJ7" s="453"/>
      <c r="BK7" s="453"/>
      <c r="BL7" s="453"/>
      <c r="BM7" s="453"/>
      <c r="BN7" s="453"/>
      <c r="BO7" s="453"/>
      <c r="BP7" s="453"/>
      <c r="BQ7" s="453"/>
      <c r="BR7" s="453"/>
      <c r="BS7" s="453"/>
      <c r="BT7" s="453"/>
      <c r="BU7" s="453"/>
      <c r="BV7" s="453"/>
      <c r="BW7" s="453"/>
      <c r="BX7" s="453"/>
      <c r="BY7" s="453"/>
      <c r="BZ7" s="453"/>
      <c r="CA7" s="453"/>
      <c r="CB7" s="453"/>
      <c r="CC7" s="453"/>
      <c r="CD7" s="453"/>
      <c r="CE7" s="453"/>
      <c r="CF7" s="453"/>
      <c r="CG7" s="453"/>
      <c r="CH7" s="453"/>
      <c r="CI7" s="453"/>
      <c r="CJ7" s="453"/>
      <c r="CK7" s="453"/>
      <c r="CL7" s="453"/>
      <c r="CM7" s="453"/>
      <c r="CN7" s="453"/>
      <c r="CO7" s="453"/>
      <c r="CP7" s="453"/>
      <c r="CQ7" s="453"/>
      <c r="CR7" s="453"/>
      <c r="CS7" s="453"/>
      <c r="CT7" s="453"/>
      <c r="CU7" s="453"/>
      <c r="CV7" s="453"/>
    </row>
    <row r="8" spans="1:110" ht="13.5" thickBot="1">
      <c r="A8" s="919" t="s">
        <v>595</v>
      </c>
      <c r="B8" s="919"/>
      <c r="C8" s="462">
        <f t="shared" ref="C8:J8" si="0">SUM(C5:C7)</f>
        <v>0</v>
      </c>
      <c r="D8" s="462">
        <f t="shared" si="0"/>
        <v>0</v>
      </c>
      <c r="E8" s="462">
        <f t="shared" si="0"/>
        <v>0</v>
      </c>
      <c r="F8" s="462">
        <f t="shared" si="0"/>
        <v>0</v>
      </c>
      <c r="G8" s="462">
        <f t="shared" si="0"/>
        <v>0</v>
      </c>
      <c r="H8" s="462">
        <f t="shared" si="0"/>
        <v>0</v>
      </c>
      <c r="I8" s="462">
        <f t="shared" si="0"/>
        <v>0</v>
      </c>
      <c r="J8" s="462">
        <f t="shared" si="0"/>
        <v>0</v>
      </c>
      <c r="K8" s="916"/>
      <c r="L8" s="459"/>
      <c r="M8" s="459"/>
      <c r="N8" s="459"/>
      <c r="O8" s="459"/>
      <c r="P8" s="459"/>
      <c r="Q8" s="459"/>
    </row>
    <row r="9" spans="1:110" ht="9.4" customHeight="1" thickTop="1">
      <c r="A9" s="485"/>
      <c r="B9" s="485"/>
      <c r="C9" s="463"/>
      <c r="D9" s="463"/>
      <c r="E9" s="463"/>
      <c r="F9" s="463"/>
      <c r="G9" s="463"/>
      <c r="H9" s="463"/>
      <c r="I9" s="463"/>
      <c r="J9" s="463"/>
      <c r="K9" s="916"/>
      <c r="L9" s="464"/>
      <c r="M9" s="464"/>
      <c r="N9" s="464"/>
      <c r="O9" s="464"/>
      <c r="P9" s="464"/>
      <c r="Q9" s="464"/>
    </row>
    <row r="10" spans="1:110" s="461" customFormat="1">
      <c r="A10" s="907" t="s">
        <v>596</v>
      </c>
      <c r="B10" s="907"/>
      <c r="C10" s="457">
        <f>+'Pg. 19 30-Yr. Annual Cash Flow '!I33*(1+'Pg. 18 Annual Cash Flow'!$F$28)</f>
        <v>0</v>
      </c>
      <c r="D10" s="457">
        <f>+C10*(1+'Pg. 18 Annual Cash Flow'!$F$28)</f>
        <v>0</v>
      </c>
      <c r="E10" s="457">
        <f>+D10*(1+'Pg. 18 Annual Cash Flow'!$F$28)</f>
        <v>0</v>
      </c>
      <c r="F10" s="457">
        <f>+E10*(1+'Pg. 18 Annual Cash Flow'!$F$28)</f>
        <v>0</v>
      </c>
      <c r="G10" s="457">
        <f>+F10*(1+'Pg. 18 Annual Cash Flow'!$F$28)</f>
        <v>0</v>
      </c>
      <c r="H10" s="457">
        <f>+G10*(1+'Pg. 18 Annual Cash Flow'!$F$28)</f>
        <v>0</v>
      </c>
      <c r="I10" s="457">
        <f>+H10*(1+'Pg. 18 Annual Cash Flow'!$F$28)</f>
        <v>0</v>
      </c>
      <c r="J10" s="457">
        <f>+I10*(1+'Pg. 18 Annual Cash Flow'!$F$28)</f>
        <v>0</v>
      </c>
      <c r="K10" s="916"/>
      <c r="L10" s="459"/>
      <c r="M10" s="459"/>
      <c r="N10" s="459"/>
      <c r="O10" s="459"/>
      <c r="P10" s="459"/>
      <c r="Q10" s="459"/>
      <c r="S10" s="453"/>
      <c r="T10" s="453"/>
      <c r="U10" s="453"/>
      <c r="V10" s="453"/>
      <c r="W10" s="453"/>
      <c r="X10" s="453"/>
      <c r="Y10" s="453"/>
      <c r="Z10" s="453"/>
      <c r="AA10" s="453"/>
      <c r="AB10" s="453"/>
      <c r="AC10" s="453"/>
      <c r="AD10" s="453"/>
      <c r="AE10" s="453"/>
      <c r="AF10" s="453"/>
      <c r="AG10" s="453"/>
      <c r="AH10" s="453"/>
      <c r="AI10" s="453"/>
      <c r="AJ10" s="453"/>
      <c r="AK10" s="453"/>
      <c r="AL10" s="453"/>
      <c r="AM10" s="453"/>
      <c r="AN10" s="453"/>
      <c r="AO10" s="453"/>
      <c r="AP10" s="453"/>
      <c r="AQ10" s="453"/>
      <c r="AR10" s="453"/>
      <c r="AS10" s="453"/>
      <c r="AT10" s="453"/>
      <c r="AU10" s="453"/>
      <c r="AV10" s="453"/>
      <c r="AW10" s="453"/>
      <c r="AX10" s="453"/>
      <c r="AY10" s="453"/>
      <c r="AZ10" s="453"/>
      <c r="BA10" s="453"/>
      <c r="BB10" s="453"/>
      <c r="BC10" s="453"/>
      <c r="BD10" s="453"/>
      <c r="BE10" s="453"/>
      <c r="BF10" s="453"/>
      <c r="BG10" s="453"/>
      <c r="BH10" s="453"/>
      <c r="BI10" s="453"/>
      <c r="BJ10" s="453"/>
      <c r="BK10" s="453"/>
      <c r="BL10" s="453"/>
      <c r="BM10" s="453"/>
      <c r="BN10" s="453"/>
      <c r="BO10" s="453"/>
      <c r="BP10" s="453"/>
      <c r="BQ10" s="453"/>
      <c r="BR10" s="453"/>
      <c r="BS10" s="453"/>
      <c r="BT10" s="453"/>
      <c r="BU10" s="453"/>
      <c r="BV10" s="453"/>
      <c r="BW10" s="453"/>
      <c r="BX10" s="453"/>
      <c r="BY10" s="453"/>
      <c r="BZ10" s="453"/>
      <c r="CA10" s="453"/>
      <c r="CB10" s="453"/>
      <c r="CC10" s="453"/>
      <c r="CD10" s="453"/>
      <c r="CE10" s="453"/>
      <c r="CF10" s="453"/>
      <c r="CG10" s="453"/>
      <c r="CH10" s="453"/>
      <c r="CI10" s="453"/>
      <c r="CJ10" s="453"/>
      <c r="CK10" s="453"/>
      <c r="CL10" s="453"/>
      <c r="CM10" s="453"/>
      <c r="CN10" s="453"/>
      <c r="CO10" s="453"/>
      <c r="CP10" s="453"/>
      <c r="CQ10" s="453"/>
      <c r="CR10" s="453"/>
      <c r="CS10" s="453"/>
      <c r="CT10" s="453"/>
      <c r="CU10" s="453"/>
      <c r="CV10" s="453"/>
    </row>
    <row r="11" spans="1:110" ht="9.4" customHeight="1">
      <c r="A11" s="486"/>
      <c r="B11" s="486"/>
      <c r="C11" s="465"/>
      <c r="D11" s="465"/>
      <c r="E11" s="465"/>
      <c r="F11" s="465"/>
      <c r="G11" s="465"/>
      <c r="H11" s="465"/>
      <c r="I11" s="465"/>
      <c r="J11" s="465"/>
      <c r="K11" s="916"/>
      <c r="L11" s="464"/>
      <c r="M11" s="464"/>
      <c r="N11" s="464"/>
      <c r="O11" s="464"/>
      <c r="P11" s="464"/>
      <c r="Q11" s="464"/>
    </row>
    <row r="12" spans="1:110" s="466" customFormat="1" ht="27" customHeight="1">
      <c r="A12" s="912" t="s">
        <v>597</v>
      </c>
      <c r="B12" s="912"/>
      <c r="C12" s="457">
        <f>+'Pg. 19 30-Yr. Annual Cash Flow '!I35*(1+'Pg. 18 Annual Cash Flow'!$F$29)</f>
        <v>0</v>
      </c>
      <c r="D12" s="457">
        <f>+C12*(1+'Pg. 18 Annual Cash Flow'!$F$29)</f>
        <v>0</v>
      </c>
      <c r="E12" s="457">
        <f>+D12*(1+'Pg. 18 Annual Cash Flow'!$F$29)</f>
        <v>0</v>
      </c>
      <c r="F12" s="457">
        <f>+E12*(1+'Pg. 18 Annual Cash Flow'!$F$29)</f>
        <v>0</v>
      </c>
      <c r="G12" s="457">
        <f>+F12*(1+'Pg. 18 Annual Cash Flow'!$F$29)</f>
        <v>0</v>
      </c>
      <c r="H12" s="457">
        <f>+G12*(1+'Pg. 18 Annual Cash Flow'!$F$29)</f>
        <v>0</v>
      </c>
      <c r="I12" s="457">
        <f>+H12*(1+'Pg. 18 Annual Cash Flow'!$F$29)</f>
        <v>0</v>
      </c>
      <c r="J12" s="457">
        <f>+I12*(1+'Pg. 18 Annual Cash Flow'!$F$29)</f>
        <v>0</v>
      </c>
      <c r="K12" s="916"/>
      <c r="L12" s="459"/>
      <c r="M12" s="459"/>
      <c r="N12" s="459"/>
      <c r="O12" s="459"/>
      <c r="P12" s="459"/>
      <c r="Q12" s="459"/>
      <c r="R12" s="461"/>
      <c r="CW12" s="461"/>
      <c r="CX12" s="461"/>
      <c r="CY12" s="461"/>
      <c r="CZ12" s="461"/>
      <c r="DA12" s="461"/>
      <c r="DB12" s="461"/>
      <c r="DC12" s="461"/>
      <c r="DD12" s="461"/>
      <c r="DE12" s="461"/>
      <c r="DF12" s="461"/>
    </row>
    <row r="13" spans="1:110" ht="13.15" customHeight="1">
      <c r="A13" s="907" t="s">
        <v>598</v>
      </c>
      <c r="B13" s="907"/>
      <c r="C13" s="457">
        <f>+'Pg. 19 30-Yr. Annual Cash Flow '!I36*(1+'Pg. 18 Annual Cash Flow'!$F$30)</f>
        <v>0</v>
      </c>
      <c r="D13" s="457">
        <f>+C13*(1+'Pg. 18 Annual Cash Flow'!F30)</f>
        <v>0</v>
      </c>
      <c r="E13" s="457">
        <f>+D13*(1+'Pg. 18 Annual Cash Flow'!F30)</f>
        <v>0</v>
      </c>
      <c r="F13" s="457">
        <f>+E13*(1+'Pg. 18 Annual Cash Flow'!F30)</f>
        <v>0</v>
      </c>
      <c r="G13" s="457">
        <f>+F13*(1+'Pg. 18 Annual Cash Flow'!F30)</f>
        <v>0</v>
      </c>
      <c r="H13" s="457">
        <f>+G13*(1+'Pg. 18 Annual Cash Flow'!F30)</f>
        <v>0</v>
      </c>
      <c r="I13" s="457">
        <f>+H13*(1+'Pg. 18 Annual Cash Flow'!F30)</f>
        <v>0</v>
      </c>
      <c r="J13" s="457">
        <f>+I13*(1+'Pg. 18 Annual Cash Flow'!F30)</f>
        <v>0</v>
      </c>
      <c r="K13" s="916"/>
    </row>
    <row r="14" spans="1:110" s="466" customFormat="1" ht="9.4" customHeight="1">
      <c r="A14" s="487"/>
      <c r="B14" s="487"/>
      <c r="C14" s="467"/>
      <c r="D14" s="467"/>
      <c r="E14" s="467"/>
      <c r="F14" s="467"/>
      <c r="G14" s="467"/>
      <c r="H14" s="467"/>
      <c r="I14" s="467"/>
      <c r="J14" s="467"/>
      <c r="K14" s="916"/>
      <c r="L14" s="468"/>
      <c r="M14" s="468"/>
      <c r="N14" s="468"/>
      <c r="O14" s="468"/>
      <c r="P14" s="468"/>
      <c r="Q14" s="468"/>
      <c r="R14" s="461"/>
      <c r="CW14" s="461"/>
      <c r="CX14" s="461"/>
      <c r="CY14" s="461"/>
      <c r="CZ14" s="461"/>
      <c r="DA14" s="461"/>
      <c r="DB14" s="461"/>
      <c r="DC14" s="461"/>
      <c r="DD14" s="461"/>
      <c r="DE14" s="461"/>
      <c r="DF14" s="461"/>
    </row>
    <row r="15" spans="1:110" s="466" customFormat="1" ht="27" customHeight="1">
      <c r="A15" s="912" t="s">
        <v>566</v>
      </c>
      <c r="B15" s="912"/>
      <c r="C15" s="457">
        <f>C8+C10-C12-C13</f>
        <v>0</v>
      </c>
      <c r="D15" s="457">
        <f t="shared" ref="D15:J15" si="1">D8+D10-D12-D13</f>
        <v>0</v>
      </c>
      <c r="E15" s="457">
        <f t="shared" si="1"/>
        <v>0</v>
      </c>
      <c r="F15" s="457">
        <f t="shared" si="1"/>
        <v>0</v>
      </c>
      <c r="G15" s="457">
        <f t="shared" si="1"/>
        <v>0</v>
      </c>
      <c r="H15" s="457">
        <f t="shared" si="1"/>
        <v>0</v>
      </c>
      <c r="I15" s="457">
        <f t="shared" si="1"/>
        <v>0</v>
      </c>
      <c r="J15" s="457">
        <f t="shared" si="1"/>
        <v>0</v>
      </c>
      <c r="K15" s="916"/>
      <c r="L15" s="459"/>
      <c r="M15" s="459"/>
      <c r="N15" s="459"/>
      <c r="O15" s="459"/>
      <c r="P15" s="459"/>
      <c r="Q15" s="459"/>
      <c r="R15" s="461"/>
      <c r="CW15" s="461"/>
      <c r="CX15" s="461"/>
      <c r="CY15" s="461"/>
      <c r="CZ15" s="461"/>
      <c r="DA15" s="461"/>
      <c r="DB15" s="461"/>
      <c r="DC15" s="461"/>
      <c r="DD15" s="461"/>
      <c r="DE15" s="461"/>
      <c r="DF15" s="461"/>
    </row>
    <row r="16" spans="1:110" s="466" customFormat="1">
      <c r="A16" s="910" t="s">
        <v>599</v>
      </c>
      <c r="B16" s="911"/>
      <c r="C16" s="457">
        <f>'Pg. 19 30-Yr. Annual Cash Flow '!I39</f>
        <v>0</v>
      </c>
      <c r="D16" s="457">
        <f t="shared" ref="D16:J16" si="2">C16</f>
        <v>0</v>
      </c>
      <c r="E16" s="457">
        <f t="shared" si="2"/>
        <v>0</v>
      </c>
      <c r="F16" s="457">
        <f t="shared" si="2"/>
        <v>0</v>
      </c>
      <c r="G16" s="457">
        <f t="shared" si="2"/>
        <v>0</v>
      </c>
      <c r="H16" s="457">
        <f t="shared" si="2"/>
        <v>0</v>
      </c>
      <c r="I16" s="457">
        <f t="shared" si="2"/>
        <v>0</v>
      </c>
      <c r="J16" s="457">
        <f t="shared" si="2"/>
        <v>0</v>
      </c>
      <c r="K16" s="916"/>
      <c r="L16" s="459"/>
      <c r="M16" s="459"/>
      <c r="N16" s="459"/>
      <c r="O16" s="459"/>
      <c r="P16" s="459"/>
      <c r="Q16" s="459"/>
      <c r="R16" s="461"/>
      <c r="CW16" s="461"/>
      <c r="CX16" s="461"/>
      <c r="CY16" s="461"/>
      <c r="CZ16" s="461"/>
      <c r="DA16" s="461"/>
      <c r="DB16" s="461"/>
      <c r="DC16" s="461"/>
      <c r="DD16" s="461"/>
      <c r="DE16" s="461"/>
      <c r="DF16" s="461"/>
    </row>
    <row r="17" spans="1:110" s="471" customFormat="1">
      <c r="A17" s="912" t="s">
        <v>600</v>
      </c>
      <c r="B17" s="912"/>
      <c r="C17" s="469"/>
      <c r="D17" s="469"/>
      <c r="E17" s="469"/>
      <c r="F17" s="469"/>
      <c r="G17" s="469"/>
      <c r="H17" s="469"/>
      <c r="I17" s="469"/>
      <c r="J17" s="469"/>
      <c r="K17" s="916"/>
      <c r="L17" s="459"/>
      <c r="M17" s="459"/>
      <c r="N17" s="459"/>
      <c r="O17" s="459"/>
      <c r="P17" s="459"/>
      <c r="Q17" s="459"/>
      <c r="R17" s="470"/>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c r="BB17" s="466"/>
      <c r="BC17" s="466"/>
      <c r="BD17" s="466"/>
      <c r="BE17" s="466"/>
      <c r="BF17" s="466"/>
      <c r="BG17" s="466"/>
      <c r="BH17" s="466"/>
      <c r="BI17" s="466"/>
      <c r="BJ17" s="466"/>
      <c r="BK17" s="466"/>
      <c r="BL17" s="466"/>
      <c r="BM17" s="466"/>
      <c r="BN17" s="466"/>
      <c r="BO17" s="466"/>
      <c r="BP17" s="466"/>
      <c r="BQ17" s="466"/>
      <c r="BR17" s="466"/>
      <c r="BS17" s="466"/>
      <c r="BT17" s="466"/>
      <c r="BU17" s="466"/>
      <c r="BV17" s="466"/>
      <c r="BW17" s="466"/>
      <c r="BX17" s="466"/>
      <c r="BY17" s="466"/>
      <c r="BZ17" s="466"/>
      <c r="CA17" s="466"/>
      <c r="CB17" s="466"/>
      <c r="CC17" s="466"/>
      <c r="CD17" s="466"/>
      <c r="CE17" s="466"/>
      <c r="CF17" s="466"/>
      <c r="CG17" s="466"/>
      <c r="CH17" s="466"/>
      <c r="CI17" s="466"/>
      <c r="CJ17" s="466"/>
      <c r="CK17" s="466"/>
      <c r="CL17" s="466"/>
      <c r="CM17" s="466"/>
      <c r="CN17" s="466"/>
      <c r="CO17" s="466"/>
      <c r="CP17" s="466"/>
      <c r="CQ17" s="466"/>
      <c r="CR17" s="466"/>
      <c r="CS17" s="466"/>
      <c r="CT17" s="466"/>
      <c r="CU17" s="466"/>
      <c r="CV17" s="466"/>
      <c r="CW17" s="470"/>
      <c r="CX17" s="470"/>
      <c r="CY17" s="470"/>
      <c r="CZ17" s="470"/>
      <c r="DA17" s="470"/>
      <c r="DB17" s="470"/>
      <c r="DC17" s="470"/>
      <c r="DD17" s="470"/>
      <c r="DE17" s="470"/>
      <c r="DF17" s="470"/>
    </row>
    <row r="18" spans="1:110" s="471" customFormat="1" ht="13.5" thickBot="1">
      <c r="A18" s="907" t="s">
        <v>570</v>
      </c>
      <c r="B18" s="907"/>
      <c r="C18" s="462">
        <f>C15-C16-C17</f>
        <v>0</v>
      </c>
      <c r="D18" s="462">
        <f t="shared" ref="D18:J18" si="3">D15-D16-D17</f>
        <v>0</v>
      </c>
      <c r="E18" s="462">
        <f t="shared" si="3"/>
        <v>0</v>
      </c>
      <c r="F18" s="462">
        <f t="shared" si="3"/>
        <v>0</v>
      </c>
      <c r="G18" s="462">
        <f t="shared" si="3"/>
        <v>0</v>
      </c>
      <c r="H18" s="462">
        <f t="shared" si="3"/>
        <v>0</v>
      </c>
      <c r="I18" s="462">
        <f t="shared" si="3"/>
        <v>0</v>
      </c>
      <c r="J18" s="462">
        <f t="shared" si="3"/>
        <v>0</v>
      </c>
      <c r="K18" s="916"/>
      <c r="L18" s="459"/>
      <c r="M18" s="459"/>
      <c r="N18" s="459"/>
      <c r="O18" s="459"/>
      <c r="P18" s="459"/>
      <c r="Q18" s="459"/>
      <c r="R18" s="470"/>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466"/>
      <c r="AR18" s="466"/>
      <c r="AS18" s="466"/>
      <c r="AT18" s="466"/>
      <c r="AU18" s="466"/>
      <c r="AV18" s="466"/>
      <c r="AW18" s="466"/>
      <c r="AX18" s="466"/>
      <c r="AY18" s="466"/>
      <c r="AZ18" s="466"/>
      <c r="BA18" s="466"/>
      <c r="BB18" s="466"/>
      <c r="BC18" s="466"/>
      <c r="BD18" s="466"/>
      <c r="BE18" s="466"/>
      <c r="BF18" s="466"/>
      <c r="BG18" s="466"/>
      <c r="BH18" s="466"/>
      <c r="BI18" s="466"/>
      <c r="BJ18" s="466"/>
      <c r="BK18" s="466"/>
      <c r="BL18" s="466"/>
      <c r="BM18" s="466"/>
      <c r="BN18" s="466"/>
      <c r="BO18" s="466"/>
      <c r="BP18" s="466"/>
      <c r="BQ18" s="466"/>
      <c r="BR18" s="466"/>
      <c r="BS18" s="466"/>
      <c r="BT18" s="466"/>
      <c r="BU18" s="466"/>
      <c r="BV18" s="466"/>
      <c r="BW18" s="466"/>
      <c r="BX18" s="466"/>
      <c r="BY18" s="466"/>
      <c r="BZ18" s="466"/>
      <c r="CA18" s="466"/>
      <c r="CB18" s="466"/>
      <c r="CC18" s="466"/>
      <c r="CD18" s="466"/>
      <c r="CE18" s="466"/>
      <c r="CF18" s="466"/>
      <c r="CG18" s="466"/>
      <c r="CH18" s="466"/>
      <c r="CI18" s="466"/>
      <c r="CJ18" s="466"/>
      <c r="CK18" s="466"/>
      <c r="CL18" s="466"/>
      <c r="CM18" s="466"/>
      <c r="CN18" s="466"/>
      <c r="CO18" s="466"/>
      <c r="CP18" s="466"/>
      <c r="CQ18" s="466"/>
      <c r="CR18" s="466"/>
      <c r="CS18" s="466"/>
      <c r="CT18" s="466"/>
      <c r="CU18" s="466"/>
      <c r="CV18" s="466"/>
      <c r="CW18" s="470"/>
      <c r="CX18" s="470"/>
      <c r="CY18" s="470"/>
      <c r="CZ18" s="470"/>
      <c r="DA18" s="470"/>
      <c r="DB18" s="470"/>
      <c r="DC18" s="470"/>
      <c r="DD18" s="470"/>
      <c r="DE18" s="470"/>
      <c r="DF18" s="470"/>
    </row>
    <row r="19" spans="1:110" s="471" customFormat="1" ht="13.5" thickTop="1">
      <c r="A19" s="908" t="s">
        <v>602</v>
      </c>
      <c r="B19" s="909"/>
      <c r="C19" s="472">
        <f>'Pg. 19 30-Yr. Annual Cash Flow '!I42+C18</f>
        <v>0</v>
      </c>
      <c r="D19" s="472">
        <f t="shared" ref="D19:J19" si="4">D18+C19</f>
        <v>0</v>
      </c>
      <c r="E19" s="472">
        <f t="shared" si="4"/>
        <v>0</v>
      </c>
      <c r="F19" s="472">
        <f t="shared" si="4"/>
        <v>0</v>
      </c>
      <c r="G19" s="472">
        <f t="shared" si="4"/>
        <v>0</v>
      </c>
      <c r="H19" s="472">
        <f t="shared" si="4"/>
        <v>0</v>
      </c>
      <c r="I19" s="472">
        <f t="shared" si="4"/>
        <v>0</v>
      </c>
      <c r="J19" s="472">
        <f t="shared" si="4"/>
        <v>0</v>
      </c>
      <c r="K19" s="916"/>
      <c r="L19" s="459"/>
      <c r="M19" s="459"/>
      <c r="N19" s="453"/>
      <c r="O19" s="453"/>
      <c r="P19" s="453"/>
      <c r="Q19" s="453"/>
      <c r="R19" s="453"/>
      <c r="S19" s="453"/>
      <c r="T19" s="453"/>
      <c r="U19" s="453"/>
      <c r="V19" s="453"/>
      <c r="W19" s="453"/>
      <c r="X19" s="453"/>
      <c r="Y19" s="453"/>
      <c r="Z19" s="466"/>
      <c r="AA19" s="466"/>
      <c r="AB19" s="466"/>
      <c r="AC19" s="466"/>
      <c r="AD19" s="466"/>
      <c r="AE19" s="466"/>
      <c r="AF19" s="466"/>
      <c r="AG19" s="466"/>
      <c r="AH19" s="466"/>
      <c r="AI19" s="466"/>
      <c r="AJ19" s="466"/>
      <c r="AK19" s="466"/>
      <c r="AL19" s="466"/>
      <c r="AM19" s="466"/>
      <c r="AN19" s="466"/>
      <c r="AO19" s="466"/>
      <c r="AP19" s="466"/>
      <c r="AQ19" s="466"/>
      <c r="AR19" s="466"/>
      <c r="AS19" s="466"/>
      <c r="AT19" s="466"/>
      <c r="AU19" s="466"/>
      <c r="AV19" s="466"/>
      <c r="AW19" s="466"/>
      <c r="AX19" s="466"/>
      <c r="AY19" s="466"/>
      <c r="AZ19" s="466"/>
      <c r="BA19" s="466"/>
      <c r="BB19" s="466"/>
      <c r="BC19" s="466"/>
      <c r="BD19" s="466"/>
      <c r="BE19" s="466"/>
      <c r="BF19" s="466"/>
      <c r="BG19" s="466"/>
      <c r="BH19" s="466"/>
      <c r="BI19" s="466"/>
      <c r="BJ19" s="466"/>
      <c r="BK19" s="466"/>
      <c r="BL19" s="466"/>
      <c r="BM19" s="466"/>
      <c r="BN19" s="466"/>
      <c r="BO19" s="466"/>
      <c r="BP19" s="466"/>
      <c r="BQ19" s="466"/>
      <c r="BR19" s="466"/>
      <c r="BS19" s="466"/>
      <c r="BT19" s="466"/>
      <c r="BU19" s="466"/>
      <c r="BV19" s="466"/>
      <c r="BW19" s="466"/>
      <c r="BX19" s="466"/>
      <c r="BY19" s="466"/>
      <c r="BZ19" s="466"/>
      <c r="CA19" s="466"/>
      <c r="CB19" s="466"/>
      <c r="CC19" s="466"/>
      <c r="CD19" s="466"/>
      <c r="CE19" s="466"/>
      <c r="CF19" s="466"/>
      <c r="CG19" s="466"/>
      <c r="CH19" s="466"/>
      <c r="CI19" s="466"/>
      <c r="CJ19" s="466"/>
      <c r="CK19" s="466"/>
      <c r="CL19" s="466"/>
      <c r="CM19" s="466"/>
      <c r="CN19" s="466"/>
      <c r="CO19" s="466"/>
      <c r="CP19" s="466"/>
      <c r="CQ19" s="466"/>
      <c r="CR19" s="466"/>
      <c r="CS19" s="466"/>
      <c r="CT19" s="466"/>
      <c r="CU19" s="466"/>
      <c r="CV19" s="466"/>
      <c r="CW19" s="470"/>
      <c r="CX19" s="470"/>
      <c r="CY19" s="470"/>
      <c r="CZ19" s="470"/>
      <c r="DA19" s="470"/>
      <c r="DB19" s="470"/>
      <c r="DC19" s="470"/>
      <c r="DD19" s="470"/>
      <c r="DE19" s="470"/>
      <c r="DF19" s="470"/>
    </row>
    <row r="20" spans="1:110" ht="10.15" customHeight="1" thickBot="1">
      <c r="A20" s="906"/>
      <c r="B20" s="906"/>
      <c r="C20" s="473"/>
      <c r="D20" s="473"/>
      <c r="E20" s="473"/>
      <c r="F20" s="473"/>
      <c r="G20" s="473"/>
      <c r="H20" s="473"/>
      <c r="I20" s="473"/>
      <c r="J20" s="473"/>
      <c r="K20" s="916"/>
      <c r="L20" s="468"/>
      <c r="M20" s="468"/>
      <c r="N20" s="468"/>
      <c r="O20" s="468"/>
      <c r="P20" s="468"/>
      <c r="Q20" s="468"/>
      <c r="R20" s="460"/>
      <c r="CW20" s="460"/>
      <c r="CX20" s="460"/>
      <c r="CY20" s="460"/>
      <c r="CZ20" s="460"/>
      <c r="DA20" s="460"/>
      <c r="DB20" s="460"/>
      <c r="DC20" s="460"/>
      <c r="DD20" s="460"/>
      <c r="DE20" s="460"/>
      <c r="DF20" s="460"/>
    </row>
    <row r="21" spans="1:110" s="466" customFormat="1" ht="15" customHeight="1" thickTop="1">
      <c r="A21" s="907" t="s">
        <v>571</v>
      </c>
      <c r="B21" s="907"/>
      <c r="C21" s="474" t="e">
        <f>C15/(C16+C17)</f>
        <v>#DIV/0!</v>
      </c>
      <c r="D21" s="474" t="e">
        <f t="shared" ref="D21:J21" si="5">D15/(D16+D17)</f>
        <v>#DIV/0!</v>
      </c>
      <c r="E21" s="474" t="e">
        <f t="shared" si="5"/>
        <v>#DIV/0!</v>
      </c>
      <c r="F21" s="474" t="e">
        <f t="shared" si="5"/>
        <v>#DIV/0!</v>
      </c>
      <c r="G21" s="474" t="e">
        <f t="shared" si="5"/>
        <v>#DIV/0!</v>
      </c>
      <c r="H21" s="474" t="e">
        <f t="shared" si="5"/>
        <v>#DIV/0!</v>
      </c>
      <c r="I21" s="474" t="e">
        <f t="shared" si="5"/>
        <v>#DIV/0!</v>
      </c>
      <c r="J21" s="474" t="e">
        <f t="shared" si="5"/>
        <v>#DIV/0!</v>
      </c>
      <c r="K21" s="916"/>
      <c r="L21" s="475"/>
      <c r="M21" s="475"/>
      <c r="N21" s="475"/>
      <c r="O21" s="475"/>
      <c r="P21" s="475"/>
      <c r="Q21" s="475"/>
      <c r="R21" s="461"/>
      <c r="CW21" s="461"/>
      <c r="CX21" s="461"/>
      <c r="CY21" s="461"/>
      <c r="CZ21" s="461"/>
      <c r="DA21" s="461"/>
      <c r="DB21" s="461"/>
      <c r="DC21" s="461"/>
      <c r="DD21" s="461"/>
      <c r="DE21" s="461"/>
      <c r="DF21" s="461"/>
    </row>
    <row r="22" spans="1:110">
      <c r="A22" s="920" t="s">
        <v>603</v>
      </c>
      <c r="B22" s="921"/>
      <c r="C22"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f>
        <v>#DIV/0!</v>
      </c>
      <c r="D22"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f>
        <v>#DIV/0!</v>
      </c>
      <c r="E22"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
        <v>#DIV/0!</v>
      </c>
      <c r="F22"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f>
        <v>#DIV/0!</v>
      </c>
      <c r="G22"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f>
        <v>#DIV/0!</v>
      </c>
      <c r="H22"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f>
        <v>#DIV/0!</v>
      </c>
      <c r="I22"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f>
        <v>#DIV/0!</v>
      </c>
      <c r="J22"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cont.'!C21,D21,E21,F21,G21,H21,I21,J21)</f>
        <v>#DIV/0!</v>
      </c>
      <c r="K22" s="916"/>
      <c r="L22" s="459"/>
      <c r="M22" s="459"/>
      <c r="N22" s="459"/>
      <c r="O22" s="459"/>
      <c r="P22" s="459"/>
      <c r="Q22" s="459"/>
      <c r="R22" s="460"/>
      <c r="CW22" s="460"/>
      <c r="CX22" s="460"/>
      <c r="CY22" s="460"/>
      <c r="CZ22" s="460"/>
      <c r="DA22" s="460"/>
      <c r="DB22" s="460"/>
      <c r="DC22" s="460"/>
      <c r="DD22" s="460"/>
      <c r="DE22" s="460"/>
      <c r="DF22" s="460"/>
    </row>
    <row r="23" spans="1:110" ht="9.4" customHeight="1">
      <c r="A23" s="528"/>
      <c r="B23" s="529"/>
      <c r="C23" s="528"/>
      <c r="D23" s="528"/>
      <c r="E23" s="528"/>
      <c r="F23" s="528"/>
      <c r="G23" s="528"/>
      <c r="H23" s="528"/>
      <c r="I23" s="528"/>
      <c r="J23" s="528"/>
      <c r="K23" s="916"/>
      <c r="L23" s="468"/>
      <c r="M23" s="468"/>
      <c r="N23" s="468"/>
      <c r="O23" s="468"/>
      <c r="P23" s="468"/>
      <c r="Q23" s="468"/>
      <c r="R23" s="460"/>
      <c r="CW23" s="460"/>
      <c r="CX23" s="460"/>
      <c r="CY23" s="460"/>
      <c r="CZ23" s="460"/>
      <c r="DA23" s="460"/>
      <c r="DB23" s="460"/>
      <c r="DC23" s="460"/>
      <c r="DD23" s="460"/>
      <c r="DE23" s="460"/>
      <c r="DF23" s="460"/>
    </row>
    <row r="24" spans="1:110" ht="12.2" customHeight="1">
      <c r="A24" s="477"/>
      <c r="B24" s="490"/>
      <c r="C24" s="477"/>
      <c r="D24" s="477"/>
      <c r="E24" s="477"/>
      <c r="F24" s="477"/>
      <c r="G24" s="477"/>
      <c r="H24" s="477"/>
      <c r="I24" s="477"/>
      <c r="J24" s="477"/>
    </row>
    <row r="25" spans="1:110" ht="9.4" customHeight="1">
      <c r="A25" s="922"/>
      <c r="B25" s="922"/>
      <c r="C25" s="922"/>
      <c r="D25" s="922"/>
      <c r="E25" s="922"/>
      <c r="F25" s="922"/>
      <c r="G25" s="922"/>
      <c r="H25" s="922"/>
      <c r="I25" s="922"/>
      <c r="J25" s="922"/>
    </row>
    <row r="26" spans="1:110" ht="13.9" customHeight="1">
      <c r="A26" s="923"/>
      <c r="B26" s="923"/>
      <c r="C26" s="924" t="s">
        <v>583</v>
      </c>
      <c r="D26" s="924"/>
      <c r="E26" s="924"/>
      <c r="F26" s="924"/>
      <c r="G26" s="924"/>
      <c r="H26" s="924"/>
      <c r="I26" s="924"/>
    </row>
    <row r="27" spans="1:110" ht="15" customHeight="1">
      <c r="A27" s="919" t="s">
        <v>319</v>
      </c>
      <c r="B27" s="919"/>
      <c r="C27" s="478" t="s">
        <v>620</v>
      </c>
      <c r="D27" s="478" t="s">
        <v>621</v>
      </c>
      <c r="E27" s="478" t="s">
        <v>622</v>
      </c>
      <c r="F27" s="478" t="s">
        <v>623</v>
      </c>
      <c r="G27" s="478" t="s">
        <v>624</v>
      </c>
      <c r="H27" s="478" t="s">
        <v>625</v>
      </c>
      <c r="I27" s="478" t="s">
        <v>626</v>
      </c>
    </row>
    <row r="28" spans="1:110" s="460" customFormat="1">
      <c r="A28" s="907" t="s">
        <v>592</v>
      </c>
      <c r="B28" s="907"/>
      <c r="C28" s="515">
        <f>+J5*(1+'Pg. 18 Annual Cash Flow'!$F$25)</f>
        <v>0</v>
      </c>
      <c r="D28" s="515">
        <f>+C28*(1+'Pg. 18 Annual Cash Flow'!$F$25)</f>
        <v>0</v>
      </c>
      <c r="E28" s="515">
        <f>+D28*(1+'Pg. 18 Annual Cash Flow'!$F$25)</f>
        <v>0</v>
      </c>
      <c r="F28" s="515">
        <f>+E28*(1+'Pg. 18 Annual Cash Flow'!$F$25)</f>
        <v>0</v>
      </c>
      <c r="G28" s="515">
        <f>+F28*(1+'Pg. 18 Annual Cash Flow'!$F$25)</f>
        <v>0</v>
      </c>
      <c r="H28" s="515">
        <f>+G28*(1+'Pg. 18 Annual Cash Flow'!$F$25)</f>
        <v>0</v>
      </c>
      <c r="I28" s="515">
        <f>+H28*(1+'Pg. 18 Annual Cash Flow'!$F$25)</f>
        <v>0</v>
      </c>
      <c r="J28" s="479"/>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3"/>
      <c r="AZ28" s="453"/>
      <c r="BA28" s="453"/>
      <c r="BB28" s="453"/>
      <c r="BC28" s="453"/>
      <c r="BD28" s="453"/>
      <c r="BE28" s="453"/>
      <c r="BF28" s="453"/>
      <c r="BG28" s="453"/>
      <c r="BH28" s="453"/>
      <c r="BI28" s="453"/>
      <c r="BJ28" s="453"/>
      <c r="BK28" s="453"/>
      <c r="BL28" s="453"/>
      <c r="BM28" s="453"/>
      <c r="BN28" s="453"/>
      <c r="BO28" s="453"/>
      <c r="BP28" s="453"/>
      <c r="BQ28" s="453"/>
      <c r="BR28" s="453"/>
      <c r="BS28" s="453"/>
      <c r="BT28" s="453"/>
      <c r="BU28" s="453"/>
      <c r="BV28" s="453"/>
      <c r="BW28" s="453"/>
      <c r="BX28" s="453"/>
      <c r="BY28" s="453"/>
      <c r="BZ28" s="453"/>
      <c r="CA28" s="453"/>
      <c r="CB28" s="453"/>
      <c r="CC28" s="453"/>
      <c r="CD28" s="453"/>
      <c r="CE28" s="453"/>
      <c r="CF28" s="453"/>
      <c r="CG28" s="453"/>
      <c r="CH28" s="453"/>
      <c r="CI28" s="453"/>
      <c r="CJ28" s="453"/>
      <c r="CK28" s="453"/>
      <c r="CL28" s="453"/>
      <c r="CM28" s="453"/>
      <c r="CN28" s="453"/>
    </row>
    <row r="29" spans="1:110" s="461" customFormat="1">
      <c r="A29" s="907" t="s">
        <v>593</v>
      </c>
      <c r="B29" s="907"/>
      <c r="C29" s="515">
        <f>+J6*(1+'Pg. 18 Annual Cash Flow'!$F$26)</f>
        <v>0</v>
      </c>
      <c r="D29" s="515">
        <f>+C29*(1+'Pg. 18 Annual Cash Flow'!$F$26)</f>
        <v>0</v>
      </c>
      <c r="E29" s="515">
        <f>+D29*(1+'Pg. 18 Annual Cash Flow'!$F$26)</f>
        <v>0</v>
      </c>
      <c r="F29" s="515">
        <f>+E29*(1+'Pg. 18 Annual Cash Flow'!$F$26)</f>
        <v>0</v>
      </c>
      <c r="G29" s="515">
        <f>+F29*(1+'Pg. 18 Annual Cash Flow'!$F$26)</f>
        <v>0</v>
      </c>
      <c r="H29" s="515">
        <f>+G29*(1+'Pg. 18 Annual Cash Flow'!$F$26)</f>
        <v>0</v>
      </c>
      <c r="I29" s="515">
        <f>+H29*(1+'Pg. 18 Annual Cash Flow'!$F$26)</f>
        <v>0</v>
      </c>
      <c r="J29" s="480"/>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453"/>
      <c r="BA29" s="453"/>
      <c r="BB29" s="453"/>
      <c r="BC29" s="453"/>
      <c r="BD29" s="453"/>
      <c r="BE29" s="453"/>
      <c r="BF29" s="453"/>
      <c r="BG29" s="453"/>
      <c r="BH29" s="453"/>
      <c r="BI29" s="453"/>
      <c r="BJ29" s="453"/>
      <c r="BK29" s="453"/>
      <c r="BL29" s="453"/>
      <c r="BM29" s="453"/>
      <c r="BN29" s="453"/>
      <c r="BO29" s="453"/>
      <c r="BP29" s="453"/>
      <c r="BQ29" s="453"/>
      <c r="BR29" s="453"/>
      <c r="BS29" s="453"/>
      <c r="BT29" s="453"/>
      <c r="BU29" s="453"/>
      <c r="BV29" s="453"/>
      <c r="BW29" s="453"/>
      <c r="BX29" s="453"/>
      <c r="BY29" s="453"/>
      <c r="BZ29" s="453"/>
      <c r="CA29" s="453"/>
      <c r="CB29" s="453"/>
      <c r="CC29" s="453"/>
      <c r="CD29" s="453"/>
      <c r="CE29" s="453"/>
      <c r="CF29" s="453"/>
      <c r="CG29" s="453"/>
      <c r="CH29" s="453"/>
      <c r="CI29" s="453"/>
      <c r="CJ29" s="453"/>
      <c r="CK29" s="453"/>
      <c r="CL29" s="453"/>
      <c r="CM29" s="453"/>
      <c r="CN29" s="453"/>
    </row>
    <row r="30" spans="1:110" s="461" customFormat="1">
      <c r="A30" s="907" t="s">
        <v>594</v>
      </c>
      <c r="B30" s="907"/>
      <c r="C30" s="515">
        <f>+J7*(1+'Pg. 18 Annual Cash Flow'!$F$27)</f>
        <v>0</v>
      </c>
      <c r="D30" s="515">
        <f>+C30*(1+'Pg. 18 Annual Cash Flow'!$F$27)</f>
        <v>0</v>
      </c>
      <c r="E30" s="515">
        <f>+D30*(1+'Pg. 18 Annual Cash Flow'!$F$27)</f>
        <v>0</v>
      </c>
      <c r="F30" s="515">
        <f>+E30*(1+'Pg. 18 Annual Cash Flow'!$F$27)</f>
        <v>0</v>
      </c>
      <c r="G30" s="515">
        <f>+F30*(1+'Pg. 18 Annual Cash Flow'!$F$27)</f>
        <v>0</v>
      </c>
      <c r="H30" s="515">
        <f>+G30*(1+'Pg. 18 Annual Cash Flow'!$F$27)</f>
        <v>0</v>
      </c>
      <c r="I30" s="515">
        <f>+H30*(1+'Pg. 18 Annual Cash Flow'!$F$27)</f>
        <v>0</v>
      </c>
      <c r="J30" s="480"/>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53"/>
      <c r="AS30" s="453"/>
      <c r="AT30" s="453"/>
      <c r="AU30" s="453"/>
      <c r="AV30" s="453"/>
      <c r="AW30" s="453"/>
      <c r="AX30" s="453"/>
      <c r="AY30" s="453"/>
      <c r="AZ30" s="453"/>
      <c r="BA30" s="453"/>
      <c r="BB30" s="453"/>
      <c r="BC30" s="453"/>
      <c r="BD30" s="453"/>
      <c r="BE30" s="453"/>
      <c r="BF30" s="453"/>
      <c r="BG30" s="453"/>
      <c r="BH30" s="453"/>
      <c r="BI30" s="453"/>
      <c r="BJ30" s="453"/>
      <c r="BK30" s="453"/>
      <c r="BL30" s="453"/>
      <c r="BM30" s="453"/>
      <c r="BN30" s="453"/>
      <c r="BO30" s="453"/>
      <c r="BP30" s="453"/>
      <c r="BQ30" s="453"/>
      <c r="BR30" s="453"/>
      <c r="BS30" s="453"/>
      <c r="BT30" s="453"/>
      <c r="BU30" s="453"/>
      <c r="BV30" s="453"/>
      <c r="BW30" s="453"/>
      <c r="BX30" s="453"/>
      <c r="BY30" s="453"/>
      <c r="BZ30" s="453"/>
      <c r="CA30" s="453"/>
      <c r="CB30" s="453"/>
      <c r="CC30" s="453"/>
      <c r="CD30" s="453"/>
      <c r="CE30" s="453"/>
      <c r="CF30" s="453"/>
      <c r="CG30" s="453"/>
      <c r="CH30" s="453"/>
      <c r="CI30" s="453"/>
      <c r="CJ30" s="453"/>
      <c r="CK30" s="453"/>
      <c r="CL30" s="453"/>
      <c r="CM30" s="453"/>
      <c r="CN30" s="453"/>
    </row>
    <row r="31" spans="1:110" ht="13.5" thickBot="1">
      <c r="A31" s="919" t="s">
        <v>595</v>
      </c>
      <c r="B31" s="919"/>
      <c r="C31" s="516">
        <f t="shared" ref="C31:I31" si="6">SUM(C28:C30)</f>
        <v>0</v>
      </c>
      <c r="D31" s="516">
        <f t="shared" si="6"/>
        <v>0</v>
      </c>
      <c r="E31" s="516">
        <f t="shared" si="6"/>
        <v>0</v>
      </c>
      <c r="F31" s="516">
        <f t="shared" si="6"/>
        <v>0</v>
      </c>
      <c r="G31" s="516">
        <f t="shared" si="6"/>
        <v>0</v>
      </c>
      <c r="H31" s="516">
        <f t="shared" si="6"/>
        <v>0</v>
      </c>
      <c r="I31" s="516">
        <f t="shared" si="6"/>
        <v>0</v>
      </c>
    </row>
    <row r="32" spans="1:110" ht="9.4" customHeight="1" thickTop="1">
      <c r="A32" s="923"/>
      <c r="B32" s="923"/>
      <c r="C32" s="923"/>
      <c r="D32" s="923"/>
      <c r="E32" s="923"/>
      <c r="F32" s="923"/>
      <c r="G32" s="923"/>
      <c r="H32" s="923"/>
      <c r="I32" s="923"/>
    </row>
    <row r="33" spans="1:102" s="461" customFormat="1">
      <c r="A33" s="907" t="s">
        <v>596</v>
      </c>
      <c r="B33" s="907"/>
      <c r="C33" s="515">
        <f>+J10*(1+'Pg. 18 Annual Cash Flow'!$F$28)</f>
        <v>0</v>
      </c>
      <c r="D33" s="515">
        <f>+C33*(1+'Pg. 18 Annual Cash Flow'!$F$28)</f>
        <v>0</v>
      </c>
      <c r="E33" s="515">
        <f>+D33*(1+'Pg. 18 Annual Cash Flow'!$F$28)</f>
        <v>0</v>
      </c>
      <c r="F33" s="515">
        <f>+E33*(1+'Pg. 18 Annual Cash Flow'!$F$28)</f>
        <v>0</v>
      </c>
      <c r="G33" s="515">
        <f>+F33*(1+'Pg. 18 Annual Cash Flow'!$F$28)</f>
        <v>0</v>
      </c>
      <c r="H33" s="515">
        <f>+G33*(1+'Pg. 18 Annual Cash Flow'!$F$28)</f>
        <v>0</v>
      </c>
      <c r="I33" s="515">
        <f>+H33*(1+'Pg. 18 Annual Cash Flow'!$F$28)</f>
        <v>0</v>
      </c>
      <c r="J33" s="480"/>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453"/>
      <c r="AT33" s="453"/>
      <c r="AU33" s="453"/>
      <c r="AV33" s="453"/>
      <c r="AW33" s="453"/>
      <c r="AX33" s="453"/>
      <c r="AY33" s="453"/>
      <c r="AZ33" s="453"/>
      <c r="BA33" s="453"/>
      <c r="BB33" s="453"/>
      <c r="BC33" s="453"/>
      <c r="BD33" s="453"/>
      <c r="BE33" s="453"/>
      <c r="BF33" s="453"/>
      <c r="BG33" s="453"/>
      <c r="BH33" s="453"/>
      <c r="BI33" s="453"/>
      <c r="BJ33" s="453"/>
      <c r="BK33" s="453"/>
      <c r="BL33" s="453"/>
      <c r="BM33" s="453"/>
      <c r="BN33" s="453"/>
      <c r="BO33" s="453"/>
      <c r="BP33" s="453"/>
      <c r="BQ33" s="453"/>
      <c r="BR33" s="453"/>
      <c r="BS33" s="453"/>
      <c r="BT33" s="453"/>
      <c r="BU33" s="453"/>
      <c r="BV33" s="453"/>
      <c r="BW33" s="453"/>
      <c r="BX33" s="453"/>
      <c r="BY33" s="453"/>
      <c r="BZ33" s="453"/>
      <c r="CA33" s="453"/>
      <c r="CB33" s="453"/>
      <c r="CC33" s="453"/>
      <c r="CD33" s="453"/>
      <c r="CE33" s="453"/>
      <c r="CF33" s="453"/>
      <c r="CG33" s="453"/>
      <c r="CH33" s="453"/>
      <c r="CI33" s="453"/>
      <c r="CJ33" s="453"/>
      <c r="CK33" s="453"/>
      <c r="CL33" s="453"/>
      <c r="CM33" s="453"/>
      <c r="CN33" s="453"/>
    </row>
    <row r="34" spans="1:102" ht="9.4" customHeight="1">
      <c r="A34" s="904"/>
      <c r="B34" s="904"/>
      <c r="C34" s="904"/>
      <c r="D34" s="904"/>
      <c r="E34" s="904"/>
      <c r="F34" s="904"/>
      <c r="G34" s="904"/>
      <c r="H34" s="904"/>
      <c r="I34" s="904"/>
    </row>
    <row r="35" spans="1:102" s="466" customFormat="1" ht="27" customHeight="1">
      <c r="A35" s="912" t="s">
        <v>597</v>
      </c>
      <c r="B35" s="912"/>
      <c r="C35" s="515">
        <f>+J12*(1+'Pg. 18 Annual Cash Flow'!$F$29)</f>
        <v>0</v>
      </c>
      <c r="D35" s="515">
        <f>+C35*(1+'Pg. 18 Annual Cash Flow'!$F$29)</f>
        <v>0</v>
      </c>
      <c r="E35" s="515">
        <f>+D35*(1+'Pg. 18 Annual Cash Flow'!$F$29)</f>
        <v>0</v>
      </c>
      <c r="F35" s="515">
        <f>+E35*(1+'Pg. 18 Annual Cash Flow'!$F$29)</f>
        <v>0</v>
      </c>
      <c r="G35" s="515">
        <f>+F35*(1+'Pg. 18 Annual Cash Flow'!$F$29)</f>
        <v>0</v>
      </c>
      <c r="H35" s="515">
        <f>+G35*(1+'Pg. 18 Annual Cash Flow'!$F$29)</f>
        <v>0</v>
      </c>
      <c r="I35" s="515">
        <f>+H35*(1+'Pg. 18 Annual Cash Flow'!$F$29)</f>
        <v>0</v>
      </c>
      <c r="J35" s="480"/>
      <c r="CO35" s="461"/>
      <c r="CP35" s="461"/>
      <c r="CQ35" s="461"/>
      <c r="CR35" s="461"/>
      <c r="CS35" s="461"/>
      <c r="CT35" s="461"/>
      <c r="CU35" s="461"/>
      <c r="CV35" s="461"/>
      <c r="CW35" s="461"/>
      <c r="CX35" s="461"/>
    </row>
    <row r="36" spans="1:102" ht="13.15" customHeight="1">
      <c r="A36" s="914" t="s">
        <v>598</v>
      </c>
      <c r="B36" s="914"/>
      <c r="C36" s="517">
        <f>J13*(1+'Pg. 18 Annual Cash Flow'!F30)</f>
        <v>0</v>
      </c>
      <c r="D36" s="517">
        <f>+C36*(1+'Pg. 18 Annual Cash Flow'!F30)</f>
        <v>0</v>
      </c>
      <c r="E36" s="517">
        <f>+D36*(1+'Pg. 18 Annual Cash Flow'!F30)</f>
        <v>0</v>
      </c>
      <c r="F36" s="517">
        <f>+E36*(1+'Pg. 18 Annual Cash Flow'!F30)</f>
        <v>0</v>
      </c>
      <c r="G36" s="517">
        <f>+F36*(1+'Pg. 18 Annual Cash Flow'!F30)</f>
        <v>0</v>
      </c>
      <c r="H36" s="517">
        <f>+G36*(1+'Pg. 18 Annual Cash Flow'!F30)</f>
        <v>0</v>
      </c>
      <c r="I36" s="517">
        <f>+H36*(1+'Pg. 18 Annual Cash Flow'!F30)</f>
        <v>0</v>
      </c>
      <c r="J36" s="481"/>
      <c r="K36" s="466"/>
    </row>
    <row r="37" spans="1:102" s="466" customFormat="1" ht="9.4" customHeight="1">
      <c r="A37" s="913"/>
      <c r="B37" s="913"/>
      <c r="C37" s="913"/>
      <c r="D37" s="913"/>
      <c r="E37" s="913"/>
      <c r="F37" s="913"/>
      <c r="G37" s="913"/>
      <c r="H37" s="913"/>
      <c r="I37" s="913"/>
      <c r="J37" s="480"/>
      <c r="CO37" s="461"/>
      <c r="CP37" s="461"/>
      <c r="CQ37" s="461"/>
      <c r="CR37" s="461"/>
      <c r="CS37" s="461"/>
      <c r="CT37" s="461"/>
      <c r="CU37" s="461"/>
      <c r="CV37" s="461"/>
      <c r="CW37" s="461"/>
      <c r="CX37" s="461"/>
    </row>
    <row r="38" spans="1:102" s="466" customFormat="1" ht="27" customHeight="1">
      <c r="A38" s="912" t="s">
        <v>566</v>
      </c>
      <c r="B38" s="912"/>
      <c r="C38" s="515">
        <f>+C31+C33-C35-C36</f>
        <v>0</v>
      </c>
      <c r="D38" s="515">
        <f>+D31+D33-D35-D36</f>
        <v>0</v>
      </c>
      <c r="E38" s="515">
        <f t="shared" ref="E38:I38" si="7">+E31+E33-E35-E36</f>
        <v>0</v>
      </c>
      <c r="F38" s="515">
        <f t="shared" si="7"/>
        <v>0</v>
      </c>
      <c r="G38" s="515">
        <f t="shared" si="7"/>
        <v>0</v>
      </c>
      <c r="H38" s="515">
        <f t="shared" si="7"/>
        <v>0</v>
      </c>
      <c r="I38" s="515">
        <f t="shared" si="7"/>
        <v>0</v>
      </c>
      <c r="J38" s="480"/>
      <c r="CO38" s="461"/>
      <c r="CP38" s="461"/>
      <c r="CQ38" s="461"/>
      <c r="CR38" s="461"/>
      <c r="CS38" s="461"/>
      <c r="CT38" s="461"/>
      <c r="CU38" s="461"/>
      <c r="CV38" s="461"/>
      <c r="CW38" s="461"/>
      <c r="CX38" s="461"/>
    </row>
    <row r="39" spans="1:102" s="466" customFormat="1">
      <c r="A39" s="910" t="s">
        <v>599</v>
      </c>
      <c r="B39" s="911"/>
      <c r="C39" s="515">
        <f>J16</f>
        <v>0</v>
      </c>
      <c r="D39" s="515">
        <f t="shared" ref="D39:I39" si="8">C39</f>
        <v>0</v>
      </c>
      <c r="E39" s="515">
        <f t="shared" si="8"/>
        <v>0</v>
      </c>
      <c r="F39" s="515">
        <f t="shared" si="8"/>
        <v>0</v>
      </c>
      <c r="G39" s="515">
        <f t="shared" si="8"/>
        <v>0</v>
      </c>
      <c r="H39" s="515">
        <f t="shared" si="8"/>
        <v>0</v>
      </c>
      <c r="I39" s="515">
        <f t="shared" si="8"/>
        <v>0</v>
      </c>
      <c r="J39" s="480"/>
      <c r="CO39" s="461"/>
      <c r="CP39" s="461"/>
      <c r="CQ39" s="461"/>
      <c r="CR39" s="461"/>
      <c r="CS39" s="461"/>
      <c r="CT39" s="461"/>
      <c r="CU39" s="461"/>
      <c r="CV39" s="461"/>
      <c r="CW39" s="461"/>
      <c r="CX39" s="461"/>
    </row>
    <row r="40" spans="1:102" s="471" customFormat="1" ht="15" customHeight="1">
      <c r="A40" s="912" t="s">
        <v>600</v>
      </c>
      <c r="B40" s="912"/>
      <c r="C40" s="518"/>
      <c r="D40" s="518"/>
      <c r="E40" s="518"/>
      <c r="F40" s="518"/>
      <c r="G40" s="518"/>
      <c r="H40" s="518"/>
      <c r="I40" s="518"/>
      <c r="J40" s="482"/>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6"/>
      <c r="AW40" s="466"/>
      <c r="AX40" s="466"/>
      <c r="AY40" s="466"/>
      <c r="AZ40" s="466"/>
      <c r="BA40" s="466"/>
      <c r="BB40" s="466"/>
      <c r="BC40" s="466"/>
      <c r="BD40" s="466"/>
      <c r="BE40" s="466"/>
      <c r="BF40" s="466"/>
      <c r="BG40" s="466"/>
      <c r="BH40" s="466"/>
      <c r="BI40" s="466"/>
      <c r="BJ40" s="466"/>
      <c r="BK40" s="466"/>
      <c r="BL40" s="466"/>
      <c r="BM40" s="466"/>
      <c r="BN40" s="466"/>
      <c r="BO40" s="466"/>
      <c r="BP40" s="466"/>
      <c r="BQ40" s="466"/>
      <c r="BR40" s="466"/>
      <c r="BS40" s="466"/>
      <c r="BT40" s="466"/>
      <c r="BU40" s="466"/>
      <c r="BV40" s="466"/>
      <c r="BW40" s="466"/>
      <c r="BX40" s="466"/>
      <c r="BY40" s="466"/>
      <c r="BZ40" s="466"/>
      <c r="CA40" s="466"/>
      <c r="CB40" s="466"/>
      <c r="CC40" s="466"/>
      <c r="CD40" s="466"/>
      <c r="CE40" s="466"/>
      <c r="CF40" s="466"/>
      <c r="CG40" s="466"/>
      <c r="CH40" s="466"/>
      <c r="CI40" s="466"/>
      <c r="CJ40" s="466"/>
      <c r="CK40" s="466"/>
      <c r="CL40" s="466"/>
      <c r="CM40" s="466"/>
      <c r="CN40" s="466"/>
      <c r="CO40" s="470"/>
      <c r="CP40" s="470"/>
      <c r="CQ40" s="470"/>
      <c r="CR40" s="470"/>
      <c r="CS40" s="470"/>
      <c r="CT40" s="470"/>
      <c r="CU40" s="470"/>
      <c r="CV40" s="470"/>
      <c r="CW40" s="470"/>
      <c r="CX40" s="470"/>
    </row>
    <row r="41" spans="1:102" s="471" customFormat="1" ht="15" customHeight="1" thickBot="1">
      <c r="A41" s="907" t="s">
        <v>601</v>
      </c>
      <c r="B41" s="907"/>
      <c r="C41" s="519">
        <f>C38-C39-C40</f>
        <v>0</v>
      </c>
      <c r="D41" s="519">
        <f t="shared" ref="D41:I41" si="9">D38-D39-D40</f>
        <v>0</v>
      </c>
      <c r="E41" s="519">
        <f t="shared" si="9"/>
        <v>0</v>
      </c>
      <c r="F41" s="519">
        <f t="shared" si="9"/>
        <v>0</v>
      </c>
      <c r="G41" s="519">
        <f t="shared" si="9"/>
        <v>0</v>
      </c>
      <c r="H41" s="519">
        <f t="shared" si="9"/>
        <v>0</v>
      </c>
      <c r="I41" s="519">
        <f t="shared" si="9"/>
        <v>0</v>
      </c>
      <c r="J41" s="482"/>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c r="BB41" s="466"/>
      <c r="BC41" s="466"/>
      <c r="BD41" s="466"/>
      <c r="BE41" s="466"/>
      <c r="BF41" s="466"/>
      <c r="BG41" s="466"/>
      <c r="BH41" s="466"/>
      <c r="BI41" s="466"/>
      <c r="BJ41" s="466"/>
      <c r="BK41" s="466"/>
      <c r="BL41" s="466"/>
      <c r="BM41" s="466"/>
      <c r="BN41" s="466"/>
      <c r="BO41" s="466"/>
      <c r="BP41" s="466"/>
      <c r="BQ41" s="466"/>
      <c r="BR41" s="466"/>
      <c r="BS41" s="466"/>
      <c r="BT41" s="466"/>
      <c r="BU41" s="466"/>
      <c r="BV41" s="466"/>
      <c r="BW41" s="466"/>
      <c r="BX41" s="466"/>
      <c r="BY41" s="466"/>
      <c r="BZ41" s="466"/>
      <c r="CA41" s="466"/>
      <c r="CB41" s="466"/>
      <c r="CC41" s="466"/>
      <c r="CD41" s="466"/>
      <c r="CE41" s="466"/>
      <c r="CF41" s="466"/>
      <c r="CG41" s="466"/>
      <c r="CH41" s="466"/>
      <c r="CI41" s="466"/>
      <c r="CJ41" s="466"/>
      <c r="CK41" s="466"/>
      <c r="CL41" s="466"/>
      <c r="CM41" s="466"/>
      <c r="CN41" s="466"/>
      <c r="CO41" s="470"/>
      <c r="CP41" s="470"/>
      <c r="CQ41" s="470"/>
      <c r="CR41" s="470"/>
      <c r="CS41" s="470"/>
      <c r="CT41" s="470"/>
      <c r="CU41" s="470"/>
      <c r="CV41" s="470"/>
      <c r="CW41" s="470"/>
      <c r="CX41" s="470"/>
    </row>
    <row r="42" spans="1:102" s="471" customFormat="1" ht="15" customHeight="1" thickTop="1">
      <c r="A42" s="908" t="s">
        <v>602</v>
      </c>
      <c r="B42" s="909"/>
      <c r="C42" s="520">
        <f>C41+J19</f>
        <v>0</v>
      </c>
      <c r="D42" s="520">
        <f t="shared" ref="D42:I42" si="10">D41+C42</f>
        <v>0</v>
      </c>
      <c r="E42" s="520">
        <f t="shared" si="10"/>
        <v>0</v>
      </c>
      <c r="F42" s="520">
        <f t="shared" si="10"/>
        <v>0</v>
      </c>
      <c r="G42" s="520">
        <f t="shared" si="10"/>
        <v>0</v>
      </c>
      <c r="H42" s="520">
        <f t="shared" si="10"/>
        <v>0</v>
      </c>
      <c r="I42" s="520">
        <f t="shared" si="10"/>
        <v>0</v>
      </c>
      <c r="J42" s="482"/>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6"/>
      <c r="AW42" s="466"/>
      <c r="AX42" s="466"/>
      <c r="AY42" s="466"/>
      <c r="AZ42" s="466"/>
      <c r="BA42" s="466"/>
      <c r="BB42" s="466"/>
      <c r="BC42" s="466"/>
      <c r="BD42" s="466"/>
      <c r="BE42" s="466"/>
      <c r="BF42" s="466"/>
      <c r="BG42" s="466"/>
      <c r="BH42" s="466"/>
      <c r="BI42" s="466"/>
      <c r="BJ42" s="466"/>
      <c r="BK42" s="466"/>
      <c r="BL42" s="466"/>
      <c r="BM42" s="466"/>
      <c r="BN42" s="466"/>
      <c r="BO42" s="466"/>
      <c r="BP42" s="466"/>
      <c r="BQ42" s="466"/>
      <c r="BR42" s="466"/>
      <c r="BS42" s="466"/>
      <c r="BT42" s="466"/>
      <c r="BU42" s="466"/>
      <c r="BV42" s="466"/>
      <c r="BW42" s="466"/>
      <c r="BX42" s="466"/>
      <c r="BY42" s="466"/>
      <c r="BZ42" s="466"/>
      <c r="CA42" s="466"/>
      <c r="CB42" s="466"/>
      <c r="CC42" s="466"/>
      <c r="CD42" s="466"/>
      <c r="CE42" s="466"/>
      <c r="CF42" s="466"/>
      <c r="CG42" s="466"/>
      <c r="CH42" s="466"/>
      <c r="CI42" s="466"/>
      <c r="CJ42" s="466"/>
      <c r="CK42" s="466"/>
      <c r="CL42" s="466"/>
      <c r="CM42" s="466"/>
      <c r="CN42" s="466"/>
      <c r="CO42" s="470"/>
      <c r="CP42" s="470"/>
      <c r="CQ42" s="470"/>
      <c r="CR42" s="470"/>
      <c r="CS42" s="470"/>
      <c r="CT42" s="470"/>
      <c r="CU42" s="470"/>
      <c r="CV42" s="470"/>
      <c r="CW42" s="470"/>
      <c r="CX42" s="470"/>
    </row>
    <row r="43" spans="1:102" ht="9.4" customHeight="1">
      <c r="A43" s="476"/>
      <c r="B43" s="489"/>
      <c r="C43" s="483"/>
      <c r="D43" s="483"/>
      <c r="E43" s="483"/>
      <c r="F43" s="483"/>
      <c r="G43" s="483"/>
      <c r="H43" s="483"/>
      <c r="I43" s="483"/>
      <c r="J43" s="479"/>
      <c r="CO43" s="460"/>
      <c r="CP43" s="460"/>
      <c r="CQ43" s="460"/>
      <c r="CR43" s="460"/>
      <c r="CS43" s="460"/>
      <c r="CT43" s="460"/>
      <c r="CU43" s="460"/>
      <c r="CV43" s="460"/>
      <c r="CW43" s="460"/>
      <c r="CX43" s="460"/>
    </row>
    <row r="44" spans="1:102" s="466" customFormat="1" ht="15" customHeight="1">
      <c r="A44" s="907" t="s">
        <v>571</v>
      </c>
      <c r="B44" s="907"/>
      <c r="C44" s="474" t="e">
        <f>C38/(C39+C40)</f>
        <v>#DIV/0!</v>
      </c>
      <c r="D44" s="474" t="e">
        <f t="shared" ref="D44:I44" si="11">D38/(D39+D40)</f>
        <v>#DIV/0!</v>
      </c>
      <c r="E44" s="474" t="e">
        <f t="shared" si="11"/>
        <v>#DIV/0!</v>
      </c>
      <c r="F44" s="474" t="e">
        <f t="shared" si="11"/>
        <v>#DIV/0!</v>
      </c>
      <c r="G44" s="474" t="e">
        <f t="shared" si="11"/>
        <v>#DIV/0!</v>
      </c>
      <c r="H44" s="474" t="e">
        <f t="shared" si="11"/>
        <v>#DIV/0!</v>
      </c>
      <c r="I44" s="474" t="e">
        <f t="shared" si="11"/>
        <v>#DIV/0!</v>
      </c>
      <c r="J44" s="480"/>
      <c r="CO44" s="461"/>
      <c r="CP44" s="461"/>
      <c r="CQ44" s="461"/>
      <c r="CR44" s="461"/>
      <c r="CS44" s="461"/>
      <c r="CT44" s="461"/>
      <c r="CU44" s="461"/>
      <c r="CV44" s="461"/>
      <c r="CW44" s="461"/>
      <c r="CX44" s="461"/>
    </row>
    <row r="45" spans="1:102" ht="15" customHeight="1">
      <c r="A45" s="920" t="s">
        <v>603</v>
      </c>
      <c r="B45" s="921"/>
      <c r="C45"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cont.'!C21,D21,E21,F21,G21,H21,I21,J21,C44)</f>
        <v>#DIV/0!</v>
      </c>
      <c r="D45"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cont.'!C21,D21,E21,F21,G21,H21,I21,J21,C44,D44)</f>
        <v>#DIV/0!</v>
      </c>
      <c r="E45"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cont.'!C21,D21,E21,F21,G21,H21,I21,J21,C44,D44,E44)</f>
        <v>#DIV/0!</v>
      </c>
      <c r="F45"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cont.'!C21,D21,E21,F21,G21,H21,I21,J21,C44,D44,E44,F44)</f>
        <v>#DIV/0!</v>
      </c>
      <c r="G45"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cont.'!C21,D21,E21,F21,G21,H21,I21,J21,C44,D44,E44,F44,G44)</f>
        <v>#DIV/0!</v>
      </c>
      <c r="H45"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cont.'!C21,D21,E21,F21,G21,H21,I21,J21,C44,D44,E44,F44,G44,H44)</f>
        <v>#DIV/0!</v>
      </c>
      <c r="I45" s="484" t="e">
        <f>AVERAGE('Pg. 19 30-Yr. Annual Cash Flow '!C21,'Pg. 19 30-Yr. Annual Cash Flow '!D21,'Pg. 19 30-Yr. Annual Cash Flow '!E21,'Pg. 19 30-Yr. Annual Cash Flow '!F21,'Pg. 19 30-Yr. Annual Cash Flow '!G21,'Pg. 19 30-Yr. Annual Cash Flow '!H21,'Pg. 19 30-Yr. Annual Cash Flow '!I21,'Pg. 19 30-Yr. Annual Cash Flow '!J21,'Pg. 19 30-Yr. Annual Cash Flow '!C44,'Pg. 19 30-Yr. Annual Cash Flow '!D44,'Pg. 19 30-Yr. Annual Cash Flow '!E44,'Pg. 19 30-Yr. Annual Cash Flow '!F44,'Pg. 19 30-Yr. Annual Cash Flow '!G44,'Pg. 19 30-Yr. Annual Cash Flow '!H44,'Pg. 19 30-Yr. Annual Cash Flow '!I44,'Pg. 20 Annual Cash Flow cont.'!C21,D21,E21,F21,G21,H21,I21,J21,C44,D44,E44,F44,G44,H44,I44)</f>
        <v>#DIV/0!</v>
      </c>
      <c r="J45" s="479"/>
      <c r="CO45" s="460"/>
      <c r="CP45" s="460"/>
      <c r="CQ45" s="460"/>
      <c r="CR45" s="460"/>
      <c r="CS45" s="460"/>
      <c r="CT45" s="460"/>
      <c r="CU45" s="460"/>
      <c r="CV45" s="460"/>
      <c r="CW45" s="460"/>
      <c r="CX45" s="460"/>
    </row>
  </sheetData>
  <sheetProtection algorithmName="SHA-512" hashValue="/a1m6SdQQktmNR7UpDa7mBZHrAhObxyo1WFP29CBlV6zpkd8wXxuYe6I2Z0fJWS2pen92EaqdXJMMTkLcLWV7Q==" saltValue="UqI8vnw82ZNJI87lqOyEsQ==" spinCount="100000" sheet="1" selectLockedCells="1"/>
  <mergeCells count="41">
    <mergeCell ref="A45:B45"/>
    <mergeCell ref="A22:B22"/>
    <mergeCell ref="A44:B44"/>
    <mergeCell ref="A28:B28"/>
    <mergeCell ref="A25:J25"/>
    <mergeCell ref="A26:B26"/>
    <mergeCell ref="A27:B27"/>
    <mergeCell ref="A41:B41"/>
    <mergeCell ref="C26:I26"/>
    <mergeCell ref="A29:B29"/>
    <mergeCell ref="A30:B30"/>
    <mergeCell ref="A31:B31"/>
    <mergeCell ref="A33:B33"/>
    <mergeCell ref="A32:I32"/>
    <mergeCell ref="A40:B40"/>
    <mergeCell ref="A35:B35"/>
    <mergeCell ref="A38:B38"/>
    <mergeCell ref="A37:I37"/>
    <mergeCell ref="A36:B36"/>
    <mergeCell ref="A42:B42"/>
    <mergeCell ref="K4:K23"/>
    <mergeCell ref="A4:B4"/>
    <mergeCell ref="A5:B5"/>
    <mergeCell ref="A6:B6"/>
    <mergeCell ref="A7:B7"/>
    <mergeCell ref="A8:B8"/>
    <mergeCell ref="A10:B10"/>
    <mergeCell ref="A12:B12"/>
    <mergeCell ref="A15:B15"/>
    <mergeCell ref="A17:B17"/>
    <mergeCell ref="A18:B18"/>
    <mergeCell ref="A39:B39"/>
    <mergeCell ref="A34:I34"/>
    <mergeCell ref="B1:E1"/>
    <mergeCell ref="C2:J2"/>
    <mergeCell ref="C3:J3"/>
    <mergeCell ref="A20:B20"/>
    <mergeCell ref="A21:B21"/>
    <mergeCell ref="A13:B13"/>
    <mergeCell ref="A19:B19"/>
    <mergeCell ref="A16:B16"/>
  </mergeCells>
  <phoneticPr fontId="0" type="noConversion"/>
  <pageMargins left="0.25" right="0.25" top="0.25" bottom="0.25" header="0.3" footer="0.05"/>
  <pageSetup scale="85" firstPageNumber="25" orientation="portrait" r:id="rId1"/>
  <headerFooter>
    <oddHeader xml:space="preserve">&amp;R
</oddHeader>
    <oddFooter>&amp;L&amp;"Arial Narrow,Regular"HOME - HTF&amp;CPage &amp;P of &amp;N&amp;R&amp;"Arial Narrow,Regular"2026</oddFooter>
  </headerFooter>
  <ignoredErrors>
    <ignoredError sqref="A1" numberStoredAsText="1"/>
    <ignoredError sqref="D45:I45 D22:J22"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2:AQ56"/>
  <sheetViews>
    <sheetView showGridLines="0" zoomScaleNormal="100" workbookViewId="0">
      <selection activeCell="B10" sqref="B10:S10"/>
    </sheetView>
  </sheetViews>
  <sheetFormatPr defaultColWidth="8.7109375" defaultRowHeight="12.75"/>
  <cols>
    <col min="1" max="27" width="2.85546875" style="90" customWidth="1"/>
    <col min="28" max="45" width="2.85546875" style="81" customWidth="1"/>
    <col min="46" max="16384" width="8.7109375" style="81"/>
  </cols>
  <sheetData>
    <row r="2" spans="1:43" ht="13.5" customHeight="1">
      <c r="A2" s="301" t="s">
        <v>627</v>
      </c>
      <c r="B2" s="618" t="s">
        <v>628</v>
      </c>
      <c r="C2" s="618"/>
      <c r="D2" s="618"/>
      <c r="E2" s="618"/>
      <c r="F2" s="618"/>
      <c r="G2" s="618"/>
      <c r="H2" s="618"/>
      <c r="I2" s="618"/>
      <c r="J2" s="618"/>
      <c r="K2" s="618"/>
      <c r="L2" s="618"/>
      <c r="M2" s="618"/>
      <c r="N2" s="618"/>
      <c r="O2" s="618"/>
      <c r="P2" s="618"/>
    </row>
    <row r="3" spans="1:43" ht="13.5" customHeight="1">
      <c r="F3" s="264"/>
    </row>
    <row r="4" spans="1:43" ht="18" customHeight="1">
      <c r="B4" s="618" t="s">
        <v>629</v>
      </c>
      <c r="C4" s="618"/>
      <c r="D4" s="618"/>
      <c r="E4" s="618"/>
      <c r="F4" s="618"/>
      <c r="G4" s="618"/>
      <c r="H4" s="618"/>
      <c r="I4" s="618"/>
      <c r="J4" s="618"/>
      <c r="K4" s="618"/>
      <c r="L4" s="618"/>
      <c r="M4" s="618"/>
      <c r="N4" s="618"/>
      <c r="O4" s="618"/>
      <c r="P4" s="618"/>
      <c r="Q4" s="618"/>
      <c r="R4" s="618"/>
      <c r="S4" s="113"/>
      <c r="T4" s="113"/>
      <c r="U4" s="113"/>
      <c r="V4" s="113"/>
      <c r="W4" s="113"/>
      <c r="X4" s="113"/>
      <c r="Y4" s="113"/>
      <c r="Z4" s="113"/>
    </row>
    <row r="5" spans="1:43" ht="18" customHeight="1">
      <c r="F5" s="264"/>
    </row>
    <row r="6" spans="1:43" ht="18" customHeight="1">
      <c r="B6" s="612" t="s">
        <v>630</v>
      </c>
      <c r="C6" s="612"/>
      <c r="D6" s="612"/>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612"/>
      <c r="AK6" s="612"/>
      <c r="AL6" s="612"/>
      <c r="AM6" s="612"/>
      <c r="AN6" s="612"/>
      <c r="AO6" s="612"/>
      <c r="AP6" s="612"/>
      <c r="AQ6" s="612"/>
    </row>
    <row r="7" spans="1:43" ht="18" customHeight="1">
      <c r="F7" s="168"/>
    </row>
    <row r="8" spans="1:43" s="90" customFormat="1" ht="48.75" customHeight="1">
      <c r="B8" s="626" t="s">
        <v>631</v>
      </c>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6"/>
      <c r="AQ8" s="626"/>
    </row>
    <row r="9" spans="1:43" s="90" customFormat="1" ht="18" customHeight="1">
      <c r="B9" s="36"/>
      <c r="C9" s="36"/>
      <c r="D9" s="36"/>
      <c r="E9" s="36"/>
      <c r="F9" s="36"/>
      <c r="G9" s="36"/>
      <c r="H9" s="36"/>
      <c r="I9" s="36"/>
      <c r="J9" s="36"/>
      <c r="K9" s="36"/>
      <c r="L9" s="36"/>
      <c r="M9" s="36"/>
      <c r="N9" s="36"/>
      <c r="O9" s="36"/>
      <c r="P9" s="36"/>
      <c r="Q9" s="36"/>
      <c r="R9" s="36"/>
      <c r="S9" s="36"/>
      <c r="T9" s="36"/>
      <c r="U9" s="36"/>
      <c r="V9" s="36"/>
      <c r="W9" s="36"/>
      <c r="X9" s="36"/>
      <c r="Y9" s="36"/>
      <c r="Z9" s="36"/>
    </row>
    <row r="10" spans="1:43" ht="18" customHeight="1">
      <c r="B10" s="925"/>
      <c r="C10" s="925"/>
      <c r="D10" s="925"/>
      <c r="E10" s="925"/>
      <c r="F10" s="925"/>
      <c r="G10" s="925"/>
      <c r="H10" s="925"/>
      <c r="I10" s="925"/>
      <c r="J10" s="925"/>
      <c r="K10" s="925"/>
      <c r="L10" s="925"/>
      <c r="M10" s="925"/>
      <c r="N10" s="925"/>
      <c r="O10" s="925"/>
      <c r="P10" s="925"/>
      <c r="Q10" s="925"/>
      <c r="R10" s="925"/>
      <c r="S10" s="925"/>
      <c r="T10" s="86"/>
      <c r="U10" s="612" t="s">
        <v>632</v>
      </c>
      <c r="V10" s="612"/>
      <c r="W10" s="612"/>
      <c r="X10" s="612"/>
      <c r="Y10" s="612"/>
      <c r="Z10" s="612"/>
      <c r="AA10" s="612"/>
      <c r="AB10" s="612"/>
      <c r="AC10" s="612"/>
      <c r="AD10" s="612"/>
      <c r="AE10" s="612"/>
      <c r="AF10" s="612"/>
      <c r="AG10" s="612"/>
      <c r="AH10" s="612"/>
      <c r="AI10" s="612"/>
      <c r="AJ10" s="612"/>
      <c r="AK10" s="612"/>
      <c r="AL10" s="612"/>
      <c r="AM10" s="612"/>
      <c r="AN10" s="612"/>
      <c r="AO10" s="612"/>
      <c r="AP10" s="612"/>
      <c r="AQ10" s="612"/>
    </row>
    <row r="11" spans="1:43" ht="18" customHeight="1">
      <c r="B11" s="612" t="s">
        <v>633</v>
      </c>
      <c r="C11" s="612"/>
      <c r="D11" s="612"/>
      <c r="E11" s="612"/>
      <c r="F11" s="612"/>
      <c r="G11" s="612"/>
      <c r="H11" s="612"/>
      <c r="I11" s="612"/>
      <c r="J11" s="612"/>
      <c r="K11" s="612"/>
      <c r="L11" s="612"/>
      <c r="M11" s="612"/>
      <c r="N11" s="612"/>
      <c r="O11" s="612"/>
      <c r="P11" s="612"/>
      <c r="Q11" s="69"/>
      <c r="R11" s="69"/>
      <c r="S11" s="69"/>
      <c r="T11" s="69"/>
      <c r="U11" s="69"/>
      <c r="V11" s="69"/>
      <c r="W11" s="69"/>
      <c r="X11" s="69"/>
      <c r="Y11" s="69"/>
      <c r="Z11" s="69"/>
      <c r="AA11" s="69"/>
    </row>
    <row r="12" spans="1:43" ht="25.5" customHeight="1">
      <c r="B12" s="925"/>
      <c r="C12" s="925"/>
      <c r="D12" s="925"/>
      <c r="E12" s="925"/>
      <c r="F12" s="925"/>
      <c r="G12" s="925"/>
      <c r="H12" s="925"/>
      <c r="I12" s="925"/>
      <c r="J12" s="925"/>
      <c r="K12" s="925"/>
      <c r="L12" s="925"/>
      <c r="M12" s="925"/>
      <c r="N12" s="925"/>
      <c r="O12" s="925"/>
      <c r="P12" s="925"/>
      <c r="Q12" s="925"/>
      <c r="R12" s="925"/>
      <c r="S12" s="925"/>
      <c r="T12" s="86"/>
      <c r="U12" s="597" t="s">
        <v>634</v>
      </c>
      <c r="V12" s="597"/>
      <c r="W12" s="597"/>
      <c r="X12" s="597"/>
      <c r="Y12" s="597"/>
      <c r="Z12" s="597"/>
      <c r="AA12" s="597"/>
      <c r="AB12" s="925"/>
      <c r="AC12" s="925"/>
      <c r="AD12" s="925"/>
      <c r="AE12" s="925"/>
      <c r="AF12" s="925"/>
      <c r="AG12" s="925"/>
      <c r="AH12" s="925"/>
      <c r="AI12" s="925"/>
      <c r="AJ12" s="925"/>
      <c r="AK12" s="925"/>
      <c r="AL12" s="925"/>
      <c r="AM12" s="925"/>
      <c r="AN12" s="610" t="s">
        <v>635</v>
      </c>
      <c r="AO12" s="610"/>
      <c r="AP12" s="610"/>
      <c r="AQ12" s="610"/>
    </row>
    <row r="13" spans="1:43" ht="18" customHeight="1">
      <c r="B13" s="36"/>
      <c r="C13" s="36"/>
      <c r="D13" s="36"/>
      <c r="E13" s="69"/>
      <c r="F13" s="69"/>
      <c r="G13" s="36"/>
      <c r="H13" s="36"/>
      <c r="I13" s="36"/>
      <c r="J13" s="36"/>
      <c r="K13" s="36"/>
      <c r="L13" s="36"/>
      <c r="M13" s="36"/>
      <c r="N13" s="36"/>
      <c r="O13" s="36"/>
      <c r="P13" s="36"/>
      <c r="Q13" s="36"/>
      <c r="R13" s="36"/>
      <c r="S13" s="69"/>
      <c r="T13" s="69"/>
      <c r="U13" s="69"/>
      <c r="V13" s="69"/>
      <c r="W13" s="36"/>
      <c r="X13" s="36"/>
      <c r="Y13" s="36"/>
      <c r="Z13" s="36"/>
      <c r="AA13" s="69"/>
    </row>
    <row r="14" spans="1:43" ht="18" customHeight="1">
      <c r="B14" s="86" t="s">
        <v>636</v>
      </c>
      <c r="C14" s="925"/>
      <c r="D14" s="925"/>
      <c r="E14" s="925"/>
      <c r="F14" s="925"/>
      <c r="G14" s="925"/>
      <c r="H14" s="925"/>
      <c r="I14" s="925"/>
      <c r="J14" s="925"/>
      <c r="K14" s="925"/>
      <c r="L14" s="925"/>
      <c r="M14" s="925"/>
      <c r="N14" s="612" t="s">
        <v>637</v>
      </c>
      <c r="O14" s="612"/>
      <c r="P14" s="612"/>
      <c r="Q14" s="612"/>
      <c r="R14" s="612"/>
      <c r="S14" s="612"/>
      <c r="T14" s="612"/>
      <c r="U14" s="612"/>
      <c r="V14" s="612"/>
      <c r="W14" s="612"/>
      <c r="X14" s="612"/>
      <c r="Y14" s="612"/>
      <c r="AB14" s="90"/>
      <c r="AC14" s="90"/>
      <c r="AD14" s="90"/>
      <c r="AE14" s="90"/>
      <c r="AF14" s="90"/>
      <c r="AG14" s="90"/>
      <c r="AH14" s="90"/>
      <c r="AI14" s="90"/>
      <c r="AJ14" s="90"/>
      <c r="AK14" s="90"/>
      <c r="AL14" s="90"/>
      <c r="AM14" s="90"/>
      <c r="AN14" s="90"/>
      <c r="AO14" s="90"/>
      <c r="AP14" s="90"/>
      <c r="AQ14" s="90"/>
    </row>
    <row r="15" spans="1:43" ht="18" customHeight="1">
      <c r="B15" s="36"/>
      <c r="C15" s="36"/>
      <c r="D15" s="36"/>
      <c r="E15" s="69"/>
      <c r="F15" s="69"/>
      <c r="G15" s="36"/>
      <c r="H15" s="36"/>
      <c r="I15" s="36"/>
      <c r="J15" s="36"/>
      <c r="K15" s="36"/>
      <c r="L15" s="36"/>
      <c r="M15" s="36"/>
      <c r="N15" s="36"/>
      <c r="O15" s="36"/>
      <c r="P15" s="36"/>
      <c r="Q15" s="36"/>
      <c r="R15" s="36"/>
      <c r="S15" s="69"/>
      <c r="T15" s="69"/>
      <c r="U15" s="69"/>
      <c r="V15" s="69"/>
      <c r="W15" s="36"/>
      <c r="X15" s="36"/>
      <c r="Y15" s="36"/>
      <c r="Z15" s="36"/>
      <c r="AA15" s="69"/>
    </row>
    <row r="16" spans="1:43" ht="18" customHeight="1">
      <c r="B16" s="36"/>
      <c r="C16" s="36"/>
      <c r="D16" s="36"/>
      <c r="E16" s="36"/>
      <c r="G16" s="36"/>
      <c r="H16" s="36"/>
      <c r="I16" s="36"/>
      <c r="J16" s="36"/>
      <c r="K16" s="36"/>
      <c r="L16" s="36"/>
      <c r="M16" s="36"/>
      <c r="N16" s="36"/>
      <c r="O16" s="36"/>
      <c r="P16" s="36"/>
      <c r="Q16" s="36"/>
      <c r="R16" s="36"/>
      <c r="W16" s="36"/>
      <c r="X16" s="36"/>
      <c r="Y16" s="36"/>
      <c r="Z16" s="36"/>
    </row>
    <row r="17" spans="2:43" ht="18" customHeight="1">
      <c r="B17" s="612" t="s">
        <v>638</v>
      </c>
      <c r="C17" s="612"/>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2"/>
      <c r="AH17" s="612"/>
      <c r="AI17" s="612"/>
      <c r="AJ17" s="612"/>
      <c r="AK17" s="612"/>
      <c r="AL17" s="612"/>
      <c r="AM17" s="612"/>
      <c r="AN17" s="612"/>
      <c r="AO17" s="612"/>
      <c r="AP17" s="612"/>
      <c r="AQ17" s="612"/>
    </row>
    <row r="18" spans="2:43" ht="18"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2:43" ht="18" customHeight="1">
      <c r="B19" s="612" t="s">
        <v>639</v>
      </c>
      <c r="C19" s="612"/>
      <c r="D19" s="612"/>
      <c r="E19" s="612"/>
      <c r="F19" s="612"/>
      <c r="G19" s="612"/>
      <c r="H19" s="612"/>
      <c r="I19" s="612"/>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c r="AG19" s="612"/>
      <c r="AH19" s="612"/>
      <c r="AI19" s="612"/>
      <c r="AJ19" s="612"/>
      <c r="AK19" s="612"/>
      <c r="AL19" s="612"/>
      <c r="AM19" s="612"/>
      <c r="AN19" s="612"/>
      <c r="AO19" s="612"/>
      <c r="AP19" s="612"/>
      <c r="AQ19" s="612"/>
    </row>
    <row r="20" spans="2:43" ht="18"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row>
    <row r="21" spans="2:43" ht="26.45" customHeight="1">
      <c r="B21" s="626" t="s">
        <v>640</v>
      </c>
      <c r="C21" s="626"/>
      <c r="D21" s="626"/>
      <c r="E21" s="626"/>
      <c r="F21" s="626"/>
      <c r="G21" s="626"/>
      <c r="H21" s="626"/>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row>
    <row r="22" spans="2:43" ht="18" customHeight="1">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row>
    <row r="23" spans="2:43" ht="26.45" customHeight="1">
      <c r="B23" s="930" t="s">
        <v>641</v>
      </c>
      <c r="C23" s="930"/>
      <c r="D23" s="930"/>
      <c r="E23" s="930"/>
      <c r="F23" s="930"/>
      <c r="G23" s="930"/>
      <c r="H23" s="930"/>
      <c r="I23" s="930"/>
      <c r="J23" s="930"/>
      <c r="K23" s="930"/>
      <c r="L23" s="930"/>
      <c r="M23" s="930"/>
      <c r="N23" s="930"/>
      <c r="O23" s="930"/>
      <c r="P23" s="930"/>
      <c r="Q23" s="930"/>
      <c r="R23" s="930"/>
      <c r="S23" s="930"/>
      <c r="T23" s="930"/>
      <c r="U23" s="930"/>
      <c r="V23" s="930"/>
      <c r="W23" s="930"/>
      <c r="X23" s="930"/>
      <c r="Y23" s="930"/>
      <c r="Z23" s="930"/>
      <c r="AA23" s="930"/>
      <c r="AB23" s="930"/>
      <c r="AC23" s="930"/>
      <c r="AD23" s="930"/>
      <c r="AE23" s="930"/>
      <c r="AF23" s="930"/>
      <c r="AG23" s="930"/>
      <c r="AH23" s="930"/>
      <c r="AI23" s="930"/>
      <c r="AJ23" s="930"/>
      <c r="AK23" s="930"/>
      <c r="AL23" s="930"/>
      <c r="AM23" s="930"/>
      <c r="AN23" s="930"/>
      <c r="AO23" s="930"/>
      <c r="AP23" s="930"/>
      <c r="AQ23" s="930"/>
    </row>
    <row r="24" spans="2:43" ht="18" customHeight="1">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row>
    <row r="25" spans="2:43" ht="26.45" customHeight="1">
      <c r="B25" s="930" t="s">
        <v>642</v>
      </c>
      <c r="C25" s="930"/>
      <c r="D25" s="930"/>
      <c r="E25" s="930"/>
      <c r="F25" s="930"/>
      <c r="G25" s="930"/>
      <c r="H25" s="930"/>
      <c r="I25" s="930"/>
      <c r="J25" s="930"/>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0"/>
      <c r="AI25" s="930"/>
      <c r="AJ25" s="930"/>
      <c r="AK25" s="930"/>
      <c r="AL25" s="930"/>
      <c r="AM25" s="930"/>
      <c r="AN25" s="930"/>
      <c r="AO25" s="930"/>
      <c r="AP25" s="930"/>
      <c r="AQ25" s="930"/>
    </row>
    <row r="26" spans="2:43" ht="18" customHeight="1">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row>
    <row r="27" spans="2:43" ht="18" customHeight="1">
      <c r="B27" s="930"/>
      <c r="C27" s="930"/>
      <c r="D27" s="930"/>
      <c r="E27" s="930"/>
      <c r="F27" s="930"/>
      <c r="G27" s="930"/>
      <c r="H27" s="930"/>
      <c r="I27" s="930"/>
      <c r="J27" s="930"/>
      <c r="K27" s="930"/>
      <c r="L27" s="930"/>
      <c r="M27" s="930"/>
      <c r="N27" s="930"/>
      <c r="O27" s="930"/>
      <c r="P27" s="930"/>
      <c r="Q27" s="930"/>
      <c r="R27" s="930"/>
      <c r="S27" s="930"/>
      <c r="T27" s="930"/>
      <c r="U27" s="930"/>
      <c r="V27" s="930"/>
      <c r="W27" s="930"/>
      <c r="X27" s="930"/>
      <c r="Y27" s="930"/>
      <c r="Z27" s="930"/>
      <c r="AA27" s="930"/>
      <c r="AB27" s="930"/>
      <c r="AC27" s="930"/>
      <c r="AD27" s="930"/>
      <c r="AE27" s="930"/>
      <c r="AF27" s="930"/>
      <c r="AG27" s="930"/>
      <c r="AH27" s="930"/>
      <c r="AI27" s="930"/>
      <c r="AJ27" s="930"/>
      <c r="AK27" s="930"/>
      <c r="AL27" s="930"/>
      <c r="AM27" s="930"/>
      <c r="AN27" s="930"/>
      <c r="AO27" s="930"/>
      <c r="AP27" s="930"/>
      <c r="AQ27" s="930"/>
    </row>
    <row r="28" spans="2:43" ht="18" customHeight="1">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row>
    <row r="29" spans="2:43" ht="18" customHeight="1">
      <c r="B29" s="930"/>
      <c r="C29" s="930"/>
      <c r="D29" s="930"/>
      <c r="E29" s="930"/>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0"/>
      <c r="AL29" s="930"/>
      <c r="AM29" s="930"/>
      <c r="AN29" s="930"/>
      <c r="AO29" s="930"/>
      <c r="AP29" s="930"/>
      <c r="AQ29" s="930"/>
    </row>
    <row r="30" spans="2:43" ht="18"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row>
    <row r="31" spans="2:43" ht="18" customHeight="1">
      <c r="B31" s="931"/>
      <c r="C31" s="931"/>
      <c r="D31" s="931"/>
      <c r="E31" s="931"/>
      <c r="F31" s="931"/>
      <c r="G31" s="931"/>
      <c r="H31" s="931"/>
      <c r="I31" s="931"/>
      <c r="J31" s="931"/>
      <c r="K31" s="931"/>
      <c r="L31" s="931"/>
      <c r="M31" s="931"/>
      <c r="N31" s="931"/>
      <c r="O31" s="931"/>
      <c r="P31" s="931"/>
      <c r="Q31" s="931"/>
      <c r="R31" s="931"/>
      <c r="S31" s="931"/>
      <c r="T31" s="931"/>
      <c r="U31" s="931"/>
      <c r="V31" s="931"/>
      <c r="W31" s="931"/>
      <c r="X31" s="931"/>
      <c r="Y31" s="931"/>
      <c r="Z31" s="931"/>
      <c r="AA31" s="931"/>
      <c r="AB31" s="931"/>
      <c r="AC31" s="931"/>
      <c r="AD31" s="931"/>
      <c r="AE31" s="931"/>
      <c r="AF31" s="931"/>
      <c r="AG31" s="931"/>
      <c r="AH31" s="931"/>
      <c r="AI31" s="931"/>
      <c r="AJ31" s="931"/>
      <c r="AK31" s="931"/>
      <c r="AL31" s="931"/>
      <c r="AM31" s="931"/>
      <c r="AN31" s="931"/>
      <c r="AO31" s="931"/>
      <c r="AP31" s="931"/>
      <c r="AQ31" s="931"/>
    </row>
    <row r="32" spans="2:43" ht="18" customHeight="1">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row>
    <row r="33" spans="2:43" ht="18" customHeight="1"/>
    <row r="34" spans="2:43" ht="18" customHeight="1">
      <c r="B34" s="69"/>
      <c r="C34" s="69"/>
      <c r="D34" s="69"/>
      <c r="E34" s="69"/>
      <c r="F34" s="929"/>
      <c r="G34" s="929"/>
      <c r="H34" s="929"/>
      <c r="I34" s="929"/>
      <c r="J34" s="929"/>
      <c r="K34" s="929"/>
      <c r="L34" s="929"/>
      <c r="M34" s="929"/>
      <c r="N34" s="929"/>
      <c r="O34" s="929"/>
      <c r="P34" s="929"/>
      <c r="Q34" s="929"/>
      <c r="R34" s="929"/>
      <c r="S34" s="929"/>
      <c r="T34" s="929"/>
      <c r="U34" s="929"/>
      <c r="V34" s="929"/>
      <c r="W34" s="929"/>
    </row>
    <row r="35" spans="2:43" ht="18" customHeight="1">
      <c r="B35" s="81"/>
      <c r="C35" s="69"/>
      <c r="D35" s="69"/>
      <c r="E35" s="69"/>
      <c r="F35" s="926" t="s">
        <v>643</v>
      </c>
      <c r="G35" s="926"/>
      <c r="H35" s="926"/>
      <c r="I35" s="926"/>
      <c r="J35" s="926"/>
      <c r="K35" s="926"/>
      <c r="L35" s="926"/>
      <c r="M35" s="926"/>
      <c r="N35" s="926"/>
      <c r="O35" s="926"/>
      <c r="P35" s="926"/>
      <c r="Q35" s="926"/>
      <c r="R35" s="926"/>
      <c r="S35" s="926"/>
      <c r="T35" s="926"/>
      <c r="U35" s="926"/>
      <c r="V35" s="926"/>
      <c r="W35" s="926"/>
    </row>
    <row r="36" spans="2:43" ht="18" customHeight="1">
      <c r="B36" s="612"/>
      <c r="C36" s="612"/>
      <c r="D36" s="612"/>
      <c r="E36" s="612"/>
      <c r="F36" s="928"/>
      <c r="G36" s="928"/>
      <c r="H36" s="928"/>
      <c r="I36" s="928"/>
      <c r="J36" s="928"/>
      <c r="K36" s="928"/>
      <c r="L36" s="928"/>
      <c r="M36" s="928"/>
      <c r="N36" s="928"/>
      <c r="O36" s="928"/>
      <c r="P36" s="928"/>
      <c r="Q36" s="928"/>
      <c r="R36" s="928"/>
      <c r="S36" s="928"/>
      <c r="T36" s="928"/>
      <c r="U36" s="928"/>
      <c r="V36" s="928"/>
      <c r="W36" s="928"/>
    </row>
    <row r="37" spans="2:43" ht="18" customHeight="1">
      <c r="B37" s="612"/>
      <c r="C37" s="612"/>
      <c r="D37" s="612"/>
      <c r="E37" s="612"/>
      <c r="F37" s="618" t="s">
        <v>644</v>
      </c>
      <c r="G37" s="618"/>
      <c r="H37" s="618"/>
      <c r="I37" s="618"/>
      <c r="J37" s="618"/>
      <c r="K37" s="618"/>
      <c r="L37" s="618"/>
      <c r="M37" s="618"/>
      <c r="N37" s="618"/>
      <c r="O37" s="618"/>
      <c r="P37" s="618"/>
      <c r="Q37" s="618"/>
      <c r="R37" s="618"/>
      <c r="S37" s="618"/>
      <c r="T37" s="618"/>
      <c r="U37" s="618"/>
      <c r="V37" s="618"/>
      <c r="W37" s="618"/>
    </row>
    <row r="38" spans="2:43" ht="18" customHeight="1">
      <c r="B38" s="612"/>
      <c r="C38" s="612"/>
      <c r="D38" s="612"/>
      <c r="E38" s="612"/>
      <c r="F38" s="927"/>
      <c r="G38" s="927"/>
      <c r="H38" s="927"/>
      <c r="I38" s="927"/>
      <c r="J38" s="927"/>
      <c r="K38" s="927"/>
      <c r="L38" s="927"/>
      <c r="M38" s="927"/>
      <c r="N38" s="927"/>
      <c r="O38" s="927"/>
      <c r="P38" s="927"/>
      <c r="Q38" s="927"/>
      <c r="R38" s="927"/>
      <c r="S38" s="927"/>
      <c r="T38" s="927"/>
      <c r="U38" s="927"/>
      <c r="V38" s="927"/>
      <c r="W38" s="927"/>
      <c r="X38" s="262"/>
      <c r="Y38" s="262"/>
      <c r="Z38" s="262"/>
    </row>
    <row r="39" spans="2:43" ht="18" customHeight="1">
      <c r="F39" s="618" t="s">
        <v>645</v>
      </c>
      <c r="G39" s="618"/>
      <c r="H39" s="618"/>
      <c r="I39" s="618"/>
      <c r="J39" s="618"/>
      <c r="K39" s="618"/>
      <c r="L39" s="618"/>
      <c r="M39" s="618"/>
      <c r="N39" s="618"/>
      <c r="O39" s="618"/>
      <c r="P39" s="618"/>
      <c r="Q39" s="618"/>
      <c r="R39" s="618"/>
      <c r="S39" s="618"/>
      <c r="T39" s="618"/>
      <c r="U39" s="618"/>
      <c r="V39" s="618"/>
      <c r="W39" s="618"/>
    </row>
    <row r="40" spans="2:43" ht="18" customHeight="1"/>
    <row r="41" spans="2:43" ht="18" customHeight="1"/>
    <row r="42" spans="2:43" ht="18" customHeight="1">
      <c r="AA42" s="69"/>
    </row>
    <row r="43" spans="2:43" ht="18" customHeight="1">
      <c r="B43" s="612" t="s">
        <v>646</v>
      </c>
      <c r="C43" s="612"/>
      <c r="D43" s="612"/>
      <c r="E43" s="612"/>
      <c r="F43" s="612"/>
      <c r="G43" s="612"/>
      <c r="H43" s="612"/>
      <c r="I43" s="612"/>
      <c r="J43" s="612"/>
      <c r="K43" s="612"/>
      <c r="L43" s="612"/>
      <c r="M43" s="612"/>
      <c r="N43" s="612"/>
      <c r="O43" s="612"/>
      <c r="P43" s="612"/>
      <c r="Q43" s="612"/>
      <c r="R43" s="612"/>
      <c r="S43" s="612"/>
      <c r="T43" s="612"/>
      <c r="U43" s="612"/>
      <c r="V43" s="612"/>
      <c r="W43" s="612"/>
      <c r="X43" s="612"/>
      <c r="AB43" s="90"/>
      <c r="AC43" s="90"/>
      <c r="AD43" s="90"/>
      <c r="AE43" s="90"/>
      <c r="AF43" s="90"/>
      <c r="AG43" s="90"/>
      <c r="AH43" s="90"/>
      <c r="AI43" s="90"/>
      <c r="AJ43" s="90"/>
      <c r="AK43" s="90"/>
      <c r="AL43" s="90"/>
      <c r="AM43" s="90"/>
      <c r="AN43" s="90"/>
      <c r="AO43" s="90"/>
      <c r="AP43" s="90"/>
      <c r="AQ43" s="90"/>
    </row>
    <row r="44" spans="2:43" ht="18" customHeight="1">
      <c r="F44" s="168"/>
    </row>
    <row r="45" spans="2:43" ht="18" customHeight="1">
      <c r="G45" s="168"/>
      <c r="H45" s="168"/>
      <c r="I45" s="168"/>
      <c r="J45" s="168"/>
      <c r="K45" s="168"/>
      <c r="L45" s="168"/>
      <c r="M45" s="168"/>
      <c r="N45" s="168"/>
      <c r="O45" s="168"/>
      <c r="P45" s="168"/>
      <c r="Q45" s="168"/>
      <c r="R45" s="168"/>
      <c r="S45" s="168"/>
      <c r="T45" s="168"/>
      <c r="U45" s="168"/>
      <c r="V45" s="168"/>
      <c r="W45" s="168"/>
      <c r="X45" s="168"/>
      <c r="Y45" s="168"/>
      <c r="Z45" s="168"/>
    </row>
    <row r="46" spans="2:43" ht="18" customHeight="1">
      <c r="F46" s="168"/>
    </row>
    <row r="47" spans="2:43" ht="13.5" customHeight="1">
      <c r="G47" s="168"/>
      <c r="H47" s="168"/>
      <c r="I47" s="168"/>
      <c r="J47" s="168"/>
      <c r="K47" s="168"/>
      <c r="L47" s="168"/>
      <c r="M47" s="168"/>
      <c r="N47" s="168"/>
      <c r="O47" s="168"/>
      <c r="P47" s="168"/>
      <c r="Q47" s="168"/>
      <c r="R47" s="168"/>
      <c r="S47" s="168"/>
      <c r="T47" s="168"/>
      <c r="U47" s="168"/>
      <c r="V47" s="168"/>
      <c r="W47" s="168"/>
      <c r="X47" s="168"/>
      <c r="Y47" s="168"/>
      <c r="Z47" s="168"/>
    </row>
    <row r="48" spans="2:43">
      <c r="F48" s="168"/>
    </row>
    <row r="49" spans="6:26">
      <c r="G49" s="168"/>
      <c r="H49" s="168"/>
      <c r="I49" s="168"/>
      <c r="J49" s="168"/>
      <c r="K49" s="168"/>
      <c r="L49" s="168"/>
      <c r="M49" s="168"/>
      <c r="N49" s="168"/>
      <c r="O49" s="168"/>
      <c r="P49" s="168"/>
      <c r="Q49" s="168"/>
      <c r="R49" s="168"/>
      <c r="S49" s="168"/>
      <c r="T49" s="168"/>
      <c r="U49" s="168"/>
      <c r="V49" s="168"/>
      <c r="W49" s="168"/>
      <c r="X49" s="168"/>
      <c r="Y49" s="168"/>
      <c r="Z49" s="168"/>
    </row>
    <row r="50" spans="6:26">
      <c r="F50" s="168"/>
    </row>
    <row r="51" spans="6:26">
      <c r="G51" s="168"/>
      <c r="H51" s="168"/>
      <c r="I51" s="168"/>
      <c r="J51" s="168"/>
      <c r="K51" s="168"/>
      <c r="L51" s="168"/>
      <c r="M51" s="168"/>
      <c r="N51" s="168"/>
      <c r="O51" s="168"/>
      <c r="P51" s="168"/>
      <c r="Q51" s="168"/>
      <c r="R51" s="168"/>
      <c r="S51" s="168"/>
      <c r="T51" s="168"/>
      <c r="U51" s="168"/>
      <c r="V51" s="168"/>
      <c r="W51" s="168"/>
      <c r="X51" s="168"/>
      <c r="Y51" s="168"/>
      <c r="Z51" s="168"/>
    </row>
    <row r="52" spans="6:26">
      <c r="F52" s="168"/>
    </row>
    <row r="53" spans="6:26">
      <c r="G53" s="168"/>
      <c r="H53" s="168"/>
      <c r="I53" s="168"/>
      <c r="J53" s="168"/>
      <c r="K53" s="168"/>
      <c r="L53" s="168"/>
      <c r="M53" s="168"/>
      <c r="N53" s="168"/>
      <c r="O53" s="168"/>
      <c r="P53" s="168"/>
      <c r="Q53" s="168"/>
      <c r="R53" s="168"/>
      <c r="S53" s="168"/>
      <c r="T53" s="168"/>
      <c r="U53" s="168"/>
      <c r="V53" s="168"/>
      <c r="W53" s="168"/>
      <c r="X53" s="168"/>
      <c r="Y53" s="168"/>
      <c r="Z53" s="168"/>
    </row>
    <row r="54" spans="6:26">
      <c r="F54" s="168"/>
    </row>
    <row r="55" spans="6:26">
      <c r="G55" s="168"/>
      <c r="H55" s="168"/>
      <c r="I55" s="168"/>
      <c r="J55" s="168"/>
      <c r="K55" s="168"/>
      <c r="L55" s="168"/>
      <c r="M55" s="168"/>
      <c r="N55" s="168"/>
      <c r="O55" s="168"/>
      <c r="P55" s="168"/>
      <c r="Q55" s="168"/>
      <c r="R55" s="168"/>
      <c r="S55" s="168"/>
      <c r="T55" s="168"/>
      <c r="U55" s="168"/>
      <c r="V55" s="168"/>
      <c r="W55" s="168"/>
      <c r="X55" s="168"/>
      <c r="Y55" s="168"/>
      <c r="Z55" s="168"/>
    </row>
    <row r="56" spans="6:26">
      <c r="F56" s="168"/>
    </row>
  </sheetData>
  <sheetProtection algorithmName="SHA-512" hashValue="rzRv/TKpK1ewR2XzkpAhOn1ddAt7NQp7oEm/KftNDamb0BJ5q5rHzWIrE2eGO3qhXnR/n6YwawRZWaa/D0pMPw==" saltValue="K5P2c74SCqV2BqsyoxW3hQ==" spinCount="100000" sheet="1" selectLockedCells="1"/>
  <mergeCells count="30">
    <mergeCell ref="N14:Y14"/>
    <mergeCell ref="AB12:AM12"/>
    <mergeCell ref="U12:AA12"/>
    <mergeCell ref="C14:M14"/>
    <mergeCell ref="F37:W37"/>
    <mergeCell ref="F34:W34"/>
    <mergeCell ref="B21:AQ21"/>
    <mergeCell ref="B17:AQ17"/>
    <mergeCell ref="B27:AQ27"/>
    <mergeCell ref="B25:AQ25"/>
    <mergeCell ref="B23:AQ23"/>
    <mergeCell ref="B29:AQ29"/>
    <mergeCell ref="B31:AQ31"/>
    <mergeCell ref="B19:AQ19"/>
    <mergeCell ref="B2:P2"/>
    <mergeCell ref="B43:X43"/>
    <mergeCell ref="B10:S10"/>
    <mergeCell ref="B12:S12"/>
    <mergeCell ref="B6:AQ6"/>
    <mergeCell ref="B8:AQ8"/>
    <mergeCell ref="F39:W39"/>
    <mergeCell ref="F35:W35"/>
    <mergeCell ref="U10:AQ10"/>
    <mergeCell ref="B36:E36"/>
    <mergeCell ref="B37:E38"/>
    <mergeCell ref="B4:R4"/>
    <mergeCell ref="B11:P11"/>
    <mergeCell ref="F38:W38"/>
    <mergeCell ref="F36:W36"/>
    <mergeCell ref="AN12:AQ12"/>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W33"/>
  <sheetViews>
    <sheetView showGridLines="0" zoomScaleNormal="100" workbookViewId="0">
      <selection activeCell="R17" sqref="R17"/>
    </sheetView>
  </sheetViews>
  <sheetFormatPr defaultColWidth="5" defaultRowHeight="12.75"/>
  <cols>
    <col min="1" max="1" width="2.5703125" style="25" customWidth="1"/>
    <col min="2" max="2" width="4.42578125" style="25" customWidth="1"/>
    <col min="3" max="3" width="5.140625" style="25" customWidth="1"/>
    <col min="4" max="4" width="3.7109375" style="25" customWidth="1"/>
    <col min="5" max="5" width="3.5703125" style="25" customWidth="1"/>
    <col min="6" max="11" width="4.42578125" style="25" customWidth="1"/>
    <col min="12" max="12" width="7" style="25" customWidth="1"/>
    <col min="13" max="13" width="4.42578125" style="25" customWidth="1"/>
    <col min="14" max="14" width="6.42578125" style="25" customWidth="1"/>
    <col min="15" max="15" width="4.42578125" style="25" customWidth="1"/>
    <col min="16" max="16" width="4.42578125" style="28" customWidth="1"/>
    <col min="17" max="17" width="6.140625" style="28" customWidth="1"/>
    <col min="18" max="18" width="4" style="28" customWidth="1"/>
    <col min="19" max="19" width="6.42578125" style="28" customWidth="1"/>
    <col min="20" max="23" width="4.42578125" style="28" customWidth="1"/>
    <col min="24" max="24" width="0.85546875" style="28" customWidth="1"/>
    <col min="25" max="28" width="45.7109375" style="28" customWidth="1"/>
    <col min="29" max="16384" width="5" style="28"/>
  </cols>
  <sheetData>
    <row r="1" spans="1:23">
      <c r="A1" s="198" t="s">
        <v>647</v>
      </c>
      <c r="B1" s="594" t="s">
        <v>648</v>
      </c>
      <c r="C1" s="594"/>
      <c r="D1" s="594"/>
      <c r="E1" s="594"/>
      <c r="F1" s="594"/>
      <c r="G1" s="594"/>
      <c r="H1" s="594"/>
      <c r="I1" s="594"/>
      <c r="J1" s="594"/>
      <c r="K1" s="594"/>
      <c r="L1" s="594"/>
      <c r="M1" s="594"/>
      <c r="N1" s="594"/>
      <c r="O1" s="594"/>
      <c r="P1" s="594"/>
      <c r="Q1" s="594"/>
      <c r="R1" s="81"/>
      <c r="S1" s="81"/>
      <c r="T1" s="81"/>
      <c r="U1" s="81"/>
      <c r="V1" s="81"/>
      <c r="W1" s="81"/>
    </row>
    <row r="2" spans="1:23">
      <c r="A2" s="45"/>
      <c r="B2" s="45"/>
      <c r="C2" s="45"/>
      <c r="D2" s="45"/>
      <c r="E2" s="45"/>
      <c r="F2" s="45"/>
      <c r="G2" s="45"/>
      <c r="H2" s="45"/>
      <c r="I2" s="45"/>
      <c r="J2" s="81"/>
      <c r="K2" s="81"/>
      <c r="L2" s="81"/>
      <c r="M2" s="81"/>
      <c r="N2" s="81"/>
      <c r="O2" s="81"/>
      <c r="P2" s="81"/>
      <c r="Q2" s="81"/>
      <c r="R2" s="81"/>
      <c r="S2" s="81"/>
      <c r="T2" s="81"/>
      <c r="U2" s="81"/>
      <c r="V2" s="81"/>
      <c r="W2" s="81"/>
    </row>
    <row r="3" spans="1:23" ht="43.35" customHeight="1">
      <c r="A3" s="45"/>
      <c r="B3" s="244" t="s">
        <v>37</v>
      </c>
      <c r="C3" s="938" t="s">
        <v>649</v>
      </c>
      <c r="D3" s="938"/>
      <c r="E3" s="938"/>
      <c r="F3" s="938"/>
      <c r="G3" s="938"/>
      <c r="H3" s="938"/>
      <c r="I3" s="938"/>
      <c r="J3" s="938"/>
      <c r="K3" s="938"/>
      <c r="L3" s="938"/>
      <c r="M3" s="938"/>
      <c r="N3" s="938"/>
      <c r="O3" s="938"/>
      <c r="P3" s="938"/>
      <c r="Q3" s="938"/>
      <c r="R3" s="938"/>
      <c r="S3" s="938"/>
      <c r="T3" s="938"/>
      <c r="U3" s="938"/>
      <c r="V3" s="938"/>
      <c r="W3" s="938"/>
    </row>
    <row r="4" spans="1:23" ht="21.6" customHeight="1">
      <c r="A4" s="45"/>
      <c r="B4" s="244" t="s">
        <v>40</v>
      </c>
      <c r="C4" s="938" t="s">
        <v>650</v>
      </c>
      <c r="D4" s="938"/>
      <c r="E4" s="938"/>
      <c r="F4" s="938"/>
      <c r="G4" s="938"/>
      <c r="H4" s="938"/>
      <c r="I4" s="938"/>
      <c r="J4" s="938"/>
      <c r="K4" s="938"/>
      <c r="L4" s="938"/>
      <c r="M4" s="938"/>
      <c r="N4" s="938"/>
      <c r="O4" s="938"/>
      <c r="P4" s="938"/>
      <c r="Q4" s="938"/>
      <c r="R4" s="938"/>
      <c r="S4" s="938"/>
      <c r="T4" s="938"/>
      <c r="U4" s="938"/>
      <c r="V4" s="938"/>
      <c r="W4" s="938"/>
    </row>
    <row r="5" spans="1:23" ht="28.7" customHeight="1">
      <c r="A5" s="45"/>
      <c r="B5" s="244" t="s">
        <v>43</v>
      </c>
      <c r="C5" s="938" t="s">
        <v>651</v>
      </c>
      <c r="D5" s="938"/>
      <c r="E5" s="938"/>
      <c r="F5" s="938"/>
      <c r="G5" s="938"/>
      <c r="H5" s="938"/>
      <c r="I5" s="938"/>
      <c r="J5" s="938"/>
      <c r="K5" s="938"/>
      <c r="L5" s="938"/>
      <c r="M5" s="938"/>
      <c r="N5" s="938"/>
      <c r="O5" s="938"/>
      <c r="P5" s="938"/>
      <c r="Q5" s="938"/>
      <c r="R5" s="938"/>
      <c r="S5" s="938"/>
      <c r="T5" s="938"/>
      <c r="U5" s="938"/>
      <c r="V5" s="938"/>
      <c r="W5" s="938"/>
    </row>
    <row r="6" spans="1:23" ht="28.7" customHeight="1">
      <c r="A6" s="45"/>
      <c r="B6" s="244" t="s">
        <v>47</v>
      </c>
      <c r="C6" s="938" t="s">
        <v>652</v>
      </c>
      <c r="D6" s="938"/>
      <c r="E6" s="938"/>
      <c r="F6" s="938"/>
      <c r="G6" s="938"/>
      <c r="H6" s="938"/>
      <c r="I6" s="938"/>
      <c r="J6" s="938"/>
      <c r="K6" s="938"/>
      <c r="L6" s="938"/>
      <c r="M6" s="938"/>
      <c r="N6" s="938"/>
      <c r="O6" s="938"/>
      <c r="P6" s="938"/>
      <c r="Q6" s="938"/>
      <c r="R6" s="938"/>
      <c r="S6" s="938"/>
      <c r="T6" s="938"/>
      <c r="U6" s="938"/>
      <c r="V6" s="938"/>
      <c r="W6" s="938"/>
    </row>
    <row r="7" spans="1:23" ht="43.35" customHeight="1">
      <c r="A7" s="45"/>
      <c r="B7" s="244" t="s">
        <v>54</v>
      </c>
      <c r="C7" s="938" t="s">
        <v>653</v>
      </c>
      <c r="D7" s="938"/>
      <c r="E7" s="938"/>
      <c r="F7" s="938"/>
      <c r="G7" s="938"/>
      <c r="H7" s="938"/>
      <c r="I7" s="938"/>
      <c r="J7" s="938"/>
      <c r="K7" s="938"/>
      <c r="L7" s="938"/>
      <c r="M7" s="938"/>
      <c r="N7" s="938"/>
      <c r="O7" s="938"/>
      <c r="P7" s="938"/>
      <c r="Q7" s="938"/>
      <c r="R7" s="938"/>
      <c r="S7" s="938"/>
      <c r="T7" s="938"/>
      <c r="U7" s="938"/>
      <c r="V7" s="938"/>
      <c r="W7" s="938"/>
    </row>
    <row r="8" spans="1:23" ht="28.7" customHeight="1">
      <c r="A8" s="45"/>
      <c r="B8" s="244" t="s">
        <v>105</v>
      </c>
      <c r="C8" s="938" t="s">
        <v>654</v>
      </c>
      <c r="D8" s="938"/>
      <c r="E8" s="938"/>
      <c r="F8" s="938"/>
      <c r="G8" s="938"/>
      <c r="H8" s="938"/>
      <c r="I8" s="938"/>
      <c r="J8" s="938"/>
      <c r="K8" s="938"/>
      <c r="L8" s="938"/>
      <c r="M8" s="938"/>
      <c r="N8" s="938"/>
      <c r="O8" s="938"/>
      <c r="P8" s="938"/>
      <c r="Q8" s="938"/>
      <c r="R8" s="938"/>
      <c r="S8" s="938"/>
      <c r="T8" s="938"/>
      <c r="U8" s="938"/>
      <c r="V8" s="938"/>
      <c r="W8" s="938"/>
    </row>
    <row r="9" spans="1:23" ht="54" customHeight="1">
      <c r="A9" s="45"/>
      <c r="B9" s="244" t="s">
        <v>109</v>
      </c>
      <c r="C9" s="938" t="s">
        <v>655</v>
      </c>
      <c r="D9" s="938"/>
      <c r="E9" s="938"/>
      <c r="F9" s="938"/>
      <c r="G9" s="938"/>
      <c r="H9" s="938"/>
      <c r="I9" s="938"/>
      <c r="J9" s="938"/>
      <c r="K9" s="938"/>
      <c r="L9" s="938"/>
      <c r="M9" s="938"/>
      <c r="N9" s="938"/>
      <c r="O9" s="938"/>
      <c r="P9" s="938"/>
      <c r="Q9" s="938"/>
      <c r="R9" s="938"/>
      <c r="S9" s="938"/>
      <c r="T9" s="938"/>
      <c r="U9" s="938"/>
      <c r="V9" s="938"/>
      <c r="W9" s="938"/>
    </row>
    <row r="10" spans="1:23" ht="28.7" customHeight="1">
      <c r="A10" s="45"/>
      <c r="B10" s="244" t="s">
        <v>114</v>
      </c>
      <c r="C10" s="938" t="s">
        <v>656</v>
      </c>
      <c r="D10" s="938"/>
      <c r="E10" s="938"/>
      <c r="F10" s="938"/>
      <c r="G10" s="938"/>
      <c r="H10" s="938"/>
      <c r="I10" s="938"/>
      <c r="J10" s="938"/>
      <c r="K10" s="938"/>
      <c r="L10" s="938"/>
      <c r="M10" s="938"/>
      <c r="N10" s="938"/>
      <c r="O10" s="938"/>
      <c r="P10" s="938"/>
      <c r="Q10" s="938"/>
      <c r="R10" s="938"/>
      <c r="S10" s="938"/>
      <c r="T10" s="938"/>
      <c r="U10" s="938"/>
      <c r="V10" s="938"/>
      <c r="W10" s="938"/>
    </row>
    <row r="11" spans="1:23" ht="21.6" customHeight="1">
      <c r="A11" s="45"/>
      <c r="B11" s="244" t="s">
        <v>657</v>
      </c>
      <c r="C11" s="938" t="s">
        <v>658</v>
      </c>
      <c r="D11" s="938"/>
      <c r="E11" s="938"/>
      <c r="F11" s="938"/>
      <c r="G11" s="938"/>
      <c r="H11" s="938"/>
      <c r="I11" s="938"/>
      <c r="J11" s="938"/>
      <c r="K11" s="938"/>
      <c r="L11" s="938"/>
      <c r="M11" s="938"/>
      <c r="N11" s="938"/>
      <c r="O11" s="938"/>
      <c r="P11" s="938"/>
      <c r="Q11" s="938"/>
      <c r="R11" s="938"/>
      <c r="S11" s="938"/>
      <c r="T11" s="938"/>
      <c r="U11" s="938"/>
      <c r="V11" s="938"/>
      <c r="W11" s="938"/>
    </row>
    <row r="12" spans="1:23" ht="28.7" customHeight="1">
      <c r="A12" s="45"/>
      <c r="B12" s="244" t="s">
        <v>659</v>
      </c>
      <c r="C12" s="938" t="s">
        <v>660</v>
      </c>
      <c r="D12" s="938"/>
      <c r="E12" s="938"/>
      <c r="F12" s="938"/>
      <c r="G12" s="938"/>
      <c r="H12" s="938"/>
      <c r="I12" s="938"/>
      <c r="J12" s="938"/>
      <c r="K12" s="938"/>
      <c r="L12" s="938"/>
      <c r="M12" s="938"/>
      <c r="N12" s="938"/>
      <c r="O12" s="938"/>
      <c r="P12" s="938"/>
      <c r="Q12" s="938"/>
      <c r="R12" s="938"/>
      <c r="S12" s="938"/>
      <c r="T12" s="938"/>
      <c r="U12" s="938"/>
      <c r="V12" s="938"/>
      <c r="W12" s="938"/>
    </row>
    <row r="13" spans="1:23" ht="28.7" customHeight="1">
      <c r="A13" s="45"/>
      <c r="B13" s="244" t="s">
        <v>661</v>
      </c>
      <c r="C13" s="938" t="s">
        <v>662</v>
      </c>
      <c r="D13" s="938"/>
      <c r="E13" s="938"/>
      <c r="F13" s="938"/>
      <c r="G13" s="938"/>
      <c r="H13" s="938"/>
      <c r="I13" s="938"/>
      <c r="J13" s="938"/>
      <c r="K13" s="938"/>
      <c r="L13" s="938"/>
      <c r="M13" s="938"/>
      <c r="N13" s="938"/>
      <c r="O13" s="938"/>
      <c r="P13" s="938"/>
      <c r="Q13" s="938"/>
      <c r="R13" s="938"/>
      <c r="S13" s="938"/>
      <c r="T13" s="938"/>
      <c r="U13" s="938"/>
      <c r="V13" s="938"/>
      <c r="W13" s="938"/>
    </row>
    <row r="14" spans="1:23" ht="21.6" customHeight="1">
      <c r="A14" s="45"/>
      <c r="B14" s="244" t="s">
        <v>663</v>
      </c>
      <c r="C14" s="938" t="s">
        <v>664</v>
      </c>
      <c r="D14" s="938"/>
      <c r="E14" s="938"/>
      <c r="F14" s="938"/>
      <c r="G14" s="938"/>
      <c r="H14" s="938"/>
      <c r="I14" s="938"/>
      <c r="J14" s="938"/>
      <c r="K14" s="938"/>
      <c r="L14" s="938"/>
      <c r="M14" s="938"/>
      <c r="N14" s="938"/>
      <c r="O14" s="938"/>
      <c r="P14" s="938"/>
      <c r="Q14" s="938"/>
      <c r="R14" s="938"/>
      <c r="S14" s="938"/>
      <c r="T14" s="938"/>
      <c r="U14" s="938"/>
      <c r="V14" s="938"/>
      <c r="W14" s="938"/>
    </row>
    <row r="15" spans="1:23" ht="28.7" customHeight="1">
      <c r="A15" s="45"/>
      <c r="B15" s="244" t="s">
        <v>665</v>
      </c>
      <c r="C15" s="938" t="s">
        <v>666</v>
      </c>
      <c r="D15" s="938"/>
      <c r="E15" s="938"/>
      <c r="F15" s="938"/>
      <c r="G15" s="938"/>
      <c r="H15" s="938"/>
      <c r="I15" s="938"/>
      <c r="J15" s="938"/>
      <c r="K15" s="938"/>
      <c r="L15" s="938"/>
      <c r="M15" s="938"/>
      <c r="N15" s="938"/>
      <c r="O15" s="938"/>
      <c r="P15" s="938"/>
      <c r="Q15" s="938"/>
      <c r="R15" s="938"/>
      <c r="S15" s="938"/>
      <c r="T15" s="938"/>
      <c r="U15" s="938"/>
      <c r="V15" s="938"/>
      <c r="W15" s="938"/>
    </row>
    <row r="16" spans="1:23" ht="65.25" customHeight="1">
      <c r="A16" s="45"/>
      <c r="B16" s="684" t="s">
        <v>667</v>
      </c>
      <c r="C16" s="684"/>
      <c r="D16" s="684"/>
      <c r="E16" s="684"/>
      <c r="F16" s="684"/>
      <c r="G16" s="684"/>
      <c r="H16" s="684"/>
      <c r="I16" s="684"/>
      <c r="J16" s="684"/>
      <c r="K16" s="684"/>
      <c r="L16" s="684"/>
      <c r="M16" s="684"/>
      <c r="N16" s="684"/>
      <c r="O16" s="684"/>
      <c r="P16" s="684"/>
      <c r="Q16" s="684"/>
      <c r="R16" s="684"/>
      <c r="S16" s="684"/>
      <c r="T16" s="684"/>
      <c r="U16" s="684"/>
      <c r="V16" s="684"/>
      <c r="W16" s="684"/>
    </row>
    <row r="17" spans="1:23" ht="21.6" customHeight="1">
      <c r="A17" s="41"/>
      <c r="B17" s="796" t="s">
        <v>668</v>
      </c>
      <c r="C17" s="796"/>
      <c r="D17" s="796"/>
      <c r="E17" s="796"/>
      <c r="F17" s="796"/>
      <c r="G17" s="796"/>
      <c r="H17" s="796"/>
      <c r="I17" s="796"/>
      <c r="J17" s="796"/>
      <c r="K17" s="796"/>
      <c r="L17" s="796"/>
      <c r="M17" s="796"/>
      <c r="N17" s="796"/>
      <c r="O17" s="796"/>
      <c r="P17" s="796"/>
      <c r="Q17" s="796"/>
      <c r="R17" s="323"/>
      <c r="S17" s="40" t="s">
        <v>669</v>
      </c>
      <c r="T17" s="937"/>
      <c r="U17" s="937"/>
      <c r="V17" s="340">
        <v>20</v>
      </c>
      <c r="W17" s="259"/>
    </row>
    <row r="18" spans="1:23" ht="21.6" customHeight="1">
      <c r="A18" s="1"/>
      <c r="F18" s="41" t="s">
        <v>670</v>
      </c>
      <c r="G18" s="41"/>
      <c r="H18" s="41"/>
      <c r="I18" s="1"/>
      <c r="J18" s="1"/>
      <c r="K18" s="1"/>
      <c r="L18" s="1"/>
      <c r="M18" s="1"/>
      <c r="N18" s="1"/>
      <c r="O18" s="41"/>
      <c r="P18" s="1"/>
      <c r="Q18" s="1"/>
      <c r="R18" s="1"/>
      <c r="S18" s="1"/>
      <c r="T18" s="1"/>
      <c r="U18" s="1"/>
      <c r="V18" s="1"/>
      <c r="W18" s="1"/>
    </row>
    <row r="19" spans="1:23" ht="21.6" customHeight="1">
      <c r="A19" s="41"/>
      <c r="B19" s="796" t="s">
        <v>671</v>
      </c>
      <c r="C19" s="796"/>
      <c r="D19" s="935"/>
      <c r="E19" s="935"/>
      <c r="F19" s="935"/>
      <c r="G19" s="935"/>
      <c r="H19" s="935"/>
      <c r="I19" s="935"/>
      <c r="J19" s="935"/>
      <c r="K19" s="935"/>
      <c r="L19" s="935"/>
      <c r="M19" s="1"/>
      <c r="N19" s="39" t="s">
        <v>672</v>
      </c>
      <c r="O19" s="935"/>
      <c r="P19" s="935"/>
      <c r="Q19" s="935"/>
      <c r="R19" s="935"/>
      <c r="S19" s="935"/>
      <c r="T19" s="935"/>
      <c r="U19" s="935"/>
      <c r="V19" s="935"/>
      <c r="W19" s="935"/>
    </row>
    <row r="20" spans="1:23">
      <c r="A20" s="41"/>
      <c r="B20" s="39"/>
      <c r="C20" s="39"/>
      <c r="D20" s="796" t="s">
        <v>673</v>
      </c>
      <c r="E20" s="796"/>
      <c r="F20" s="796"/>
      <c r="G20" s="796"/>
      <c r="H20" s="796"/>
      <c r="I20" s="796"/>
      <c r="J20" s="796"/>
      <c r="K20" s="796"/>
      <c r="L20" s="796"/>
      <c r="M20" s="1"/>
      <c r="N20" s="1"/>
      <c r="O20" s="796" t="s">
        <v>674</v>
      </c>
      <c r="P20" s="796"/>
      <c r="Q20" s="796"/>
      <c r="R20" s="796"/>
      <c r="S20" s="796"/>
      <c r="T20" s="796"/>
      <c r="U20" s="796"/>
      <c r="V20" s="796"/>
      <c r="W20" s="796"/>
    </row>
    <row r="21" spans="1:23" s="12" customFormat="1" ht="24.75" customHeight="1">
      <c r="A21" s="41"/>
      <c r="B21" s="796" t="s">
        <v>675</v>
      </c>
      <c r="C21" s="796"/>
      <c r="D21" s="935"/>
      <c r="E21" s="935"/>
      <c r="F21" s="935"/>
      <c r="G21" s="935"/>
      <c r="H21" s="935"/>
      <c r="I21" s="935"/>
      <c r="J21" s="935"/>
      <c r="K21" s="935"/>
      <c r="L21" s="935"/>
      <c r="M21" s="1"/>
      <c r="N21" s="40" t="s">
        <v>676</v>
      </c>
      <c r="O21" s="935"/>
      <c r="P21" s="935"/>
      <c r="Q21" s="935"/>
      <c r="R21" s="935"/>
      <c r="S21" s="935"/>
      <c r="T21" s="935"/>
      <c r="U21" s="935"/>
      <c r="V21" s="935"/>
      <c r="W21" s="935"/>
    </row>
    <row r="22" spans="1:23" ht="9" customHeight="1">
      <c r="A22" s="41"/>
      <c r="B22" s="1"/>
      <c r="C22" s="1"/>
      <c r="D22" s="640"/>
      <c r="E22" s="640"/>
      <c r="F22" s="640"/>
      <c r="G22" s="640"/>
      <c r="H22" s="640"/>
      <c r="I22" s="640"/>
      <c r="J22" s="640"/>
      <c r="K22" s="640"/>
      <c r="L22" s="640"/>
      <c r="M22" s="1"/>
      <c r="N22" s="1"/>
      <c r="O22" s="599"/>
      <c r="P22" s="599"/>
      <c r="Q22" s="599"/>
      <c r="R22" s="599"/>
      <c r="S22" s="599"/>
      <c r="T22" s="599"/>
      <c r="U22" s="599"/>
      <c r="V22" s="599"/>
      <c r="W22" s="599"/>
    </row>
    <row r="23" spans="1:23" ht="21.6" customHeight="1">
      <c r="A23" s="41"/>
      <c r="B23" s="664" t="s">
        <v>677</v>
      </c>
      <c r="C23" s="664"/>
      <c r="D23" s="936"/>
      <c r="E23" s="936"/>
      <c r="F23" s="936"/>
      <c r="G23" s="936"/>
      <c r="H23" s="936"/>
      <c r="I23" s="936"/>
      <c r="J23" s="936"/>
      <c r="K23" s="936"/>
      <c r="L23" s="936"/>
      <c r="M23" s="1"/>
      <c r="N23" s="934" t="s">
        <v>678</v>
      </c>
      <c r="O23" s="934"/>
      <c r="P23" s="934"/>
      <c r="Q23" s="935"/>
      <c r="R23" s="935"/>
      <c r="S23" s="935"/>
      <c r="T23" s="935"/>
      <c r="U23" s="935"/>
      <c r="V23" s="935"/>
      <c r="W23" s="935"/>
    </row>
    <row r="24" spans="1:23" ht="21.6" customHeight="1">
      <c r="A24" s="41"/>
      <c r="B24" s="796" t="s">
        <v>679</v>
      </c>
      <c r="C24" s="796"/>
      <c r="D24" s="600"/>
      <c r="E24" s="600"/>
      <c r="F24" s="600"/>
      <c r="G24" s="600"/>
      <c r="H24" s="600"/>
      <c r="I24" s="600"/>
      <c r="J24" s="600"/>
      <c r="K24" s="600"/>
      <c r="L24" s="600"/>
      <c r="M24" s="1"/>
      <c r="N24" s="600"/>
      <c r="O24" s="600"/>
      <c r="P24" s="600"/>
      <c r="Q24" s="600"/>
      <c r="R24" s="600"/>
      <c r="S24" s="600"/>
      <c r="T24" s="600"/>
      <c r="U24" s="600"/>
      <c r="V24" s="600"/>
      <c r="W24" s="600"/>
    </row>
    <row r="25" spans="1:23" ht="21.6" customHeight="1">
      <c r="A25" s="41"/>
      <c r="B25" s="796" t="s">
        <v>680</v>
      </c>
      <c r="C25" s="796"/>
      <c r="D25" s="796"/>
      <c r="E25" s="796"/>
      <c r="F25" s="796"/>
      <c r="G25" s="796"/>
      <c r="H25" s="796"/>
      <c r="I25" s="796"/>
      <c r="J25" s="796"/>
      <c r="K25" s="796"/>
      <c r="L25" s="796"/>
      <c r="M25" s="323"/>
      <c r="N25" s="40" t="s">
        <v>669</v>
      </c>
      <c r="O25" s="937"/>
      <c r="P25" s="937"/>
      <c r="Q25" s="196">
        <v>20</v>
      </c>
      <c r="R25" s="259"/>
      <c r="S25" s="550"/>
      <c r="V25" s="40"/>
      <c r="W25" s="40"/>
    </row>
    <row r="26" spans="1:23" ht="21.6" customHeight="1">
      <c r="A26" s="41"/>
      <c r="B26" s="796" t="s">
        <v>681</v>
      </c>
      <c r="C26" s="796"/>
      <c r="D26" s="796"/>
      <c r="E26" s="796"/>
      <c r="F26" s="796"/>
      <c r="G26" s="932"/>
      <c r="H26" s="932"/>
      <c r="I26" s="932"/>
      <c r="J26" s="932"/>
      <c r="K26" s="551"/>
      <c r="L26" s="551"/>
      <c r="M26" s="1"/>
      <c r="N26" s="934" t="s">
        <v>682</v>
      </c>
      <c r="O26" s="934"/>
      <c r="P26" s="934"/>
      <c r="Q26" s="936"/>
      <c r="R26" s="936"/>
      <c r="S26" s="936"/>
      <c r="T26" s="936"/>
      <c r="U26" s="936"/>
      <c r="V26" s="936"/>
      <c r="W26" s="936"/>
    </row>
    <row r="27" spans="1:23" ht="13.5" customHeight="1">
      <c r="A27" s="45"/>
      <c r="B27" s="45"/>
      <c r="C27" s="45"/>
      <c r="D27" s="45"/>
      <c r="E27" s="81"/>
      <c r="F27" s="81"/>
      <c r="G27" s="81"/>
      <c r="H27" s="81"/>
      <c r="I27" s="81"/>
      <c r="J27" s="81"/>
      <c r="K27" s="81"/>
      <c r="L27" s="81"/>
      <c r="M27" s="12"/>
      <c r="N27" s="1"/>
      <c r="O27" s="1"/>
      <c r="P27" s="1"/>
      <c r="Q27" s="933" t="s">
        <v>683</v>
      </c>
      <c r="R27" s="933"/>
      <c r="S27" s="933"/>
      <c r="T27" s="933"/>
      <c r="U27" s="933"/>
      <c r="V27" s="933"/>
      <c r="W27" s="933"/>
    </row>
    <row r="28" spans="1:23">
      <c r="A28" s="85"/>
      <c r="B28" s="85"/>
      <c r="C28" s="85"/>
      <c r="D28" s="85"/>
      <c r="E28" s="85"/>
      <c r="F28" s="85"/>
      <c r="G28" s="88"/>
      <c r="H28" s="88"/>
      <c r="I28" s="88"/>
      <c r="J28" s="88"/>
      <c r="K28" s="88"/>
      <c r="L28" s="88"/>
      <c r="M28" s="88"/>
      <c r="N28" s="88"/>
      <c r="O28" s="88"/>
      <c r="P28" s="88"/>
      <c r="Q28" s="88"/>
      <c r="R28" s="88"/>
      <c r="S28" s="88"/>
      <c r="T28" s="88"/>
      <c r="U28" s="88"/>
      <c r="V28" s="88"/>
      <c r="W28" s="88"/>
    </row>
    <row r="29" spans="1:23">
      <c r="A29" s="85"/>
      <c r="B29" s="85"/>
      <c r="C29" s="85"/>
      <c r="D29" s="85"/>
      <c r="E29" s="85"/>
      <c r="F29" s="85"/>
      <c r="G29" s="88"/>
      <c r="H29" s="88"/>
      <c r="I29" s="88"/>
      <c r="J29" s="88"/>
      <c r="K29" s="88"/>
      <c r="L29" s="88"/>
      <c r="M29" s="88"/>
      <c r="N29" s="88"/>
      <c r="O29" s="88"/>
      <c r="P29" s="88"/>
      <c r="Q29" s="88"/>
      <c r="R29" s="88"/>
      <c r="S29" s="88"/>
      <c r="T29" s="88"/>
      <c r="U29" s="88"/>
      <c r="V29" s="88"/>
      <c r="W29" s="88"/>
    </row>
    <row r="30" spans="1:23">
      <c r="G30" s="28"/>
      <c r="H30" s="28"/>
      <c r="I30" s="28"/>
      <c r="J30" s="28"/>
      <c r="K30" s="28"/>
      <c r="L30" s="28"/>
      <c r="M30" s="28"/>
      <c r="N30" s="28"/>
      <c r="O30" s="28"/>
    </row>
    <row r="31" spans="1:23">
      <c r="G31" s="28"/>
      <c r="H31" s="28"/>
      <c r="I31" s="28"/>
      <c r="J31" s="28"/>
      <c r="K31" s="28"/>
      <c r="L31" s="28"/>
      <c r="M31" s="28"/>
      <c r="N31" s="28"/>
      <c r="O31" s="28"/>
    </row>
    <row r="32" spans="1:23">
      <c r="G32" s="28"/>
      <c r="H32" s="28"/>
      <c r="I32" s="28"/>
      <c r="J32" s="28"/>
      <c r="K32" s="28"/>
      <c r="L32" s="28"/>
      <c r="M32" s="28"/>
      <c r="N32" s="28"/>
      <c r="O32" s="28"/>
    </row>
    <row r="33" spans="7:15">
      <c r="G33" s="28"/>
      <c r="H33" s="28"/>
      <c r="I33" s="28"/>
      <c r="J33" s="28"/>
      <c r="K33" s="28"/>
      <c r="L33" s="28"/>
      <c r="M33" s="28"/>
      <c r="N33" s="28"/>
      <c r="O33" s="28"/>
    </row>
  </sheetData>
  <sheetProtection algorithmName="SHA-512" hashValue="dcnKSCmn1HjvOFbw1tiL0o5xtjOR2JET+/5hqnvkDFLUy6Yf4r90bT5BIGMeQDxmAe+jv3nxmCwQ800dtDbkoA==" saltValue="84VdWGucZDUkI/Ipe6GP2w==" spinCount="100000" sheet="1" selectLockedCells="1"/>
  <mergeCells count="41">
    <mergeCell ref="B17:Q17"/>
    <mergeCell ref="B19:C19"/>
    <mergeCell ref="D24:L24"/>
    <mergeCell ref="D22:L22"/>
    <mergeCell ref="D20:L20"/>
    <mergeCell ref="O21:W21"/>
    <mergeCell ref="O19:W19"/>
    <mergeCell ref="O20:W20"/>
    <mergeCell ref="D23:L23"/>
    <mergeCell ref="D21:L21"/>
    <mergeCell ref="D19:L19"/>
    <mergeCell ref="B1:Q1"/>
    <mergeCell ref="C3:W3"/>
    <mergeCell ref="C15:W15"/>
    <mergeCell ref="C14:W14"/>
    <mergeCell ref="C13:W13"/>
    <mergeCell ref="C12:W12"/>
    <mergeCell ref="C11:W11"/>
    <mergeCell ref="C10:W10"/>
    <mergeCell ref="C9:W9"/>
    <mergeCell ref="C8:W8"/>
    <mergeCell ref="C7:W7"/>
    <mergeCell ref="C6:W6"/>
    <mergeCell ref="C5:W5"/>
    <mergeCell ref="C4:W4"/>
    <mergeCell ref="G26:J26"/>
    <mergeCell ref="B26:F26"/>
    <mergeCell ref="B21:C21"/>
    <mergeCell ref="B16:W16"/>
    <mergeCell ref="Q27:W27"/>
    <mergeCell ref="N24:W24"/>
    <mergeCell ref="O22:W22"/>
    <mergeCell ref="N23:P23"/>
    <mergeCell ref="Q23:W23"/>
    <mergeCell ref="N26:P26"/>
    <mergeCell ref="Q26:W26"/>
    <mergeCell ref="O25:P25"/>
    <mergeCell ref="B25:L25"/>
    <mergeCell ref="B23:C23"/>
    <mergeCell ref="B24:C24"/>
    <mergeCell ref="T17:U17"/>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ignoredErrors>
    <ignoredError sqref="A1"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CJ385"/>
  <sheetViews>
    <sheetView showGridLines="0" zoomScaleNormal="100" workbookViewId="0">
      <selection activeCell="C3" sqref="C3:D3"/>
    </sheetView>
  </sheetViews>
  <sheetFormatPr defaultColWidth="8.7109375" defaultRowHeight="12.75"/>
  <cols>
    <col min="1" max="1" width="4" style="12" customWidth="1"/>
    <col min="2" max="3" width="4.5703125" style="12" customWidth="1"/>
    <col min="4" max="4" width="14.28515625" style="12" customWidth="1"/>
    <col min="5" max="5" width="19.7109375" style="12" customWidth="1"/>
    <col min="6" max="6" width="3.5703125" style="12" customWidth="1"/>
    <col min="7" max="7" width="18.7109375" style="12" customWidth="1"/>
    <col min="8" max="8" width="3.42578125" style="12" customWidth="1"/>
    <col min="9" max="9" width="19.28515625" style="12" customWidth="1"/>
    <col min="10" max="15" width="8.7109375" style="81" customWidth="1"/>
    <col min="16" max="88" width="8.7109375" style="81"/>
    <col min="89" max="16384" width="8.7109375" style="12"/>
  </cols>
  <sheetData>
    <row r="1" spans="1:9">
      <c r="A1" s="248" t="s">
        <v>684</v>
      </c>
      <c r="B1" s="88" t="s">
        <v>685</v>
      </c>
      <c r="D1" s="81"/>
      <c r="E1" s="171"/>
      <c r="F1" s="171"/>
      <c r="G1" s="171"/>
      <c r="H1" s="81"/>
      <c r="I1" s="81"/>
    </row>
    <row r="2" spans="1:9">
      <c r="A2" s="248"/>
      <c r="C2" s="88"/>
      <c r="D2" s="81"/>
      <c r="E2" s="171"/>
      <c r="F2" s="171"/>
      <c r="G2" s="171"/>
      <c r="H2" s="81"/>
      <c r="I2" s="81"/>
    </row>
    <row r="3" spans="1:9" ht="20.100000000000001" customHeight="1">
      <c r="A3" s="81"/>
      <c r="B3" s="88" t="s">
        <v>686</v>
      </c>
      <c r="C3" s="939"/>
      <c r="D3" s="939"/>
      <c r="E3" s="686" t="s">
        <v>685</v>
      </c>
      <c r="F3" s="686"/>
      <c r="G3" s="686"/>
      <c r="H3" s="81"/>
      <c r="I3" s="81"/>
    </row>
    <row r="4" spans="1:9" ht="20.65" customHeight="1">
      <c r="A4" s="81"/>
      <c r="B4" s="171"/>
      <c r="C4" s="171"/>
      <c r="D4" s="171"/>
      <c r="E4" s="171"/>
      <c r="F4" s="171"/>
      <c r="G4" s="171"/>
      <c r="H4" s="81"/>
      <c r="I4" s="81"/>
    </row>
    <row r="5" spans="1:9" ht="15.75" customHeight="1">
      <c r="A5" s="81"/>
      <c r="B5" s="576"/>
      <c r="C5" s="576"/>
      <c r="D5" s="576"/>
      <c r="E5" s="576"/>
      <c r="F5" s="171"/>
      <c r="G5" s="171"/>
      <c r="H5" s="85" t="s">
        <v>687</v>
      </c>
      <c r="I5" s="321"/>
    </row>
    <row r="6" spans="1:9" ht="7.5" customHeight="1">
      <c r="A6" s="81"/>
      <c r="B6" s="45"/>
      <c r="C6" s="45"/>
      <c r="D6" s="45"/>
      <c r="E6" s="45"/>
      <c r="F6" s="171"/>
      <c r="G6" s="171"/>
      <c r="H6" s="92"/>
      <c r="I6" s="81"/>
    </row>
    <row r="7" spans="1:9" ht="15.75" customHeight="1">
      <c r="A7" s="81"/>
      <c r="B7" s="576"/>
      <c r="C7" s="576"/>
      <c r="D7" s="576"/>
      <c r="E7" s="576"/>
      <c r="F7" s="171"/>
      <c r="G7" s="171"/>
      <c r="H7" s="81"/>
      <c r="I7" s="81"/>
    </row>
    <row r="8" spans="1:9" ht="7.15" customHeight="1">
      <c r="A8" s="81"/>
      <c r="B8" s="45"/>
      <c r="C8" s="45"/>
      <c r="D8" s="45"/>
      <c r="E8" s="45"/>
      <c r="F8" s="171"/>
      <c r="G8" s="171"/>
      <c r="H8" s="81"/>
      <c r="I8" s="81"/>
    </row>
    <row r="9" spans="1:9" ht="15.75" customHeight="1">
      <c r="A9" s="81"/>
      <c r="B9" s="576"/>
      <c r="C9" s="576"/>
      <c r="D9" s="576"/>
      <c r="E9" s="576"/>
      <c r="F9" s="171"/>
      <c r="G9" s="171"/>
      <c r="H9" s="81"/>
      <c r="I9" s="81"/>
    </row>
    <row r="10" spans="1:9" ht="7.5" customHeight="1">
      <c r="A10" s="81"/>
      <c r="B10" s="45"/>
      <c r="C10" s="45"/>
      <c r="D10" s="45"/>
      <c r="E10" s="45"/>
      <c r="F10" s="171"/>
      <c r="G10" s="171"/>
      <c r="H10" s="81"/>
      <c r="I10" s="81"/>
    </row>
    <row r="11" spans="1:9">
      <c r="A11" s="81"/>
      <c r="B11" s="576"/>
      <c r="C11" s="576"/>
      <c r="D11" s="576"/>
      <c r="E11" s="576"/>
      <c r="F11" s="168"/>
      <c r="G11" s="168"/>
      <c r="H11" s="90"/>
      <c r="I11" s="81"/>
    </row>
    <row r="12" spans="1:9">
      <c r="A12" s="81"/>
      <c r="B12" s="171"/>
      <c r="C12" s="171"/>
      <c r="D12" s="171"/>
      <c r="E12" s="171"/>
      <c r="F12" s="171"/>
      <c r="G12" s="171"/>
      <c r="H12" s="81"/>
      <c r="I12" s="81"/>
    </row>
    <row r="13" spans="1:9">
      <c r="A13" s="81"/>
      <c r="B13" s="171"/>
      <c r="C13" s="171"/>
      <c r="D13" s="171"/>
      <c r="E13" s="171"/>
      <c r="F13" s="171"/>
      <c r="G13" s="171"/>
      <c r="H13" s="81"/>
      <c r="I13" s="81"/>
    </row>
    <row r="14" spans="1:9" ht="13.15" customHeight="1">
      <c r="A14" s="81"/>
      <c r="B14" s="76" t="s">
        <v>688</v>
      </c>
      <c r="C14" s="771"/>
      <c r="D14" s="771"/>
      <c r="E14" s="771"/>
      <c r="F14" s="90"/>
      <c r="H14" s="90"/>
      <c r="I14" s="81"/>
    </row>
    <row r="15" spans="1:9">
      <c r="A15" s="81"/>
      <c r="B15" s="279"/>
      <c r="C15" s="940" t="s">
        <v>689</v>
      </c>
      <c r="D15" s="940"/>
      <c r="E15" s="940"/>
      <c r="F15" s="171"/>
      <c r="G15" s="171"/>
      <c r="H15" s="81"/>
      <c r="I15" s="81"/>
    </row>
    <row r="16" spans="1:9">
      <c r="A16" s="81"/>
      <c r="B16" s="279"/>
      <c r="C16" s="171"/>
      <c r="D16" s="171"/>
      <c r="E16" s="171"/>
      <c r="F16" s="171"/>
      <c r="G16" s="171"/>
      <c r="H16" s="81"/>
      <c r="I16" s="81"/>
    </row>
    <row r="17" spans="1:9" ht="15.75" customHeight="1">
      <c r="A17" s="81"/>
      <c r="B17" s="279" t="s">
        <v>690</v>
      </c>
      <c r="C17" s="576"/>
      <c r="D17" s="576"/>
      <c r="E17" s="576"/>
      <c r="F17" s="45"/>
      <c r="G17" s="171"/>
      <c r="H17" s="81"/>
      <c r="I17" s="81"/>
    </row>
    <row r="18" spans="1:9" ht="15.75" customHeight="1">
      <c r="A18" s="81"/>
      <c r="B18" s="171"/>
      <c r="C18" s="171"/>
      <c r="D18" s="171"/>
      <c r="E18" s="171"/>
      <c r="F18" s="171"/>
      <c r="G18" s="171"/>
      <c r="H18" s="81"/>
      <c r="I18" s="81"/>
    </row>
    <row r="19" spans="1:9" ht="15.75" customHeight="1">
      <c r="A19" s="81"/>
      <c r="B19" s="171"/>
      <c r="C19" s="171"/>
      <c r="D19" s="171"/>
      <c r="E19" s="171"/>
      <c r="F19" s="171"/>
      <c r="G19" s="171"/>
      <c r="H19" s="81"/>
      <c r="I19" s="81"/>
    </row>
    <row r="20" spans="1:9">
      <c r="A20" s="81"/>
      <c r="B20" s="610" t="s">
        <v>691</v>
      </c>
      <c r="C20" s="610"/>
      <c r="D20" s="610"/>
      <c r="E20" s="610"/>
      <c r="F20" s="610"/>
      <c r="G20" s="610"/>
      <c r="H20" s="610"/>
      <c r="I20" s="610"/>
    </row>
    <row r="21" spans="1:9">
      <c r="A21" s="81"/>
      <c r="B21" s="610" t="s">
        <v>692</v>
      </c>
      <c r="C21" s="610"/>
      <c r="D21" s="610"/>
      <c r="E21" s="610"/>
      <c r="F21" s="610"/>
      <c r="G21" s="610"/>
      <c r="H21" s="610"/>
      <c r="I21" s="610"/>
    </row>
    <row r="22" spans="1:9" ht="12.75" customHeight="1">
      <c r="A22" s="81"/>
      <c r="B22" s="612" t="s">
        <v>693</v>
      </c>
      <c r="C22" s="612"/>
      <c r="D22" s="612"/>
      <c r="E22" s="612"/>
      <c r="F22" s="612"/>
      <c r="G22" s="771"/>
      <c r="H22" s="771"/>
      <c r="I22" s="771"/>
    </row>
    <row r="23" spans="1:9" ht="16.149999999999999" customHeight="1">
      <c r="A23" s="81"/>
      <c r="B23" s="610" t="s">
        <v>694</v>
      </c>
      <c r="C23" s="610"/>
      <c r="D23" s="610"/>
      <c r="E23" s="610"/>
      <c r="F23" s="610"/>
      <c r="G23" s="610"/>
      <c r="H23" s="610"/>
      <c r="I23" s="610"/>
    </row>
    <row r="24" spans="1:9">
      <c r="A24" s="81"/>
      <c r="B24" s="171"/>
      <c r="C24" s="171"/>
      <c r="D24" s="171"/>
      <c r="E24" s="171"/>
      <c r="F24" s="171"/>
      <c r="G24" s="171"/>
      <c r="H24" s="81"/>
      <c r="I24" s="81"/>
    </row>
    <row r="25" spans="1:9">
      <c r="A25" s="81"/>
      <c r="B25" s="626" t="s">
        <v>695</v>
      </c>
      <c r="C25" s="626"/>
      <c r="D25" s="626"/>
      <c r="E25" s="626"/>
      <c r="F25" s="626"/>
      <c r="G25" s="626"/>
      <c r="H25" s="797"/>
      <c r="I25" s="81"/>
    </row>
    <row r="26" spans="1:9" ht="9" customHeight="1">
      <c r="A26" s="81"/>
      <c r="B26" s="596"/>
      <c r="C26" s="596"/>
      <c r="D26" s="596"/>
      <c r="E26" s="171"/>
      <c r="F26" s="171"/>
      <c r="G26" s="171"/>
      <c r="H26" s="81"/>
      <c r="I26" s="81"/>
    </row>
    <row r="27" spans="1:9" ht="18" customHeight="1">
      <c r="A27" s="81"/>
      <c r="B27" s="762" t="s">
        <v>696</v>
      </c>
      <c r="C27" s="763"/>
      <c r="D27" s="764"/>
      <c r="E27" s="945"/>
      <c r="F27" s="946"/>
      <c r="G27" s="946"/>
      <c r="H27" s="946"/>
      <c r="I27" s="947"/>
    </row>
    <row r="28" spans="1:9" ht="18" customHeight="1">
      <c r="A28" s="81"/>
      <c r="B28" s="762" t="s">
        <v>697</v>
      </c>
      <c r="C28" s="763"/>
      <c r="D28" s="763"/>
      <c r="E28" s="942"/>
      <c r="F28" s="943"/>
      <c r="G28" s="943"/>
      <c r="H28" s="943"/>
      <c r="I28" s="944"/>
    </row>
    <row r="29" spans="1:9" ht="18" customHeight="1">
      <c r="A29" s="81"/>
      <c r="B29" s="762" t="s">
        <v>698</v>
      </c>
      <c r="C29" s="763"/>
      <c r="D29" s="763"/>
      <c r="E29" s="942"/>
      <c r="F29" s="943"/>
      <c r="G29" s="943"/>
      <c r="H29" s="943"/>
      <c r="I29" s="944"/>
    </row>
    <row r="30" spans="1:9" ht="18" customHeight="1">
      <c r="A30" s="81"/>
      <c r="B30" s="762" t="s">
        <v>699</v>
      </c>
      <c r="C30" s="763"/>
      <c r="D30" s="763"/>
      <c r="E30" s="942"/>
      <c r="F30" s="943"/>
      <c r="G30" s="943"/>
      <c r="H30" s="943"/>
      <c r="I30" s="944"/>
    </row>
    <row r="31" spans="1:9" ht="18" customHeight="1">
      <c r="A31" s="81"/>
      <c r="B31" s="762" t="s">
        <v>700</v>
      </c>
      <c r="C31" s="763"/>
      <c r="D31" s="763"/>
      <c r="E31" s="942"/>
      <c r="F31" s="943"/>
      <c r="G31" s="943"/>
      <c r="H31" s="943"/>
      <c r="I31" s="944"/>
    </row>
    <row r="32" spans="1:9" ht="18" customHeight="1">
      <c r="A32" s="81"/>
      <c r="B32" s="762" t="s">
        <v>701</v>
      </c>
      <c r="C32" s="763"/>
      <c r="D32" s="763"/>
      <c r="E32" s="942"/>
      <c r="F32" s="943"/>
      <c r="G32" s="943"/>
      <c r="H32" s="943"/>
      <c r="I32" s="944"/>
    </row>
    <row r="33" spans="1:9" ht="18" customHeight="1">
      <c r="A33" s="81"/>
      <c r="B33" s="762" t="s">
        <v>702</v>
      </c>
      <c r="C33" s="763"/>
      <c r="D33" s="763"/>
      <c r="E33" s="942"/>
      <c r="F33" s="943"/>
      <c r="G33" s="943"/>
      <c r="H33" s="943"/>
      <c r="I33" s="944"/>
    </row>
    <row r="34" spans="1:9" ht="18" customHeight="1">
      <c r="A34" s="81"/>
      <c r="B34" s="762" t="s">
        <v>703</v>
      </c>
      <c r="C34" s="763"/>
      <c r="D34" s="763"/>
      <c r="E34" s="942"/>
      <c r="F34" s="943"/>
      <c r="G34" s="943"/>
      <c r="H34" s="943"/>
      <c r="I34" s="944"/>
    </row>
    <row r="35" spans="1:9" ht="18" customHeight="1">
      <c r="A35" s="81"/>
      <c r="B35" s="762" t="s">
        <v>704</v>
      </c>
      <c r="C35" s="763"/>
      <c r="D35" s="763"/>
      <c r="E35" s="942"/>
      <c r="F35" s="943"/>
      <c r="G35" s="943"/>
      <c r="H35" s="943"/>
      <c r="I35" s="944"/>
    </row>
    <row r="36" spans="1:9" ht="18" customHeight="1">
      <c r="A36" s="81"/>
      <c r="B36" s="168"/>
      <c r="C36" s="168"/>
      <c r="D36" s="168"/>
      <c r="E36" s="168"/>
      <c r="F36" s="168"/>
      <c r="G36" s="168"/>
      <c r="H36" s="168"/>
      <c r="I36" s="81"/>
    </row>
    <row r="37" spans="1:9">
      <c r="A37" s="81"/>
      <c r="B37" s="171"/>
      <c r="C37" s="171"/>
      <c r="D37" s="171"/>
      <c r="E37" s="171"/>
      <c r="F37" s="171"/>
      <c r="G37" s="171"/>
      <c r="H37" s="81"/>
      <c r="I37" s="81"/>
    </row>
    <row r="38" spans="1:9" ht="21.6" customHeight="1">
      <c r="A38" s="81"/>
      <c r="B38" s="612" t="s">
        <v>705</v>
      </c>
      <c r="C38" s="612"/>
      <c r="D38" s="612"/>
      <c r="E38" s="612"/>
      <c r="F38" s="612"/>
      <c r="G38" s="612"/>
      <c r="H38" s="612"/>
      <c r="I38" s="612"/>
    </row>
    <row r="39" spans="1:9">
      <c r="A39" s="81"/>
      <c r="B39" s="81"/>
      <c r="C39" s="81"/>
      <c r="D39" s="81"/>
      <c r="E39" s="81"/>
      <c r="F39" s="81"/>
      <c r="G39" s="81"/>
      <c r="H39" s="81"/>
      <c r="I39" s="81"/>
    </row>
    <row r="40" spans="1:9">
      <c r="A40" s="81"/>
      <c r="B40" s="610" t="s">
        <v>706</v>
      </c>
      <c r="C40" s="610"/>
      <c r="D40" s="610"/>
      <c r="E40" s="81"/>
      <c r="F40" s="81"/>
      <c r="G40" s="81"/>
      <c r="H40" s="81"/>
      <c r="I40" s="81"/>
    </row>
    <row r="41" spans="1:9">
      <c r="A41" s="81"/>
      <c r="B41" s="81"/>
      <c r="C41" s="81"/>
      <c r="D41" s="81"/>
      <c r="E41" s="81"/>
      <c r="F41" s="81"/>
      <c r="G41" s="81"/>
      <c r="H41" s="81"/>
      <c r="I41" s="81"/>
    </row>
    <row r="42" spans="1:9">
      <c r="A42" s="81"/>
      <c r="B42" s="81"/>
      <c r="C42" s="81"/>
      <c r="D42" s="81"/>
      <c r="E42" s="81"/>
      <c r="F42" s="81"/>
      <c r="G42" s="81"/>
      <c r="H42" s="81"/>
      <c r="I42" s="81"/>
    </row>
    <row r="43" spans="1:9">
      <c r="A43" s="81"/>
      <c r="B43" s="595"/>
      <c r="C43" s="595"/>
      <c r="D43" s="595"/>
      <c r="E43" s="595"/>
      <c r="F43" s="81"/>
      <c r="G43" s="81"/>
      <c r="H43" s="81"/>
      <c r="I43" s="81"/>
    </row>
    <row r="44" spans="1:9">
      <c r="A44" s="81"/>
      <c r="B44" s="829" t="s">
        <v>707</v>
      </c>
      <c r="C44" s="829"/>
      <c r="D44" s="81"/>
      <c r="E44" s="81"/>
      <c r="F44" s="81"/>
      <c r="G44" s="81"/>
      <c r="H44" s="81"/>
      <c r="I44" s="81"/>
    </row>
    <row r="45" spans="1:9">
      <c r="A45" s="81"/>
      <c r="B45" s="576"/>
      <c r="C45" s="576"/>
      <c r="D45" s="576"/>
      <c r="E45" s="576"/>
      <c r="F45" s="81"/>
      <c r="G45" s="81"/>
      <c r="H45" s="81"/>
      <c r="I45" s="81"/>
    </row>
    <row r="46" spans="1:9">
      <c r="A46" s="81"/>
      <c r="B46" s="88" t="s">
        <v>19</v>
      </c>
      <c r="C46" s="81"/>
      <c r="D46" s="81"/>
      <c r="E46" s="81"/>
      <c r="F46" s="81"/>
      <c r="G46" s="81"/>
      <c r="H46" s="81"/>
      <c r="I46" s="81"/>
    </row>
    <row r="47" spans="1:9">
      <c r="A47" s="81"/>
      <c r="B47" s="81"/>
      <c r="C47" s="81"/>
      <c r="D47" s="81"/>
      <c r="E47" s="81"/>
      <c r="F47" s="81"/>
      <c r="G47" s="81"/>
      <c r="H47" s="81"/>
      <c r="I47" s="81"/>
    </row>
    <row r="48" spans="1:9">
      <c r="A48" s="81"/>
      <c r="B48" s="610" t="s">
        <v>708</v>
      </c>
      <c r="C48" s="610"/>
      <c r="D48" s="610"/>
      <c r="E48" s="81"/>
      <c r="F48" s="81"/>
      <c r="G48" s="81"/>
      <c r="H48" s="81"/>
      <c r="I48" s="81"/>
    </row>
    <row r="49" spans="1:9">
      <c r="A49" s="81"/>
      <c r="B49" s="81"/>
      <c r="C49" s="81"/>
      <c r="D49" s="81"/>
      <c r="E49" s="81"/>
      <c r="F49" s="81"/>
      <c r="G49" s="81"/>
      <c r="H49" s="81"/>
      <c r="I49" s="81"/>
    </row>
    <row r="50" spans="1:9">
      <c r="A50" s="249" t="s">
        <v>709</v>
      </c>
      <c r="B50" s="941" t="s">
        <v>710</v>
      </c>
      <c r="C50" s="941"/>
      <c r="D50" s="941"/>
      <c r="E50" s="941"/>
      <c r="F50" s="941"/>
      <c r="G50" s="941"/>
      <c r="H50" s="941"/>
      <c r="I50" s="941"/>
    </row>
    <row r="51" spans="1:9" s="81" customFormat="1"/>
    <row r="52" spans="1:9" s="81" customFormat="1"/>
    <row r="53" spans="1:9" s="81" customFormat="1"/>
    <row r="54" spans="1:9" s="81" customFormat="1"/>
    <row r="55" spans="1:9" s="81" customFormat="1"/>
    <row r="56" spans="1:9" s="81" customFormat="1"/>
    <row r="57" spans="1:9" s="81" customFormat="1"/>
    <row r="58" spans="1:9" s="81" customFormat="1"/>
    <row r="59" spans="1:9" s="81" customFormat="1"/>
    <row r="60" spans="1:9" s="81" customFormat="1"/>
    <row r="61" spans="1:9" s="81" customFormat="1"/>
    <row r="62" spans="1:9" s="81" customFormat="1"/>
    <row r="63" spans="1:9" s="81" customFormat="1"/>
    <row r="64" spans="1:9"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row r="90" s="81" customFormat="1"/>
    <row r="91" s="81" customFormat="1"/>
    <row r="92" s="81" customFormat="1"/>
    <row r="93" s="81" customFormat="1"/>
    <row r="94" s="81" customFormat="1"/>
    <row r="95" s="81" customFormat="1"/>
    <row r="96" s="81" customFormat="1"/>
    <row r="97" s="81" customFormat="1"/>
    <row r="98" s="81" customFormat="1"/>
    <row r="99" s="81" customFormat="1"/>
    <row r="100" s="81" customFormat="1"/>
    <row r="101" s="81" customFormat="1"/>
    <row r="102" s="81" customFormat="1"/>
    <row r="103" s="81" customFormat="1"/>
    <row r="104" s="81" customFormat="1"/>
    <row r="105" s="81" customFormat="1"/>
    <row r="106" s="81" customFormat="1"/>
    <row r="107" s="81" customFormat="1"/>
    <row r="108" s="81" customFormat="1"/>
    <row r="109" s="81" customFormat="1"/>
    <row r="110" s="81" customFormat="1"/>
    <row r="111" s="81" customFormat="1"/>
    <row r="112" s="81" customFormat="1"/>
    <row r="113" s="81" customFormat="1"/>
    <row r="114" s="81" customFormat="1"/>
    <row r="115" s="81" customFormat="1"/>
    <row r="116" s="81" customFormat="1"/>
    <row r="117" s="81" customFormat="1"/>
    <row r="118" s="81" customFormat="1"/>
    <row r="119" s="81" customFormat="1"/>
    <row r="120" s="81" customFormat="1"/>
    <row r="121" s="81" customFormat="1"/>
    <row r="122" s="81" customFormat="1"/>
    <row r="123" s="81" customFormat="1"/>
    <row r="124" s="81" customFormat="1"/>
    <row r="125" s="81" customFormat="1"/>
    <row r="126" s="81" customFormat="1"/>
    <row r="127" s="81" customFormat="1"/>
    <row r="128" s="81" customFormat="1"/>
    <row r="129" s="81" customFormat="1"/>
    <row r="130" s="81" customFormat="1"/>
    <row r="131" s="81" customFormat="1"/>
    <row r="132" s="81" customFormat="1"/>
    <row r="133" s="81" customFormat="1"/>
    <row r="134" s="81" customFormat="1"/>
    <row r="135" s="81" customFormat="1"/>
    <row r="136" s="81" customFormat="1"/>
    <row r="137" s="81" customFormat="1"/>
    <row r="138" s="81" customFormat="1"/>
    <row r="139" s="81" customFormat="1"/>
    <row r="140" s="81" customFormat="1"/>
    <row r="141" s="81" customFormat="1"/>
    <row r="142" s="81" customFormat="1"/>
    <row r="143" s="81" customFormat="1"/>
    <row r="144" s="81" customFormat="1"/>
    <row r="145" s="81" customFormat="1"/>
    <row r="146" s="81" customFormat="1"/>
    <row r="147" s="81" customFormat="1"/>
    <row r="148" s="81" customFormat="1"/>
    <row r="149" s="81" customFormat="1"/>
    <row r="150" s="81" customFormat="1"/>
    <row r="151" s="81" customFormat="1"/>
    <row r="152" s="81" customFormat="1"/>
    <row r="153" s="81" customFormat="1"/>
    <row r="154" s="81" customFormat="1"/>
    <row r="155" s="81" customFormat="1"/>
    <row r="156" s="81" customFormat="1"/>
    <row r="157" s="81" customFormat="1"/>
    <row r="158" s="81" customFormat="1"/>
    <row r="159" s="81" customFormat="1"/>
    <row r="160" s="81" customFormat="1"/>
    <row r="161" s="81" customFormat="1"/>
    <row r="162" s="81" customFormat="1"/>
    <row r="163" s="81" customFormat="1"/>
    <row r="164" s="81" customFormat="1"/>
    <row r="165" s="81" customFormat="1"/>
    <row r="166" s="81" customFormat="1"/>
    <row r="167" s="81" customFormat="1"/>
    <row r="168" s="81" customFormat="1"/>
    <row r="169" s="81" customFormat="1"/>
    <row r="170" s="81" customFormat="1"/>
    <row r="171" s="81" customFormat="1"/>
    <row r="172" s="81" customFormat="1"/>
    <row r="173" s="81" customFormat="1"/>
    <row r="174" s="81" customFormat="1"/>
    <row r="175" s="81" customFormat="1"/>
    <row r="176" s="81" customFormat="1"/>
    <row r="177" s="81" customFormat="1"/>
    <row r="178" s="81" customFormat="1"/>
    <row r="179" s="81" customFormat="1"/>
    <row r="180" s="81" customFormat="1"/>
    <row r="181" s="81" customFormat="1"/>
    <row r="182" s="81" customFormat="1"/>
    <row r="183" s="81" customFormat="1"/>
    <row r="184" s="81" customFormat="1"/>
    <row r="185" s="81" customFormat="1"/>
    <row r="186" s="81" customFormat="1"/>
    <row r="187" s="81" customFormat="1"/>
    <row r="188" s="81" customFormat="1"/>
    <row r="189" s="81" customFormat="1"/>
    <row r="190" s="81" customFormat="1"/>
    <row r="191" s="81" customFormat="1"/>
    <row r="192" s="81" customFormat="1"/>
    <row r="193" s="81" customFormat="1"/>
    <row r="194" s="81" customFormat="1"/>
    <row r="195" s="81" customFormat="1"/>
    <row r="196" s="81" customFormat="1"/>
    <row r="197" s="81" customFormat="1"/>
    <row r="198" s="81" customFormat="1"/>
    <row r="199" s="81" customFormat="1"/>
    <row r="200" s="81" customFormat="1"/>
    <row r="201" s="81" customFormat="1"/>
    <row r="202" s="81" customFormat="1"/>
    <row r="203" s="81" customFormat="1"/>
    <row r="204" s="81" customFormat="1"/>
    <row r="205" s="81" customFormat="1"/>
    <row r="206" s="81" customFormat="1"/>
    <row r="207" s="81" customFormat="1"/>
    <row r="208" s="81" customFormat="1"/>
    <row r="209" s="81" customFormat="1"/>
    <row r="210" s="81" customFormat="1"/>
    <row r="211" s="81" customFormat="1"/>
    <row r="212" s="81" customFormat="1"/>
    <row r="213" s="81" customFormat="1"/>
    <row r="214" s="81" customFormat="1"/>
    <row r="215" s="81" customFormat="1"/>
    <row r="216" s="81" customFormat="1"/>
    <row r="217" s="81" customFormat="1"/>
    <row r="218" s="81" customFormat="1"/>
    <row r="219" s="81" customFormat="1"/>
    <row r="220" s="81" customFormat="1"/>
    <row r="221" s="81" customFormat="1"/>
    <row r="222" s="81" customFormat="1"/>
    <row r="223" s="81" customFormat="1"/>
    <row r="224" s="81" customFormat="1"/>
    <row r="225" s="81" customFormat="1"/>
    <row r="226" s="81" customFormat="1"/>
    <row r="227" s="81" customFormat="1"/>
    <row r="228" s="81" customFormat="1"/>
    <row r="229" s="81" customFormat="1"/>
    <row r="230" s="81" customFormat="1"/>
    <row r="231" s="81" customFormat="1"/>
    <row r="232" s="81" customFormat="1"/>
    <row r="233" s="81" customFormat="1"/>
    <row r="234" s="81" customFormat="1"/>
    <row r="235" s="81" customFormat="1"/>
    <row r="236" s="81" customFormat="1"/>
    <row r="237" s="81" customFormat="1"/>
    <row r="238" s="81" customFormat="1"/>
    <row r="239" s="81" customFormat="1"/>
    <row r="240" s="81" customFormat="1"/>
    <row r="241" s="81" customFormat="1"/>
    <row r="242" s="81" customFormat="1"/>
    <row r="243" s="81" customFormat="1"/>
    <row r="244" s="81" customFormat="1"/>
    <row r="245" s="81" customFormat="1"/>
    <row r="246" s="81" customFormat="1"/>
    <row r="247" s="81" customFormat="1"/>
    <row r="248" s="81" customFormat="1"/>
    <row r="249" s="81" customFormat="1"/>
    <row r="250" s="81" customFormat="1"/>
    <row r="251" s="81" customFormat="1"/>
    <row r="252" s="81" customFormat="1"/>
    <row r="253" s="81" customFormat="1"/>
    <row r="254" s="81" customFormat="1"/>
    <row r="255" s="81" customFormat="1"/>
    <row r="256" s="81" customFormat="1"/>
    <row r="257" s="81" customFormat="1"/>
    <row r="258" s="81" customFormat="1"/>
    <row r="259" s="81" customFormat="1"/>
    <row r="260" s="81" customFormat="1"/>
    <row r="261" s="81" customFormat="1"/>
    <row r="262" s="81" customFormat="1"/>
    <row r="263" s="81" customFormat="1"/>
    <row r="264" s="81" customFormat="1"/>
    <row r="265" s="81" customFormat="1"/>
    <row r="266" s="81" customFormat="1"/>
    <row r="267" s="81" customFormat="1"/>
    <row r="268" s="81" customFormat="1"/>
    <row r="269" s="81" customFormat="1"/>
    <row r="270" s="81" customFormat="1"/>
    <row r="271" s="81" customFormat="1"/>
    <row r="272" s="81" customFormat="1"/>
    <row r="273" s="81" customFormat="1"/>
    <row r="274" s="81" customFormat="1"/>
    <row r="275" s="81" customFormat="1"/>
    <row r="276" s="81" customFormat="1"/>
    <row r="277" s="81" customFormat="1"/>
    <row r="278" s="81" customFormat="1"/>
    <row r="279" s="81" customFormat="1"/>
    <row r="280" s="81" customFormat="1"/>
    <row r="281" s="81" customFormat="1"/>
    <row r="282" s="81" customFormat="1"/>
    <row r="283" s="81" customFormat="1"/>
    <row r="284" s="81" customFormat="1"/>
    <row r="285" s="81" customFormat="1"/>
    <row r="286" s="81" customFormat="1"/>
    <row r="287" s="81" customFormat="1"/>
    <row r="288" s="81" customFormat="1"/>
    <row r="289" s="81" customFormat="1"/>
    <row r="290" s="81" customFormat="1"/>
    <row r="291" s="81" customFormat="1"/>
    <row r="292" s="81" customFormat="1"/>
    <row r="293" s="81" customFormat="1"/>
    <row r="294" s="81" customFormat="1"/>
    <row r="295" s="81" customFormat="1"/>
    <row r="296" s="81" customFormat="1"/>
    <row r="297" s="81" customFormat="1"/>
    <row r="298" s="81" customFormat="1"/>
    <row r="299" s="81" customFormat="1"/>
    <row r="300" s="81" customFormat="1"/>
    <row r="301" s="81" customFormat="1"/>
    <row r="302" s="81" customFormat="1"/>
    <row r="303" s="81" customFormat="1"/>
    <row r="304" s="81" customFormat="1"/>
    <row r="305" s="81" customFormat="1"/>
    <row r="306" s="81" customFormat="1"/>
    <row r="307" s="81" customFormat="1"/>
    <row r="308" s="81" customFormat="1"/>
    <row r="309" s="81" customFormat="1"/>
    <row r="310" s="81" customFormat="1"/>
    <row r="311" s="81" customFormat="1"/>
    <row r="312" s="81" customFormat="1"/>
    <row r="313" s="81" customFormat="1"/>
    <row r="314" s="81" customFormat="1"/>
    <row r="315" s="81" customFormat="1"/>
    <row r="316" s="81" customFormat="1"/>
    <row r="317" s="81" customFormat="1"/>
    <row r="318" s="81" customFormat="1"/>
    <row r="319" s="81" customFormat="1"/>
    <row r="320" s="81" customFormat="1"/>
    <row r="321" s="81" customFormat="1"/>
    <row r="322" s="81" customFormat="1"/>
    <row r="323" s="81" customFormat="1"/>
    <row r="324" s="81" customFormat="1"/>
    <row r="325" s="81" customFormat="1"/>
    <row r="326" s="81" customFormat="1"/>
    <row r="327" s="81" customFormat="1"/>
    <row r="328" s="81" customFormat="1"/>
    <row r="329" s="81" customFormat="1"/>
    <row r="330" s="81" customFormat="1"/>
    <row r="331" s="81" customFormat="1"/>
    <row r="332" s="81" customFormat="1"/>
    <row r="333" s="81" customFormat="1"/>
    <row r="334" s="81" customFormat="1"/>
    <row r="335" s="81" customFormat="1"/>
    <row r="336" s="81" customFormat="1"/>
    <row r="337" s="81" customFormat="1"/>
    <row r="338" s="81" customFormat="1"/>
    <row r="339" s="81" customFormat="1"/>
    <row r="340" s="81" customFormat="1"/>
    <row r="341" s="81" customFormat="1"/>
    <row r="342" s="81" customFormat="1"/>
    <row r="343" s="81" customFormat="1"/>
    <row r="344" s="81" customFormat="1"/>
    <row r="345" s="81" customFormat="1"/>
    <row r="346" s="81" customFormat="1"/>
    <row r="347" s="81" customFormat="1"/>
    <row r="348" s="81" customFormat="1"/>
    <row r="349" s="81" customFormat="1"/>
    <row r="350" s="81" customFormat="1"/>
    <row r="351" s="81" customFormat="1"/>
    <row r="352" s="81" customFormat="1"/>
    <row r="353" s="81" customFormat="1"/>
    <row r="354" s="81" customFormat="1"/>
    <row r="355" s="81" customFormat="1"/>
    <row r="356" s="81" customFormat="1"/>
    <row r="357" s="81" customFormat="1"/>
    <row r="358" s="81" customFormat="1"/>
    <row r="359" s="81" customFormat="1"/>
    <row r="360" s="81" customFormat="1"/>
    <row r="361" s="81" customFormat="1"/>
    <row r="362" s="81" customFormat="1"/>
    <row r="363" s="81" customFormat="1"/>
    <row r="364" s="81" customFormat="1"/>
    <row r="365" s="81" customFormat="1"/>
    <row r="366" s="81" customFormat="1"/>
    <row r="367" s="81" customFormat="1"/>
    <row r="368" s="81" customFormat="1"/>
    <row r="369" s="81" customFormat="1"/>
    <row r="370" s="81" customFormat="1"/>
    <row r="371" s="81" customFormat="1"/>
    <row r="372" s="81" customFormat="1"/>
    <row r="373" s="81" customFormat="1"/>
    <row r="374" s="81" customFormat="1"/>
    <row r="375" s="81" customFormat="1"/>
    <row r="376" s="81" customFormat="1"/>
    <row r="377" s="81" customFormat="1"/>
    <row r="378" s="81" customFormat="1"/>
    <row r="379" s="81" customFormat="1"/>
    <row r="380" s="81" customFormat="1"/>
    <row r="381" s="81" customFormat="1"/>
    <row r="382" s="81" customFormat="1"/>
    <row r="383" s="81" customFormat="1"/>
    <row r="384" s="81" customFormat="1"/>
    <row r="385" s="81" customFormat="1"/>
  </sheetData>
  <sheetProtection algorithmName="SHA-512" hashValue="bJ41RDyDcV2KbBssZL16oxwq7GowJ+DbJdPj2UrbhiKr7fHnnq63X9J8OLfXb/HCbUMHjQfiflBOk9stXNjWfg==" saltValue="h1IttfvQsVGLmtdTIDnvAQ==" spinCount="100000" sheet="1" selectLockedCells="1"/>
  <mergeCells count="41">
    <mergeCell ref="B26:D26"/>
    <mergeCell ref="E33:I33"/>
    <mergeCell ref="E28:I28"/>
    <mergeCell ref="E29:I29"/>
    <mergeCell ref="B33:D33"/>
    <mergeCell ref="E30:I30"/>
    <mergeCell ref="E31:I31"/>
    <mergeCell ref="E32:I32"/>
    <mergeCell ref="B27:D27"/>
    <mergeCell ref="B31:D31"/>
    <mergeCell ref="B28:D28"/>
    <mergeCell ref="B29:D29"/>
    <mergeCell ref="B30:D30"/>
    <mergeCell ref="B32:D32"/>
    <mergeCell ref="E27:I27"/>
    <mergeCell ref="B50:I50"/>
    <mergeCell ref="E34:I34"/>
    <mergeCell ref="B43:E43"/>
    <mergeCell ref="B48:D48"/>
    <mergeCell ref="B34:D34"/>
    <mergeCell ref="B35:D35"/>
    <mergeCell ref="B38:I38"/>
    <mergeCell ref="B40:D40"/>
    <mergeCell ref="B45:E45"/>
    <mergeCell ref="E35:I35"/>
    <mergeCell ref="B44:C44"/>
    <mergeCell ref="E3:G3"/>
    <mergeCell ref="B22:F22"/>
    <mergeCell ref="G22:I22"/>
    <mergeCell ref="B25:H25"/>
    <mergeCell ref="B20:I20"/>
    <mergeCell ref="B21:I21"/>
    <mergeCell ref="B23:I23"/>
    <mergeCell ref="B7:E7"/>
    <mergeCell ref="B5:E5"/>
    <mergeCell ref="C17:E17"/>
    <mergeCell ref="C14:E14"/>
    <mergeCell ref="B11:E11"/>
    <mergeCell ref="B9:E9"/>
    <mergeCell ref="C3:D3"/>
    <mergeCell ref="C15:E15"/>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ignoredErrors>
    <ignoredError sqref="A1"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AV242"/>
  <sheetViews>
    <sheetView showGridLines="0" zoomScaleNormal="100" workbookViewId="0">
      <selection activeCell="D12" sqref="D12:L12"/>
    </sheetView>
  </sheetViews>
  <sheetFormatPr defaultColWidth="8.7109375" defaultRowHeight="12.75"/>
  <cols>
    <col min="1" max="1" width="4" style="206" customWidth="1"/>
    <col min="2" max="2" width="2.42578125" style="4" bestFit="1" customWidth="1"/>
    <col min="3" max="3" width="15.28515625" style="2" customWidth="1"/>
    <col min="4" max="12" width="7.7109375" style="2" customWidth="1"/>
    <col min="13" max="48" width="8.7109375" style="206"/>
    <col min="49" max="16384" width="8.7109375" style="2"/>
  </cols>
  <sheetData>
    <row r="1" spans="1:48">
      <c r="A1" s="68" t="s">
        <v>711</v>
      </c>
      <c r="B1" s="205"/>
      <c r="C1" s="170"/>
      <c r="D1" s="170"/>
      <c r="E1" s="170"/>
      <c r="F1" s="170"/>
      <c r="G1" s="170"/>
      <c r="H1" s="170"/>
      <c r="I1" s="170"/>
      <c r="J1" s="170"/>
      <c r="K1" s="170"/>
      <c r="L1" s="170"/>
    </row>
    <row r="2" spans="1:48">
      <c r="A2" s="170"/>
      <c r="B2" s="205"/>
      <c r="C2" s="170"/>
      <c r="D2" s="170"/>
      <c r="E2" s="170"/>
      <c r="F2" s="170"/>
      <c r="G2" s="170"/>
      <c r="H2" s="170"/>
      <c r="I2" s="170"/>
      <c r="J2" s="170"/>
      <c r="K2" s="170"/>
      <c r="L2" s="170"/>
    </row>
    <row r="3" spans="1:48">
      <c r="A3" s="170"/>
      <c r="B3" s="205"/>
      <c r="C3" s="170"/>
      <c r="D3" s="170"/>
      <c r="E3" s="170"/>
      <c r="F3" s="170"/>
      <c r="G3" s="170"/>
      <c r="H3" s="170"/>
      <c r="I3" s="170"/>
      <c r="J3" s="170"/>
      <c r="K3" s="170"/>
      <c r="L3" s="170"/>
    </row>
    <row r="4" spans="1:48">
      <c r="A4" s="170"/>
      <c r="B4" s="205"/>
      <c r="C4" s="170"/>
      <c r="D4" s="170"/>
      <c r="E4" s="170"/>
      <c r="F4" s="170"/>
      <c r="G4" s="170"/>
      <c r="H4" s="170"/>
      <c r="I4" s="170"/>
      <c r="J4" s="170"/>
      <c r="K4" s="170"/>
      <c r="L4" s="170"/>
    </row>
    <row r="5" spans="1:48">
      <c r="A5" s="170"/>
      <c r="B5" s="205"/>
      <c r="C5" s="170"/>
      <c r="D5" s="170"/>
      <c r="E5" s="170"/>
      <c r="F5" s="170"/>
      <c r="G5" s="170"/>
      <c r="H5" s="170"/>
      <c r="I5" s="170"/>
      <c r="J5" s="170"/>
      <c r="K5" s="170"/>
      <c r="L5" s="170"/>
    </row>
    <row r="6" spans="1:48" ht="18.75">
      <c r="A6" s="170"/>
      <c r="B6" s="205"/>
      <c r="C6" s="276"/>
      <c r="D6" s="170"/>
      <c r="E6" s="170"/>
      <c r="F6" s="170"/>
      <c r="G6" s="170"/>
      <c r="H6" s="170"/>
      <c r="I6" s="170"/>
      <c r="J6" s="170"/>
      <c r="K6" s="170"/>
      <c r="L6" s="170"/>
    </row>
    <row r="7" spans="1:48" ht="18.75">
      <c r="A7" s="170"/>
      <c r="B7" s="205"/>
      <c r="C7" s="276"/>
      <c r="D7" s="170"/>
      <c r="E7" s="170"/>
      <c r="F7" s="170"/>
      <c r="G7" s="170"/>
      <c r="H7" s="170"/>
      <c r="I7" s="170"/>
      <c r="J7" s="170"/>
      <c r="K7" s="170"/>
      <c r="L7" s="170"/>
    </row>
    <row r="8" spans="1:48" ht="18.75">
      <c r="A8" s="170"/>
      <c r="B8" s="205"/>
      <c r="C8" s="276"/>
      <c r="D8" s="170"/>
      <c r="E8" s="170"/>
      <c r="F8" s="170"/>
      <c r="G8" s="170"/>
      <c r="H8" s="170"/>
      <c r="I8" s="170"/>
      <c r="J8" s="170"/>
      <c r="K8" s="170"/>
      <c r="L8" s="170"/>
    </row>
    <row r="9" spans="1:48" ht="18.75">
      <c r="A9" s="170"/>
      <c r="B9" s="205"/>
      <c r="C9" s="276"/>
      <c r="D9" s="170"/>
      <c r="E9" s="170"/>
      <c r="F9" s="170"/>
      <c r="G9" s="170"/>
      <c r="H9" s="170"/>
      <c r="I9" s="170"/>
      <c r="J9" s="170"/>
      <c r="K9" s="170"/>
      <c r="L9" s="170"/>
    </row>
    <row r="10" spans="1:48" ht="23.25">
      <c r="A10" s="170"/>
      <c r="B10" s="948" t="s">
        <v>712</v>
      </c>
      <c r="C10" s="948"/>
      <c r="D10" s="948"/>
      <c r="E10" s="948"/>
      <c r="F10" s="948"/>
      <c r="G10" s="948"/>
      <c r="H10" s="948"/>
      <c r="I10" s="948"/>
      <c r="J10" s="948"/>
      <c r="K10" s="948"/>
      <c r="L10" s="948"/>
    </row>
    <row r="11" spans="1:48" ht="20.100000000000001" customHeight="1">
      <c r="A11" s="1"/>
      <c r="B11" s="43"/>
      <c r="C11" s="43"/>
      <c r="D11" s="43"/>
      <c r="E11" s="43"/>
      <c r="F11" s="43"/>
      <c r="G11" s="43"/>
      <c r="H11" s="43"/>
      <c r="I11" s="43"/>
      <c r="J11" s="43"/>
      <c r="K11" s="43"/>
      <c r="L11" s="43"/>
      <c r="M11" s="293"/>
      <c r="N11" s="293"/>
    </row>
    <row r="12" spans="1:48" ht="20.100000000000001" customHeight="1">
      <c r="A12" s="1"/>
      <c r="B12" s="608" t="s">
        <v>713</v>
      </c>
      <c r="C12" s="608"/>
      <c r="D12" s="949"/>
      <c r="E12" s="949"/>
      <c r="F12" s="949"/>
      <c r="G12" s="949"/>
      <c r="H12" s="949"/>
      <c r="I12" s="949"/>
      <c r="J12" s="949"/>
      <c r="K12" s="949"/>
      <c r="L12" s="949"/>
      <c r="M12" s="293"/>
      <c r="N12" s="293"/>
    </row>
    <row r="13" spans="1:48" ht="20.100000000000001" customHeight="1">
      <c r="A13" s="1"/>
      <c r="B13" s="46"/>
      <c r="C13" s="171"/>
      <c r="D13" s="134"/>
      <c r="E13" s="134"/>
      <c r="F13" s="134"/>
      <c r="G13" s="134"/>
      <c r="H13" s="134"/>
      <c r="I13" s="134"/>
      <c r="J13" s="134"/>
      <c r="K13" s="134"/>
      <c r="L13" s="134"/>
      <c r="M13" s="293"/>
      <c r="N13" s="293"/>
    </row>
    <row r="14" spans="1:48" s="300" customFormat="1" ht="20.100000000000001" customHeight="1">
      <c r="A14" s="37"/>
      <c r="B14" s="645" t="s">
        <v>714</v>
      </c>
      <c r="C14" s="645"/>
      <c r="D14" s="949"/>
      <c r="E14" s="949"/>
      <c r="F14" s="949"/>
      <c r="G14" s="949"/>
      <c r="H14" s="949"/>
      <c r="I14" s="949"/>
      <c r="J14" s="949"/>
      <c r="K14" s="949"/>
      <c r="L14" s="949"/>
      <c r="M14" s="493"/>
      <c r="N14" s="493"/>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row>
    <row r="15" spans="1:48" ht="20.100000000000001" customHeight="1">
      <c r="A15" s="1"/>
      <c r="B15" s="44"/>
      <c r="C15" s="294"/>
      <c r="D15" s="1"/>
      <c r="E15" s="1"/>
      <c r="F15" s="1"/>
      <c r="G15" s="1"/>
      <c r="H15" s="1"/>
      <c r="I15" s="1"/>
      <c r="J15" s="1"/>
      <c r="K15" s="1"/>
      <c r="L15" s="1"/>
      <c r="M15" s="293"/>
      <c r="N15" s="293"/>
    </row>
    <row r="16" spans="1:48" s="297" customFormat="1" ht="16.5" customHeight="1">
      <c r="A16" s="15"/>
      <c r="B16" s="933" t="s">
        <v>715</v>
      </c>
      <c r="C16" s="933"/>
      <c r="D16" s="933"/>
      <c r="E16" s="933"/>
      <c r="F16" s="933"/>
      <c r="G16" s="933"/>
      <c r="H16" s="933"/>
      <c r="I16" s="933"/>
      <c r="J16" s="933"/>
      <c r="K16" s="933"/>
      <c r="L16" s="933"/>
      <c r="M16" s="494"/>
      <c r="N16" s="494"/>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row>
    <row r="17" spans="1:14" ht="20.100000000000001" customHeight="1">
      <c r="A17" s="1"/>
      <c r="B17" s="44"/>
      <c r="C17" s="294"/>
      <c r="D17" s="1"/>
      <c r="E17" s="1"/>
      <c r="F17" s="1"/>
      <c r="G17" s="1"/>
      <c r="H17" s="1"/>
      <c r="I17" s="1"/>
      <c r="J17" s="1"/>
      <c r="K17" s="1"/>
      <c r="L17" s="1"/>
      <c r="M17" s="293"/>
      <c r="N17" s="293"/>
    </row>
    <row r="18" spans="1:14" ht="26.25" customHeight="1">
      <c r="A18" s="1"/>
      <c r="B18" s="492" t="s">
        <v>37</v>
      </c>
      <c r="C18" s="950" t="s">
        <v>716</v>
      </c>
      <c r="D18" s="950"/>
      <c r="E18" s="950"/>
      <c r="F18" s="950"/>
      <c r="G18" s="950"/>
      <c r="H18" s="950"/>
      <c r="I18" s="950"/>
      <c r="J18" s="950"/>
      <c r="K18" s="950"/>
      <c r="L18" s="950"/>
      <c r="M18" s="293"/>
      <c r="N18" s="293"/>
    </row>
    <row r="19" spans="1:14" ht="20.100000000000001" customHeight="1">
      <c r="A19" s="1"/>
      <c r="B19" s="291"/>
      <c r="C19" s="295"/>
      <c r="D19" s="295"/>
      <c r="E19" s="295"/>
      <c r="F19" s="295"/>
      <c r="G19" s="295"/>
      <c r="H19" s="295"/>
      <c r="I19" s="295"/>
      <c r="J19" s="295"/>
      <c r="K19" s="295"/>
      <c r="L19" s="295"/>
      <c r="M19" s="293"/>
      <c r="N19" s="293"/>
    </row>
    <row r="20" spans="1:14" ht="66.75" customHeight="1">
      <c r="A20" s="1"/>
      <c r="B20" s="492" t="s">
        <v>40</v>
      </c>
      <c r="C20" s="950" t="s">
        <v>717</v>
      </c>
      <c r="D20" s="950"/>
      <c r="E20" s="950"/>
      <c r="F20" s="950"/>
      <c r="G20" s="950"/>
      <c r="H20" s="950"/>
      <c r="I20" s="950"/>
      <c r="J20" s="950"/>
      <c r="K20" s="950"/>
      <c r="L20" s="950"/>
      <c r="M20" s="293"/>
      <c r="N20" s="293"/>
    </row>
    <row r="21" spans="1:14" ht="20.100000000000001" customHeight="1">
      <c r="A21" s="1"/>
      <c r="B21" s="292"/>
      <c r="C21" s="280"/>
      <c r="D21" s="15"/>
      <c r="E21" s="15"/>
      <c r="F21" s="15"/>
      <c r="G21" s="15"/>
      <c r="H21" s="15"/>
      <c r="I21" s="15"/>
      <c r="J21" s="15"/>
      <c r="K21" s="15"/>
      <c r="L21" s="15"/>
      <c r="M21" s="293"/>
      <c r="N21" s="293"/>
    </row>
    <row r="22" spans="1:14" ht="18.75" customHeight="1">
      <c r="A22" s="1"/>
      <c r="B22" s="492" t="s">
        <v>43</v>
      </c>
      <c r="C22" s="950" t="s">
        <v>718</v>
      </c>
      <c r="D22" s="950"/>
      <c r="E22" s="950"/>
      <c r="F22" s="950"/>
      <c r="G22" s="950"/>
      <c r="H22" s="950"/>
      <c r="I22" s="950"/>
      <c r="J22" s="950"/>
      <c r="K22" s="950"/>
      <c r="L22" s="950"/>
      <c r="M22" s="293"/>
      <c r="N22" s="293"/>
    </row>
    <row r="23" spans="1:14" ht="20.100000000000001" customHeight="1">
      <c r="A23" s="1"/>
      <c r="B23" s="44"/>
      <c r="C23" s="294"/>
      <c r="D23" s="1"/>
      <c r="E23" s="1"/>
      <c r="F23" s="1"/>
      <c r="G23" s="1"/>
      <c r="H23" s="1"/>
      <c r="I23" s="1"/>
      <c r="J23" s="1"/>
      <c r="K23" s="1"/>
      <c r="L23" s="1"/>
      <c r="M23" s="293"/>
      <c r="N23" s="293"/>
    </row>
    <row r="24" spans="1:14" ht="20.100000000000001" customHeight="1">
      <c r="A24" s="1"/>
      <c r="B24" s="44"/>
      <c r="C24" s="949"/>
      <c r="D24" s="949"/>
      <c r="E24" s="949"/>
      <c r="F24" s="949"/>
      <c r="G24" s="949"/>
      <c r="H24" s="951"/>
      <c r="I24" s="951"/>
      <c r="J24" s="951"/>
      <c r="K24" s="951"/>
      <c r="L24" s="951"/>
      <c r="M24" s="293"/>
      <c r="N24" s="293"/>
    </row>
    <row r="25" spans="1:14" ht="20.100000000000001" customHeight="1">
      <c r="A25" s="1"/>
      <c r="B25" s="44"/>
      <c r="C25" s="933" t="s">
        <v>719</v>
      </c>
      <c r="D25" s="933"/>
      <c r="E25" s="933"/>
      <c r="F25" s="933"/>
      <c r="G25" s="933"/>
      <c r="H25" s="1"/>
      <c r="I25" s="1"/>
      <c r="J25" s="1"/>
      <c r="K25" s="1"/>
      <c r="L25" s="1"/>
      <c r="M25" s="293"/>
      <c r="N25" s="293"/>
    </row>
    <row r="26" spans="1:14" ht="20.100000000000001" customHeight="1">
      <c r="A26" s="1"/>
      <c r="B26" s="44"/>
      <c r="C26" s="1"/>
      <c r="D26" s="1"/>
      <c r="E26" s="1"/>
      <c r="F26" s="1"/>
      <c r="G26" s="1"/>
      <c r="H26" s="1"/>
      <c r="I26" s="1"/>
      <c r="J26" s="1"/>
      <c r="K26" s="1"/>
      <c r="L26" s="1"/>
      <c r="M26" s="293"/>
      <c r="N26" s="293"/>
    </row>
    <row r="27" spans="1:14" ht="30" customHeight="1">
      <c r="A27" s="1"/>
      <c r="B27" s="44"/>
      <c r="C27" s="949"/>
      <c r="D27" s="949"/>
      <c r="E27" s="949"/>
      <c r="F27" s="949"/>
      <c r="G27" s="949"/>
      <c r="H27" s="951"/>
      <c r="I27" s="951"/>
      <c r="J27" s="951"/>
      <c r="K27" s="951"/>
      <c r="L27" s="951"/>
      <c r="M27" s="293"/>
      <c r="N27" s="293"/>
    </row>
    <row r="28" spans="1:14" ht="20.100000000000001" customHeight="1">
      <c r="A28" s="1"/>
      <c r="B28" s="44"/>
      <c r="C28" s="933" t="s">
        <v>720</v>
      </c>
      <c r="D28" s="933"/>
      <c r="E28" s="933"/>
      <c r="F28" s="933"/>
      <c r="G28" s="933"/>
      <c r="H28" s="1"/>
      <c r="I28" s="1"/>
      <c r="J28" s="1"/>
      <c r="K28" s="1"/>
      <c r="L28" s="1"/>
      <c r="M28" s="293"/>
      <c r="N28" s="293"/>
    </row>
    <row r="29" spans="1:14" ht="20.100000000000001" customHeight="1">
      <c r="A29" s="1"/>
      <c r="B29" s="44"/>
      <c r="C29" s="41"/>
      <c r="D29" s="41"/>
      <c r="E29" s="41"/>
      <c r="F29" s="41"/>
      <c r="G29" s="41"/>
      <c r="H29" s="1"/>
      <c r="I29" s="1"/>
      <c r="J29" s="1"/>
      <c r="K29" s="1"/>
      <c r="L29" s="1"/>
      <c r="M29" s="293"/>
      <c r="N29" s="293"/>
    </row>
    <row r="30" spans="1:14" ht="20.100000000000001" customHeight="1">
      <c r="A30" s="1"/>
      <c r="B30" s="44"/>
      <c r="C30" s="949"/>
      <c r="D30" s="949"/>
      <c r="E30" s="949"/>
      <c r="F30" s="949"/>
      <c r="G30" s="949"/>
      <c r="H30" s="951"/>
      <c r="I30" s="951"/>
      <c r="J30" s="951"/>
      <c r="K30" s="951"/>
      <c r="L30" s="951"/>
      <c r="M30" s="293"/>
      <c r="N30" s="293"/>
    </row>
    <row r="31" spans="1:14" ht="20.100000000000001" customHeight="1">
      <c r="A31" s="1"/>
      <c r="B31" s="44"/>
      <c r="C31" s="933" t="s">
        <v>19</v>
      </c>
      <c r="D31" s="933"/>
      <c r="E31" s="933"/>
      <c r="F31" s="933"/>
      <c r="G31" s="933"/>
      <c r="H31" s="1"/>
      <c r="I31" s="1"/>
      <c r="J31" s="1"/>
      <c r="K31" s="1"/>
      <c r="L31" s="1"/>
      <c r="M31" s="293"/>
      <c r="N31" s="293"/>
    </row>
    <row r="32" spans="1:14" ht="20.100000000000001" customHeight="1">
      <c r="A32" s="1"/>
      <c r="B32" s="44"/>
      <c r="C32" s="41"/>
      <c r="D32" s="41"/>
      <c r="E32" s="41"/>
      <c r="F32" s="41"/>
      <c r="G32" s="41"/>
      <c r="H32" s="1"/>
      <c r="I32" s="1"/>
      <c r="J32" s="1"/>
      <c r="K32" s="1"/>
      <c r="L32" s="1"/>
      <c r="M32" s="293"/>
      <c r="N32" s="293"/>
    </row>
    <row r="33" spans="1:14" ht="20.100000000000001" customHeight="1">
      <c r="A33" s="1"/>
      <c r="B33" s="44"/>
      <c r="C33" s="952"/>
      <c r="D33" s="952"/>
      <c r="E33" s="952"/>
      <c r="F33" s="952"/>
      <c r="G33" s="952"/>
      <c r="H33" s="951"/>
      <c r="I33" s="951"/>
      <c r="J33" s="951"/>
      <c r="K33" s="951"/>
      <c r="L33" s="951"/>
      <c r="M33" s="293"/>
      <c r="N33" s="293"/>
    </row>
    <row r="34" spans="1:14" ht="20.100000000000001" customHeight="1">
      <c r="A34" s="1"/>
      <c r="B34" s="44"/>
      <c r="C34" s="933" t="s">
        <v>721</v>
      </c>
      <c r="D34" s="933"/>
      <c r="E34" s="933"/>
      <c r="F34" s="933"/>
      <c r="G34" s="933"/>
      <c r="H34" s="1"/>
      <c r="I34" s="1"/>
      <c r="J34" s="1"/>
      <c r="K34" s="1"/>
      <c r="L34" s="1"/>
      <c r="M34" s="293"/>
      <c r="N34" s="293"/>
    </row>
    <row r="35" spans="1:14" s="206" customFormat="1" ht="20.100000000000001" customHeight="1">
      <c r="A35" s="1"/>
      <c r="B35" s="44"/>
      <c r="C35" s="293"/>
      <c r="D35" s="293"/>
      <c r="E35" s="293"/>
      <c r="F35" s="293"/>
      <c r="G35" s="293"/>
      <c r="H35" s="1"/>
      <c r="I35" s="1"/>
      <c r="J35" s="1"/>
      <c r="K35" s="1"/>
      <c r="L35" s="1"/>
      <c r="M35" s="293"/>
      <c r="N35" s="293"/>
    </row>
    <row r="36" spans="1:14" s="206" customFormat="1" ht="30" customHeight="1">
      <c r="A36" s="1"/>
      <c r="B36" s="44"/>
      <c r="C36" s="1"/>
      <c r="D36" s="1"/>
      <c r="E36" s="1"/>
      <c r="F36" s="1"/>
      <c r="G36" s="1"/>
      <c r="H36" s="1"/>
      <c r="I36" s="1"/>
      <c r="J36" s="1"/>
      <c r="K36" s="1"/>
      <c r="L36" s="1"/>
      <c r="M36" s="293"/>
      <c r="N36" s="293"/>
    </row>
    <row r="37" spans="1:14" s="206" customFormat="1">
      <c r="A37" s="1"/>
      <c r="B37" s="44"/>
      <c r="C37" s="1"/>
      <c r="D37" s="1"/>
      <c r="E37" s="1"/>
      <c r="F37" s="1"/>
      <c r="G37" s="1"/>
      <c r="H37" s="1"/>
      <c r="I37" s="1"/>
      <c r="J37" s="1"/>
      <c r="K37" s="1"/>
      <c r="L37" s="1"/>
      <c r="M37" s="293"/>
      <c r="N37" s="293"/>
    </row>
    <row r="38" spans="1:14" s="206" customFormat="1">
      <c r="A38" s="1"/>
      <c r="B38" s="44"/>
      <c r="C38" s="1"/>
      <c r="D38" s="1"/>
      <c r="E38" s="1"/>
      <c r="F38" s="1"/>
      <c r="G38" s="1"/>
      <c r="H38" s="1"/>
      <c r="I38" s="1"/>
      <c r="J38" s="1"/>
      <c r="K38" s="1"/>
      <c r="L38" s="1"/>
      <c r="M38" s="293"/>
      <c r="N38" s="293"/>
    </row>
    <row r="39" spans="1:14" s="206" customFormat="1">
      <c r="A39" s="1"/>
      <c r="B39" s="44"/>
      <c r="C39" s="1"/>
      <c r="D39" s="1"/>
      <c r="E39" s="1"/>
      <c r="F39" s="1"/>
      <c r="G39" s="1"/>
      <c r="H39" s="1"/>
      <c r="I39" s="1"/>
      <c r="J39" s="1"/>
      <c r="K39" s="1"/>
      <c r="L39" s="1"/>
      <c r="M39" s="293"/>
      <c r="N39" s="293"/>
    </row>
    <row r="40" spans="1:14" s="206" customFormat="1">
      <c r="A40" s="1"/>
      <c r="B40" s="44"/>
      <c r="C40" s="1"/>
      <c r="D40" s="1"/>
      <c r="E40" s="1"/>
      <c r="F40" s="1"/>
      <c r="G40" s="1"/>
      <c r="H40" s="1"/>
      <c r="I40" s="1"/>
      <c r="J40" s="1"/>
      <c r="K40" s="1"/>
      <c r="L40" s="1"/>
      <c r="M40" s="293"/>
      <c r="N40" s="293"/>
    </row>
    <row r="41" spans="1:14" s="206" customFormat="1">
      <c r="A41" s="1"/>
      <c r="B41" s="44"/>
      <c r="C41" s="1"/>
      <c r="D41" s="1"/>
      <c r="E41" s="1"/>
      <c r="F41" s="1"/>
      <c r="G41" s="1"/>
      <c r="H41" s="1"/>
      <c r="I41" s="1"/>
      <c r="J41" s="1"/>
      <c r="K41" s="1"/>
      <c r="L41" s="1"/>
      <c r="M41" s="293"/>
      <c r="N41" s="293"/>
    </row>
    <row r="42" spans="1:14" s="206" customFormat="1">
      <c r="A42" s="1"/>
      <c r="B42" s="44"/>
      <c r="C42" s="1"/>
      <c r="D42" s="1"/>
      <c r="E42" s="1"/>
      <c r="F42" s="1"/>
      <c r="G42" s="1"/>
      <c r="H42" s="1"/>
      <c r="I42" s="1"/>
      <c r="J42" s="1"/>
      <c r="K42" s="1"/>
      <c r="L42" s="1"/>
      <c r="M42" s="293"/>
      <c r="N42" s="293"/>
    </row>
    <row r="43" spans="1:14" s="206" customFormat="1">
      <c r="A43" s="1"/>
      <c r="B43" s="44"/>
      <c r="C43" s="1"/>
      <c r="D43" s="1"/>
      <c r="E43" s="1"/>
      <c r="F43" s="1"/>
      <c r="G43" s="1"/>
      <c r="H43" s="1"/>
      <c r="I43" s="1"/>
      <c r="J43" s="1"/>
      <c r="K43" s="1"/>
      <c r="L43" s="1"/>
      <c r="M43" s="293"/>
      <c r="N43" s="293"/>
    </row>
    <row r="44" spans="1:14" s="206" customFormat="1">
      <c r="A44" s="293"/>
      <c r="B44" s="495"/>
      <c r="C44" s="293"/>
      <c r="D44" s="293"/>
      <c r="E44" s="293"/>
      <c r="F44" s="293"/>
      <c r="G44" s="293"/>
      <c r="H44" s="293"/>
      <c r="I44" s="293"/>
      <c r="J44" s="293"/>
      <c r="K44" s="293"/>
      <c r="L44" s="293"/>
      <c r="M44" s="293"/>
      <c r="N44" s="293"/>
    </row>
    <row r="45" spans="1:14" s="206" customFormat="1">
      <c r="A45" s="293"/>
      <c r="B45" s="495"/>
      <c r="C45" s="293"/>
      <c r="D45" s="293"/>
      <c r="E45" s="293"/>
      <c r="F45" s="293"/>
      <c r="G45" s="293"/>
      <c r="H45" s="293"/>
      <c r="I45" s="293"/>
      <c r="J45" s="293"/>
      <c r="K45" s="293"/>
      <c r="L45" s="293"/>
      <c r="M45" s="293"/>
      <c r="N45" s="293"/>
    </row>
    <row r="46" spans="1:14" s="206" customFormat="1">
      <c r="A46" s="496"/>
      <c r="B46" s="495"/>
      <c r="C46" s="293"/>
      <c r="D46" s="293"/>
      <c r="E46" s="293"/>
      <c r="F46" s="293"/>
      <c r="G46" s="293"/>
      <c r="H46" s="293"/>
      <c r="I46" s="293"/>
      <c r="J46" s="293"/>
      <c r="K46" s="293"/>
      <c r="L46" s="293"/>
      <c r="M46" s="293"/>
      <c r="N46" s="293"/>
    </row>
    <row r="47" spans="1:14" s="206" customFormat="1">
      <c r="A47" s="293"/>
      <c r="B47" s="495"/>
      <c r="C47" s="293"/>
      <c r="D47" s="293"/>
      <c r="E47" s="293"/>
      <c r="F47" s="293"/>
      <c r="G47" s="293"/>
      <c r="H47" s="293"/>
      <c r="I47" s="293"/>
      <c r="J47" s="293"/>
      <c r="K47" s="293"/>
      <c r="L47" s="293"/>
      <c r="M47" s="293"/>
      <c r="N47" s="293"/>
    </row>
    <row r="48" spans="1:14" s="206" customFormat="1">
      <c r="A48" s="496"/>
      <c r="B48" s="495"/>
      <c r="C48" s="293"/>
      <c r="D48" s="293"/>
      <c r="E48" s="293"/>
      <c r="F48" s="293"/>
      <c r="G48" s="293"/>
      <c r="H48" s="293"/>
      <c r="I48" s="293"/>
      <c r="J48" s="293"/>
      <c r="K48" s="293"/>
      <c r="L48" s="293"/>
      <c r="M48" s="293"/>
      <c r="N48" s="293"/>
    </row>
    <row r="49" spans="1:14" s="206" customFormat="1">
      <c r="A49" s="293"/>
      <c r="B49" s="495"/>
      <c r="C49" s="293"/>
      <c r="D49" s="293"/>
      <c r="E49" s="293"/>
      <c r="F49" s="293"/>
      <c r="G49" s="293"/>
      <c r="H49" s="293"/>
      <c r="I49" s="293"/>
      <c r="J49" s="293"/>
      <c r="K49" s="293"/>
      <c r="L49" s="293"/>
      <c r="M49" s="293"/>
      <c r="N49" s="293"/>
    </row>
    <row r="50" spans="1:14" s="206" customFormat="1">
      <c r="A50" s="496"/>
      <c r="B50" s="495"/>
      <c r="C50" s="293"/>
      <c r="D50" s="293"/>
      <c r="E50" s="293"/>
      <c r="F50" s="293"/>
      <c r="G50" s="293"/>
      <c r="H50" s="293"/>
      <c r="I50" s="293"/>
      <c r="J50" s="293"/>
      <c r="K50" s="293"/>
      <c r="L50" s="293"/>
      <c r="M50" s="293"/>
      <c r="N50" s="293"/>
    </row>
    <row r="51" spans="1:14" s="206" customFormat="1">
      <c r="A51" s="293"/>
      <c r="B51" s="495"/>
      <c r="C51" s="293"/>
      <c r="D51" s="293"/>
      <c r="E51" s="293"/>
      <c r="F51" s="293"/>
      <c r="G51" s="293"/>
      <c r="H51" s="293"/>
      <c r="I51" s="293"/>
      <c r="J51" s="293"/>
      <c r="K51" s="293"/>
      <c r="L51" s="293"/>
      <c r="M51" s="293"/>
      <c r="N51" s="293"/>
    </row>
    <row r="52" spans="1:14" s="206" customFormat="1">
      <c r="A52" s="496"/>
      <c r="B52" s="495"/>
      <c r="C52" s="293"/>
      <c r="D52" s="293"/>
      <c r="E52" s="293"/>
      <c r="F52" s="293"/>
      <c r="G52" s="293"/>
      <c r="H52" s="293"/>
      <c r="I52" s="293"/>
      <c r="J52" s="293"/>
      <c r="K52" s="293"/>
      <c r="L52" s="293"/>
      <c r="M52" s="293"/>
      <c r="N52" s="293"/>
    </row>
    <row r="53" spans="1:14" s="206" customFormat="1">
      <c r="A53" s="293"/>
      <c r="B53" s="495"/>
      <c r="C53" s="293"/>
      <c r="D53" s="293"/>
      <c r="E53" s="293"/>
      <c r="F53" s="293"/>
      <c r="G53" s="293"/>
      <c r="H53" s="293"/>
      <c r="I53" s="293"/>
      <c r="J53" s="293"/>
      <c r="K53" s="293"/>
      <c r="L53" s="293"/>
      <c r="M53" s="293"/>
      <c r="N53" s="293"/>
    </row>
    <row r="54" spans="1:14" s="206" customFormat="1">
      <c r="A54" s="293"/>
      <c r="B54" s="495"/>
      <c r="C54" s="293"/>
      <c r="D54" s="293"/>
      <c r="E54" s="293"/>
      <c r="F54" s="293"/>
      <c r="G54" s="293"/>
      <c r="H54" s="293"/>
      <c r="I54" s="293"/>
      <c r="J54" s="293"/>
      <c r="K54" s="293"/>
      <c r="L54" s="293"/>
      <c r="M54" s="293"/>
      <c r="N54" s="293"/>
    </row>
    <row r="55" spans="1:14" s="206" customFormat="1">
      <c r="A55" s="293"/>
      <c r="B55" s="495"/>
      <c r="C55" s="293"/>
      <c r="D55" s="293"/>
      <c r="E55" s="293"/>
      <c r="F55" s="293"/>
      <c r="G55" s="293"/>
      <c r="H55" s="293"/>
      <c r="I55" s="293"/>
      <c r="J55" s="293"/>
      <c r="K55" s="293"/>
      <c r="L55" s="293"/>
      <c r="M55" s="293"/>
      <c r="N55" s="293"/>
    </row>
    <row r="56" spans="1:14" s="206" customFormat="1">
      <c r="A56" s="293"/>
      <c r="B56" s="495"/>
      <c r="C56" s="293"/>
      <c r="D56" s="293"/>
      <c r="E56" s="293"/>
      <c r="F56" s="293"/>
      <c r="G56" s="293"/>
      <c r="H56" s="293"/>
      <c r="I56" s="293"/>
      <c r="J56" s="293"/>
      <c r="K56" s="293"/>
      <c r="L56" s="293"/>
      <c r="M56" s="293"/>
      <c r="N56" s="293"/>
    </row>
    <row r="57" spans="1:14" s="206" customFormat="1">
      <c r="A57" s="293"/>
      <c r="B57" s="495"/>
      <c r="C57" s="293"/>
      <c r="D57" s="293"/>
      <c r="E57" s="293"/>
      <c r="F57" s="293"/>
      <c r="G57" s="293"/>
      <c r="H57" s="293"/>
      <c r="I57" s="293"/>
      <c r="J57" s="293"/>
      <c r="K57" s="293"/>
      <c r="L57" s="293"/>
      <c r="M57" s="293"/>
      <c r="N57" s="293"/>
    </row>
    <row r="58" spans="1:14" s="206" customFormat="1">
      <c r="A58" s="293"/>
      <c r="B58" s="495"/>
      <c r="C58" s="293"/>
      <c r="D58" s="293"/>
      <c r="E58" s="293"/>
      <c r="F58" s="293"/>
      <c r="G58" s="293"/>
      <c r="H58" s="293"/>
      <c r="I58" s="293"/>
      <c r="J58" s="293"/>
      <c r="K58" s="293"/>
      <c r="L58" s="293"/>
      <c r="M58" s="293"/>
      <c r="N58" s="293"/>
    </row>
    <row r="59" spans="1:14" s="206" customFormat="1">
      <c r="A59" s="293"/>
      <c r="B59" s="495"/>
      <c r="C59" s="293"/>
      <c r="D59" s="293"/>
      <c r="E59" s="293"/>
      <c r="F59" s="293"/>
      <c r="G59" s="293"/>
      <c r="H59" s="293"/>
      <c r="I59" s="293"/>
      <c r="J59" s="293"/>
      <c r="K59" s="293"/>
      <c r="L59" s="293"/>
      <c r="M59" s="293"/>
      <c r="N59" s="293"/>
    </row>
    <row r="60" spans="1:14" s="206" customFormat="1">
      <c r="A60" s="293"/>
      <c r="B60" s="495"/>
      <c r="C60" s="293"/>
      <c r="D60" s="293"/>
      <c r="E60" s="293"/>
      <c r="F60" s="293"/>
      <c r="G60" s="293"/>
      <c r="H60" s="293"/>
      <c r="I60" s="293"/>
      <c r="J60" s="293"/>
      <c r="K60" s="293"/>
      <c r="L60" s="293"/>
      <c r="M60" s="293"/>
      <c r="N60" s="293"/>
    </row>
    <row r="61" spans="1:14" s="206" customFormat="1">
      <c r="A61" s="293"/>
      <c r="B61" s="495"/>
      <c r="C61" s="293"/>
      <c r="D61" s="293"/>
      <c r="E61" s="293"/>
      <c r="F61" s="293"/>
      <c r="G61" s="293"/>
      <c r="H61" s="293"/>
      <c r="I61" s="293"/>
      <c r="J61" s="293"/>
      <c r="K61" s="293"/>
      <c r="L61" s="293"/>
      <c r="M61" s="293"/>
      <c r="N61" s="293"/>
    </row>
    <row r="62" spans="1:14" s="206" customFormat="1">
      <c r="A62" s="293"/>
      <c r="B62" s="495"/>
      <c r="C62" s="293"/>
      <c r="D62" s="293"/>
      <c r="E62" s="293"/>
      <c r="F62" s="293"/>
      <c r="G62" s="293"/>
      <c r="H62" s="293"/>
      <c r="I62" s="293"/>
      <c r="J62" s="293"/>
      <c r="K62" s="293"/>
      <c r="L62" s="293"/>
      <c r="M62" s="293"/>
      <c r="N62" s="293"/>
    </row>
    <row r="63" spans="1:14" s="206" customFormat="1">
      <c r="A63" s="293"/>
      <c r="B63" s="495"/>
      <c r="C63" s="293"/>
      <c r="D63" s="293"/>
      <c r="E63" s="293"/>
      <c r="F63" s="293"/>
      <c r="G63" s="293"/>
      <c r="H63" s="293"/>
      <c r="I63" s="293"/>
      <c r="J63" s="293"/>
      <c r="K63" s="293"/>
      <c r="L63" s="293"/>
      <c r="M63" s="293"/>
      <c r="N63" s="293"/>
    </row>
    <row r="64" spans="1:14" s="206" customFormat="1">
      <c r="A64" s="293"/>
      <c r="B64" s="495"/>
      <c r="C64" s="293"/>
      <c r="D64" s="293"/>
      <c r="E64" s="293"/>
      <c r="F64" s="293"/>
      <c r="G64" s="293"/>
      <c r="H64" s="293"/>
      <c r="I64" s="293"/>
      <c r="J64" s="293"/>
      <c r="K64" s="293"/>
      <c r="L64" s="293"/>
      <c r="M64" s="293"/>
      <c r="N64" s="293"/>
    </row>
    <row r="65" spans="1:14" s="206" customFormat="1">
      <c r="A65" s="293"/>
      <c r="B65" s="495"/>
      <c r="C65" s="293"/>
      <c r="D65" s="293"/>
      <c r="E65" s="293"/>
      <c r="F65" s="293"/>
      <c r="G65" s="293"/>
      <c r="H65" s="293"/>
      <c r="I65" s="293"/>
      <c r="J65" s="293"/>
      <c r="K65" s="293"/>
      <c r="L65" s="293"/>
      <c r="M65" s="293"/>
      <c r="N65" s="293"/>
    </row>
    <row r="66" spans="1:14" s="206" customFormat="1">
      <c r="A66" s="293"/>
      <c r="B66" s="495"/>
      <c r="C66" s="293"/>
      <c r="D66" s="293"/>
      <c r="E66" s="293"/>
      <c r="F66" s="293"/>
      <c r="G66" s="293"/>
      <c r="H66" s="293"/>
      <c r="I66" s="293"/>
      <c r="J66" s="293"/>
      <c r="K66" s="293"/>
      <c r="L66" s="293"/>
      <c r="M66" s="293"/>
      <c r="N66" s="293"/>
    </row>
    <row r="67" spans="1:14" s="206" customFormat="1">
      <c r="A67" s="293"/>
      <c r="B67" s="495"/>
      <c r="C67" s="293"/>
      <c r="D67" s="293"/>
      <c r="E67" s="293"/>
      <c r="F67" s="293"/>
      <c r="G67" s="293"/>
      <c r="H67" s="293"/>
      <c r="I67" s="293"/>
      <c r="J67" s="293"/>
      <c r="K67" s="293"/>
      <c r="L67" s="293"/>
      <c r="M67" s="293"/>
      <c r="N67" s="293"/>
    </row>
    <row r="68" spans="1:14" s="206" customFormat="1">
      <c r="A68" s="293"/>
      <c r="B68" s="495"/>
      <c r="C68" s="293"/>
      <c r="D68" s="293"/>
      <c r="E68" s="293"/>
      <c r="F68" s="293"/>
      <c r="G68" s="293"/>
      <c r="H68" s="293"/>
      <c r="I68" s="293"/>
      <c r="J68" s="293"/>
      <c r="K68" s="293"/>
      <c r="L68" s="293"/>
      <c r="M68" s="293"/>
      <c r="N68" s="293"/>
    </row>
    <row r="69" spans="1:14" s="206" customFormat="1">
      <c r="A69" s="293"/>
      <c r="B69" s="495"/>
      <c r="C69" s="293"/>
      <c r="D69" s="293"/>
      <c r="E69" s="293"/>
      <c r="F69" s="293"/>
      <c r="G69" s="293"/>
      <c r="H69" s="293"/>
      <c r="I69" s="293"/>
      <c r="J69" s="293"/>
      <c r="K69" s="293"/>
      <c r="L69" s="293"/>
      <c r="M69" s="293"/>
      <c r="N69" s="293"/>
    </row>
    <row r="70" spans="1:14" s="206" customFormat="1">
      <c r="A70" s="293"/>
      <c r="B70" s="495"/>
      <c r="C70" s="293"/>
      <c r="D70" s="293"/>
      <c r="E70" s="293"/>
      <c r="F70" s="293"/>
      <c r="G70" s="293"/>
      <c r="H70" s="293"/>
      <c r="I70" s="293"/>
      <c r="J70" s="293"/>
      <c r="K70" s="293"/>
      <c r="L70" s="293"/>
      <c r="M70" s="293"/>
      <c r="N70" s="293"/>
    </row>
    <row r="71" spans="1:14" s="206" customFormat="1">
      <c r="A71" s="293"/>
      <c r="B71" s="495"/>
      <c r="C71" s="293"/>
      <c r="D71" s="293"/>
      <c r="E71" s="293"/>
      <c r="F71" s="293"/>
      <c r="G71" s="293"/>
      <c r="H71" s="293"/>
      <c r="I71" s="293"/>
      <c r="J71" s="293"/>
      <c r="K71" s="293"/>
      <c r="L71" s="293"/>
      <c r="M71" s="293"/>
      <c r="N71" s="293"/>
    </row>
    <row r="72" spans="1:14" s="206" customFormat="1">
      <c r="A72" s="293"/>
      <c r="B72" s="495"/>
      <c r="C72" s="293"/>
      <c r="D72" s="293"/>
      <c r="E72" s="293"/>
      <c r="F72" s="293"/>
      <c r="G72" s="293"/>
      <c r="H72" s="293"/>
      <c r="I72" s="293"/>
      <c r="J72" s="293"/>
      <c r="K72" s="293"/>
      <c r="L72" s="293"/>
      <c r="M72" s="293"/>
      <c r="N72" s="293"/>
    </row>
    <row r="73" spans="1:14" s="206" customFormat="1">
      <c r="A73" s="293"/>
      <c r="B73" s="495"/>
      <c r="C73" s="293"/>
      <c r="D73" s="293"/>
      <c r="E73" s="293"/>
      <c r="F73" s="293"/>
      <c r="G73" s="293"/>
      <c r="H73" s="293"/>
      <c r="I73" s="293"/>
      <c r="J73" s="293"/>
      <c r="K73" s="293"/>
      <c r="L73" s="293"/>
      <c r="M73" s="293"/>
      <c r="N73" s="293"/>
    </row>
    <row r="74" spans="1:14" s="206" customFormat="1">
      <c r="A74" s="293"/>
      <c r="B74" s="495"/>
      <c r="C74" s="293"/>
      <c r="D74" s="293"/>
      <c r="E74" s="293"/>
      <c r="F74" s="293"/>
      <c r="G74" s="293"/>
      <c r="H74" s="293"/>
      <c r="I74" s="293"/>
      <c r="J74" s="293"/>
      <c r="K74" s="293"/>
      <c r="L74" s="293"/>
      <c r="M74" s="293"/>
      <c r="N74" s="293"/>
    </row>
    <row r="75" spans="1:14" s="206" customFormat="1">
      <c r="A75" s="293"/>
      <c r="B75" s="495"/>
      <c r="C75" s="293"/>
      <c r="D75" s="293"/>
      <c r="E75" s="293"/>
      <c r="F75" s="293"/>
      <c r="G75" s="293"/>
      <c r="H75" s="293"/>
      <c r="I75" s="293"/>
      <c r="J75" s="293"/>
      <c r="K75" s="293"/>
      <c r="L75" s="293"/>
      <c r="M75" s="293"/>
      <c r="N75" s="293"/>
    </row>
    <row r="76" spans="1:14" s="206" customFormat="1">
      <c r="A76" s="293"/>
      <c r="B76" s="495"/>
      <c r="C76" s="293"/>
      <c r="D76" s="293"/>
      <c r="E76" s="293"/>
      <c r="F76" s="293"/>
      <c r="G76" s="293"/>
      <c r="H76" s="293"/>
      <c r="I76" s="293"/>
      <c r="J76" s="293"/>
      <c r="K76" s="293"/>
      <c r="L76" s="293"/>
      <c r="M76" s="293"/>
      <c r="N76" s="293"/>
    </row>
    <row r="77" spans="1:14" s="206" customFormat="1">
      <c r="A77" s="293"/>
      <c r="B77" s="495"/>
      <c r="C77" s="293"/>
      <c r="D77" s="293"/>
      <c r="E77" s="293"/>
      <c r="F77" s="293"/>
      <c r="G77" s="293"/>
      <c r="H77" s="293"/>
      <c r="I77" s="293"/>
      <c r="J77" s="293"/>
      <c r="K77" s="293"/>
      <c r="L77" s="293"/>
      <c r="M77" s="293"/>
      <c r="N77" s="293"/>
    </row>
    <row r="78" spans="1:14" s="206" customFormat="1">
      <c r="A78" s="293"/>
      <c r="B78" s="495"/>
      <c r="C78" s="293"/>
      <c r="D78" s="293"/>
      <c r="E78" s="293"/>
      <c r="F78" s="293"/>
      <c r="G78" s="293"/>
      <c r="H78" s="293"/>
      <c r="I78" s="293"/>
      <c r="J78" s="293"/>
      <c r="K78" s="293"/>
      <c r="L78" s="293"/>
      <c r="M78" s="293"/>
      <c r="N78" s="293"/>
    </row>
    <row r="79" spans="1:14" s="206" customFormat="1">
      <c r="A79" s="293"/>
      <c r="B79" s="495"/>
      <c r="C79" s="293"/>
      <c r="D79" s="293"/>
      <c r="E79" s="293"/>
      <c r="F79" s="293"/>
      <c r="G79" s="293"/>
      <c r="H79" s="293"/>
      <c r="I79" s="293"/>
      <c r="J79" s="293"/>
      <c r="K79" s="293"/>
      <c r="L79" s="293"/>
      <c r="M79" s="293"/>
      <c r="N79" s="293"/>
    </row>
    <row r="80" spans="1:14" s="206" customFormat="1">
      <c r="A80" s="293"/>
      <c r="B80" s="495"/>
      <c r="C80" s="293"/>
      <c r="D80" s="293"/>
      <c r="E80" s="293"/>
      <c r="F80" s="293"/>
      <c r="G80" s="293"/>
      <c r="H80" s="293"/>
      <c r="I80" s="293"/>
      <c r="J80" s="293"/>
      <c r="K80" s="293"/>
      <c r="L80" s="293"/>
      <c r="M80" s="293"/>
      <c r="N80" s="293"/>
    </row>
    <row r="81" spans="1:14" s="206" customFormat="1">
      <c r="A81" s="293"/>
      <c r="B81" s="495"/>
      <c r="C81" s="293"/>
      <c r="D81" s="293"/>
      <c r="E81" s="293"/>
      <c r="F81" s="293"/>
      <c r="G81" s="293"/>
      <c r="H81" s="293"/>
      <c r="I81" s="293"/>
      <c r="J81" s="293"/>
      <c r="K81" s="293"/>
      <c r="L81" s="293"/>
      <c r="M81" s="293"/>
      <c r="N81" s="293"/>
    </row>
    <row r="82" spans="1:14" s="206" customFormat="1">
      <c r="A82" s="293"/>
      <c r="B82" s="495"/>
      <c r="C82" s="293"/>
      <c r="D82" s="293"/>
      <c r="E82" s="293"/>
      <c r="F82" s="293"/>
      <c r="G82" s="293"/>
      <c r="H82" s="293"/>
      <c r="I82" s="293"/>
      <c r="J82" s="293"/>
      <c r="K82" s="293"/>
      <c r="L82" s="293"/>
      <c r="M82" s="293"/>
      <c r="N82" s="293"/>
    </row>
    <row r="83" spans="1:14" s="206" customFormat="1">
      <c r="A83" s="293"/>
      <c r="B83" s="495"/>
      <c r="C83" s="293"/>
      <c r="D83" s="293"/>
      <c r="E83" s="293"/>
      <c r="F83" s="293"/>
      <c r="G83" s="293"/>
      <c r="H83" s="293"/>
      <c r="I83" s="293"/>
      <c r="J83" s="293"/>
      <c r="K83" s="293"/>
      <c r="L83" s="293"/>
      <c r="M83" s="293"/>
      <c r="N83" s="293"/>
    </row>
    <row r="84" spans="1:14" s="206" customFormat="1">
      <c r="A84" s="293"/>
      <c r="B84" s="495"/>
      <c r="C84" s="293"/>
      <c r="D84" s="293"/>
      <c r="E84" s="293"/>
      <c r="F84" s="293"/>
      <c r="G84" s="293"/>
      <c r="H84" s="293"/>
      <c r="I84" s="293"/>
      <c r="J84" s="293"/>
      <c r="K84" s="293"/>
      <c r="L84" s="293"/>
      <c r="M84" s="293"/>
      <c r="N84" s="293"/>
    </row>
    <row r="85" spans="1:14" s="206" customFormat="1">
      <c r="A85" s="293"/>
      <c r="B85" s="495"/>
      <c r="C85" s="293"/>
      <c r="D85" s="293"/>
      <c r="E85" s="293"/>
      <c r="F85" s="293"/>
      <c r="G85" s="293"/>
      <c r="H85" s="293"/>
      <c r="I85" s="293"/>
      <c r="J85" s="293"/>
      <c r="K85" s="293"/>
      <c r="L85" s="293"/>
      <c r="M85" s="293"/>
      <c r="N85" s="293"/>
    </row>
    <row r="86" spans="1:14" s="206" customFormat="1">
      <c r="A86" s="293"/>
      <c r="B86" s="495"/>
      <c r="C86" s="293"/>
      <c r="D86" s="293"/>
      <c r="E86" s="293"/>
      <c r="F86" s="293"/>
      <c r="G86" s="293"/>
      <c r="H86" s="293"/>
      <c r="I86" s="293"/>
      <c r="J86" s="293"/>
      <c r="K86" s="293"/>
      <c r="L86" s="293"/>
      <c r="M86" s="293"/>
      <c r="N86" s="293"/>
    </row>
    <row r="87" spans="1:14" s="206" customFormat="1">
      <c r="A87" s="293"/>
      <c r="B87" s="495"/>
      <c r="C87" s="293"/>
      <c r="D87" s="293"/>
      <c r="E87" s="293"/>
      <c r="F87" s="293"/>
      <c r="G87" s="293"/>
      <c r="H87" s="293"/>
      <c r="I87" s="293"/>
      <c r="J87" s="293"/>
      <c r="K87" s="293"/>
      <c r="L87" s="293"/>
      <c r="M87" s="293"/>
      <c r="N87" s="293"/>
    </row>
    <row r="88" spans="1:14" s="206" customFormat="1">
      <c r="A88" s="293"/>
      <c r="B88" s="495"/>
      <c r="C88" s="293"/>
      <c r="D88" s="293"/>
      <c r="E88" s="293"/>
      <c r="F88" s="293"/>
      <c r="G88" s="293"/>
      <c r="H88" s="293"/>
      <c r="I88" s="293"/>
      <c r="J88" s="293"/>
      <c r="K88" s="293"/>
      <c r="L88" s="293"/>
      <c r="M88" s="293"/>
      <c r="N88" s="293"/>
    </row>
    <row r="89" spans="1:14" s="206" customFormat="1">
      <c r="A89" s="293"/>
      <c r="B89" s="495"/>
      <c r="C89" s="293"/>
      <c r="D89" s="293"/>
      <c r="E89" s="293"/>
      <c r="F89" s="293"/>
      <c r="G89" s="293"/>
      <c r="H89" s="293"/>
      <c r="I89" s="293"/>
      <c r="J89" s="293"/>
      <c r="K89" s="293"/>
      <c r="L89" s="293"/>
      <c r="M89" s="293"/>
      <c r="N89" s="293"/>
    </row>
    <row r="90" spans="1:14" s="206" customFormat="1">
      <c r="A90" s="293"/>
      <c r="B90" s="495"/>
      <c r="C90" s="293"/>
      <c r="D90" s="293"/>
      <c r="E90" s="293"/>
      <c r="F90" s="293"/>
      <c r="G90" s="293"/>
      <c r="H90" s="293"/>
      <c r="I90" s="293"/>
      <c r="J90" s="293"/>
      <c r="K90" s="293"/>
      <c r="L90" s="293"/>
      <c r="M90" s="293"/>
      <c r="N90" s="293"/>
    </row>
    <row r="91" spans="1:14" s="206" customFormat="1">
      <c r="A91" s="293"/>
      <c r="B91" s="495"/>
      <c r="C91" s="293"/>
      <c r="D91" s="293"/>
      <c r="E91" s="293"/>
      <c r="F91" s="293"/>
      <c r="G91" s="293"/>
      <c r="H91" s="293"/>
      <c r="I91" s="293"/>
      <c r="J91" s="293"/>
      <c r="K91" s="293"/>
      <c r="L91" s="293"/>
      <c r="M91" s="293"/>
      <c r="N91" s="293"/>
    </row>
    <row r="92" spans="1:14" s="206" customFormat="1">
      <c r="A92" s="293"/>
      <c r="B92" s="495"/>
      <c r="C92" s="293"/>
      <c r="D92" s="293"/>
      <c r="E92" s="293"/>
      <c r="F92" s="293"/>
      <c r="G92" s="293"/>
      <c r="H92" s="293"/>
      <c r="I92" s="293"/>
      <c r="J92" s="293"/>
      <c r="K92" s="293"/>
      <c r="L92" s="293"/>
      <c r="M92" s="293"/>
      <c r="N92" s="293"/>
    </row>
    <row r="93" spans="1:14" s="206" customFormat="1">
      <c r="A93" s="293"/>
      <c r="B93" s="495"/>
      <c r="C93" s="293"/>
      <c r="D93" s="293"/>
      <c r="E93" s="293"/>
      <c r="F93" s="293"/>
      <c r="G93" s="293"/>
      <c r="H93" s="293"/>
      <c r="I93" s="293"/>
      <c r="J93" s="293"/>
      <c r="K93" s="293"/>
      <c r="L93" s="293"/>
      <c r="M93" s="293"/>
      <c r="N93" s="293"/>
    </row>
    <row r="94" spans="1:14" s="206" customFormat="1">
      <c r="A94" s="293"/>
      <c r="B94" s="495"/>
      <c r="C94" s="293"/>
      <c r="D94" s="293"/>
      <c r="E94" s="293"/>
      <c r="F94" s="293"/>
      <c r="G94" s="293"/>
      <c r="H94" s="293"/>
      <c r="I94" s="293"/>
      <c r="J94" s="293"/>
      <c r="K94" s="293"/>
      <c r="L94" s="293"/>
      <c r="M94" s="293"/>
      <c r="N94" s="293"/>
    </row>
    <row r="95" spans="1:14" s="206" customFormat="1">
      <c r="A95" s="293"/>
      <c r="B95" s="495"/>
      <c r="C95" s="293"/>
      <c r="D95" s="293"/>
      <c r="E95" s="293"/>
      <c r="F95" s="293"/>
      <c r="G95" s="293"/>
      <c r="H95" s="293"/>
      <c r="I95" s="293"/>
      <c r="J95" s="293"/>
      <c r="K95" s="293"/>
      <c r="L95" s="293"/>
      <c r="M95" s="293"/>
      <c r="N95" s="293"/>
    </row>
    <row r="96" spans="1:14" s="206" customFormat="1">
      <c r="A96" s="293"/>
      <c r="B96" s="495"/>
      <c r="C96" s="293"/>
      <c r="D96" s="293"/>
      <c r="E96" s="293"/>
      <c r="F96" s="293"/>
      <c r="G96" s="293"/>
      <c r="H96" s="293"/>
      <c r="I96" s="293"/>
      <c r="J96" s="293"/>
      <c r="K96" s="293"/>
      <c r="L96" s="293"/>
      <c r="M96" s="293"/>
      <c r="N96" s="293"/>
    </row>
    <row r="97" spans="1:14" s="206" customFormat="1">
      <c r="A97" s="293"/>
      <c r="B97" s="495"/>
      <c r="C97" s="293"/>
      <c r="D97" s="293"/>
      <c r="E97" s="293"/>
      <c r="F97" s="293"/>
      <c r="G97" s="293"/>
      <c r="H97" s="293"/>
      <c r="I97" s="293"/>
      <c r="J97" s="293"/>
      <c r="K97" s="293"/>
      <c r="L97" s="293"/>
      <c r="M97" s="293"/>
      <c r="N97" s="293"/>
    </row>
    <row r="98" spans="1:14" s="206" customFormat="1">
      <c r="A98" s="293"/>
      <c r="B98" s="495"/>
      <c r="C98" s="293"/>
      <c r="D98" s="293"/>
      <c r="E98" s="293"/>
      <c r="F98" s="293"/>
      <c r="G98" s="293"/>
      <c r="H98" s="293"/>
      <c r="I98" s="293"/>
      <c r="J98" s="293"/>
      <c r="K98" s="293"/>
      <c r="L98" s="293"/>
      <c r="M98" s="293"/>
      <c r="N98" s="293"/>
    </row>
    <row r="99" spans="1:14" s="206" customFormat="1">
      <c r="A99" s="293"/>
      <c r="B99" s="495"/>
      <c r="C99" s="293"/>
      <c r="D99" s="293"/>
      <c r="E99" s="293"/>
      <c r="F99" s="293"/>
      <c r="G99" s="293"/>
      <c r="H99" s="293"/>
      <c r="I99" s="293"/>
      <c r="J99" s="293"/>
      <c r="K99" s="293"/>
      <c r="L99" s="293"/>
      <c r="M99" s="293"/>
      <c r="N99" s="293"/>
    </row>
    <row r="100" spans="1:14" s="206" customFormat="1">
      <c r="A100" s="293"/>
      <c r="B100" s="495"/>
      <c r="C100" s="293"/>
      <c r="D100" s="293"/>
      <c r="E100" s="293"/>
      <c r="F100" s="293"/>
      <c r="G100" s="293"/>
      <c r="H100" s="293"/>
      <c r="I100" s="293"/>
      <c r="J100" s="293"/>
      <c r="K100" s="293"/>
      <c r="L100" s="293"/>
      <c r="M100" s="293"/>
      <c r="N100" s="293"/>
    </row>
    <row r="101" spans="1:14" s="206" customFormat="1">
      <c r="A101" s="293"/>
      <c r="B101" s="495"/>
      <c r="C101" s="293"/>
      <c r="D101" s="293"/>
      <c r="E101" s="293"/>
      <c r="F101" s="293"/>
      <c r="G101" s="293"/>
      <c r="H101" s="293"/>
      <c r="I101" s="293"/>
      <c r="J101" s="293"/>
      <c r="K101" s="293"/>
      <c r="L101" s="293"/>
      <c r="M101" s="293"/>
      <c r="N101" s="293"/>
    </row>
    <row r="102" spans="1:14" s="206" customFormat="1">
      <c r="A102" s="293"/>
      <c r="B102" s="495"/>
      <c r="C102" s="293"/>
      <c r="D102" s="293"/>
      <c r="E102" s="293"/>
      <c r="F102" s="293"/>
      <c r="G102" s="293"/>
      <c r="H102" s="293"/>
      <c r="I102" s="293"/>
      <c r="J102" s="293"/>
      <c r="K102" s="293"/>
      <c r="L102" s="293"/>
      <c r="M102" s="293"/>
      <c r="N102" s="293"/>
    </row>
    <row r="103" spans="1:14" s="206" customFormat="1">
      <c r="A103" s="293"/>
      <c r="B103" s="495"/>
      <c r="C103" s="293"/>
      <c r="D103" s="293"/>
      <c r="E103" s="293"/>
      <c r="F103" s="293"/>
      <c r="G103" s="293"/>
      <c r="H103" s="293"/>
      <c r="I103" s="293"/>
      <c r="J103" s="293"/>
      <c r="K103" s="293"/>
      <c r="L103" s="293"/>
      <c r="M103" s="293"/>
      <c r="N103" s="293"/>
    </row>
    <row r="104" spans="1:14" s="206" customFormat="1">
      <c r="A104" s="293"/>
      <c r="B104" s="495"/>
      <c r="C104" s="293"/>
      <c r="D104" s="293"/>
      <c r="E104" s="293"/>
      <c r="F104" s="293"/>
      <c r="G104" s="293"/>
      <c r="H104" s="293"/>
      <c r="I104" s="293"/>
      <c r="J104" s="293"/>
      <c r="K104" s="293"/>
      <c r="L104" s="293"/>
      <c r="M104" s="293"/>
      <c r="N104" s="293"/>
    </row>
    <row r="105" spans="1:14" s="206" customFormat="1">
      <c r="A105" s="293"/>
      <c r="B105" s="495"/>
      <c r="C105" s="293"/>
      <c r="D105" s="293"/>
      <c r="E105" s="293"/>
      <c r="F105" s="293"/>
      <c r="G105" s="293"/>
      <c r="H105" s="293"/>
      <c r="I105" s="293"/>
      <c r="J105" s="293"/>
      <c r="K105" s="293"/>
      <c r="L105" s="293"/>
      <c r="M105" s="293"/>
      <c r="N105" s="293"/>
    </row>
    <row r="106" spans="1:14" s="206" customFormat="1">
      <c r="A106" s="293"/>
      <c r="B106" s="495"/>
      <c r="C106" s="293"/>
      <c r="D106" s="293"/>
      <c r="E106" s="293"/>
      <c r="F106" s="293"/>
      <c r="G106" s="293"/>
      <c r="H106" s="293"/>
      <c r="I106" s="293"/>
      <c r="J106" s="293"/>
      <c r="K106" s="293"/>
      <c r="L106" s="293"/>
      <c r="M106" s="293"/>
      <c r="N106" s="293"/>
    </row>
    <row r="107" spans="1:14" s="206" customFormat="1">
      <c r="A107" s="293"/>
      <c r="B107" s="495"/>
      <c r="C107" s="293"/>
      <c r="D107" s="293"/>
      <c r="E107" s="293"/>
      <c r="F107" s="293"/>
      <c r="G107" s="293"/>
      <c r="H107" s="293"/>
      <c r="I107" s="293"/>
      <c r="J107" s="293"/>
      <c r="K107" s="293"/>
      <c r="L107" s="293"/>
      <c r="M107" s="293"/>
      <c r="N107" s="293"/>
    </row>
    <row r="108" spans="1:14" s="206" customFormat="1">
      <c r="A108" s="293"/>
      <c r="B108" s="495"/>
      <c r="C108" s="293"/>
      <c r="D108" s="293"/>
      <c r="E108" s="293"/>
      <c r="F108" s="293"/>
      <c r="G108" s="293"/>
      <c r="H108" s="293"/>
      <c r="I108" s="293"/>
      <c r="J108" s="293"/>
      <c r="K108" s="293"/>
      <c r="L108" s="293"/>
      <c r="M108" s="293"/>
      <c r="N108" s="293"/>
    </row>
    <row r="109" spans="1:14" s="206" customFormat="1">
      <c r="A109" s="293"/>
      <c r="B109" s="495"/>
      <c r="C109" s="293"/>
      <c r="D109" s="293"/>
      <c r="E109" s="293"/>
      <c r="F109" s="293"/>
      <c r="G109" s="293"/>
      <c r="H109" s="293"/>
      <c r="I109" s="293"/>
      <c r="J109" s="293"/>
      <c r="K109" s="293"/>
      <c r="L109" s="293"/>
      <c r="M109" s="293"/>
      <c r="N109" s="293"/>
    </row>
    <row r="110" spans="1:14" s="206" customFormat="1">
      <c r="A110" s="293"/>
      <c r="B110" s="495"/>
      <c r="C110" s="293"/>
      <c r="D110" s="293"/>
      <c r="E110" s="293"/>
      <c r="F110" s="293"/>
      <c r="G110" s="293"/>
      <c r="H110" s="293"/>
      <c r="I110" s="293"/>
      <c r="J110" s="293"/>
      <c r="K110" s="293"/>
      <c r="L110" s="293"/>
      <c r="M110" s="293"/>
      <c r="N110" s="293"/>
    </row>
    <row r="111" spans="1:14" s="206" customFormat="1">
      <c r="A111" s="293"/>
      <c r="B111" s="495"/>
      <c r="C111" s="293"/>
      <c r="D111" s="293"/>
      <c r="E111" s="293"/>
      <c r="F111" s="293"/>
      <c r="G111" s="293"/>
      <c r="H111" s="293"/>
      <c r="I111" s="293"/>
      <c r="J111" s="293"/>
      <c r="K111" s="293"/>
      <c r="L111" s="293"/>
      <c r="M111" s="293"/>
      <c r="N111" s="293"/>
    </row>
    <row r="112" spans="1:14" s="206" customFormat="1">
      <c r="A112" s="293"/>
      <c r="B112" s="495"/>
      <c r="C112" s="293"/>
      <c r="D112" s="293"/>
      <c r="E112" s="293"/>
      <c r="F112" s="293"/>
      <c r="G112" s="293"/>
      <c r="H112" s="293"/>
      <c r="I112" s="293"/>
      <c r="J112" s="293"/>
      <c r="K112" s="293"/>
      <c r="L112" s="293"/>
      <c r="M112" s="293"/>
      <c r="N112" s="293"/>
    </row>
    <row r="113" spans="1:14" s="206" customFormat="1">
      <c r="A113" s="293"/>
      <c r="B113" s="495"/>
      <c r="C113" s="293"/>
      <c r="D113" s="293"/>
      <c r="E113" s="293"/>
      <c r="F113" s="293"/>
      <c r="G113" s="293"/>
      <c r="H113" s="293"/>
      <c r="I113" s="293"/>
      <c r="J113" s="293"/>
      <c r="K113" s="293"/>
      <c r="L113" s="293"/>
      <c r="M113" s="293"/>
      <c r="N113" s="293"/>
    </row>
    <row r="114" spans="1:14" s="206" customFormat="1">
      <c r="A114" s="293"/>
      <c r="B114" s="495"/>
      <c r="C114" s="293"/>
      <c r="D114" s="293"/>
      <c r="E114" s="293"/>
      <c r="F114" s="293"/>
      <c r="G114" s="293"/>
      <c r="H114" s="293"/>
      <c r="I114" s="293"/>
      <c r="J114" s="293"/>
      <c r="K114" s="293"/>
      <c r="L114" s="293"/>
      <c r="M114" s="293"/>
      <c r="N114" s="293"/>
    </row>
    <row r="115" spans="1:14" s="206" customFormat="1">
      <c r="A115" s="293"/>
      <c r="B115" s="495"/>
      <c r="C115" s="293"/>
      <c r="D115" s="293"/>
      <c r="E115" s="293"/>
      <c r="F115" s="293"/>
      <c r="G115" s="293"/>
      <c r="H115" s="293"/>
      <c r="I115" s="293"/>
      <c r="J115" s="293"/>
      <c r="K115" s="293"/>
      <c r="L115" s="293"/>
      <c r="M115" s="293"/>
      <c r="N115" s="293"/>
    </row>
    <row r="116" spans="1:14" s="206" customFormat="1">
      <c r="A116" s="293"/>
      <c r="B116" s="495"/>
      <c r="C116" s="293"/>
      <c r="D116" s="293"/>
      <c r="E116" s="293"/>
      <c r="F116" s="293"/>
      <c r="G116" s="293"/>
      <c r="H116" s="293"/>
      <c r="I116" s="293"/>
      <c r="J116" s="293"/>
      <c r="K116" s="293"/>
      <c r="L116" s="293"/>
      <c r="M116" s="293"/>
      <c r="N116" s="293"/>
    </row>
    <row r="117" spans="1:14" s="206" customFormat="1">
      <c r="A117" s="293"/>
      <c r="B117" s="495"/>
      <c r="C117" s="293"/>
      <c r="D117" s="293"/>
      <c r="E117" s="293"/>
      <c r="F117" s="293"/>
      <c r="G117" s="293"/>
      <c r="H117" s="293"/>
      <c r="I117" s="293"/>
      <c r="J117" s="293"/>
      <c r="K117" s="293"/>
      <c r="L117" s="293"/>
      <c r="M117" s="293"/>
      <c r="N117" s="293"/>
    </row>
    <row r="118" spans="1:14" s="206" customFormat="1">
      <c r="A118" s="293"/>
      <c r="B118" s="495"/>
      <c r="C118" s="293"/>
      <c r="D118" s="293"/>
      <c r="E118" s="293"/>
      <c r="F118" s="293"/>
      <c r="G118" s="293"/>
      <c r="H118" s="293"/>
      <c r="I118" s="293"/>
      <c r="J118" s="293"/>
      <c r="K118" s="293"/>
      <c r="L118" s="293"/>
      <c r="M118" s="293"/>
      <c r="N118" s="293"/>
    </row>
    <row r="119" spans="1:14" s="206" customFormat="1">
      <c r="A119" s="293"/>
      <c r="B119" s="495"/>
      <c r="C119" s="293"/>
      <c r="D119" s="293"/>
      <c r="E119" s="293"/>
      <c r="F119" s="293"/>
      <c r="G119" s="293"/>
      <c r="H119" s="293"/>
      <c r="I119" s="293"/>
      <c r="J119" s="293"/>
      <c r="K119" s="293"/>
      <c r="L119" s="293"/>
      <c r="M119" s="293"/>
      <c r="N119" s="293"/>
    </row>
    <row r="120" spans="1:14" s="206" customFormat="1">
      <c r="A120" s="293"/>
      <c r="B120" s="495"/>
      <c r="C120" s="293"/>
      <c r="D120" s="293"/>
      <c r="E120" s="293"/>
      <c r="F120" s="293"/>
      <c r="G120" s="293"/>
      <c r="H120" s="293"/>
      <c r="I120" s="293"/>
      <c r="J120" s="293"/>
      <c r="K120" s="293"/>
      <c r="L120" s="293"/>
      <c r="M120" s="293"/>
      <c r="N120" s="293"/>
    </row>
    <row r="121" spans="1:14" s="206" customFormat="1">
      <c r="A121" s="293"/>
      <c r="B121" s="495"/>
      <c r="C121" s="293"/>
      <c r="D121" s="293"/>
      <c r="E121" s="293"/>
      <c r="F121" s="293"/>
      <c r="G121" s="293"/>
      <c r="H121" s="293"/>
      <c r="I121" s="293"/>
      <c r="J121" s="293"/>
      <c r="K121" s="293"/>
      <c r="L121" s="293"/>
      <c r="M121" s="293"/>
      <c r="N121" s="293"/>
    </row>
    <row r="122" spans="1:14" s="206" customFormat="1">
      <c r="A122" s="293"/>
      <c r="B122" s="495"/>
      <c r="C122" s="293"/>
      <c r="D122" s="293"/>
      <c r="E122" s="293"/>
      <c r="F122" s="293"/>
      <c r="G122" s="293"/>
      <c r="H122" s="293"/>
      <c r="I122" s="293"/>
      <c r="J122" s="293"/>
      <c r="K122" s="293"/>
      <c r="L122" s="293"/>
      <c r="M122" s="293"/>
      <c r="N122" s="293"/>
    </row>
    <row r="123" spans="1:14" s="206" customFormat="1">
      <c r="A123" s="293"/>
      <c r="B123" s="495"/>
      <c r="C123" s="293"/>
      <c r="D123" s="293"/>
      <c r="E123" s="293"/>
      <c r="F123" s="293"/>
      <c r="G123" s="293"/>
      <c r="H123" s="293"/>
      <c r="I123" s="293"/>
      <c r="J123" s="293"/>
      <c r="K123" s="293"/>
      <c r="L123" s="293"/>
      <c r="M123" s="293"/>
      <c r="N123" s="293"/>
    </row>
    <row r="124" spans="1:14" s="206" customFormat="1">
      <c r="A124" s="293"/>
      <c r="B124" s="495"/>
      <c r="C124" s="293"/>
      <c r="D124" s="293"/>
      <c r="E124" s="293"/>
      <c r="F124" s="293"/>
      <c r="G124" s="293"/>
      <c r="H124" s="293"/>
      <c r="I124" s="293"/>
      <c r="J124" s="293"/>
      <c r="K124" s="293"/>
      <c r="L124" s="293"/>
      <c r="M124" s="293"/>
      <c r="N124" s="293"/>
    </row>
    <row r="125" spans="1:14" s="206" customFormat="1">
      <c r="A125" s="293"/>
      <c r="B125" s="495"/>
      <c r="C125" s="293"/>
      <c r="D125" s="293"/>
      <c r="E125" s="293"/>
      <c r="F125" s="293"/>
      <c r="G125" s="293"/>
      <c r="H125" s="293"/>
      <c r="I125" s="293"/>
      <c r="J125" s="293"/>
      <c r="K125" s="293"/>
      <c r="L125" s="293"/>
      <c r="M125" s="293"/>
      <c r="N125" s="293"/>
    </row>
    <row r="126" spans="1:14" s="206" customFormat="1">
      <c r="A126" s="293"/>
      <c r="B126" s="495"/>
      <c r="C126" s="293"/>
      <c r="D126" s="293"/>
      <c r="E126" s="293"/>
      <c r="F126" s="293"/>
      <c r="G126" s="293"/>
      <c r="H126" s="293"/>
      <c r="I126" s="293"/>
      <c r="J126" s="293"/>
      <c r="K126" s="293"/>
      <c r="L126" s="293"/>
      <c r="M126" s="293"/>
      <c r="N126" s="293"/>
    </row>
    <row r="127" spans="1:14" s="206" customFormat="1">
      <c r="A127" s="293"/>
      <c r="B127" s="495"/>
      <c r="C127" s="293"/>
      <c r="D127" s="293"/>
      <c r="E127" s="293"/>
      <c r="F127" s="293"/>
      <c r="G127" s="293"/>
      <c r="H127" s="293"/>
      <c r="I127" s="293"/>
      <c r="J127" s="293"/>
      <c r="K127" s="293"/>
      <c r="L127" s="293"/>
      <c r="M127" s="293"/>
      <c r="N127" s="293"/>
    </row>
    <row r="128" spans="1:14" s="206" customFormat="1">
      <c r="A128" s="293"/>
      <c r="B128" s="495"/>
      <c r="C128" s="293"/>
      <c r="D128" s="293"/>
      <c r="E128" s="293"/>
      <c r="F128" s="293"/>
      <c r="G128" s="293"/>
      <c r="H128" s="293"/>
      <c r="I128" s="293"/>
      <c r="J128" s="293"/>
      <c r="K128" s="293"/>
      <c r="L128" s="293"/>
      <c r="M128" s="293"/>
      <c r="N128" s="293"/>
    </row>
    <row r="129" spans="1:14" s="206" customFormat="1">
      <c r="A129" s="293"/>
      <c r="B129" s="495"/>
      <c r="C129" s="293"/>
      <c r="D129" s="293"/>
      <c r="E129" s="293"/>
      <c r="F129" s="293"/>
      <c r="G129" s="293"/>
      <c r="H129" s="293"/>
      <c r="I129" s="293"/>
      <c r="J129" s="293"/>
      <c r="K129" s="293"/>
      <c r="L129" s="293"/>
      <c r="M129" s="293"/>
      <c r="N129" s="293"/>
    </row>
    <row r="130" spans="1:14" s="206" customFormat="1">
      <c r="A130" s="293"/>
      <c r="B130" s="495"/>
      <c r="C130" s="293"/>
      <c r="D130" s="293"/>
      <c r="E130" s="293"/>
      <c r="F130" s="293"/>
      <c r="G130" s="293"/>
      <c r="H130" s="293"/>
      <c r="I130" s="293"/>
      <c r="J130" s="293"/>
      <c r="K130" s="293"/>
      <c r="L130" s="293"/>
      <c r="M130" s="293"/>
      <c r="N130" s="293"/>
    </row>
    <row r="131" spans="1:14" s="206" customFormat="1">
      <c r="A131" s="293"/>
      <c r="B131" s="495"/>
      <c r="C131" s="293"/>
      <c r="D131" s="293"/>
      <c r="E131" s="293"/>
      <c r="F131" s="293"/>
      <c r="G131" s="293"/>
      <c r="H131" s="293"/>
      <c r="I131" s="293"/>
      <c r="J131" s="293"/>
      <c r="K131" s="293"/>
      <c r="L131" s="293"/>
      <c r="M131" s="293"/>
      <c r="N131" s="293"/>
    </row>
    <row r="132" spans="1:14" s="206" customFormat="1">
      <c r="A132" s="293"/>
      <c r="B132" s="495"/>
      <c r="C132" s="293"/>
      <c r="D132" s="293"/>
      <c r="E132" s="293"/>
      <c r="F132" s="293"/>
      <c r="G132" s="293"/>
      <c r="H132" s="293"/>
      <c r="I132" s="293"/>
      <c r="J132" s="293"/>
      <c r="K132" s="293"/>
      <c r="L132" s="293"/>
      <c r="M132" s="293"/>
      <c r="N132" s="293"/>
    </row>
    <row r="133" spans="1:14" s="206" customFormat="1">
      <c r="A133" s="293"/>
      <c r="B133" s="495"/>
      <c r="C133" s="293"/>
      <c r="D133" s="293"/>
      <c r="E133" s="293"/>
      <c r="F133" s="293"/>
      <c r="G133" s="293"/>
      <c r="H133" s="293"/>
      <c r="I133" s="293"/>
      <c r="J133" s="293"/>
      <c r="K133" s="293"/>
      <c r="L133" s="293"/>
      <c r="M133" s="293"/>
      <c r="N133" s="293"/>
    </row>
    <row r="134" spans="1:14" s="206" customFormat="1">
      <c r="A134" s="293"/>
      <c r="B134" s="495"/>
      <c r="C134" s="293"/>
      <c r="D134" s="293"/>
      <c r="E134" s="293"/>
      <c r="F134" s="293"/>
      <c r="G134" s="293"/>
      <c r="H134" s="293"/>
      <c r="I134" s="293"/>
      <c r="J134" s="293"/>
      <c r="K134" s="293"/>
      <c r="L134" s="293"/>
      <c r="M134" s="293"/>
      <c r="N134" s="293"/>
    </row>
    <row r="135" spans="1:14" s="206" customFormat="1">
      <c r="A135" s="293"/>
      <c r="B135" s="495"/>
      <c r="C135" s="293"/>
      <c r="D135" s="293"/>
      <c r="E135" s="293"/>
      <c r="F135" s="293"/>
      <c r="G135" s="293"/>
      <c r="H135" s="293"/>
      <c r="I135" s="293"/>
      <c r="J135" s="293"/>
      <c r="K135" s="293"/>
      <c r="L135" s="293"/>
      <c r="M135" s="293"/>
      <c r="N135" s="293"/>
    </row>
    <row r="136" spans="1:14" s="206" customFormat="1">
      <c r="A136" s="293"/>
      <c r="B136" s="495"/>
      <c r="C136" s="293"/>
      <c r="D136" s="293"/>
      <c r="E136" s="293"/>
      <c r="F136" s="293"/>
      <c r="G136" s="293"/>
      <c r="H136" s="293"/>
      <c r="I136" s="293"/>
      <c r="J136" s="293"/>
      <c r="K136" s="293"/>
      <c r="L136" s="293"/>
      <c r="M136" s="293"/>
      <c r="N136" s="293"/>
    </row>
    <row r="137" spans="1:14" s="206" customFormat="1">
      <c r="A137" s="293"/>
      <c r="B137" s="495"/>
      <c r="C137" s="293"/>
      <c r="D137" s="293"/>
      <c r="E137" s="293"/>
      <c r="F137" s="293"/>
      <c r="G137" s="293"/>
      <c r="H137" s="293"/>
      <c r="I137" s="293"/>
      <c r="J137" s="293"/>
      <c r="K137" s="293"/>
      <c r="L137" s="293"/>
      <c r="M137" s="293"/>
      <c r="N137" s="293"/>
    </row>
    <row r="138" spans="1:14" s="206" customFormat="1">
      <c r="A138" s="293"/>
      <c r="B138" s="495"/>
      <c r="C138" s="293"/>
      <c r="D138" s="293"/>
      <c r="E138" s="293"/>
      <c r="F138" s="293"/>
      <c r="G138" s="293"/>
      <c r="H138" s="293"/>
      <c r="I138" s="293"/>
      <c r="J138" s="293"/>
      <c r="K138" s="293"/>
      <c r="L138" s="293"/>
      <c r="M138" s="293"/>
      <c r="N138" s="293"/>
    </row>
    <row r="139" spans="1:14" s="206" customFormat="1">
      <c r="A139" s="293"/>
      <c r="B139" s="495"/>
      <c r="C139" s="293"/>
      <c r="D139" s="293"/>
      <c r="E139" s="293"/>
      <c r="F139" s="293"/>
      <c r="G139" s="293"/>
      <c r="H139" s="293"/>
      <c r="I139" s="293"/>
      <c r="J139" s="293"/>
      <c r="K139" s="293"/>
      <c r="L139" s="293"/>
      <c r="M139" s="293"/>
      <c r="N139" s="293"/>
    </row>
    <row r="140" spans="1:14" s="206" customFormat="1">
      <c r="A140" s="293"/>
      <c r="B140" s="495"/>
      <c r="C140" s="293"/>
      <c r="D140" s="293"/>
      <c r="E140" s="293"/>
      <c r="F140" s="293"/>
      <c r="G140" s="293"/>
      <c r="H140" s="293"/>
      <c r="I140" s="293"/>
      <c r="J140" s="293"/>
      <c r="K140" s="293"/>
      <c r="L140" s="293"/>
      <c r="M140" s="293"/>
      <c r="N140" s="293"/>
    </row>
    <row r="141" spans="1:14" s="206" customFormat="1">
      <c r="A141" s="293"/>
      <c r="B141" s="495"/>
      <c r="C141" s="293"/>
      <c r="D141" s="293"/>
      <c r="E141" s="293"/>
      <c r="F141" s="293"/>
      <c r="G141" s="293"/>
      <c r="H141" s="293"/>
      <c r="I141" s="293"/>
      <c r="J141" s="293"/>
      <c r="K141" s="293"/>
      <c r="L141" s="293"/>
      <c r="M141" s="293"/>
      <c r="N141" s="293"/>
    </row>
    <row r="142" spans="1:14" s="206" customFormat="1">
      <c r="A142" s="293"/>
      <c r="B142" s="495"/>
      <c r="C142" s="293"/>
      <c r="D142" s="293"/>
      <c r="E142" s="293"/>
      <c r="F142" s="293"/>
      <c r="G142" s="293"/>
      <c r="H142" s="293"/>
      <c r="I142" s="293"/>
      <c r="J142" s="293"/>
      <c r="K142" s="293"/>
      <c r="L142" s="293"/>
      <c r="M142" s="293"/>
      <c r="N142" s="293"/>
    </row>
    <row r="143" spans="1:14" s="206" customFormat="1">
      <c r="A143" s="293"/>
      <c r="B143" s="495"/>
      <c r="C143" s="293"/>
      <c r="D143" s="293"/>
      <c r="E143" s="293"/>
      <c r="F143" s="293"/>
      <c r="G143" s="293"/>
      <c r="H143" s="293"/>
      <c r="I143" s="293"/>
      <c r="J143" s="293"/>
      <c r="K143" s="293"/>
      <c r="L143" s="293"/>
      <c r="M143" s="293"/>
      <c r="N143" s="293"/>
    </row>
    <row r="144" spans="1:14" s="206" customFormat="1">
      <c r="A144" s="293"/>
      <c r="B144" s="495"/>
      <c r="C144" s="293"/>
      <c r="D144" s="293"/>
      <c r="E144" s="293"/>
      <c r="F144" s="293"/>
      <c r="G144" s="293"/>
      <c r="H144" s="293"/>
      <c r="I144" s="293"/>
      <c r="J144" s="293"/>
      <c r="K144" s="293"/>
      <c r="L144" s="293"/>
      <c r="M144" s="293"/>
      <c r="N144" s="293"/>
    </row>
    <row r="145" spans="1:14" s="206" customFormat="1">
      <c r="A145" s="293"/>
      <c r="B145" s="495"/>
      <c r="C145" s="293"/>
      <c r="D145" s="293"/>
      <c r="E145" s="293"/>
      <c r="F145" s="293"/>
      <c r="G145" s="293"/>
      <c r="H145" s="293"/>
      <c r="I145" s="293"/>
      <c r="J145" s="293"/>
      <c r="K145" s="293"/>
      <c r="L145" s="293"/>
      <c r="M145" s="293"/>
      <c r="N145" s="293"/>
    </row>
    <row r="146" spans="1:14" s="206" customFormat="1">
      <c r="A146" s="293"/>
      <c r="B146" s="495"/>
      <c r="C146" s="293"/>
      <c r="D146" s="293"/>
      <c r="E146" s="293"/>
      <c r="F146" s="293"/>
      <c r="G146" s="293"/>
      <c r="H146" s="293"/>
      <c r="I146" s="293"/>
      <c r="J146" s="293"/>
      <c r="K146" s="293"/>
      <c r="L146" s="293"/>
      <c r="M146" s="293"/>
      <c r="N146" s="293"/>
    </row>
    <row r="147" spans="1:14" s="206" customFormat="1">
      <c r="A147" s="293"/>
      <c r="B147" s="495"/>
      <c r="C147" s="293"/>
      <c r="D147" s="293"/>
      <c r="E147" s="293"/>
      <c r="F147" s="293"/>
      <c r="G147" s="293"/>
      <c r="H147" s="293"/>
      <c r="I147" s="293"/>
      <c r="J147" s="293"/>
      <c r="K147" s="293"/>
      <c r="L147" s="293"/>
      <c r="M147" s="293"/>
      <c r="N147" s="293"/>
    </row>
    <row r="148" spans="1:14" s="206" customFormat="1">
      <c r="A148" s="293"/>
      <c r="B148" s="495"/>
      <c r="C148" s="293"/>
      <c r="D148" s="293"/>
      <c r="E148" s="293"/>
      <c r="F148" s="293"/>
      <c r="G148" s="293"/>
      <c r="H148" s="293"/>
      <c r="I148" s="293"/>
      <c r="J148" s="293"/>
      <c r="K148" s="293"/>
      <c r="L148" s="293"/>
      <c r="M148" s="293"/>
      <c r="N148" s="293"/>
    </row>
    <row r="149" spans="1:14" s="206" customFormat="1">
      <c r="A149" s="293"/>
      <c r="B149" s="495"/>
      <c r="C149" s="293"/>
      <c r="D149" s="293"/>
      <c r="E149" s="293"/>
      <c r="F149" s="293"/>
      <c r="G149" s="293"/>
      <c r="H149" s="293"/>
      <c r="I149" s="293"/>
      <c r="J149" s="293"/>
      <c r="K149" s="293"/>
      <c r="L149" s="293"/>
      <c r="M149" s="293"/>
      <c r="N149" s="293"/>
    </row>
    <row r="150" spans="1:14" s="206" customFormat="1">
      <c r="A150" s="293"/>
      <c r="B150" s="495"/>
      <c r="C150" s="293"/>
      <c r="D150" s="293"/>
      <c r="E150" s="293"/>
      <c r="F150" s="293"/>
      <c r="G150" s="293"/>
      <c r="H150" s="293"/>
      <c r="I150" s="293"/>
      <c r="J150" s="293"/>
      <c r="K150" s="293"/>
      <c r="L150" s="293"/>
      <c r="M150" s="293"/>
      <c r="N150" s="293"/>
    </row>
    <row r="151" spans="1:14" s="206" customFormat="1">
      <c r="A151" s="293"/>
      <c r="B151" s="495"/>
      <c r="C151" s="293"/>
      <c r="D151" s="293"/>
      <c r="E151" s="293"/>
      <c r="F151" s="293"/>
      <c r="G151" s="293"/>
      <c r="H151" s="293"/>
      <c r="I151" s="293"/>
      <c r="J151" s="293"/>
      <c r="K151" s="293"/>
      <c r="L151" s="293"/>
      <c r="M151" s="293"/>
      <c r="N151" s="293"/>
    </row>
    <row r="152" spans="1:14" s="206" customFormat="1">
      <c r="A152" s="293"/>
      <c r="B152" s="495"/>
      <c r="C152" s="293"/>
      <c r="D152" s="293"/>
      <c r="E152" s="293"/>
      <c r="F152" s="293"/>
      <c r="G152" s="293"/>
      <c r="H152" s="293"/>
      <c r="I152" s="293"/>
      <c r="J152" s="293"/>
      <c r="K152" s="293"/>
      <c r="L152" s="293"/>
      <c r="M152" s="293"/>
      <c r="N152" s="293"/>
    </row>
    <row r="153" spans="1:14" s="206" customFormat="1">
      <c r="A153" s="293"/>
      <c r="B153" s="495"/>
      <c r="C153" s="293"/>
      <c r="D153" s="293"/>
      <c r="E153" s="293"/>
      <c r="F153" s="293"/>
      <c r="G153" s="293"/>
      <c r="H153" s="293"/>
      <c r="I153" s="293"/>
      <c r="J153" s="293"/>
      <c r="K153" s="293"/>
      <c r="L153" s="293"/>
      <c r="M153" s="293"/>
      <c r="N153" s="293"/>
    </row>
    <row r="154" spans="1:14" s="206" customFormat="1">
      <c r="A154" s="293"/>
      <c r="B154" s="495"/>
      <c r="C154" s="293"/>
      <c r="D154" s="293"/>
      <c r="E154" s="293"/>
      <c r="F154" s="293"/>
      <c r="G154" s="293"/>
      <c r="H154" s="293"/>
      <c r="I154" s="293"/>
      <c r="J154" s="293"/>
      <c r="K154" s="293"/>
      <c r="L154" s="293"/>
      <c r="M154" s="293"/>
      <c r="N154" s="293"/>
    </row>
    <row r="155" spans="1:14" s="206" customFormat="1">
      <c r="A155" s="293"/>
      <c r="B155" s="495"/>
      <c r="C155" s="293"/>
      <c r="D155" s="293"/>
      <c r="E155" s="293"/>
      <c r="F155" s="293"/>
      <c r="G155" s="293"/>
      <c r="H155" s="293"/>
      <c r="I155" s="293"/>
      <c r="J155" s="293"/>
      <c r="K155" s="293"/>
      <c r="L155" s="293"/>
      <c r="M155" s="293"/>
      <c r="N155" s="293"/>
    </row>
    <row r="156" spans="1:14" s="206" customFormat="1">
      <c r="A156" s="293"/>
      <c r="B156" s="495"/>
      <c r="C156" s="293"/>
      <c r="D156" s="293"/>
      <c r="E156" s="293"/>
      <c r="F156" s="293"/>
      <c r="G156" s="293"/>
      <c r="H156" s="293"/>
      <c r="I156" s="293"/>
      <c r="J156" s="293"/>
      <c r="K156" s="293"/>
      <c r="L156" s="293"/>
      <c r="M156" s="293"/>
      <c r="N156" s="293"/>
    </row>
    <row r="157" spans="1:14" s="206" customFormat="1">
      <c r="A157" s="293"/>
      <c r="B157" s="495"/>
      <c r="C157" s="293"/>
      <c r="D157" s="293"/>
      <c r="E157" s="293"/>
      <c r="F157" s="293"/>
      <c r="G157" s="293"/>
      <c r="H157" s="293"/>
      <c r="I157" s="293"/>
      <c r="J157" s="293"/>
      <c r="K157" s="293"/>
      <c r="L157" s="293"/>
      <c r="M157" s="293"/>
      <c r="N157" s="293"/>
    </row>
    <row r="158" spans="1:14" s="206" customFormat="1">
      <c r="A158" s="293"/>
      <c r="B158" s="495"/>
      <c r="C158" s="293"/>
      <c r="D158" s="293"/>
      <c r="E158" s="293"/>
      <c r="F158" s="293"/>
      <c r="G158" s="293"/>
      <c r="H158" s="293"/>
      <c r="I158" s="293"/>
      <c r="J158" s="293"/>
      <c r="K158" s="293"/>
      <c r="L158" s="293"/>
      <c r="M158" s="293"/>
      <c r="N158" s="293"/>
    </row>
    <row r="159" spans="1:14" s="206" customFormat="1">
      <c r="A159" s="293"/>
      <c r="B159" s="495"/>
      <c r="C159" s="293"/>
      <c r="D159" s="293"/>
      <c r="E159" s="293"/>
      <c r="F159" s="293"/>
      <c r="G159" s="293"/>
      <c r="H159" s="293"/>
      <c r="I159" s="293"/>
      <c r="J159" s="293"/>
      <c r="K159" s="293"/>
      <c r="L159" s="293"/>
      <c r="M159" s="293"/>
      <c r="N159" s="293"/>
    </row>
    <row r="160" spans="1:14" s="206" customFormat="1">
      <c r="A160" s="293"/>
      <c r="B160" s="495"/>
      <c r="C160" s="293"/>
      <c r="D160" s="293"/>
      <c r="E160" s="293"/>
      <c r="F160" s="293"/>
      <c r="G160" s="293"/>
      <c r="H160" s="293"/>
      <c r="I160" s="293"/>
      <c r="J160" s="293"/>
      <c r="K160" s="293"/>
      <c r="L160" s="293"/>
      <c r="M160" s="293"/>
      <c r="N160" s="293"/>
    </row>
    <row r="161" spans="1:14" s="206" customFormat="1">
      <c r="A161" s="293"/>
      <c r="B161" s="495"/>
      <c r="C161" s="293"/>
      <c r="D161" s="293"/>
      <c r="E161" s="293"/>
      <c r="F161" s="293"/>
      <c r="G161" s="293"/>
      <c r="H161" s="293"/>
      <c r="I161" s="293"/>
      <c r="J161" s="293"/>
      <c r="K161" s="293"/>
      <c r="L161" s="293"/>
      <c r="M161" s="293"/>
      <c r="N161" s="293"/>
    </row>
    <row r="162" spans="1:14" s="206" customFormat="1">
      <c r="A162" s="293"/>
      <c r="B162" s="495"/>
      <c r="C162" s="293"/>
      <c r="D162" s="293"/>
      <c r="E162" s="293"/>
      <c r="F162" s="293"/>
      <c r="G162" s="293"/>
      <c r="H162" s="293"/>
      <c r="I162" s="293"/>
      <c r="J162" s="293"/>
      <c r="K162" s="293"/>
      <c r="L162" s="293"/>
      <c r="M162" s="293"/>
      <c r="N162" s="293"/>
    </row>
    <row r="163" spans="1:14" s="206" customFormat="1">
      <c r="A163" s="293"/>
      <c r="B163" s="495"/>
      <c r="C163" s="293"/>
      <c r="D163" s="293"/>
      <c r="E163" s="293"/>
      <c r="F163" s="293"/>
      <c r="G163" s="293"/>
      <c r="H163" s="293"/>
      <c r="I163" s="293"/>
      <c r="J163" s="293"/>
      <c r="K163" s="293"/>
      <c r="L163" s="293"/>
      <c r="M163" s="293"/>
      <c r="N163" s="293"/>
    </row>
    <row r="164" spans="1:14" s="206" customFormat="1">
      <c r="A164" s="293"/>
      <c r="B164" s="495"/>
      <c r="C164" s="293"/>
      <c r="D164" s="293"/>
      <c r="E164" s="293"/>
      <c r="F164" s="293"/>
      <c r="G164" s="293"/>
      <c r="H164" s="293"/>
      <c r="I164" s="293"/>
      <c r="J164" s="293"/>
      <c r="K164" s="293"/>
      <c r="L164" s="293"/>
      <c r="M164" s="293"/>
      <c r="N164" s="293"/>
    </row>
    <row r="165" spans="1:14" s="206" customFormat="1">
      <c r="A165" s="293"/>
      <c r="B165" s="495"/>
      <c r="C165" s="293"/>
      <c r="D165" s="293"/>
      <c r="E165" s="293"/>
      <c r="F165" s="293"/>
      <c r="G165" s="293"/>
      <c r="H165" s="293"/>
      <c r="I165" s="293"/>
      <c r="J165" s="293"/>
      <c r="K165" s="293"/>
      <c r="L165" s="293"/>
      <c r="M165" s="293"/>
      <c r="N165" s="293"/>
    </row>
    <row r="166" spans="1:14" s="206" customFormat="1">
      <c r="B166" s="277"/>
    </row>
    <row r="167" spans="1:14" s="206" customFormat="1">
      <c r="B167" s="277"/>
    </row>
    <row r="168" spans="1:14" s="206" customFormat="1">
      <c r="B168" s="277"/>
    </row>
    <row r="169" spans="1:14" s="206" customFormat="1">
      <c r="B169" s="277"/>
    </row>
    <row r="170" spans="1:14" s="206" customFormat="1">
      <c r="B170" s="277"/>
    </row>
    <row r="171" spans="1:14" s="206" customFormat="1">
      <c r="B171" s="277"/>
    </row>
    <row r="172" spans="1:14" s="206" customFormat="1">
      <c r="B172" s="277"/>
    </row>
    <row r="173" spans="1:14" s="206" customFormat="1">
      <c r="B173" s="277"/>
    </row>
    <row r="174" spans="1:14" s="206" customFormat="1">
      <c r="B174" s="277"/>
    </row>
    <row r="175" spans="1:14" s="206" customFormat="1">
      <c r="B175" s="277"/>
    </row>
    <row r="176" spans="1:14" s="206" customFormat="1">
      <c r="B176" s="277"/>
    </row>
    <row r="177" spans="2:2" s="206" customFormat="1">
      <c r="B177" s="277"/>
    </row>
    <row r="178" spans="2:2" s="206" customFormat="1">
      <c r="B178" s="277"/>
    </row>
    <row r="179" spans="2:2" s="206" customFormat="1">
      <c r="B179" s="277"/>
    </row>
    <row r="180" spans="2:2" s="206" customFormat="1">
      <c r="B180" s="277"/>
    </row>
    <row r="181" spans="2:2" s="206" customFormat="1">
      <c r="B181" s="277"/>
    </row>
    <row r="182" spans="2:2" s="206" customFormat="1">
      <c r="B182" s="277"/>
    </row>
    <row r="183" spans="2:2" s="206" customFormat="1">
      <c r="B183" s="277"/>
    </row>
    <row r="184" spans="2:2" s="206" customFormat="1">
      <c r="B184" s="277"/>
    </row>
    <row r="185" spans="2:2" s="206" customFormat="1">
      <c r="B185" s="277"/>
    </row>
    <row r="186" spans="2:2" s="206" customFormat="1">
      <c r="B186" s="277"/>
    </row>
    <row r="187" spans="2:2" s="206" customFormat="1">
      <c r="B187" s="277"/>
    </row>
    <row r="188" spans="2:2" s="206" customFormat="1">
      <c r="B188" s="277"/>
    </row>
    <row r="189" spans="2:2" s="206" customFormat="1">
      <c r="B189" s="277"/>
    </row>
    <row r="190" spans="2:2" s="206" customFormat="1">
      <c r="B190" s="277"/>
    </row>
    <row r="191" spans="2:2" s="206" customFormat="1">
      <c r="B191" s="277"/>
    </row>
    <row r="192" spans="2:2" s="206" customFormat="1">
      <c r="B192" s="277"/>
    </row>
    <row r="193" spans="2:2" s="206" customFormat="1">
      <c r="B193" s="277"/>
    </row>
    <row r="194" spans="2:2" s="206" customFormat="1">
      <c r="B194" s="277"/>
    </row>
    <row r="195" spans="2:2" s="206" customFormat="1">
      <c r="B195" s="277"/>
    </row>
    <row r="196" spans="2:2" s="206" customFormat="1">
      <c r="B196" s="277"/>
    </row>
    <row r="197" spans="2:2" s="206" customFormat="1">
      <c r="B197" s="277"/>
    </row>
    <row r="198" spans="2:2" s="206" customFormat="1">
      <c r="B198" s="277"/>
    </row>
    <row r="199" spans="2:2" s="206" customFormat="1">
      <c r="B199" s="277"/>
    </row>
    <row r="200" spans="2:2" s="206" customFormat="1">
      <c r="B200" s="277"/>
    </row>
    <row r="201" spans="2:2" s="206" customFormat="1">
      <c r="B201" s="277"/>
    </row>
    <row r="202" spans="2:2" s="206" customFormat="1">
      <c r="B202" s="277"/>
    </row>
    <row r="203" spans="2:2" s="206" customFormat="1">
      <c r="B203" s="277"/>
    </row>
    <row r="204" spans="2:2" s="206" customFormat="1">
      <c r="B204" s="277"/>
    </row>
    <row r="205" spans="2:2" s="206" customFormat="1">
      <c r="B205" s="277"/>
    </row>
    <row r="206" spans="2:2" s="206" customFormat="1">
      <c r="B206" s="277"/>
    </row>
    <row r="207" spans="2:2" s="206" customFormat="1">
      <c r="B207" s="277"/>
    </row>
    <row r="208" spans="2:2" s="206" customFormat="1">
      <c r="B208" s="277"/>
    </row>
    <row r="209" spans="2:2" s="206" customFormat="1">
      <c r="B209" s="277"/>
    </row>
    <row r="210" spans="2:2" s="206" customFormat="1">
      <c r="B210" s="277"/>
    </row>
    <row r="211" spans="2:2" s="206" customFormat="1">
      <c r="B211" s="277"/>
    </row>
    <row r="212" spans="2:2" s="206" customFormat="1">
      <c r="B212" s="277"/>
    </row>
    <row r="213" spans="2:2" s="206" customFormat="1">
      <c r="B213" s="277"/>
    </row>
    <row r="214" spans="2:2" s="206" customFormat="1">
      <c r="B214" s="277"/>
    </row>
    <row r="215" spans="2:2" s="206" customFormat="1">
      <c r="B215" s="277"/>
    </row>
    <row r="216" spans="2:2" s="206" customFormat="1">
      <c r="B216" s="277"/>
    </row>
    <row r="217" spans="2:2" s="206" customFormat="1">
      <c r="B217" s="277"/>
    </row>
    <row r="218" spans="2:2" s="206" customFormat="1">
      <c r="B218" s="277"/>
    </row>
    <row r="219" spans="2:2" s="206" customFormat="1">
      <c r="B219" s="277"/>
    </row>
    <row r="220" spans="2:2" s="206" customFormat="1">
      <c r="B220" s="277"/>
    </row>
    <row r="221" spans="2:2" s="206" customFormat="1">
      <c r="B221" s="277"/>
    </row>
    <row r="222" spans="2:2" s="206" customFormat="1">
      <c r="B222" s="277"/>
    </row>
    <row r="223" spans="2:2" s="206" customFormat="1">
      <c r="B223" s="277"/>
    </row>
    <row r="224" spans="2:2" s="206" customFormat="1">
      <c r="B224" s="277"/>
    </row>
    <row r="225" spans="2:2" s="206" customFormat="1">
      <c r="B225" s="277"/>
    </row>
    <row r="226" spans="2:2" s="206" customFormat="1">
      <c r="B226" s="277"/>
    </row>
    <row r="227" spans="2:2" s="206" customFormat="1">
      <c r="B227" s="277"/>
    </row>
    <row r="228" spans="2:2" s="206" customFormat="1">
      <c r="B228" s="277"/>
    </row>
    <row r="229" spans="2:2" s="206" customFormat="1">
      <c r="B229" s="277"/>
    </row>
    <row r="230" spans="2:2" s="206" customFormat="1">
      <c r="B230" s="277"/>
    </row>
    <row r="231" spans="2:2" s="206" customFormat="1">
      <c r="B231" s="277"/>
    </row>
    <row r="232" spans="2:2" s="206" customFormat="1">
      <c r="B232" s="277"/>
    </row>
    <row r="233" spans="2:2" s="206" customFormat="1">
      <c r="B233" s="277"/>
    </row>
    <row r="234" spans="2:2" s="206" customFormat="1">
      <c r="B234" s="277"/>
    </row>
    <row r="235" spans="2:2" s="206" customFormat="1">
      <c r="B235" s="277"/>
    </row>
    <row r="236" spans="2:2" s="206" customFormat="1">
      <c r="B236" s="277"/>
    </row>
    <row r="237" spans="2:2" s="206" customFormat="1">
      <c r="B237" s="277"/>
    </row>
    <row r="238" spans="2:2" s="206" customFormat="1">
      <c r="B238" s="277"/>
    </row>
    <row r="239" spans="2:2" s="206" customFormat="1">
      <c r="B239" s="277"/>
    </row>
    <row r="240" spans="2:2" s="206" customFormat="1">
      <c r="B240" s="277"/>
    </row>
    <row r="241" spans="2:2" s="206" customFormat="1">
      <c r="B241" s="277"/>
    </row>
    <row r="242" spans="2:2" s="206" customFormat="1">
      <c r="B242" s="277"/>
    </row>
  </sheetData>
  <sheetProtection algorithmName="SHA-512" hashValue="cs98BTV9IM6mIy0Bi5SinKwgvZ7LdvtaKH+rVs9Fw7d68Kgl7BCWkn2an1V2QwlqGW7DOGYeAuJLicgktskuBg==" saltValue="M8s9xL/iUcSBabm9JQveEg==" spinCount="100000" sheet="1" selectLockedCells="1"/>
  <mergeCells count="17">
    <mergeCell ref="B14:C14"/>
    <mergeCell ref="B10:L10"/>
    <mergeCell ref="B16:L16"/>
    <mergeCell ref="C28:G28"/>
    <mergeCell ref="C34:G34"/>
    <mergeCell ref="D12:L12"/>
    <mergeCell ref="C18:L18"/>
    <mergeCell ref="C20:L20"/>
    <mergeCell ref="C22:L22"/>
    <mergeCell ref="D14:L14"/>
    <mergeCell ref="C31:G31"/>
    <mergeCell ref="C25:G25"/>
    <mergeCell ref="C24:L24"/>
    <mergeCell ref="C27:L27"/>
    <mergeCell ref="C30:L30"/>
    <mergeCell ref="C33:L33"/>
    <mergeCell ref="B12:C12"/>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ignoredErrors>
    <ignoredError sqref="B21 B23" numberStoredAsText="1"/>
  </ignoredErrors>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S55"/>
  <sheetViews>
    <sheetView showGridLines="0" zoomScaleNormal="100" workbookViewId="0"/>
  </sheetViews>
  <sheetFormatPr defaultColWidth="8.7109375" defaultRowHeight="12.75"/>
  <cols>
    <col min="1" max="1" width="2.7109375" style="81" bestFit="1" customWidth="1"/>
    <col min="2" max="2" width="4.28515625" style="81" customWidth="1"/>
    <col min="3" max="3" width="71.7109375" style="81" customWidth="1"/>
    <col min="4" max="13" width="3.28515625" style="81" customWidth="1"/>
    <col min="14" max="16384" width="8.7109375" style="81"/>
  </cols>
  <sheetData>
    <row r="1" spans="1:12" ht="15" customHeight="1">
      <c r="A1" s="183" t="s">
        <v>722</v>
      </c>
      <c r="B1" s="955" t="s">
        <v>723</v>
      </c>
      <c r="C1" s="955"/>
      <c r="D1" s="955"/>
      <c r="E1" s="955"/>
      <c r="F1" s="955"/>
      <c r="G1" s="955"/>
      <c r="H1" s="955"/>
      <c r="I1" s="955"/>
      <c r="J1" s="955"/>
      <c r="K1" s="955"/>
      <c r="L1" s="124"/>
    </row>
    <row r="2" spans="1:12" ht="23.25" customHeight="1">
      <c r="A2" s="173"/>
      <c r="B2" s="174"/>
      <c r="C2" s="175" t="s">
        <v>724</v>
      </c>
      <c r="D2" s="957" t="s">
        <v>725</v>
      </c>
      <c r="E2" s="957"/>
      <c r="F2" s="957"/>
      <c r="G2" s="957" t="s">
        <v>726</v>
      </c>
      <c r="H2" s="957"/>
      <c r="I2" s="957"/>
      <c r="J2" s="957" t="s">
        <v>727</v>
      </c>
      <c r="K2" s="957"/>
      <c r="L2" s="957"/>
    </row>
    <row r="3" spans="1:12" ht="8.1" customHeight="1">
      <c r="A3" s="173"/>
      <c r="B3" s="174"/>
      <c r="C3" s="175"/>
      <c r="D3" s="175"/>
      <c r="E3" s="175"/>
      <c r="F3" s="175"/>
      <c r="G3" s="175"/>
      <c r="H3" s="175"/>
      <c r="I3" s="175"/>
      <c r="J3" s="175"/>
      <c r="K3" s="176"/>
      <c r="L3" s="177"/>
    </row>
    <row r="4" spans="1:12" ht="15" customHeight="1">
      <c r="A4" s="173"/>
      <c r="D4" s="174"/>
      <c r="E4" s="178"/>
      <c r="F4" s="174"/>
      <c r="G4" s="174"/>
      <c r="H4" s="178"/>
      <c r="I4" s="174"/>
      <c r="J4" s="174"/>
      <c r="K4" s="178"/>
      <c r="L4" s="177"/>
    </row>
    <row r="5" spans="1:12" ht="15" customHeight="1">
      <c r="A5" s="173"/>
      <c r="B5" s="953" t="s">
        <v>728</v>
      </c>
      <c r="C5" s="953"/>
      <c r="D5" s="179"/>
      <c r="E5" s="383"/>
      <c r="F5" s="384"/>
      <c r="G5" s="384"/>
      <c r="H5" s="383"/>
      <c r="I5" s="384"/>
      <c r="J5" s="384"/>
      <c r="K5" s="383"/>
      <c r="L5" s="176"/>
    </row>
    <row r="6" spans="1:12" ht="8.1" customHeight="1">
      <c r="A6" s="173"/>
      <c r="B6" s="172"/>
      <c r="C6" s="124"/>
      <c r="D6" s="179"/>
      <c r="E6" s="384"/>
      <c r="F6" s="384"/>
      <c r="G6" s="387"/>
      <c r="H6" s="387"/>
      <c r="I6" s="387"/>
      <c r="J6" s="387"/>
      <c r="K6" s="384"/>
      <c r="L6" s="176"/>
    </row>
    <row r="7" spans="1:12" ht="15" customHeight="1">
      <c r="A7" s="173"/>
      <c r="B7" s="953" t="s">
        <v>729</v>
      </c>
      <c r="C7" s="953"/>
      <c r="D7" s="174"/>
      <c r="E7" s="174"/>
      <c r="F7" s="174"/>
      <c r="G7" s="174"/>
      <c r="H7" s="174"/>
      <c r="I7" s="174"/>
      <c r="J7" s="174"/>
      <c r="K7" s="174"/>
      <c r="L7" s="176"/>
    </row>
    <row r="8" spans="1:12" ht="15" customHeight="1">
      <c r="A8" s="124"/>
      <c r="B8" s="172"/>
      <c r="C8" s="124" t="s">
        <v>730</v>
      </c>
      <c r="D8" s="179"/>
      <c r="E8" s="383"/>
      <c r="F8" s="384"/>
      <c r="G8" s="384"/>
      <c r="H8" s="385"/>
      <c r="I8" s="384"/>
      <c r="J8" s="384"/>
      <c r="K8" s="383"/>
      <c r="L8" s="176"/>
    </row>
    <row r="9" spans="1:12" ht="15" customHeight="1">
      <c r="A9" s="124"/>
      <c r="B9" s="172"/>
      <c r="C9" s="124" t="s">
        <v>731</v>
      </c>
      <c r="D9" s="179"/>
      <c r="E9" s="383"/>
      <c r="F9" s="384"/>
      <c r="G9" s="384"/>
      <c r="H9" s="383"/>
      <c r="I9" s="384"/>
      <c r="J9" s="384"/>
      <c r="K9" s="383"/>
      <c r="L9" s="176"/>
    </row>
    <row r="10" spans="1:12" ht="15" customHeight="1">
      <c r="A10" s="124"/>
      <c r="B10" s="172"/>
      <c r="C10" s="124" t="s">
        <v>732</v>
      </c>
      <c r="D10" s="179"/>
      <c r="E10" s="383"/>
      <c r="F10" s="384"/>
      <c r="G10" s="384"/>
      <c r="H10" s="383"/>
      <c r="I10" s="384"/>
      <c r="J10" s="384"/>
      <c r="K10" s="383"/>
      <c r="L10" s="176"/>
    </row>
    <row r="11" spans="1:12" ht="15" customHeight="1">
      <c r="A11" s="124"/>
      <c r="B11" s="172"/>
      <c r="C11" s="124" t="s">
        <v>733</v>
      </c>
      <c r="D11" s="179"/>
      <c r="E11" s="383"/>
      <c r="F11" s="384"/>
      <c r="G11" s="384"/>
      <c r="H11" s="383"/>
      <c r="I11" s="384"/>
      <c r="J11" s="384"/>
      <c r="K11" s="383"/>
      <c r="L11" s="176"/>
    </row>
    <row r="12" spans="1:12" ht="15" customHeight="1">
      <c r="A12" s="124"/>
      <c r="B12" s="172"/>
      <c r="C12" s="124" t="s">
        <v>734</v>
      </c>
      <c r="D12" s="179"/>
      <c r="E12" s="383"/>
      <c r="F12" s="384"/>
      <c r="G12" s="384"/>
      <c r="H12" s="383"/>
      <c r="I12" s="384"/>
      <c r="J12" s="384"/>
      <c r="K12" s="383"/>
      <c r="L12" s="176"/>
    </row>
    <row r="13" spans="1:12" ht="15" customHeight="1">
      <c r="A13" s="124"/>
      <c r="B13" s="172"/>
      <c r="C13" s="124" t="s">
        <v>735</v>
      </c>
      <c r="D13" s="179"/>
      <c r="E13" s="383"/>
      <c r="F13" s="384"/>
      <c r="G13" s="384"/>
      <c r="H13" s="383"/>
      <c r="I13" s="384"/>
      <c r="J13" s="384"/>
      <c r="K13" s="383"/>
      <c r="L13" s="176"/>
    </row>
    <row r="14" spans="1:12" ht="15" customHeight="1">
      <c r="A14" s="124"/>
      <c r="B14" s="172"/>
      <c r="C14" s="124" t="s">
        <v>736</v>
      </c>
      <c r="D14" s="179"/>
      <c r="E14" s="383"/>
      <c r="F14" s="384"/>
      <c r="G14" s="384"/>
      <c r="H14" s="385"/>
      <c r="I14" s="384"/>
      <c r="J14" s="384"/>
      <c r="K14" s="383"/>
      <c r="L14" s="176"/>
    </row>
    <row r="15" spans="1:12" ht="8.1" customHeight="1">
      <c r="A15" s="124"/>
      <c r="B15" s="172"/>
      <c r="C15" s="124"/>
      <c r="D15" s="124"/>
      <c r="E15" s="388"/>
      <c r="F15" s="271"/>
      <c r="G15" s="271"/>
      <c r="H15" s="388"/>
      <c r="I15" s="271"/>
      <c r="J15" s="271"/>
      <c r="K15" s="388"/>
      <c r="L15" s="271"/>
    </row>
    <row r="16" spans="1:12" ht="15" customHeight="1">
      <c r="A16" s="124"/>
      <c r="B16" s="953" t="s">
        <v>737</v>
      </c>
      <c r="C16" s="953"/>
      <c r="D16" s="953"/>
      <c r="E16" s="953"/>
      <c r="F16" s="953"/>
      <c r="G16" s="953"/>
      <c r="H16" s="953"/>
      <c r="I16" s="953"/>
      <c r="J16" s="953"/>
      <c r="K16" s="953"/>
      <c r="L16" s="124"/>
    </row>
    <row r="17" spans="1:12" ht="15" customHeight="1">
      <c r="A17" s="124"/>
      <c r="B17" s="172"/>
      <c r="C17" s="124" t="s">
        <v>738</v>
      </c>
      <c r="D17" s="179"/>
      <c r="E17" s="383"/>
      <c r="F17" s="384"/>
      <c r="G17" s="384"/>
      <c r="H17" s="385"/>
      <c r="I17" s="384"/>
      <c r="J17" s="384"/>
      <c r="K17" s="383"/>
      <c r="L17" s="176"/>
    </row>
    <row r="18" spans="1:12" ht="15" customHeight="1">
      <c r="A18" s="124"/>
      <c r="B18" s="172"/>
      <c r="C18" s="124" t="s">
        <v>739</v>
      </c>
      <c r="D18" s="179"/>
      <c r="E18" s="383"/>
      <c r="F18" s="384"/>
      <c r="G18" s="384"/>
      <c r="H18" s="383"/>
      <c r="I18" s="384"/>
      <c r="J18" s="384"/>
      <c r="K18" s="383"/>
      <c r="L18" s="176"/>
    </row>
    <row r="19" spans="1:12" ht="8.1" customHeight="1">
      <c r="A19" s="124"/>
      <c r="C19" s="174"/>
      <c r="D19" s="174"/>
      <c r="E19" s="174"/>
      <c r="F19" s="174"/>
      <c r="G19" s="174"/>
      <c r="H19" s="174"/>
      <c r="I19" s="174"/>
      <c r="J19" s="174"/>
      <c r="K19" s="174"/>
      <c r="L19" s="271"/>
    </row>
    <row r="20" spans="1:12" ht="15" customHeight="1">
      <c r="A20" s="124"/>
      <c r="B20" s="953" t="s">
        <v>740</v>
      </c>
      <c r="C20" s="953"/>
      <c r="D20" s="953"/>
      <c r="E20" s="956"/>
      <c r="F20" s="953"/>
      <c r="G20" s="953"/>
      <c r="H20" s="956"/>
      <c r="I20" s="953"/>
      <c r="J20" s="953"/>
      <c r="K20" s="956"/>
      <c r="L20" s="124"/>
    </row>
    <row r="21" spans="1:12" ht="15" customHeight="1">
      <c r="A21" s="124"/>
      <c r="B21" s="181"/>
      <c r="C21" s="124" t="s">
        <v>741</v>
      </c>
      <c r="D21" s="179"/>
      <c r="E21" s="383"/>
      <c r="F21" s="384"/>
      <c r="G21" s="384"/>
      <c r="H21" s="383"/>
      <c r="I21" s="384"/>
      <c r="J21" s="384"/>
      <c r="K21" s="383"/>
      <c r="L21" s="176"/>
    </row>
    <row r="22" spans="1:12" ht="15" customHeight="1">
      <c r="A22" s="124"/>
      <c r="B22" s="182"/>
      <c r="C22" s="173" t="s">
        <v>742</v>
      </c>
      <c r="D22" s="179"/>
      <c r="E22" s="383"/>
      <c r="F22" s="384"/>
      <c r="G22" s="384"/>
      <c r="H22" s="383"/>
      <c r="I22" s="384"/>
      <c r="J22" s="384"/>
      <c r="K22" s="383"/>
      <c r="L22" s="176"/>
    </row>
    <row r="23" spans="1:12" ht="8.1" customHeight="1">
      <c r="A23" s="124"/>
      <c r="B23" s="172"/>
      <c r="C23" s="124"/>
      <c r="D23" s="124"/>
      <c r="E23" s="271"/>
      <c r="F23" s="271"/>
      <c r="G23" s="271"/>
      <c r="H23" s="271"/>
      <c r="I23" s="271"/>
      <c r="J23" s="271"/>
      <c r="K23" s="271"/>
      <c r="L23" s="271"/>
    </row>
    <row r="24" spans="1:12" ht="15" customHeight="1">
      <c r="A24" s="124"/>
      <c r="B24" s="954" t="s">
        <v>743</v>
      </c>
      <c r="C24" s="954"/>
      <c r="D24" s="124"/>
      <c r="E24" s="271"/>
      <c r="F24" s="271"/>
      <c r="G24" s="271"/>
      <c r="H24" s="271"/>
      <c r="I24" s="271"/>
      <c r="J24" s="271"/>
      <c r="K24" s="271"/>
      <c r="L24" s="271"/>
    </row>
    <row r="25" spans="1:12" ht="15" customHeight="1">
      <c r="A25" s="124"/>
      <c r="B25" s="172"/>
      <c r="C25" s="124" t="s">
        <v>744</v>
      </c>
      <c r="D25" s="179"/>
      <c r="E25" s="383"/>
      <c r="F25" s="384"/>
      <c r="G25" s="384"/>
      <c r="H25" s="385"/>
      <c r="I25" s="384"/>
      <c r="J25" s="384"/>
      <c r="K25" s="383"/>
      <c r="L25" s="176"/>
    </row>
    <row r="26" spans="1:12" ht="8.1" customHeight="1">
      <c r="A26" s="124"/>
      <c r="C26" s="183"/>
      <c r="D26" s="183"/>
      <c r="E26" s="183"/>
      <c r="F26" s="183"/>
      <c r="G26" s="183"/>
      <c r="H26" s="183"/>
      <c r="I26" s="183"/>
      <c r="J26" s="183"/>
      <c r="K26" s="183"/>
      <c r="L26" s="271"/>
    </row>
    <row r="27" spans="1:12" ht="15" customHeight="1">
      <c r="A27" s="124"/>
      <c r="B27" s="954" t="s">
        <v>745</v>
      </c>
      <c r="C27" s="954"/>
      <c r="D27" s="183"/>
      <c r="E27" s="184"/>
      <c r="F27" s="183"/>
      <c r="G27" s="183"/>
      <c r="H27" s="184"/>
      <c r="I27" s="183"/>
      <c r="J27" s="183"/>
      <c r="K27" s="184"/>
      <c r="L27" s="271"/>
    </row>
    <row r="28" spans="1:12" ht="15" customHeight="1">
      <c r="A28" s="124"/>
      <c r="B28" s="172"/>
      <c r="C28" s="124" t="s">
        <v>746</v>
      </c>
      <c r="D28" s="179"/>
      <c r="E28" s="383"/>
      <c r="F28" s="384"/>
      <c r="G28" s="384"/>
      <c r="H28" s="385"/>
      <c r="I28" s="384"/>
      <c r="J28" s="384"/>
      <c r="K28" s="383"/>
      <c r="L28" s="176"/>
    </row>
    <row r="29" spans="1:12" ht="8.1" customHeight="1">
      <c r="A29" s="124"/>
      <c r="C29" s="174"/>
      <c r="D29" s="174"/>
      <c r="E29" s="185"/>
      <c r="F29" s="174"/>
      <c r="G29" s="174"/>
      <c r="H29" s="185"/>
      <c r="I29" s="174"/>
      <c r="J29" s="174"/>
      <c r="K29" s="185"/>
      <c r="L29" s="271"/>
    </row>
    <row r="30" spans="1:12" ht="15" customHeight="1">
      <c r="A30" s="124"/>
      <c r="B30" s="953" t="s">
        <v>747</v>
      </c>
      <c r="C30" s="953"/>
      <c r="D30" s="174"/>
      <c r="E30" s="178"/>
      <c r="F30" s="174"/>
      <c r="G30" s="174"/>
      <c r="H30" s="178"/>
      <c r="I30" s="174"/>
      <c r="J30" s="174"/>
      <c r="K30" s="178"/>
      <c r="L30" s="124"/>
    </row>
    <row r="31" spans="1:12" ht="15" customHeight="1">
      <c r="A31" s="124"/>
      <c r="B31" s="172"/>
      <c r="C31" s="124" t="s">
        <v>748</v>
      </c>
      <c r="D31" s="179"/>
      <c r="E31" s="383"/>
      <c r="F31" s="384"/>
      <c r="G31" s="384"/>
      <c r="H31" s="383"/>
      <c r="I31" s="384"/>
      <c r="J31" s="384"/>
      <c r="K31" s="383"/>
      <c r="L31" s="176"/>
    </row>
    <row r="32" spans="1:12" ht="15" customHeight="1">
      <c r="A32" s="124"/>
      <c r="B32" s="172"/>
      <c r="C32" s="124" t="s">
        <v>749</v>
      </c>
      <c r="D32" s="179"/>
      <c r="E32" s="383"/>
      <c r="F32" s="384"/>
      <c r="G32" s="384"/>
      <c r="H32" s="383"/>
      <c r="I32" s="384"/>
      <c r="J32" s="384"/>
      <c r="K32" s="383"/>
      <c r="L32" s="176"/>
    </row>
    <row r="33" spans="1:19" ht="8.1" customHeight="1">
      <c r="A33" s="124"/>
      <c r="B33" s="172"/>
      <c r="C33" s="186"/>
      <c r="D33" s="124"/>
      <c r="E33" s="180"/>
      <c r="F33" s="124"/>
      <c r="G33" s="179"/>
      <c r="H33" s="187"/>
      <c r="I33" s="179"/>
      <c r="J33" s="179"/>
      <c r="K33" s="180"/>
      <c r="L33" s="124"/>
    </row>
    <row r="34" spans="1:19" ht="15" customHeight="1">
      <c r="A34" s="124"/>
      <c r="B34" s="953" t="s">
        <v>750</v>
      </c>
      <c r="C34" s="953"/>
      <c r="D34" s="953"/>
      <c r="E34" s="953"/>
      <c r="F34" s="953"/>
      <c r="G34" s="953"/>
      <c r="H34" s="953"/>
      <c r="I34" s="953"/>
      <c r="J34" s="953"/>
      <c r="K34" s="953"/>
      <c r="L34" s="124"/>
      <c r="N34" s="612"/>
      <c r="O34" s="612"/>
      <c r="P34" s="612"/>
      <c r="Q34" s="612"/>
      <c r="R34" s="612"/>
      <c r="S34" s="612"/>
    </row>
    <row r="35" spans="1:19" ht="15" customHeight="1">
      <c r="A35" s="124"/>
      <c r="B35" s="172"/>
      <c r="C35" s="124" t="s">
        <v>751</v>
      </c>
      <c r="D35" s="179"/>
      <c r="E35" s="383"/>
      <c r="F35" s="384"/>
      <c r="G35" s="384"/>
      <c r="H35" s="383"/>
      <c r="I35" s="384"/>
      <c r="J35" s="384"/>
      <c r="K35" s="383"/>
      <c r="L35" s="176"/>
      <c r="M35" s="88"/>
      <c r="N35" s="612"/>
      <c r="O35" s="612"/>
      <c r="P35" s="612"/>
      <c r="Q35" s="612"/>
      <c r="R35" s="612"/>
      <c r="S35" s="612"/>
    </row>
    <row r="36" spans="1:19" ht="15" customHeight="1">
      <c r="A36" s="124"/>
      <c r="B36" s="172"/>
      <c r="C36" s="124" t="s">
        <v>752</v>
      </c>
      <c r="D36" s="179"/>
      <c r="E36" s="383"/>
      <c r="F36" s="384"/>
      <c r="G36" s="384"/>
      <c r="H36" s="383"/>
      <c r="I36" s="384"/>
      <c r="J36" s="384"/>
      <c r="K36" s="383"/>
      <c r="L36" s="176"/>
      <c r="M36" s="88"/>
      <c r="N36" s="612"/>
      <c r="O36" s="612"/>
      <c r="P36" s="612"/>
      <c r="Q36" s="612"/>
      <c r="R36" s="612"/>
      <c r="S36" s="612"/>
    </row>
    <row r="37" spans="1:19" ht="8.1" customHeight="1">
      <c r="A37" s="124"/>
      <c r="C37" s="183"/>
      <c r="D37" s="183"/>
      <c r="E37" s="188"/>
      <c r="F37" s="183"/>
      <c r="G37" s="183"/>
      <c r="H37" s="188"/>
      <c r="I37" s="183"/>
      <c r="J37" s="183"/>
      <c r="K37" s="188"/>
      <c r="L37" s="386"/>
      <c r="M37" s="88"/>
      <c r="N37" s="612"/>
      <c r="O37" s="612"/>
      <c r="P37" s="612"/>
      <c r="Q37" s="612"/>
      <c r="R37" s="612"/>
      <c r="S37" s="612"/>
    </row>
    <row r="38" spans="1:19" ht="15" customHeight="1">
      <c r="A38" s="124"/>
      <c r="B38" s="88" t="s">
        <v>753</v>
      </c>
      <c r="C38" s="88"/>
      <c r="D38" s="179"/>
      <c r="E38" s="383"/>
      <c r="F38" s="384"/>
      <c r="G38" s="384"/>
      <c r="H38" s="383"/>
      <c r="I38" s="384"/>
      <c r="J38" s="384"/>
      <c r="K38" s="383"/>
      <c r="L38" s="176"/>
      <c r="M38" s="88"/>
      <c r="N38" s="612"/>
      <c r="O38" s="612"/>
      <c r="P38" s="612"/>
      <c r="Q38" s="612"/>
      <c r="R38" s="612"/>
      <c r="S38" s="612"/>
    </row>
    <row r="39" spans="1:19" ht="7.5" customHeight="1">
      <c r="A39" s="124"/>
      <c r="E39" s="88"/>
      <c r="F39" s="88"/>
      <c r="G39" s="88"/>
      <c r="H39" s="88"/>
      <c r="I39" s="88"/>
      <c r="J39" s="88"/>
      <c r="K39" s="88"/>
      <c r="L39" s="176"/>
      <c r="M39" s="88"/>
    </row>
    <row r="40" spans="1:19" ht="15" customHeight="1">
      <c r="A40" s="124"/>
      <c r="B40" s="954" t="s">
        <v>754</v>
      </c>
      <c r="C40" s="954"/>
      <c r="D40" s="183"/>
      <c r="E40" s="184"/>
      <c r="F40" s="183"/>
      <c r="G40" s="183"/>
      <c r="H40" s="184"/>
      <c r="I40" s="183"/>
      <c r="J40" s="183"/>
      <c r="K40" s="184"/>
      <c r="L40" s="176"/>
      <c r="M40" s="88"/>
    </row>
    <row r="41" spans="1:19" ht="15" customHeight="1">
      <c r="A41" s="124"/>
      <c r="B41" s="172"/>
      <c r="C41" s="124" t="s">
        <v>755</v>
      </c>
      <c r="D41" s="179"/>
      <c r="E41" s="383"/>
      <c r="F41" s="384"/>
      <c r="G41" s="384"/>
      <c r="H41" s="385"/>
      <c r="I41" s="384"/>
      <c r="J41" s="384"/>
      <c r="K41" s="383"/>
      <c r="L41" s="176"/>
      <c r="M41" s="88"/>
    </row>
    <row r="42" spans="1:19" ht="8.1" customHeight="1">
      <c r="A42" s="124"/>
      <c r="E42" s="88"/>
      <c r="F42" s="88"/>
      <c r="G42" s="88"/>
      <c r="H42" s="88"/>
      <c r="I42" s="88"/>
      <c r="J42" s="88"/>
      <c r="K42" s="88"/>
      <c r="L42" s="271"/>
      <c r="M42" s="88"/>
    </row>
    <row r="43" spans="1:19" ht="15" customHeight="1">
      <c r="A43" s="124"/>
      <c r="B43" s="953" t="s">
        <v>756</v>
      </c>
      <c r="C43" s="953"/>
      <c r="D43" s="174"/>
      <c r="E43" s="178"/>
      <c r="F43" s="174"/>
      <c r="G43" s="174"/>
      <c r="H43" s="178"/>
      <c r="I43" s="174"/>
      <c r="J43" s="174"/>
      <c r="K43" s="178"/>
      <c r="L43" s="271"/>
      <c r="M43" s="88"/>
    </row>
    <row r="44" spans="1:19" ht="15" customHeight="1">
      <c r="A44" s="124"/>
      <c r="B44" s="172"/>
      <c r="C44" s="124" t="s">
        <v>757</v>
      </c>
      <c r="D44" s="179"/>
      <c r="E44" s="383"/>
      <c r="F44" s="384"/>
      <c r="G44" s="384"/>
      <c r="H44" s="385"/>
      <c r="I44" s="384"/>
      <c r="J44" s="384"/>
      <c r="K44" s="383"/>
      <c r="L44" s="176"/>
      <c r="M44" s="88"/>
    </row>
    <row r="45" spans="1:19" ht="15" customHeight="1">
      <c r="A45" s="124"/>
      <c r="B45" s="172"/>
      <c r="C45" s="124" t="s">
        <v>758</v>
      </c>
      <c r="D45" s="179"/>
      <c r="E45" s="383"/>
      <c r="F45" s="384"/>
      <c r="G45" s="384"/>
      <c r="H45" s="385"/>
      <c r="I45" s="384"/>
      <c r="J45" s="384"/>
      <c r="K45" s="383"/>
      <c r="L45" s="271"/>
      <c r="M45" s="88"/>
    </row>
    <row r="46" spans="1:19" ht="8.1" customHeight="1">
      <c r="A46" s="124"/>
      <c r="C46" s="174"/>
      <c r="D46" s="174"/>
      <c r="E46" s="185"/>
      <c r="F46" s="174"/>
      <c r="G46" s="174"/>
      <c r="H46" s="185"/>
      <c r="I46" s="174"/>
      <c r="J46" s="174"/>
      <c r="K46" s="185"/>
      <c r="L46" s="124"/>
    </row>
    <row r="47" spans="1:19" ht="15" customHeight="1">
      <c r="A47" s="124"/>
      <c r="B47" s="953" t="s">
        <v>759</v>
      </c>
      <c r="C47" s="953"/>
      <c r="D47" s="953"/>
      <c r="E47" s="953"/>
      <c r="F47" s="953"/>
      <c r="G47" s="953"/>
      <c r="H47" s="953"/>
      <c r="I47" s="953"/>
      <c r="J47" s="953"/>
      <c r="K47" s="953"/>
      <c r="L47" s="125"/>
    </row>
    <row r="48" spans="1:19" ht="15" customHeight="1">
      <c r="A48" s="124"/>
      <c r="B48" s="172"/>
      <c r="C48" s="124" t="s">
        <v>760</v>
      </c>
      <c r="D48" s="179"/>
      <c r="E48" s="383"/>
      <c r="F48" s="384"/>
      <c r="G48" s="384"/>
      <c r="H48" s="385"/>
      <c r="I48" s="384"/>
      <c r="J48" s="384"/>
      <c r="K48" s="383"/>
      <c r="L48" s="88"/>
    </row>
    <row r="49" spans="1:12" ht="7.5" customHeight="1">
      <c r="A49" s="125"/>
      <c r="C49" s="174"/>
      <c r="D49" s="174"/>
      <c r="E49" s="185"/>
      <c r="F49" s="174"/>
      <c r="G49" s="174"/>
      <c r="H49" s="185"/>
      <c r="I49" s="174"/>
      <c r="J49" s="174"/>
      <c r="K49" s="185"/>
      <c r="L49" s="88"/>
    </row>
    <row r="50" spans="1:12" ht="15" customHeight="1">
      <c r="A50" s="124"/>
      <c r="B50" s="953" t="s">
        <v>761</v>
      </c>
      <c r="C50" s="953"/>
      <c r="D50" s="174"/>
      <c r="E50" s="178"/>
      <c r="F50" s="174"/>
      <c r="G50" s="174"/>
      <c r="H50" s="178"/>
      <c r="I50" s="174"/>
      <c r="J50" s="174"/>
      <c r="K50" s="178"/>
      <c r="L50" s="88"/>
    </row>
    <row r="51" spans="1:12" ht="15" customHeight="1">
      <c r="B51" s="172"/>
      <c r="C51" s="124" t="s">
        <v>762</v>
      </c>
      <c r="D51" s="179"/>
      <c r="E51" s="383"/>
      <c r="F51" s="384"/>
      <c r="G51" s="384"/>
      <c r="H51" s="385"/>
      <c r="I51" s="384"/>
      <c r="J51" s="384"/>
      <c r="K51" s="383"/>
      <c r="L51" s="88"/>
    </row>
    <row r="55" spans="1:12" ht="18" customHeight="1"/>
  </sheetData>
  <sheetProtection algorithmName="SHA-512" hashValue="k7qEZHIPu82XEqW8peIwwyesUIpuzRuVHPhOBCg3H0uEUllGGIWV7JCPTM+9brrkZn4z7TzDq6wEn6rfRPvH9w==" saltValue="0S1ZN7PsuGHV44tfNE4WeA==" spinCount="100000" sheet="1" selectLockedCells="1"/>
  <mergeCells count="17">
    <mergeCell ref="N34:S38"/>
    <mergeCell ref="B1:K1"/>
    <mergeCell ref="B34:K34"/>
    <mergeCell ref="B16:K16"/>
    <mergeCell ref="B20:K20"/>
    <mergeCell ref="B5:C5"/>
    <mergeCell ref="B7:C7"/>
    <mergeCell ref="D2:F2"/>
    <mergeCell ref="G2:I2"/>
    <mergeCell ref="J2:L2"/>
    <mergeCell ref="B24:C24"/>
    <mergeCell ref="B50:C50"/>
    <mergeCell ref="B30:C30"/>
    <mergeCell ref="B43:C43"/>
    <mergeCell ref="B27:C27"/>
    <mergeCell ref="B47:K47"/>
    <mergeCell ref="B40:C40"/>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ignoredErrors>
    <ignoredError sqref="A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7369" r:id="rId4" name="Check Box 265">
              <controlPr defaultSize="0" autoFill="0" autoLine="0" autoPict="0">
                <anchor moveWithCells="1">
                  <from>
                    <xdr:col>4</xdr:col>
                    <xdr:colOff>0</xdr:colOff>
                    <xdr:row>3</xdr:row>
                    <xdr:rowOff>180975</xdr:rowOff>
                  </from>
                  <to>
                    <xdr:col>4</xdr:col>
                    <xdr:colOff>209550</xdr:colOff>
                    <xdr:row>5</xdr:row>
                    <xdr:rowOff>9525</xdr:rowOff>
                  </to>
                </anchor>
              </controlPr>
            </control>
          </mc:Choice>
        </mc:AlternateContent>
        <mc:AlternateContent xmlns:mc="http://schemas.openxmlformats.org/markup-compatibility/2006">
          <mc:Choice Requires="x14">
            <control shapeId="47370" r:id="rId5" name="Check Box 266">
              <controlPr defaultSize="0" autoFill="0" autoLine="0" autoPict="0">
                <anchor moveWithCells="1">
                  <from>
                    <xdr:col>7</xdr:col>
                    <xdr:colOff>0</xdr:colOff>
                    <xdr:row>3</xdr:row>
                    <xdr:rowOff>171450</xdr:rowOff>
                  </from>
                  <to>
                    <xdr:col>7</xdr:col>
                    <xdr:colOff>209550</xdr:colOff>
                    <xdr:row>5</xdr:row>
                    <xdr:rowOff>0</xdr:rowOff>
                  </to>
                </anchor>
              </controlPr>
            </control>
          </mc:Choice>
        </mc:AlternateContent>
        <mc:AlternateContent xmlns:mc="http://schemas.openxmlformats.org/markup-compatibility/2006">
          <mc:Choice Requires="x14">
            <control shapeId="47372" r:id="rId6" name="Check Box 268">
              <controlPr defaultSize="0" autoFill="0" autoLine="0" autoPict="0">
                <anchor moveWithCells="1">
                  <from>
                    <xdr:col>10</xdr:col>
                    <xdr:colOff>9525</xdr:colOff>
                    <xdr:row>3</xdr:row>
                    <xdr:rowOff>180975</xdr:rowOff>
                  </from>
                  <to>
                    <xdr:col>11</xdr:col>
                    <xdr:colOff>0</xdr:colOff>
                    <xdr:row>5</xdr:row>
                    <xdr:rowOff>9525</xdr:rowOff>
                  </to>
                </anchor>
              </controlPr>
            </control>
          </mc:Choice>
        </mc:AlternateContent>
        <mc:AlternateContent xmlns:mc="http://schemas.openxmlformats.org/markup-compatibility/2006">
          <mc:Choice Requires="x14">
            <control shapeId="47376" r:id="rId7" name="Check Box 272">
              <controlPr defaultSize="0" autoFill="0" autoLine="0" autoPict="0">
                <anchor moveWithCells="1">
                  <from>
                    <xdr:col>4</xdr:col>
                    <xdr:colOff>0</xdr:colOff>
                    <xdr:row>6</xdr:row>
                    <xdr:rowOff>180975</xdr:rowOff>
                  </from>
                  <to>
                    <xdr:col>4</xdr:col>
                    <xdr:colOff>209550</xdr:colOff>
                    <xdr:row>8</xdr:row>
                    <xdr:rowOff>9525</xdr:rowOff>
                  </to>
                </anchor>
              </controlPr>
            </control>
          </mc:Choice>
        </mc:AlternateContent>
        <mc:AlternateContent xmlns:mc="http://schemas.openxmlformats.org/markup-compatibility/2006">
          <mc:Choice Requires="x14">
            <control shapeId="47378" r:id="rId8" name="Check Box 274">
              <controlPr defaultSize="0" autoFill="0" autoLine="0" autoPict="0">
                <anchor moveWithCells="1">
                  <from>
                    <xdr:col>10</xdr:col>
                    <xdr:colOff>9525</xdr:colOff>
                    <xdr:row>6</xdr:row>
                    <xdr:rowOff>180975</xdr:rowOff>
                  </from>
                  <to>
                    <xdr:col>11</xdr:col>
                    <xdr:colOff>0</xdr:colOff>
                    <xdr:row>8</xdr:row>
                    <xdr:rowOff>9525</xdr:rowOff>
                  </to>
                </anchor>
              </controlPr>
            </control>
          </mc:Choice>
        </mc:AlternateContent>
        <mc:AlternateContent xmlns:mc="http://schemas.openxmlformats.org/markup-compatibility/2006">
          <mc:Choice Requires="x14">
            <control shapeId="47379" r:id="rId9" name="Check Box 275">
              <controlPr defaultSize="0" autoFill="0" autoLine="0" autoPict="0">
                <anchor moveWithCells="1">
                  <from>
                    <xdr:col>4</xdr:col>
                    <xdr:colOff>0</xdr:colOff>
                    <xdr:row>7</xdr:row>
                    <xdr:rowOff>180975</xdr:rowOff>
                  </from>
                  <to>
                    <xdr:col>4</xdr:col>
                    <xdr:colOff>209550</xdr:colOff>
                    <xdr:row>9</xdr:row>
                    <xdr:rowOff>9525</xdr:rowOff>
                  </to>
                </anchor>
              </controlPr>
            </control>
          </mc:Choice>
        </mc:AlternateContent>
        <mc:AlternateContent xmlns:mc="http://schemas.openxmlformats.org/markup-compatibility/2006">
          <mc:Choice Requires="x14">
            <control shapeId="47380" r:id="rId10" name="Check Box 276">
              <controlPr defaultSize="0" autoFill="0" autoLine="0" autoPict="0">
                <anchor moveWithCells="1">
                  <from>
                    <xdr:col>7</xdr:col>
                    <xdr:colOff>0</xdr:colOff>
                    <xdr:row>7</xdr:row>
                    <xdr:rowOff>171450</xdr:rowOff>
                  </from>
                  <to>
                    <xdr:col>7</xdr:col>
                    <xdr:colOff>209550</xdr:colOff>
                    <xdr:row>9</xdr:row>
                    <xdr:rowOff>0</xdr:rowOff>
                  </to>
                </anchor>
              </controlPr>
            </control>
          </mc:Choice>
        </mc:AlternateContent>
        <mc:AlternateContent xmlns:mc="http://schemas.openxmlformats.org/markup-compatibility/2006">
          <mc:Choice Requires="x14">
            <control shapeId="47381" r:id="rId11" name="Check Box 277">
              <controlPr defaultSize="0" autoFill="0" autoLine="0" autoPict="0">
                <anchor moveWithCells="1">
                  <from>
                    <xdr:col>10</xdr:col>
                    <xdr:colOff>9525</xdr:colOff>
                    <xdr:row>7</xdr:row>
                    <xdr:rowOff>180975</xdr:rowOff>
                  </from>
                  <to>
                    <xdr:col>11</xdr:col>
                    <xdr:colOff>0</xdr:colOff>
                    <xdr:row>9</xdr:row>
                    <xdr:rowOff>9525</xdr:rowOff>
                  </to>
                </anchor>
              </controlPr>
            </control>
          </mc:Choice>
        </mc:AlternateContent>
        <mc:AlternateContent xmlns:mc="http://schemas.openxmlformats.org/markup-compatibility/2006">
          <mc:Choice Requires="x14">
            <control shapeId="47382" r:id="rId12" name="Check Box 278">
              <controlPr defaultSize="0" autoFill="0" autoLine="0" autoPict="0">
                <anchor moveWithCells="1">
                  <from>
                    <xdr:col>4</xdr:col>
                    <xdr:colOff>0</xdr:colOff>
                    <xdr:row>8</xdr:row>
                    <xdr:rowOff>180975</xdr:rowOff>
                  </from>
                  <to>
                    <xdr:col>4</xdr:col>
                    <xdr:colOff>209550</xdr:colOff>
                    <xdr:row>10</xdr:row>
                    <xdr:rowOff>9525</xdr:rowOff>
                  </to>
                </anchor>
              </controlPr>
            </control>
          </mc:Choice>
        </mc:AlternateContent>
        <mc:AlternateContent xmlns:mc="http://schemas.openxmlformats.org/markup-compatibility/2006">
          <mc:Choice Requires="x14">
            <control shapeId="47383" r:id="rId13" name="Check Box 279">
              <controlPr defaultSize="0" autoFill="0" autoLine="0" autoPict="0">
                <anchor moveWithCells="1">
                  <from>
                    <xdr:col>7</xdr:col>
                    <xdr:colOff>0</xdr:colOff>
                    <xdr:row>8</xdr:row>
                    <xdr:rowOff>171450</xdr:rowOff>
                  </from>
                  <to>
                    <xdr:col>7</xdr:col>
                    <xdr:colOff>209550</xdr:colOff>
                    <xdr:row>10</xdr:row>
                    <xdr:rowOff>0</xdr:rowOff>
                  </to>
                </anchor>
              </controlPr>
            </control>
          </mc:Choice>
        </mc:AlternateContent>
        <mc:AlternateContent xmlns:mc="http://schemas.openxmlformats.org/markup-compatibility/2006">
          <mc:Choice Requires="x14">
            <control shapeId="47384" r:id="rId14" name="Check Box 280">
              <controlPr defaultSize="0" autoFill="0" autoLine="0" autoPict="0">
                <anchor moveWithCells="1">
                  <from>
                    <xdr:col>10</xdr:col>
                    <xdr:colOff>9525</xdr:colOff>
                    <xdr:row>8</xdr:row>
                    <xdr:rowOff>180975</xdr:rowOff>
                  </from>
                  <to>
                    <xdr:col>11</xdr:col>
                    <xdr:colOff>0</xdr:colOff>
                    <xdr:row>10</xdr:row>
                    <xdr:rowOff>9525</xdr:rowOff>
                  </to>
                </anchor>
              </controlPr>
            </control>
          </mc:Choice>
        </mc:AlternateContent>
        <mc:AlternateContent xmlns:mc="http://schemas.openxmlformats.org/markup-compatibility/2006">
          <mc:Choice Requires="x14">
            <control shapeId="47385" r:id="rId15" name="Check Box 281">
              <controlPr defaultSize="0" autoFill="0" autoLine="0" autoPict="0">
                <anchor moveWithCells="1">
                  <from>
                    <xdr:col>4</xdr:col>
                    <xdr:colOff>0</xdr:colOff>
                    <xdr:row>9</xdr:row>
                    <xdr:rowOff>180975</xdr:rowOff>
                  </from>
                  <to>
                    <xdr:col>4</xdr:col>
                    <xdr:colOff>209550</xdr:colOff>
                    <xdr:row>11</xdr:row>
                    <xdr:rowOff>9525</xdr:rowOff>
                  </to>
                </anchor>
              </controlPr>
            </control>
          </mc:Choice>
        </mc:AlternateContent>
        <mc:AlternateContent xmlns:mc="http://schemas.openxmlformats.org/markup-compatibility/2006">
          <mc:Choice Requires="x14">
            <control shapeId="47386" r:id="rId16" name="Check Box 282">
              <controlPr defaultSize="0" autoFill="0" autoLine="0" autoPict="0">
                <anchor moveWithCells="1">
                  <from>
                    <xdr:col>7</xdr:col>
                    <xdr:colOff>0</xdr:colOff>
                    <xdr:row>9</xdr:row>
                    <xdr:rowOff>171450</xdr:rowOff>
                  </from>
                  <to>
                    <xdr:col>7</xdr:col>
                    <xdr:colOff>209550</xdr:colOff>
                    <xdr:row>11</xdr:row>
                    <xdr:rowOff>0</xdr:rowOff>
                  </to>
                </anchor>
              </controlPr>
            </control>
          </mc:Choice>
        </mc:AlternateContent>
        <mc:AlternateContent xmlns:mc="http://schemas.openxmlformats.org/markup-compatibility/2006">
          <mc:Choice Requires="x14">
            <control shapeId="47387" r:id="rId17" name="Check Box 283">
              <controlPr defaultSize="0" autoFill="0" autoLine="0" autoPict="0">
                <anchor moveWithCells="1">
                  <from>
                    <xdr:col>10</xdr:col>
                    <xdr:colOff>9525</xdr:colOff>
                    <xdr:row>9</xdr:row>
                    <xdr:rowOff>180975</xdr:rowOff>
                  </from>
                  <to>
                    <xdr:col>11</xdr:col>
                    <xdr:colOff>0</xdr:colOff>
                    <xdr:row>11</xdr:row>
                    <xdr:rowOff>9525</xdr:rowOff>
                  </to>
                </anchor>
              </controlPr>
            </control>
          </mc:Choice>
        </mc:AlternateContent>
        <mc:AlternateContent xmlns:mc="http://schemas.openxmlformats.org/markup-compatibility/2006">
          <mc:Choice Requires="x14">
            <control shapeId="47388" r:id="rId18" name="Check Box 284">
              <controlPr defaultSize="0" autoFill="0" autoLine="0" autoPict="0">
                <anchor moveWithCells="1">
                  <from>
                    <xdr:col>4</xdr:col>
                    <xdr:colOff>0</xdr:colOff>
                    <xdr:row>10</xdr:row>
                    <xdr:rowOff>180975</xdr:rowOff>
                  </from>
                  <to>
                    <xdr:col>4</xdr:col>
                    <xdr:colOff>209550</xdr:colOff>
                    <xdr:row>12</xdr:row>
                    <xdr:rowOff>9525</xdr:rowOff>
                  </to>
                </anchor>
              </controlPr>
            </control>
          </mc:Choice>
        </mc:AlternateContent>
        <mc:AlternateContent xmlns:mc="http://schemas.openxmlformats.org/markup-compatibility/2006">
          <mc:Choice Requires="x14">
            <control shapeId="47389" r:id="rId19" name="Check Box 285">
              <controlPr defaultSize="0" autoFill="0" autoLine="0" autoPict="0">
                <anchor moveWithCells="1">
                  <from>
                    <xdr:col>7</xdr:col>
                    <xdr:colOff>0</xdr:colOff>
                    <xdr:row>10</xdr:row>
                    <xdr:rowOff>171450</xdr:rowOff>
                  </from>
                  <to>
                    <xdr:col>7</xdr:col>
                    <xdr:colOff>209550</xdr:colOff>
                    <xdr:row>12</xdr:row>
                    <xdr:rowOff>0</xdr:rowOff>
                  </to>
                </anchor>
              </controlPr>
            </control>
          </mc:Choice>
        </mc:AlternateContent>
        <mc:AlternateContent xmlns:mc="http://schemas.openxmlformats.org/markup-compatibility/2006">
          <mc:Choice Requires="x14">
            <control shapeId="47390" r:id="rId20" name="Check Box 286">
              <controlPr defaultSize="0" autoFill="0" autoLine="0" autoPict="0">
                <anchor moveWithCells="1">
                  <from>
                    <xdr:col>10</xdr:col>
                    <xdr:colOff>9525</xdr:colOff>
                    <xdr:row>10</xdr:row>
                    <xdr:rowOff>180975</xdr:rowOff>
                  </from>
                  <to>
                    <xdr:col>11</xdr:col>
                    <xdr:colOff>0</xdr:colOff>
                    <xdr:row>12</xdr:row>
                    <xdr:rowOff>9525</xdr:rowOff>
                  </to>
                </anchor>
              </controlPr>
            </control>
          </mc:Choice>
        </mc:AlternateContent>
        <mc:AlternateContent xmlns:mc="http://schemas.openxmlformats.org/markup-compatibility/2006">
          <mc:Choice Requires="x14">
            <control shapeId="47391" r:id="rId21" name="Check Box 287">
              <controlPr defaultSize="0" autoFill="0" autoLine="0" autoPict="0">
                <anchor moveWithCells="1">
                  <from>
                    <xdr:col>4</xdr:col>
                    <xdr:colOff>0</xdr:colOff>
                    <xdr:row>11</xdr:row>
                    <xdr:rowOff>180975</xdr:rowOff>
                  </from>
                  <to>
                    <xdr:col>4</xdr:col>
                    <xdr:colOff>209550</xdr:colOff>
                    <xdr:row>13</xdr:row>
                    <xdr:rowOff>9525</xdr:rowOff>
                  </to>
                </anchor>
              </controlPr>
            </control>
          </mc:Choice>
        </mc:AlternateContent>
        <mc:AlternateContent xmlns:mc="http://schemas.openxmlformats.org/markup-compatibility/2006">
          <mc:Choice Requires="x14">
            <control shapeId="47392" r:id="rId22" name="Check Box 288">
              <controlPr defaultSize="0" autoFill="0" autoLine="0" autoPict="0">
                <anchor moveWithCells="1">
                  <from>
                    <xdr:col>7</xdr:col>
                    <xdr:colOff>0</xdr:colOff>
                    <xdr:row>11</xdr:row>
                    <xdr:rowOff>171450</xdr:rowOff>
                  </from>
                  <to>
                    <xdr:col>7</xdr:col>
                    <xdr:colOff>209550</xdr:colOff>
                    <xdr:row>13</xdr:row>
                    <xdr:rowOff>0</xdr:rowOff>
                  </to>
                </anchor>
              </controlPr>
            </control>
          </mc:Choice>
        </mc:AlternateContent>
        <mc:AlternateContent xmlns:mc="http://schemas.openxmlformats.org/markup-compatibility/2006">
          <mc:Choice Requires="x14">
            <control shapeId="47393" r:id="rId23" name="Check Box 289">
              <controlPr defaultSize="0" autoFill="0" autoLine="0" autoPict="0">
                <anchor moveWithCells="1">
                  <from>
                    <xdr:col>10</xdr:col>
                    <xdr:colOff>9525</xdr:colOff>
                    <xdr:row>11</xdr:row>
                    <xdr:rowOff>180975</xdr:rowOff>
                  </from>
                  <to>
                    <xdr:col>11</xdr:col>
                    <xdr:colOff>0</xdr:colOff>
                    <xdr:row>13</xdr:row>
                    <xdr:rowOff>9525</xdr:rowOff>
                  </to>
                </anchor>
              </controlPr>
            </control>
          </mc:Choice>
        </mc:AlternateContent>
        <mc:AlternateContent xmlns:mc="http://schemas.openxmlformats.org/markup-compatibility/2006">
          <mc:Choice Requires="x14">
            <control shapeId="47394" r:id="rId24" name="Check Box 290">
              <controlPr defaultSize="0" autoFill="0" autoLine="0" autoPict="0">
                <anchor moveWithCells="1">
                  <from>
                    <xdr:col>4</xdr:col>
                    <xdr:colOff>0</xdr:colOff>
                    <xdr:row>12</xdr:row>
                    <xdr:rowOff>180975</xdr:rowOff>
                  </from>
                  <to>
                    <xdr:col>4</xdr:col>
                    <xdr:colOff>209550</xdr:colOff>
                    <xdr:row>14</xdr:row>
                    <xdr:rowOff>9525</xdr:rowOff>
                  </to>
                </anchor>
              </controlPr>
            </control>
          </mc:Choice>
        </mc:AlternateContent>
        <mc:AlternateContent xmlns:mc="http://schemas.openxmlformats.org/markup-compatibility/2006">
          <mc:Choice Requires="x14">
            <control shapeId="47396" r:id="rId25" name="Check Box 292">
              <controlPr defaultSize="0" autoFill="0" autoLine="0" autoPict="0">
                <anchor moveWithCells="1">
                  <from>
                    <xdr:col>10</xdr:col>
                    <xdr:colOff>9525</xdr:colOff>
                    <xdr:row>12</xdr:row>
                    <xdr:rowOff>180975</xdr:rowOff>
                  </from>
                  <to>
                    <xdr:col>11</xdr:col>
                    <xdr:colOff>0</xdr:colOff>
                    <xdr:row>14</xdr:row>
                    <xdr:rowOff>9525</xdr:rowOff>
                  </to>
                </anchor>
              </controlPr>
            </control>
          </mc:Choice>
        </mc:AlternateContent>
        <mc:AlternateContent xmlns:mc="http://schemas.openxmlformats.org/markup-compatibility/2006">
          <mc:Choice Requires="x14">
            <control shapeId="47400" r:id="rId26" name="Check Box 296">
              <controlPr defaultSize="0" autoFill="0" autoLine="0" autoPict="0">
                <anchor moveWithCells="1">
                  <from>
                    <xdr:col>4</xdr:col>
                    <xdr:colOff>0</xdr:colOff>
                    <xdr:row>15</xdr:row>
                    <xdr:rowOff>180975</xdr:rowOff>
                  </from>
                  <to>
                    <xdr:col>4</xdr:col>
                    <xdr:colOff>209550</xdr:colOff>
                    <xdr:row>17</xdr:row>
                    <xdr:rowOff>9525</xdr:rowOff>
                  </to>
                </anchor>
              </controlPr>
            </control>
          </mc:Choice>
        </mc:AlternateContent>
        <mc:AlternateContent xmlns:mc="http://schemas.openxmlformats.org/markup-compatibility/2006">
          <mc:Choice Requires="x14">
            <control shapeId="47402" r:id="rId27" name="Check Box 298">
              <controlPr defaultSize="0" autoFill="0" autoLine="0" autoPict="0">
                <anchor moveWithCells="1">
                  <from>
                    <xdr:col>10</xdr:col>
                    <xdr:colOff>9525</xdr:colOff>
                    <xdr:row>15</xdr:row>
                    <xdr:rowOff>180975</xdr:rowOff>
                  </from>
                  <to>
                    <xdr:col>11</xdr:col>
                    <xdr:colOff>0</xdr:colOff>
                    <xdr:row>17</xdr:row>
                    <xdr:rowOff>9525</xdr:rowOff>
                  </to>
                </anchor>
              </controlPr>
            </control>
          </mc:Choice>
        </mc:AlternateContent>
        <mc:AlternateContent xmlns:mc="http://schemas.openxmlformats.org/markup-compatibility/2006">
          <mc:Choice Requires="x14">
            <control shapeId="47403" r:id="rId28" name="Check Box 299">
              <controlPr defaultSize="0" autoFill="0" autoLine="0" autoPict="0">
                <anchor moveWithCells="1">
                  <from>
                    <xdr:col>4</xdr:col>
                    <xdr:colOff>0</xdr:colOff>
                    <xdr:row>16</xdr:row>
                    <xdr:rowOff>180975</xdr:rowOff>
                  </from>
                  <to>
                    <xdr:col>4</xdr:col>
                    <xdr:colOff>209550</xdr:colOff>
                    <xdr:row>18</xdr:row>
                    <xdr:rowOff>9525</xdr:rowOff>
                  </to>
                </anchor>
              </controlPr>
            </control>
          </mc:Choice>
        </mc:AlternateContent>
        <mc:AlternateContent xmlns:mc="http://schemas.openxmlformats.org/markup-compatibility/2006">
          <mc:Choice Requires="x14">
            <control shapeId="47404" r:id="rId29" name="Check Box 300">
              <controlPr defaultSize="0" autoFill="0" autoLine="0" autoPict="0">
                <anchor moveWithCells="1">
                  <from>
                    <xdr:col>7</xdr:col>
                    <xdr:colOff>0</xdr:colOff>
                    <xdr:row>16</xdr:row>
                    <xdr:rowOff>171450</xdr:rowOff>
                  </from>
                  <to>
                    <xdr:col>7</xdr:col>
                    <xdr:colOff>209550</xdr:colOff>
                    <xdr:row>18</xdr:row>
                    <xdr:rowOff>0</xdr:rowOff>
                  </to>
                </anchor>
              </controlPr>
            </control>
          </mc:Choice>
        </mc:AlternateContent>
        <mc:AlternateContent xmlns:mc="http://schemas.openxmlformats.org/markup-compatibility/2006">
          <mc:Choice Requires="x14">
            <control shapeId="47405" r:id="rId30" name="Check Box 301">
              <controlPr defaultSize="0" autoFill="0" autoLine="0" autoPict="0">
                <anchor moveWithCells="1">
                  <from>
                    <xdr:col>10</xdr:col>
                    <xdr:colOff>9525</xdr:colOff>
                    <xdr:row>16</xdr:row>
                    <xdr:rowOff>180975</xdr:rowOff>
                  </from>
                  <to>
                    <xdr:col>11</xdr:col>
                    <xdr:colOff>0</xdr:colOff>
                    <xdr:row>18</xdr:row>
                    <xdr:rowOff>9525</xdr:rowOff>
                  </to>
                </anchor>
              </controlPr>
            </control>
          </mc:Choice>
        </mc:AlternateContent>
        <mc:AlternateContent xmlns:mc="http://schemas.openxmlformats.org/markup-compatibility/2006">
          <mc:Choice Requires="x14">
            <control shapeId="47406" r:id="rId31" name="Check Box 302">
              <controlPr defaultSize="0" autoFill="0" autoLine="0" autoPict="0">
                <anchor moveWithCells="1">
                  <from>
                    <xdr:col>4</xdr:col>
                    <xdr:colOff>0</xdr:colOff>
                    <xdr:row>19</xdr:row>
                    <xdr:rowOff>180975</xdr:rowOff>
                  </from>
                  <to>
                    <xdr:col>4</xdr:col>
                    <xdr:colOff>209550</xdr:colOff>
                    <xdr:row>21</xdr:row>
                    <xdr:rowOff>9525</xdr:rowOff>
                  </to>
                </anchor>
              </controlPr>
            </control>
          </mc:Choice>
        </mc:AlternateContent>
        <mc:AlternateContent xmlns:mc="http://schemas.openxmlformats.org/markup-compatibility/2006">
          <mc:Choice Requires="x14">
            <control shapeId="47407" r:id="rId32" name="Check Box 303">
              <controlPr defaultSize="0" autoFill="0" autoLine="0" autoPict="0">
                <anchor moveWithCells="1">
                  <from>
                    <xdr:col>7</xdr:col>
                    <xdr:colOff>0</xdr:colOff>
                    <xdr:row>19</xdr:row>
                    <xdr:rowOff>171450</xdr:rowOff>
                  </from>
                  <to>
                    <xdr:col>7</xdr:col>
                    <xdr:colOff>209550</xdr:colOff>
                    <xdr:row>21</xdr:row>
                    <xdr:rowOff>0</xdr:rowOff>
                  </to>
                </anchor>
              </controlPr>
            </control>
          </mc:Choice>
        </mc:AlternateContent>
        <mc:AlternateContent xmlns:mc="http://schemas.openxmlformats.org/markup-compatibility/2006">
          <mc:Choice Requires="x14">
            <control shapeId="47408" r:id="rId33" name="Check Box 304">
              <controlPr defaultSize="0" autoFill="0" autoLine="0" autoPict="0">
                <anchor moveWithCells="1">
                  <from>
                    <xdr:col>10</xdr:col>
                    <xdr:colOff>9525</xdr:colOff>
                    <xdr:row>19</xdr:row>
                    <xdr:rowOff>180975</xdr:rowOff>
                  </from>
                  <to>
                    <xdr:col>11</xdr:col>
                    <xdr:colOff>0</xdr:colOff>
                    <xdr:row>21</xdr:row>
                    <xdr:rowOff>9525</xdr:rowOff>
                  </to>
                </anchor>
              </controlPr>
            </control>
          </mc:Choice>
        </mc:AlternateContent>
        <mc:AlternateContent xmlns:mc="http://schemas.openxmlformats.org/markup-compatibility/2006">
          <mc:Choice Requires="x14">
            <control shapeId="47409" r:id="rId34" name="Check Box 305">
              <controlPr defaultSize="0" autoFill="0" autoLine="0" autoPict="0">
                <anchor moveWithCells="1">
                  <from>
                    <xdr:col>4</xdr:col>
                    <xdr:colOff>0</xdr:colOff>
                    <xdr:row>20</xdr:row>
                    <xdr:rowOff>180975</xdr:rowOff>
                  </from>
                  <to>
                    <xdr:col>4</xdr:col>
                    <xdr:colOff>209550</xdr:colOff>
                    <xdr:row>22</xdr:row>
                    <xdr:rowOff>9525</xdr:rowOff>
                  </to>
                </anchor>
              </controlPr>
            </control>
          </mc:Choice>
        </mc:AlternateContent>
        <mc:AlternateContent xmlns:mc="http://schemas.openxmlformats.org/markup-compatibility/2006">
          <mc:Choice Requires="x14">
            <control shapeId="47410" r:id="rId35" name="Check Box 306">
              <controlPr defaultSize="0" autoFill="0" autoLine="0" autoPict="0">
                <anchor moveWithCells="1">
                  <from>
                    <xdr:col>7</xdr:col>
                    <xdr:colOff>0</xdr:colOff>
                    <xdr:row>20</xdr:row>
                    <xdr:rowOff>171450</xdr:rowOff>
                  </from>
                  <to>
                    <xdr:col>7</xdr:col>
                    <xdr:colOff>209550</xdr:colOff>
                    <xdr:row>22</xdr:row>
                    <xdr:rowOff>0</xdr:rowOff>
                  </to>
                </anchor>
              </controlPr>
            </control>
          </mc:Choice>
        </mc:AlternateContent>
        <mc:AlternateContent xmlns:mc="http://schemas.openxmlformats.org/markup-compatibility/2006">
          <mc:Choice Requires="x14">
            <control shapeId="47411" r:id="rId36" name="Check Box 307">
              <controlPr defaultSize="0" autoFill="0" autoLine="0" autoPict="0">
                <anchor moveWithCells="1">
                  <from>
                    <xdr:col>10</xdr:col>
                    <xdr:colOff>9525</xdr:colOff>
                    <xdr:row>20</xdr:row>
                    <xdr:rowOff>180975</xdr:rowOff>
                  </from>
                  <to>
                    <xdr:col>11</xdr:col>
                    <xdr:colOff>0</xdr:colOff>
                    <xdr:row>22</xdr:row>
                    <xdr:rowOff>9525</xdr:rowOff>
                  </to>
                </anchor>
              </controlPr>
            </control>
          </mc:Choice>
        </mc:AlternateContent>
        <mc:AlternateContent xmlns:mc="http://schemas.openxmlformats.org/markup-compatibility/2006">
          <mc:Choice Requires="x14">
            <control shapeId="47412" r:id="rId37" name="Check Box 308">
              <controlPr defaultSize="0" autoFill="0" autoLine="0" autoPict="0">
                <anchor moveWithCells="1">
                  <from>
                    <xdr:col>4</xdr:col>
                    <xdr:colOff>0</xdr:colOff>
                    <xdr:row>23</xdr:row>
                    <xdr:rowOff>180975</xdr:rowOff>
                  </from>
                  <to>
                    <xdr:col>4</xdr:col>
                    <xdr:colOff>209550</xdr:colOff>
                    <xdr:row>25</xdr:row>
                    <xdr:rowOff>9525</xdr:rowOff>
                  </to>
                </anchor>
              </controlPr>
            </control>
          </mc:Choice>
        </mc:AlternateContent>
        <mc:AlternateContent xmlns:mc="http://schemas.openxmlformats.org/markup-compatibility/2006">
          <mc:Choice Requires="x14">
            <control shapeId="47414" r:id="rId38" name="Check Box 310">
              <controlPr defaultSize="0" autoFill="0" autoLine="0" autoPict="0">
                <anchor moveWithCells="1">
                  <from>
                    <xdr:col>10</xdr:col>
                    <xdr:colOff>9525</xdr:colOff>
                    <xdr:row>23</xdr:row>
                    <xdr:rowOff>180975</xdr:rowOff>
                  </from>
                  <to>
                    <xdr:col>11</xdr:col>
                    <xdr:colOff>0</xdr:colOff>
                    <xdr:row>25</xdr:row>
                    <xdr:rowOff>9525</xdr:rowOff>
                  </to>
                </anchor>
              </controlPr>
            </control>
          </mc:Choice>
        </mc:AlternateContent>
        <mc:AlternateContent xmlns:mc="http://schemas.openxmlformats.org/markup-compatibility/2006">
          <mc:Choice Requires="x14">
            <control shapeId="47415" r:id="rId39" name="Check Box 311">
              <controlPr defaultSize="0" autoFill="0" autoLine="0" autoPict="0">
                <anchor moveWithCells="1">
                  <from>
                    <xdr:col>4</xdr:col>
                    <xdr:colOff>0</xdr:colOff>
                    <xdr:row>26</xdr:row>
                    <xdr:rowOff>180975</xdr:rowOff>
                  </from>
                  <to>
                    <xdr:col>4</xdr:col>
                    <xdr:colOff>209550</xdr:colOff>
                    <xdr:row>28</xdr:row>
                    <xdr:rowOff>9525</xdr:rowOff>
                  </to>
                </anchor>
              </controlPr>
            </control>
          </mc:Choice>
        </mc:AlternateContent>
        <mc:AlternateContent xmlns:mc="http://schemas.openxmlformats.org/markup-compatibility/2006">
          <mc:Choice Requires="x14">
            <control shapeId="47417" r:id="rId40" name="Check Box 313">
              <controlPr defaultSize="0" autoFill="0" autoLine="0" autoPict="0">
                <anchor moveWithCells="1">
                  <from>
                    <xdr:col>10</xdr:col>
                    <xdr:colOff>9525</xdr:colOff>
                    <xdr:row>26</xdr:row>
                    <xdr:rowOff>180975</xdr:rowOff>
                  </from>
                  <to>
                    <xdr:col>11</xdr:col>
                    <xdr:colOff>0</xdr:colOff>
                    <xdr:row>28</xdr:row>
                    <xdr:rowOff>9525</xdr:rowOff>
                  </to>
                </anchor>
              </controlPr>
            </control>
          </mc:Choice>
        </mc:AlternateContent>
        <mc:AlternateContent xmlns:mc="http://schemas.openxmlformats.org/markup-compatibility/2006">
          <mc:Choice Requires="x14">
            <control shapeId="47418" r:id="rId41" name="Check Box 314">
              <controlPr defaultSize="0" autoFill="0" autoLine="0" autoPict="0">
                <anchor moveWithCells="1">
                  <from>
                    <xdr:col>4</xdr:col>
                    <xdr:colOff>0</xdr:colOff>
                    <xdr:row>29</xdr:row>
                    <xdr:rowOff>180975</xdr:rowOff>
                  </from>
                  <to>
                    <xdr:col>4</xdr:col>
                    <xdr:colOff>209550</xdr:colOff>
                    <xdr:row>31</xdr:row>
                    <xdr:rowOff>9525</xdr:rowOff>
                  </to>
                </anchor>
              </controlPr>
            </control>
          </mc:Choice>
        </mc:AlternateContent>
        <mc:AlternateContent xmlns:mc="http://schemas.openxmlformats.org/markup-compatibility/2006">
          <mc:Choice Requires="x14">
            <control shapeId="47419" r:id="rId42" name="Check Box 315">
              <controlPr defaultSize="0" autoFill="0" autoLine="0" autoPict="0">
                <anchor moveWithCells="1">
                  <from>
                    <xdr:col>7</xdr:col>
                    <xdr:colOff>0</xdr:colOff>
                    <xdr:row>29</xdr:row>
                    <xdr:rowOff>171450</xdr:rowOff>
                  </from>
                  <to>
                    <xdr:col>7</xdr:col>
                    <xdr:colOff>209550</xdr:colOff>
                    <xdr:row>31</xdr:row>
                    <xdr:rowOff>0</xdr:rowOff>
                  </to>
                </anchor>
              </controlPr>
            </control>
          </mc:Choice>
        </mc:AlternateContent>
        <mc:AlternateContent xmlns:mc="http://schemas.openxmlformats.org/markup-compatibility/2006">
          <mc:Choice Requires="x14">
            <control shapeId="47420" r:id="rId43" name="Check Box 316">
              <controlPr defaultSize="0" autoFill="0" autoLine="0" autoPict="0">
                <anchor moveWithCells="1">
                  <from>
                    <xdr:col>10</xdr:col>
                    <xdr:colOff>9525</xdr:colOff>
                    <xdr:row>29</xdr:row>
                    <xdr:rowOff>180975</xdr:rowOff>
                  </from>
                  <to>
                    <xdr:col>11</xdr:col>
                    <xdr:colOff>0</xdr:colOff>
                    <xdr:row>31</xdr:row>
                    <xdr:rowOff>9525</xdr:rowOff>
                  </to>
                </anchor>
              </controlPr>
            </control>
          </mc:Choice>
        </mc:AlternateContent>
        <mc:AlternateContent xmlns:mc="http://schemas.openxmlformats.org/markup-compatibility/2006">
          <mc:Choice Requires="x14">
            <control shapeId="47421" r:id="rId44" name="Check Box 317">
              <controlPr defaultSize="0" autoFill="0" autoLine="0" autoPict="0">
                <anchor moveWithCells="1">
                  <from>
                    <xdr:col>4</xdr:col>
                    <xdr:colOff>0</xdr:colOff>
                    <xdr:row>30</xdr:row>
                    <xdr:rowOff>180975</xdr:rowOff>
                  </from>
                  <to>
                    <xdr:col>4</xdr:col>
                    <xdr:colOff>209550</xdr:colOff>
                    <xdr:row>32</xdr:row>
                    <xdr:rowOff>9525</xdr:rowOff>
                  </to>
                </anchor>
              </controlPr>
            </control>
          </mc:Choice>
        </mc:AlternateContent>
        <mc:AlternateContent xmlns:mc="http://schemas.openxmlformats.org/markup-compatibility/2006">
          <mc:Choice Requires="x14">
            <control shapeId="47422" r:id="rId45" name="Check Box 318">
              <controlPr defaultSize="0" autoFill="0" autoLine="0" autoPict="0">
                <anchor moveWithCells="1">
                  <from>
                    <xdr:col>7</xdr:col>
                    <xdr:colOff>0</xdr:colOff>
                    <xdr:row>30</xdr:row>
                    <xdr:rowOff>171450</xdr:rowOff>
                  </from>
                  <to>
                    <xdr:col>7</xdr:col>
                    <xdr:colOff>209550</xdr:colOff>
                    <xdr:row>32</xdr:row>
                    <xdr:rowOff>0</xdr:rowOff>
                  </to>
                </anchor>
              </controlPr>
            </control>
          </mc:Choice>
        </mc:AlternateContent>
        <mc:AlternateContent xmlns:mc="http://schemas.openxmlformats.org/markup-compatibility/2006">
          <mc:Choice Requires="x14">
            <control shapeId="47423" r:id="rId46" name="Check Box 319">
              <controlPr defaultSize="0" autoFill="0" autoLine="0" autoPict="0">
                <anchor moveWithCells="1">
                  <from>
                    <xdr:col>10</xdr:col>
                    <xdr:colOff>9525</xdr:colOff>
                    <xdr:row>30</xdr:row>
                    <xdr:rowOff>180975</xdr:rowOff>
                  </from>
                  <to>
                    <xdr:col>11</xdr:col>
                    <xdr:colOff>0</xdr:colOff>
                    <xdr:row>32</xdr:row>
                    <xdr:rowOff>9525</xdr:rowOff>
                  </to>
                </anchor>
              </controlPr>
            </control>
          </mc:Choice>
        </mc:AlternateContent>
        <mc:AlternateContent xmlns:mc="http://schemas.openxmlformats.org/markup-compatibility/2006">
          <mc:Choice Requires="x14">
            <control shapeId="47424" r:id="rId47" name="Check Box 320">
              <controlPr defaultSize="0" autoFill="0" autoLine="0" autoPict="0">
                <anchor moveWithCells="1">
                  <from>
                    <xdr:col>4</xdr:col>
                    <xdr:colOff>0</xdr:colOff>
                    <xdr:row>33</xdr:row>
                    <xdr:rowOff>180975</xdr:rowOff>
                  </from>
                  <to>
                    <xdr:col>4</xdr:col>
                    <xdr:colOff>209550</xdr:colOff>
                    <xdr:row>35</xdr:row>
                    <xdr:rowOff>9525</xdr:rowOff>
                  </to>
                </anchor>
              </controlPr>
            </control>
          </mc:Choice>
        </mc:AlternateContent>
        <mc:AlternateContent xmlns:mc="http://schemas.openxmlformats.org/markup-compatibility/2006">
          <mc:Choice Requires="x14">
            <control shapeId="47425" r:id="rId48" name="Check Box 321">
              <controlPr defaultSize="0" autoFill="0" autoLine="0" autoPict="0">
                <anchor moveWithCells="1">
                  <from>
                    <xdr:col>7</xdr:col>
                    <xdr:colOff>0</xdr:colOff>
                    <xdr:row>33</xdr:row>
                    <xdr:rowOff>171450</xdr:rowOff>
                  </from>
                  <to>
                    <xdr:col>7</xdr:col>
                    <xdr:colOff>209550</xdr:colOff>
                    <xdr:row>35</xdr:row>
                    <xdr:rowOff>0</xdr:rowOff>
                  </to>
                </anchor>
              </controlPr>
            </control>
          </mc:Choice>
        </mc:AlternateContent>
        <mc:AlternateContent xmlns:mc="http://schemas.openxmlformats.org/markup-compatibility/2006">
          <mc:Choice Requires="x14">
            <control shapeId="47426" r:id="rId49" name="Check Box 322">
              <controlPr defaultSize="0" autoFill="0" autoLine="0" autoPict="0">
                <anchor moveWithCells="1">
                  <from>
                    <xdr:col>10</xdr:col>
                    <xdr:colOff>9525</xdr:colOff>
                    <xdr:row>33</xdr:row>
                    <xdr:rowOff>180975</xdr:rowOff>
                  </from>
                  <to>
                    <xdr:col>11</xdr:col>
                    <xdr:colOff>0</xdr:colOff>
                    <xdr:row>35</xdr:row>
                    <xdr:rowOff>9525</xdr:rowOff>
                  </to>
                </anchor>
              </controlPr>
            </control>
          </mc:Choice>
        </mc:AlternateContent>
        <mc:AlternateContent xmlns:mc="http://schemas.openxmlformats.org/markup-compatibility/2006">
          <mc:Choice Requires="x14">
            <control shapeId="47427" r:id="rId50" name="Check Box 323">
              <controlPr defaultSize="0" autoFill="0" autoLine="0" autoPict="0">
                <anchor moveWithCells="1">
                  <from>
                    <xdr:col>4</xdr:col>
                    <xdr:colOff>0</xdr:colOff>
                    <xdr:row>34</xdr:row>
                    <xdr:rowOff>180975</xdr:rowOff>
                  </from>
                  <to>
                    <xdr:col>4</xdr:col>
                    <xdr:colOff>209550</xdr:colOff>
                    <xdr:row>36</xdr:row>
                    <xdr:rowOff>9525</xdr:rowOff>
                  </to>
                </anchor>
              </controlPr>
            </control>
          </mc:Choice>
        </mc:AlternateContent>
        <mc:AlternateContent xmlns:mc="http://schemas.openxmlformats.org/markup-compatibility/2006">
          <mc:Choice Requires="x14">
            <control shapeId="47428" r:id="rId51" name="Check Box 324">
              <controlPr defaultSize="0" autoFill="0" autoLine="0" autoPict="0">
                <anchor moveWithCells="1">
                  <from>
                    <xdr:col>7</xdr:col>
                    <xdr:colOff>0</xdr:colOff>
                    <xdr:row>34</xdr:row>
                    <xdr:rowOff>171450</xdr:rowOff>
                  </from>
                  <to>
                    <xdr:col>7</xdr:col>
                    <xdr:colOff>209550</xdr:colOff>
                    <xdr:row>36</xdr:row>
                    <xdr:rowOff>0</xdr:rowOff>
                  </to>
                </anchor>
              </controlPr>
            </control>
          </mc:Choice>
        </mc:AlternateContent>
        <mc:AlternateContent xmlns:mc="http://schemas.openxmlformats.org/markup-compatibility/2006">
          <mc:Choice Requires="x14">
            <control shapeId="47429" r:id="rId52" name="Check Box 325">
              <controlPr defaultSize="0" autoFill="0" autoLine="0" autoPict="0">
                <anchor moveWithCells="1">
                  <from>
                    <xdr:col>10</xdr:col>
                    <xdr:colOff>9525</xdr:colOff>
                    <xdr:row>34</xdr:row>
                    <xdr:rowOff>180975</xdr:rowOff>
                  </from>
                  <to>
                    <xdr:col>11</xdr:col>
                    <xdr:colOff>0</xdr:colOff>
                    <xdr:row>36</xdr:row>
                    <xdr:rowOff>9525</xdr:rowOff>
                  </to>
                </anchor>
              </controlPr>
            </control>
          </mc:Choice>
        </mc:AlternateContent>
        <mc:AlternateContent xmlns:mc="http://schemas.openxmlformats.org/markup-compatibility/2006">
          <mc:Choice Requires="x14">
            <control shapeId="47430" r:id="rId53" name="Check Box 326">
              <controlPr defaultSize="0" autoFill="0" autoLine="0" autoPict="0">
                <anchor moveWithCells="1">
                  <from>
                    <xdr:col>4</xdr:col>
                    <xdr:colOff>0</xdr:colOff>
                    <xdr:row>39</xdr:row>
                    <xdr:rowOff>180975</xdr:rowOff>
                  </from>
                  <to>
                    <xdr:col>4</xdr:col>
                    <xdr:colOff>209550</xdr:colOff>
                    <xdr:row>41</xdr:row>
                    <xdr:rowOff>9525</xdr:rowOff>
                  </to>
                </anchor>
              </controlPr>
            </control>
          </mc:Choice>
        </mc:AlternateContent>
        <mc:AlternateContent xmlns:mc="http://schemas.openxmlformats.org/markup-compatibility/2006">
          <mc:Choice Requires="x14">
            <control shapeId="47432" r:id="rId54" name="Check Box 328">
              <controlPr defaultSize="0" autoFill="0" autoLine="0" autoPict="0">
                <anchor moveWithCells="1">
                  <from>
                    <xdr:col>10</xdr:col>
                    <xdr:colOff>9525</xdr:colOff>
                    <xdr:row>39</xdr:row>
                    <xdr:rowOff>180975</xdr:rowOff>
                  </from>
                  <to>
                    <xdr:col>11</xdr:col>
                    <xdr:colOff>0</xdr:colOff>
                    <xdr:row>41</xdr:row>
                    <xdr:rowOff>9525</xdr:rowOff>
                  </to>
                </anchor>
              </controlPr>
            </control>
          </mc:Choice>
        </mc:AlternateContent>
        <mc:AlternateContent xmlns:mc="http://schemas.openxmlformats.org/markup-compatibility/2006">
          <mc:Choice Requires="x14">
            <control shapeId="47433" r:id="rId55" name="Check Box 329">
              <controlPr defaultSize="0" autoFill="0" autoLine="0" autoPict="0">
                <anchor moveWithCells="1">
                  <from>
                    <xdr:col>4</xdr:col>
                    <xdr:colOff>0</xdr:colOff>
                    <xdr:row>42</xdr:row>
                    <xdr:rowOff>180975</xdr:rowOff>
                  </from>
                  <to>
                    <xdr:col>4</xdr:col>
                    <xdr:colOff>209550</xdr:colOff>
                    <xdr:row>44</xdr:row>
                    <xdr:rowOff>9525</xdr:rowOff>
                  </to>
                </anchor>
              </controlPr>
            </control>
          </mc:Choice>
        </mc:AlternateContent>
        <mc:AlternateContent xmlns:mc="http://schemas.openxmlformats.org/markup-compatibility/2006">
          <mc:Choice Requires="x14">
            <control shapeId="47435" r:id="rId56" name="Check Box 331">
              <controlPr defaultSize="0" autoFill="0" autoLine="0" autoPict="0">
                <anchor moveWithCells="1">
                  <from>
                    <xdr:col>10</xdr:col>
                    <xdr:colOff>9525</xdr:colOff>
                    <xdr:row>42</xdr:row>
                    <xdr:rowOff>180975</xdr:rowOff>
                  </from>
                  <to>
                    <xdr:col>11</xdr:col>
                    <xdr:colOff>0</xdr:colOff>
                    <xdr:row>44</xdr:row>
                    <xdr:rowOff>9525</xdr:rowOff>
                  </to>
                </anchor>
              </controlPr>
            </control>
          </mc:Choice>
        </mc:AlternateContent>
        <mc:AlternateContent xmlns:mc="http://schemas.openxmlformats.org/markup-compatibility/2006">
          <mc:Choice Requires="x14">
            <control shapeId="47436" r:id="rId57" name="Check Box 332">
              <controlPr defaultSize="0" autoFill="0" autoLine="0" autoPict="0">
                <anchor moveWithCells="1">
                  <from>
                    <xdr:col>4</xdr:col>
                    <xdr:colOff>0</xdr:colOff>
                    <xdr:row>43</xdr:row>
                    <xdr:rowOff>180975</xdr:rowOff>
                  </from>
                  <to>
                    <xdr:col>4</xdr:col>
                    <xdr:colOff>209550</xdr:colOff>
                    <xdr:row>45</xdr:row>
                    <xdr:rowOff>9525</xdr:rowOff>
                  </to>
                </anchor>
              </controlPr>
            </control>
          </mc:Choice>
        </mc:AlternateContent>
        <mc:AlternateContent xmlns:mc="http://schemas.openxmlformats.org/markup-compatibility/2006">
          <mc:Choice Requires="x14">
            <control shapeId="47438" r:id="rId58" name="Check Box 334">
              <controlPr defaultSize="0" autoFill="0" autoLine="0" autoPict="0">
                <anchor moveWithCells="1">
                  <from>
                    <xdr:col>10</xdr:col>
                    <xdr:colOff>9525</xdr:colOff>
                    <xdr:row>43</xdr:row>
                    <xdr:rowOff>180975</xdr:rowOff>
                  </from>
                  <to>
                    <xdr:col>11</xdr:col>
                    <xdr:colOff>0</xdr:colOff>
                    <xdr:row>45</xdr:row>
                    <xdr:rowOff>9525</xdr:rowOff>
                  </to>
                </anchor>
              </controlPr>
            </control>
          </mc:Choice>
        </mc:AlternateContent>
        <mc:AlternateContent xmlns:mc="http://schemas.openxmlformats.org/markup-compatibility/2006">
          <mc:Choice Requires="x14">
            <control shapeId="47439" r:id="rId59" name="Check Box 335">
              <controlPr defaultSize="0" autoFill="0" autoLine="0" autoPict="0">
                <anchor moveWithCells="1">
                  <from>
                    <xdr:col>4</xdr:col>
                    <xdr:colOff>0</xdr:colOff>
                    <xdr:row>46</xdr:row>
                    <xdr:rowOff>180975</xdr:rowOff>
                  </from>
                  <to>
                    <xdr:col>4</xdr:col>
                    <xdr:colOff>209550</xdr:colOff>
                    <xdr:row>48</xdr:row>
                    <xdr:rowOff>9525</xdr:rowOff>
                  </to>
                </anchor>
              </controlPr>
            </control>
          </mc:Choice>
        </mc:AlternateContent>
        <mc:AlternateContent xmlns:mc="http://schemas.openxmlformats.org/markup-compatibility/2006">
          <mc:Choice Requires="x14">
            <control shapeId="47441" r:id="rId60" name="Check Box 337">
              <controlPr defaultSize="0" autoFill="0" autoLine="0" autoPict="0">
                <anchor moveWithCells="1">
                  <from>
                    <xdr:col>10</xdr:col>
                    <xdr:colOff>9525</xdr:colOff>
                    <xdr:row>46</xdr:row>
                    <xdr:rowOff>180975</xdr:rowOff>
                  </from>
                  <to>
                    <xdr:col>11</xdr:col>
                    <xdr:colOff>0</xdr:colOff>
                    <xdr:row>48</xdr:row>
                    <xdr:rowOff>9525</xdr:rowOff>
                  </to>
                </anchor>
              </controlPr>
            </control>
          </mc:Choice>
        </mc:AlternateContent>
        <mc:AlternateContent xmlns:mc="http://schemas.openxmlformats.org/markup-compatibility/2006">
          <mc:Choice Requires="x14">
            <control shapeId="47445" r:id="rId61" name="Check Box 341">
              <controlPr defaultSize="0" autoFill="0" autoLine="0" autoPict="0">
                <anchor moveWithCells="1">
                  <from>
                    <xdr:col>4</xdr:col>
                    <xdr:colOff>0</xdr:colOff>
                    <xdr:row>49</xdr:row>
                    <xdr:rowOff>180975</xdr:rowOff>
                  </from>
                  <to>
                    <xdr:col>4</xdr:col>
                    <xdr:colOff>209550</xdr:colOff>
                    <xdr:row>51</xdr:row>
                    <xdr:rowOff>19050</xdr:rowOff>
                  </to>
                </anchor>
              </controlPr>
            </control>
          </mc:Choice>
        </mc:AlternateContent>
        <mc:AlternateContent xmlns:mc="http://schemas.openxmlformats.org/markup-compatibility/2006">
          <mc:Choice Requires="x14">
            <control shapeId="47447" r:id="rId62" name="Check Box 343">
              <controlPr defaultSize="0" autoFill="0" autoLine="0" autoPict="0">
                <anchor moveWithCells="1">
                  <from>
                    <xdr:col>10</xdr:col>
                    <xdr:colOff>9525</xdr:colOff>
                    <xdr:row>49</xdr:row>
                    <xdr:rowOff>180975</xdr:rowOff>
                  </from>
                  <to>
                    <xdr:col>11</xdr:col>
                    <xdr:colOff>0</xdr:colOff>
                    <xdr:row>51</xdr:row>
                    <xdr:rowOff>19050</xdr:rowOff>
                  </to>
                </anchor>
              </controlPr>
            </control>
          </mc:Choice>
        </mc:AlternateContent>
        <mc:AlternateContent xmlns:mc="http://schemas.openxmlformats.org/markup-compatibility/2006">
          <mc:Choice Requires="x14">
            <control shapeId="47448" r:id="rId63" name="Check Box 344">
              <controlPr defaultSize="0" autoFill="0" autoLine="0" autoPict="0">
                <anchor moveWithCells="1">
                  <from>
                    <xdr:col>4</xdr:col>
                    <xdr:colOff>0</xdr:colOff>
                    <xdr:row>36</xdr:row>
                    <xdr:rowOff>180975</xdr:rowOff>
                  </from>
                  <to>
                    <xdr:col>4</xdr:col>
                    <xdr:colOff>209550</xdr:colOff>
                    <xdr:row>38</xdr:row>
                    <xdr:rowOff>19050</xdr:rowOff>
                  </to>
                </anchor>
              </controlPr>
            </control>
          </mc:Choice>
        </mc:AlternateContent>
        <mc:AlternateContent xmlns:mc="http://schemas.openxmlformats.org/markup-compatibility/2006">
          <mc:Choice Requires="x14">
            <control shapeId="47449" r:id="rId64" name="Check Box 345">
              <controlPr defaultSize="0" autoFill="0" autoLine="0" autoPict="0">
                <anchor moveWithCells="1">
                  <from>
                    <xdr:col>7</xdr:col>
                    <xdr:colOff>0</xdr:colOff>
                    <xdr:row>36</xdr:row>
                    <xdr:rowOff>171450</xdr:rowOff>
                  </from>
                  <to>
                    <xdr:col>7</xdr:col>
                    <xdr:colOff>209550</xdr:colOff>
                    <xdr:row>38</xdr:row>
                    <xdr:rowOff>19050</xdr:rowOff>
                  </to>
                </anchor>
              </controlPr>
            </control>
          </mc:Choice>
        </mc:AlternateContent>
        <mc:AlternateContent xmlns:mc="http://schemas.openxmlformats.org/markup-compatibility/2006">
          <mc:Choice Requires="x14">
            <control shapeId="47450" r:id="rId65" name="Check Box 346">
              <controlPr defaultSize="0" autoFill="0" autoLine="0" autoPict="0">
                <anchor moveWithCells="1">
                  <from>
                    <xdr:col>10</xdr:col>
                    <xdr:colOff>9525</xdr:colOff>
                    <xdr:row>36</xdr:row>
                    <xdr:rowOff>180975</xdr:rowOff>
                  </from>
                  <to>
                    <xdr:col>11</xdr:col>
                    <xdr:colOff>0</xdr:colOff>
                    <xdr:row>38</xdr:row>
                    <xdr:rowOff>19050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M947"/>
  <sheetViews>
    <sheetView showGridLines="0" zoomScaleNormal="100" workbookViewId="0"/>
  </sheetViews>
  <sheetFormatPr defaultColWidth="8.7109375" defaultRowHeight="12.75"/>
  <cols>
    <col min="1" max="1" width="2.7109375" style="81" bestFit="1" customWidth="1"/>
    <col min="2" max="2" width="4.28515625" style="81" customWidth="1"/>
    <col min="3" max="3" width="78.5703125" style="81" customWidth="1"/>
    <col min="4" max="13" width="3.28515625" style="81" customWidth="1"/>
    <col min="14" max="16384" width="8.7109375" style="81"/>
  </cols>
  <sheetData>
    <row r="1" spans="1:12" ht="15" customHeight="1">
      <c r="A1" s="183" t="s">
        <v>763</v>
      </c>
      <c r="B1" s="183"/>
      <c r="C1" s="183"/>
      <c r="D1" s="183"/>
      <c r="E1" s="183"/>
      <c r="F1" s="183"/>
      <c r="G1" s="183"/>
      <c r="H1" s="183"/>
      <c r="I1" s="183"/>
      <c r="J1" s="183"/>
      <c r="L1" s="124"/>
    </row>
    <row r="2" spans="1:12" ht="24" customHeight="1">
      <c r="A2" s="173"/>
      <c r="B2" s="174"/>
      <c r="C2" s="175" t="s">
        <v>724</v>
      </c>
      <c r="D2" s="957" t="s">
        <v>725</v>
      </c>
      <c r="E2" s="957"/>
      <c r="F2" s="957"/>
      <c r="G2" s="957" t="s">
        <v>726</v>
      </c>
      <c r="H2" s="957"/>
      <c r="I2" s="957"/>
      <c r="J2" s="957" t="s">
        <v>727</v>
      </c>
      <c r="K2" s="957"/>
      <c r="L2" s="957"/>
    </row>
    <row r="3" spans="1:12" ht="7.5" customHeight="1">
      <c r="A3" s="173"/>
      <c r="B3" s="174"/>
      <c r="C3" s="175"/>
      <c r="D3" s="175"/>
      <c r="E3" s="175"/>
      <c r="F3" s="175"/>
      <c r="G3" s="175"/>
      <c r="H3" s="175"/>
      <c r="I3" s="175"/>
      <c r="J3" s="175"/>
      <c r="K3" s="176"/>
      <c r="L3" s="177"/>
    </row>
    <row r="4" spans="1:12" ht="15" customHeight="1">
      <c r="A4" s="173"/>
      <c r="B4" s="953" t="s">
        <v>764</v>
      </c>
      <c r="C4" s="953"/>
      <c r="D4" s="174"/>
      <c r="E4" s="174"/>
      <c r="F4" s="174"/>
      <c r="G4" s="174"/>
      <c r="H4" s="174"/>
      <c r="I4" s="174"/>
      <c r="J4" s="174"/>
      <c r="K4" s="174"/>
      <c r="L4" s="177"/>
    </row>
    <row r="5" spans="1:12" ht="15" customHeight="1">
      <c r="A5" s="124"/>
      <c r="B5" s="172"/>
      <c r="C5" s="189" t="s">
        <v>765</v>
      </c>
      <c r="D5" s="179"/>
      <c r="E5" s="383"/>
      <c r="F5" s="384"/>
      <c r="G5" s="384"/>
      <c r="H5" s="383"/>
      <c r="I5" s="384"/>
      <c r="J5" s="384"/>
      <c r="K5" s="383"/>
      <c r="L5" s="177"/>
    </row>
    <row r="6" spans="1:12" ht="15" customHeight="1">
      <c r="A6" s="124"/>
      <c r="B6" s="172"/>
      <c r="C6" s="189" t="s">
        <v>766</v>
      </c>
      <c r="D6" s="179"/>
      <c r="E6" s="383"/>
      <c r="F6" s="384"/>
      <c r="G6" s="384"/>
      <c r="H6" s="383"/>
      <c r="I6" s="384"/>
      <c r="J6" s="384"/>
      <c r="K6" s="383"/>
      <c r="L6" s="177"/>
    </row>
    <row r="7" spans="1:12" ht="15" customHeight="1">
      <c r="A7" s="124"/>
      <c r="B7" s="172"/>
      <c r="C7" s="189" t="s">
        <v>767</v>
      </c>
      <c r="D7" s="179"/>
      <c r="E7" s="383"/>
      <c r="F7" s="384"/>
      <c r="G7" s="384"/>
      <c r="H7" s="383"/>
      <c r="I7" s="384"/>
      <c r="J7" s="384"/>
      <c r="K7" s="383"/>
      <c r="L7" s="177"/>
    </row>
    <row r="8" spans="1:12" ht="15" customHeight="1">
      <c r="A8" s="124"/>
      <c r="B8" s="172"/>
      <c r="C8" s="189" t="s">
        <v>768</v>
      </c>
      <c r="D8" s="179"/>
      <c r="E8" s="383"/>
      <c r="F8" s="384"/>
      <c r="G8" s="384"/>
      <c r="H8" s="383"/>
      <c r="I8" s="384"/>
      <c r="J8" s="384"/>
      <c r="K8" s="383"/>
      <c r="L8" s="177"/>
    </row>
    <row r="9" spans="1:12" ht="15" customHeight="1">
      <c r="A9" s="124"/>
      <c r="B9" s="172"/>
      <c r="C9" s="189" t="s">
        <v>769</v>
      </c>
      <c r="D9" s="179"/>
      <c r="E9" s="383"/>
      <c r="F9" s="384"/>
      <c r="G9" s="384"/>
      <c r="H9" s="383"/>
      <c r="I9" s="384"/>
      <c r="J9" s="384"/>
      <c r="K9" s="383"/>
      <c r="L9" s="177"/>
    </row>
    <row r="10" spans="1:12" ht="7.5" customHeight="1">
      <c r="A10" s="124"/>
      <c r="B10" s="172"/>
      <c r="C10" s="124"/>
      <c r="D10" s="124"/>
      <c r="E10" s="180"/>
      <c r="F10" s="124"/>
      <c r="G10" s="124"/>
      <c r="H10" s="180"/>
      <c r="I10" s="124"/>
      <c r="J10" s="124"/>
      <c r="K10" s="180"/>
      <c r="L10" s="124"/>
    </row>
    <row r="11" spans="1:12" ht="15" customHeight="1">
      <c r="A11" s="124"/>
      <c r="B11" s="953" t="s">
        <v>770</v>
      </c>
      <c r="C11" s="953"/>
      <c r="D11" s="953"/>
      <c r="E11" s="953"/>
      <c r="F11" s="953"/>
      <c r="G11" s="953"/>
      <c r="H11" s="953"/>
      <c r="I11" s="953"/>
      <c r="J11" s="953"/>
      <c r="K11" s="953"/>
      <c r="L11" s="124"/>
    </row>
    <row r="12" spans="1:12" ht="15" customHeight="1">
      <c r="A12" s="124"/>
      <c r="B12" s="172"/>
      <c r="C12" s="124" t="s">
        <v>771</v>
      </c>
      <c r="D12" s="384"/>
      <c r="E12" s="383"/>
      <c r="F12" s="384"/>
      <c r="G12" s="384"/>
      <c r="H12" s="385"/>
      <c r="I12" s="384"/>
      <c r="J12" s="384"/>
      <c r="K12" s="383"/>
      <c r="L12" s="176"/>
    </row>
    <row r="13" spans="1:12" ht="7.5" customHeight="1">
      <c r="A13" s="124"/>
      <c r="C13" s="174"/>
      <c r="D13" s="174"/>
      <c r="E13" s="174"/>
      <c r="F13" s="174"/>
      <c r="G13" s="174"/>
      <c r="H13" s="174"/>
      <c r="I13" s="174"/>
      <c r="J13" s="174"/>
      <c r="K13" s="174"/>
      <c r="L13" s="124"/>
    </row>
    <row r="14" spans="1:12" ht="15" customHeight="1">
      <c r="A14" s="124"/>
      <c r="B14" s="953" t="s">
        <v>772</v>
      </c>
      <c r="C14" s="953"/>
      <c r="D14" s="953"/>
      <c r="E14" s="956"/>
      <c r="F14" s="953"/>
      <c r="G14" s="953"/>
      <c r="H14" s="956"/>
      <c r="I14" s="953"/>
      <c r="J14" s="953"/>
      <c r="K14" s="956"/>
      <c r="L14" s="124"/>
    </row>
    <row r="15" spans="1:12" ht="15" customHeight="1">
      <c r="A15" s="124"/>
      <c r="B15" s="181"/>
      <c r="C15" s="124" t="s">
        <v>773</v>
      </c>
      <c r="D15" s="384"/>
      <c r="E15" s="383"/>
      <c r="F15" s="384"/>
      <c r="G15" s="384"/>
      <c r="H15" s="383"/>
      <c r="I15" s="384"/>
      <c r="J15" s="384"/>
      <c r="K15" s="383"/>
      <c r="L15" s="176"/>
    </row>
    <row r="16" spans="1:12" ht="15" customHeight="1">
      <c r="A16" s="124"/>
      <c r="B16" s="181"/>
      <c r="C16" s="227" t="s">
        <v>774</v>
      </c>
      <c r="D16" s="384"/>
      <c r="E16" s="384"/>
      <c r="F16" s="384"/>
      <c r="G16" s="384"/>
      <c r="H16" s="384"/>
      <c r="I16" s="384"/>
      <c r="J16" s="384"/>
      <c r="K16" s="384"/>
      <c r="L16" s="176"/>
    </row>
    <row r="17" spans="1:12" ht="15" customHeight="1">
      <c r="A17" s="124"/>
      <c r="B17" s="181"/>
      <c r="C17" s="497" t="s">
        <v>775</v>
      </c>
      <c r="D17" s="384"/>
      <c r="E17" s="383"/>
      <c r="F17" s="384"/>
      <c r="G17" s="384"/>
      <c r="H17" s="383"/>
      <c r="I17" s="384"/>
      <c r="J17" s="384"/>
      <c r="K17" s="383"/>
      <c r="L17" s="176"/>
    </row>
    <row r="18" spans="1:12" ht="15" customHeight="1">
      <c r="A18" s="124"/>
      <c r="B18" s="181"/>
      <c r="C18" s="497" t="s">
        <v>776</v>
      </c>
      <c r="D18" s="384"/>
      <c r="E18" s="383"/>
      <c r="F18" s="384"/>
      <c r="G18" s="384"/>
      <c r="H18" s="383"/>
      <c r="I18" s="384"/>
      <c r="J18" s="384"/>
      <c r="K18" s="383"/>
      <c r="L18" s="176"/>
    </row>
    <row r="19" spans="1:12" ht="15" customHeight="1">
      <c r="A19" s="124"/>
      <c r="B19" s="181"/>
      <c r="C19" s="227" t="s">
        <v>777</v>
      </c>
      <c r="D19" s="384"/>
      <c r="E19" s="384"/>
      <c r="F19" s="384"/>
      <c r="G19" s="384"/>
      <c r="H19" s="384"/>
      <c r="I19" s="384"/>
      <c r="J19" s="384"/>
      <c r="K19" s="384"/>
      <c r="L19" s="176"/>
    </row>
    <row r="20" spans="1:12" ht="15" customHeight="1">
      <c r="A20" s="124"/>
      <c r="B20" s="181"/>
      <c r="C20" s="497" t="s">
        <v>778</v>
      </c>
      <c r="D20" s="384"/>
      <c r="E20" s="383"/>
      <c r="F20" s="384"/>
      <c r="G20" s="384"/>
      <c r="H20" s="383"/>
      <c r="I20" s="384"/>
      <c r="J20" s="384"/>
      <c r="K20" s="383"/>
      <c r="L20" s="176"/>
    </row>
    <row r="21" spans="1:12" ht="15" customHeight="1">
      <c r="A21" s="124"/>
      <c r="B21" s="181"/>
      <c r="C21" s="497" t="s">
        <v>779</v>
      </c>
      <c r="D21" s="384"/>
      <c r="E21" s="383"/>
      <c r="F21" s="384"/>
      <c r="G21" s="384"/>
      <c r="H21" s="383"/>
      <c r="I21" s="384"/>
      <c r="J21" s="384"/>
      <c r="K21" s="383"/>
      <c r="L21" s="176"/>
    </row>
    <row r="22" spans="1:12" ht="15" customHeight="1">
      <c r="A22" s="124"/>
      <c r="B22" s="181"/>
      <c r="C22" s="497" t="s">
        <v>780</v>
      </c>
      <c r="D22" s="384"/>
      <c r="E22" s="383"/>
      <c r="F22" s="384"/>
      <c r="G22" s="384"/>
      <c r="H22" s="383"/>
      <c r="I22" s="384"/>
      <c r="J22" s="384"/>
      <c r="K22" s="383"/>
      <c r="L22" s="176"/>
    </row>
    <row r="23" spans="1:12" ht="15" customHeight="1">
      <c r="A23" s="124"/>
      <c r="B23" s="181"/>
      <c r="C23" s="497" t="s">
        <v>781</v>
      </c>
      <c r="D23" s="384"/>
      <c r="E23" s="383"/>
      <c r="F23" s="384"/>
      <c r="G23" s="384"/>
      <c r="H23" s="383"/>
      <c r="I23" s="384"/>
      <c r="J23" s="384"/>
      <c r="K23" s="383"/>
      <c r="L23" s="176"/>
    </row>
    <row r="24" spans="1:12" ht="7.5" customHeight="1">
      <c r="A24" s="124"/>
      <c r="B24" s="172"/>
      <c r="C24" s="124"/>
      <c r="D24" s="271"/>
      <c r="E24" s="271"/>
      <c r="F24" s="271"/>
      <c r="G24" s="271"/>
      <c r="H24" s="271"/>
      <c r="I24" s="271"/>
      <c r="J24" s="271"/>
      <c r="K24" s="271"/>
      <c r="L24" s="271"/>
    </row>
    <row r="25" spans="1:12" ht="15" customHeight="1">
      <c r="A25" s="124"/>
      <c r="B25" s="954" t="s">
        <v>782</v>
      </c>
      <c r="C25" s="954"/>
      <c r="D25" s="271"/>
      <c r="E25" s="271"/>
      <c r="F25" s="271"/>
      <c r="G25" s="271"/>
      <c r="H25" s="271"/>
      <c r="I25" s="271"/>
      <c r="J25" s="271"/>
      <c r="K25" s="271"/>
      <c r="L25" s="271"/>
    </row>
    <row r="26" spans="1:12" ht="15" customHeight="1">
      <c r="A26" s="124"/>
      <c r="B26" s="172"/>
      <c r="C26" s="124" t="s">
        <v>783</v>
      </c>
      <c r="D26" s="384"/>
      <c r="E26" s="383"/>
      <c r="F26" s="384"/>
      <c r="G26" s="384"/>
      <c r="H26" s="383"/>
      <c r="I26" s="384"/>
      <c r="J26" s="384"/>
      <c r="K26" s="383"/>
      <c r="L26" s="176"/>
    </row>
    <row r="27" spans="1:12" ht="7.5" customHeight="1">
      <c r="A27" s="124"/>
      <c r="C27" s="183"/>
      <c r="D27" s="183"/>
      <c r="E27" s="183"/>
      <c r="F27" s="183"/>
      <c r="G27" s="183"/>
      <c r="H27" s="183"/>
      <c r="I27" s="183"/>
      <c r="J27" s="183"/>
      <c r="K27" s="183"/>
      <c r="L27" s="271"/>
    </row>
    <row r="28" spans="1:12" ht="15" customHeight="1">
      <c r="A28" s="124"/>
      <c r="B28" s="954" t="s">
        <v>784</v>
      </c>
      <c r="C28" s="954"/>
      <c r="D28" s="183"/>
      <c r="E28" s="184"/>
      <c r="F28" s="183"/>
      <c r="G28" s="183"/>
      <c r="H28" s="184"/>
      <c r="I28" s="183"/>
      <c r="J28" s="183"/>
      <c r="K28" s="184"/>
      <c r="L28" s="271"/>
    </row>
    <row r="29" spans="1:12" ht="15" customHeight="1">
      <c r="A29" s="124"/>
      <c r="B29" s="172"/>
      <c r="C29" s="124" t="s">
        <v>785</v>
      </c>
      <c r="D29" s="384"/>
      <c r="E29" s="383"/>
      <c r="F29" s="384"/>
      <c r="G29" s="384"/>
      <c r="H29" s="383"/>
      <c r="I29" s="384"/>
      <c r="J29" s="384"/>
      <c r="K29" s="383"/>
      <c r="L29" s="176"/>
    </row>
    <row r="30" spans="1:12" ht="7.5" customHeight="1">
      <c r="A30" s="124"/>
      <c r="C30" s="174"/>
      <c r="D30" s="174"/>
      <c r="E30" s="185"/>
      <c r="F30" s="174"/>
      <c r="G30" s="174"/>
      <c r="H30" s="185"/>
      <c r="I30" s="174"/>
      <c r="J30" s="174"/>
      <c r="K30" s="185"/>
      <c r="L30" s="271"/>
    </row>
    <row r="31" spans="1:12" ht="15" customHeight="1">
      <c r="A31" s="124"/>
      <c r="B31" s="953" t="s">
        <v>786</v>
      </c>
      <c r="C31" s="953"/>
      <c r="D31" s="174"/>
      <c r="E31" s="178"/>
      <c r="F31" s="174"/>
      <c r="G31" s="174"/>
      <c r="H31" s="178"/>
      <c r="I31" s="174"/>
      <c r="J31" s="174"/>
      <c r="K31" s="178"/>
      <c r="L31" s="271"/>
    </row>
    <row r="32" spans="1:12" ht="15" customHeight="1">
      <c r="A32" s="124"/>
      <c r="B32" s="172"/>
      <c r="C32" s="124" t="s">
        <v>787</v>
      </c>
      <c r="D32" s="384"/>
      <c r="E32" s="383"/>
      <c r="F32" s="384"/>
      <c r="G32" s="384"/>
      <c r="H32" s="385"/>
      <c r="I32" s="384"/>
      <c r="J32" s="384"/>
      <c r="K32" s="383"/>
      <c r="L32" s="176"/>
    </row>
    <row r="33" spans="1:13" ht="15" customHeight="1">
      <c r="A33" s="124"/>
      <c r="B33" s="172"/>
      <c r="C33" s="124" t="s">
        <v>788</v>
      </c>
      <c r="D33" s="384"/>
      <c r="E33" s="383"/>
      <c r="F33" s="384"/>
      <c r="G33" s="384"/>
      <c r="H33" s="385"/>
      <c r="I33" s="384"/>
      <c r="J33" s="384"/>
      <c r="K33" s="383"/>
      <c r="L33" s="176"/>
    </row>
    <row r="34" spans="1:13" ht="7.5" customHeight="1">
      <c r="A34" s="124"/>
      <c r="B34" s="172"/>
      <c r="C34" s="186"/>
      <c r="D34" s="124"/>
      <c r="E34" s="180"/>
      <c r="F34" s="124"/>
      <c r="G34" s="179"/>
      <c r="H34" s="187"/>
      <c r="I34" s="179"/>
      <c r="J34" s="179"/>
      <c r="K34" s="180"/>
      <c r="L34" s="124"/>
    </row>
    <row r="35" spans="1:13" ht="15" customHeight="1">
      <c r="A35" s="124"/>
      <c r="B35" s="953" t="s">
        <v>789</v>
      </c>
      <c r="C35" s="953"/>
      <c r="D35" s="953"/>
      <c r="E35" s="953"/>
      <c r="F35" s="953"/>
      <c r="G35" s="953"/>
      <c r="H35" s="953"/>
      <c r="I35" s="953"/>
      <c r="J35" s="953"/>
      <c r="K35" s="953"/>
      <c r="L35" s="124"/>
    </row>
    <row r="36" spans="1:13" ht="15" customHeight="1">
      <c r="A36" s="124"/>
      <c r="B36" s="172"/>
      <c r="C36" s="124" t="s">
        <v>790</v>
      </c>
      <c r="D36" s="384"/>
      <c r="E36" s="383"/>
      <c r="F36" s="384"/>
      <c r="G36" s="384"/>
      <c r="H36" s="385"/>
      <c r="I36" s="384"/>
      <c r="J36" s="384"/>
      <c r="K36" s="383"/>
      <c r="L36" s="176"/>
    </row>
    <row r="37" spans="1:13" ht="7.5" customHeight="1">
      <c r="A37" s="124"/>
      <c r="C37" s="183"/>
      <c r="D37" s="183"/>
      <c r="E37" s="188"/>
      <c r="F37" s="183"/>
      <c r="G37" s="183"/>
      <c r="H37" s="188"/>
      <c r="I37" s="183"/>
      <c r="J37" s="183"/>
      <c r="K37" s="188"/>
      <c r="L37" s="386"/>
    </row>
    <row r="38" spans="1:13" ht="15" customHeight="1">
      <c r="A38" s="124"/>
      <c r="B38" s="954" t="s">
        <v>791</v>
      </c>
      <c r="C38" s="954"/>
      <c r="D38" s="183"/>
      <c r="E38" s="184"/>
      <c r="F38" s="183"/>
      <c r="G38" s="183"/>
      <c r="H38" s="184"/>
      <c r="I38" s="183"/>
      <c r="J38" s="183"/>
      <c r="K38" s="184"/>
      <c r="L38" s="271"/>
    </row>
    <row r="39" spans="1:13" ht="15" customHeight="1">
      <c r="A39" s="124"/>
      <c r="B39" s="172"/>
      <c r="C39" s="124" t="s">
        <v>792</v>
      </c>
      <c r="D39" s="384"/>
      <c r="E39" s="383"/>
      <c r="F39" s="384"/>
      <c r="G39" s="384"/>
      <c r="H39" s="385"/>
      <c r="I39" s="384"/>
      <c r="J39" s="384"/>
      <c r="K39" s="383"/>
      <c r="L39" s="176"/>
    </row>
    <row r="40" spans="1:13" ht="7.5" customHeight="1">
      <c r="A40" s="124"/>
      <c r="C40" s="174"/>
      <c r="D40" s="174"/>
      <c r="E40" s="185"/>
      <c r="F40" s="174"/>
      <c r="G40" s="174"/>
      <c r="H40" s="185"/>
      <c r="I40" s="174"/>
      <c r="J40" s="174"/>
      <c r="K40" s="185"/>
      <c r="L40" s="271"/>
    </row>
    <row r="41" spans="1:13" ht="15" customHeight="1">
      <c r="A41" s="124"/>
      <c r="B41" s="953" t="s">
        <v>793</v>
      </c>
      <c r="C41" s="953"/>
      <c r="D41" s="174"/>
      <c r="E41" s="178"/>
      <c r="F41" s="174"/>
      <c r="G41" s="174"/>
      <c r="H41" s="178"/>
      <c r="I41" s="174"/>
      <c r="J41" s="174"/>
      <c r="K41" s="178"/>
      <c r="L41" s="271"/>
    </row>
    <row r="42" spans="1:13" ht="15" customHeight="1">
      <c r="A42" s="124"/>
      <c r="B42" s="172"/>
      <c r="C42" s="124" t="s">
        <v>794</v>
      </c>
      <c r="D42" s="384"/>
      <c r="E42" s="383"/>
      <c r="F42" s="384"/>
      <c r="G42" s="384"/>
      <c r="H42" s="383"/>
      <c r="I42" s="384"/>
      <c r="J42" s="384"/>
      <c r="K42" s="383"/>
      <c r="L42" s="176"/>
    </row>
    <row r="43" spans="1:13" ht="7.5" customHeight="1">
      <c r="A43" s="124"/>
      <c r="C43" s="174"/>
      <c r="D43" s="174"/>
      <c r="E43" s="185"/>
      <c r="F43" s="174"/>
      <c r="G43" s="174"/>
      <c r="H43" s="185"/>
      <c r="I43" s="174"/>
      <c r="J43" s="174"/>
      <c r="K43" s="185"/>
      <c r="L43" s="124"/>
    </row>
    <row r="44" spans="1:13" ht="15" customHeight="1">
      <c r="A44" s="124"/>
      <c r="B44" s="953" t="s">
        <v>795</v>
      </c>
      <c r="C44" s="953"/>
      <c r="D44" s="953"/>
      <c r="E44" s="953"/>
      <c r="F44" s="953"/>
      <c r="G44" s="953"/>
      <c r="H44" s="953"/>
      <c r="I44" s="953"/>
      <c r="J44" s="953"/>
      <c r="K44" s="953"/>
      <c r="L44" s="124"/>
    </row>
    <row r="45" spans="1:13" ht="15" customHeight="1">
      <c r="A45" s="124"/>
      <c r="B45" s="172"/>
      <c r="C45" s="124" t="s">
        <v>796</v>
      </c>
      <c r="D45" s="179"/>
      <c r="E45" s="383"/>
      <c r="F45" s="384"/>
      <c r="G45" s="384"/>
      <c r="H45" s="385"/>
      <c r="I45" s="384"/>
      <c r="J45" s="384"/>
      <c r="K45" s="383"/>
      <c r="L45" s="176"/>
      <c r="M45" s="88"/>
    </row>
    <row r="46" spans="1:13" ht="7.5" customHeight="1">
      <c r="A46" s="124"/>
      <c r="B46" s="172"/>
      <c r="C46" s="124"/>
      <c r="D46" s="124"/>
      <c r="E46" s="124"/>
      <c r="F46" s="124"/>
      <c r="G46" s="124"/>
      <c r="H46" s="124"/>
      <c r="I46" s="124"/>
      <c r="J46" s="124"/>
      <c r="K46" s="124"/>
      <c r="L46" s="124"/>
    </row>
    <row r="47" spans="1:13" ht="15" customHeight="1">
      <c r="A47" s="125"/>
      <c r="B47" s="708"/>
      <c r="C47" s="708"/>
      <c r="D47" s="708"/>
      <c r="E47" s="197"/>
      <c r="F47" s="197"/>
      <c r="G47" s="124"/>
      <c r="H47" s="124"/>
      <c r="I47" s="124"/>
      <c r="J47" s="124"/>
      <c r="K47" s="124"/>
      <c r="L47" s="124"/>
    </row>
    <row r="48" spans="1:13"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row r="94" ht="13.9" customHeight="1"/>
    <row r="95" ht="13.9" customHeight="1"/>
    <row r="96" ht="13.9" customHeight="1"/>
    <row r="97" ht="13.9" customHeight="1"/>
    <row r="98" ht="13.9" customHeight="1"/>
    <row r="99" ht="13.9" customHeight="1"/>
    <row r="100" ht="13.9" customHeight="1"/>
    <row r="101" ht="13.9" customHeight="1"/>
    <row r="102" ht="13.9" customHeight="1"/>
    <row r="103" ht="13.9" customHeight="1"/>
    <row r="104" ht="13.9" customHeight="1"/>
    <row r="105" ht="13.9" customHeight="1"/>
    <row r="106" ht="13.9" customHeight="1"/>
    <row r="107" ht="13.9" customHeight="1"/>
    <row r="108" ht="13.9" customHeight="1"/>
    <row r="109" ht="13.9" customHeight="1"/>
    <row r="110" ht="13.9" customHeight="1"/>
    <row r="111" ht="13.9" customHeight="1"/>
    <row r="112" ht="13.9" customHeight="1"/>
    <row r="113" ht="13.9" customHeight="1"/>
    <row r="114" ht="13.9" customHeight="1"/>
    <row r="115" ht="13.9" customHeight="1"/>
    <row r="116" ht="13.9" customHeight="1"/>
    <row r="117" ht="13.9" customHeight="1"/>
    <row r="118" ht="13.9" customHeight="1"/>
    <row r="119" ht="13.9" customHeight="1"/>
    <row r="120" ht="13.9" customHeight="1"/>
    <row r="121" ht="13.9" customHeight="1"/>
    <row r="122" ht="13.9" customHeight="1"/>
    <row r="123" ht="13.9" customHeight="1"/>
    <row r="124" ht="13.9" customHeight="1"/>
    <row r="125" ht="13.9" customHeight="1"/>
    <row r="126" ht="13.9" customHeight="1"/>
    <row r="127" ht="13.9" customHeight="1"/>
    <row r="128" ht="13.9" customHeight="1"/>
    <row r="129" ht="13.9" customHeight="1"/>
    <row r="130" ht="13.9" customHeight="1"/>
    <row r="131" ht="13.9" customHeight="1"/>
    <row r="132" ht="13.9" customHeight="1"/>
    <row r="133" ht="13.9" customHeight="1"/>
    <row r="134" ht="13.9" customHeight="1"/>
    <row r="135" ht="13.9" customHeight="1"/>
    <row r="136" ht="13.9" customHeight="1"/>
    <row r="137" ht="13.9" customHeight="1"/>
    <row r="138" ht="13.9" customHeight="1"/>
    <row r="139" ht="13.9" customHeight="1"/>
    <row r="140" ht="13.9" customHeight="1"/>
    <row r="141" ht="13.9" customHeight="1"/>
    <row r="142" ht="13.9" customHeight="1"/>
    <row r="143" ht="13.9" customHeight="1"/>
    <row r="144" ht="13.9" customHeight="1"/>
    <row r="145" ht="13.9" customHeight="1"/>
    <row r="146" ht="13.9" customHeight="1"/>
    <row r="147" ht="13.9" customHeight="1"/>
    <row r="148" ht="13.9" customHeight="1"/>
    <row r="149" ht="13.9" customHeight="1"/>
    <row r="150" ht="13.9" customHeight="1"/>
    <row r="151" ht="13.9" customHeight="1"/>
    <row r="152" ht="13.9" customHeight="1"/>
    <row r="153" ht="13.9" customHeight="1"/>
    <row r="154" ht="13.9" customHeight="1"/>
    <row r="155" ht="13.9" customHeight="1"/>
    <row r="156" ht="13.9" customHeight="1"/>
    <row r="157" ht="13.9" customHeight="1"/>
    <row r="158" ht="13.9" customHeight="1"/>
    <row r="159" ht="13.9" customHeight="1"/>
    <row r="160" ht="13.9" customHeight="1"/>
    <row r="161" ht="13.9" customHeight="1"/>
    <row r="162" ht="13.9" customHeight="1"/>
    <row r="163" ht="13.9" customHeight="1"/>
    <row r="164" ht="13.9" customHeight="1"/>
    <row r="165" ht="13.9" customHeight="1"/>
    <row r="166" ht="13.9" customHeight="1"/>
    <row r="167" ht="13.9" customHeight="1"/>
    <row r="168" ht="13.9" customHeight="1"/>
    <row r="169" ht="13.9" customHeight="1"/>
    <row r="170" ht="13.9" customHeight="1"/>
    <row r="171" ht="13.9" customHeight="1"/>
    <row r="172" ht="13.9" customHeight="1"/>
    <row r="173" ht="13.9" customHeight="1"/>
    <row r="174" ht="13.9" customHeight="1"/>
    <row r="175" ht="13.9" customHeight="1"/>
    <row r="176" ht="13.9" customHeight="1"/>
    <row r="177" ht="13.9" customHeight="1"/>
    <row r="178" ht="13.9" customHeight="1"/>
    <row r="179" ht="13.9" customHeight="1"/>
    <row r="180" ht="13.9" customHeight="1"/>
    <row r="181" ht="13.9" customHeight="1"/>
    <row r="182" ht="13.9" customHeight="1"/>
    <row r="183" ht="13.9" customHeight="1"/>
    <row r="184" ht="13.9" customHeight="1"/>
    <row r="185" ht="13.9" customHeight="1"/>
    <row r="186" ht="13.9" customHeight="1"/>
    <row r="187" ht="13.9" customHeight="1"/>
    <row r="188" ht="13.9" customHeight="1"/>
    <row r="189" ht="13.9" customHeight="1"/>
    <row r="190" ht="13.9" customHeight="1"/>
    <row r="191" ht="13.9" customHeight="1"/>
    <row r="192" ht="13.9" customHeight="1"/>
    <row r="193" ht="13.9" customHeight="1"/>
    <row r="194" ht="13.9" customHeight="1"/>
    <row r="195" ht="13.9" customHeight="1"/>
    <row r="196" ht="13.9" customHeight="1"/>
    <row r="197" ht="13.9" customHeight="1"/>
    <row r="198" ht="13.9" customHeight="1"/>
    <row r="199" ht="13.9" customHeight="1"/>
    <row r="200" ht="13.9" customHeight="1"/>
    <row r="201" ht="13.9" customHeight="1"/>
    <row r="202" ht="13.9" customHeight="1"/>
    <row r="203" ht="13.9" customHeight="1"/>
    <row r="204" ht="13.9" customHeight="1"/>
    <row r="205" ht="13.9" customHeight="1"/>
    <row r="206" ht="13.9" customHeight="1"/>
    <row r="207" ht="13.9" customHeight="1"/>
    <row r="208" ht="13.9" customHeight="1"/>
    <row r="209" ht="13.9" customHeight="1"/>
    <row r="210" ht="13.9" customHeight="1"/>
    <row r="211" ht="13.9" customHeight="1"/>
    <row r="212" ht="13.9" customHeight="1"/>
    <row r="213" ht="13.9" customHeight="1"/>
    <row r="214" ht="13.9" customHeight="1"/>
    <row r="215" ht="13.9" customHeight="1"/>
    <row r="216" ht="13.9" customHeight="1"/>
    <row r="217" ht="13.9" customHeight="1"/>
    <row r="218" ht="13.9" customHeight="1"/>
    <row r="219" ht="13.9" customHeight="1"/>
    <row r="220" ht="13.9" customHeight="1"/>
    <row r="221" ht="13.9" customHeight="1"/>
    <row r="222" ht="13.9" customHeight="1"/>
    <row r="223" ht="13.9" customHeight="1"/>
    <row r="224" ht="13.9" customHeight="1"/>
    <row r="225" ht="13.9" customHeight="1"/>
    <row r="226" ht="13.9" customHeight="1"/>
    <row r="227" ht="13.9" customHeight="1"/>
    <row r="228" ht="13.9" customHeight="1"/>
    <row r="229" ht="13.9" customHeight="1"/>
    <row r="230" ht="13.9" customHeight="1"/>
    <row r="231" ht="13.9" customHeight="1"/>
    <row r="232" ht="13.9" customHeight="1"/>
    <row r="233" ht="13.9" customHeight="1"/>
    <row r="234" ht="13.9" customHeight="1"/>
    <row r="235" ht="13.9" customHeight="1"/>
    <row r="236" ht="13.9" customHeight="1"/>
    <row r="237" ht="13.9" customHeight="1"/>
    <row r="238" ht="13.9" customHeight="1"/>
    <row r="239" ht="13.9" customHeight="1"/>
    <row r="240" ht="13.9" customHeight="1"/>
    <row r="241" ht="13.9" customHeight="1"/>
    <row r="242" ht="13.9" customHeight="1"/>
    <row r="243" ht="13.9" customHeight="1"/>
    <row r="244" ht="13.9" customHeight="1"/>
    <row r="245" ht="13.9" customHeight="1"/>
    <row r="246" ht="13.9" customHeight="1"/>
    <row r="247" ht="13.9" customHeight="1"/>
    <row r="248" ht="13.9" customHeight="1"/>
    <row r="249" ht="13.9" customHeight="1"/>
    <row r="250" ht="13.9" customHeight="1"/>
    <row r="251" ht="13.9" customHeight="1"/>
    <row r="252" ht="13.9" customHeight="1"/>
    <row r="253" ht="13.9" customHeight="1"/>
    <row r="254" ht="13.9" customHeight="1"/>
    <row r="255" ht="13.9" customHeight="1"/>
    <row r="256" ht="13.9" customHeight="1"/>
    <row r="257" ht="13.9" customHeight="1"/>
    <row r="258" ht="13.9" customHeight="1"/>
    <row r="259" ht="13.9" customHeight="1"/>
    <row r="260" ht="13.9" customHeight="1"/>
    <row r="261" ht="13.9" customHeight="1"/>
    <row r="262" ht="13.9" customHeight="1"/>
    <row r="263" ht="13.9" customHeight="1"/>
    <row r="264" ht="13.9" customHeight="1"/>
    <row r="265" ht="13.9" customHeight="1"/>
    <row r="266" ht="13.9" customHeight="1"/>
    <row r="267" ht="13.9" customHeight="1"/>
    <row r="268" ht="13.9" customHeight="1"/>
    <row r="269" ht="13.9" customHeight="1"/>
    <row r="270" ht="13.9" customHeight="1"/>
    <row r="271" ht="13.9" customHeight="1"/>
    <row r="272" ht="13.9" customHeight="1"/>
    <row r="273" ht="13.9" customHeight="1"/>
    <row r="274" ht="13.9" customHeight="1"/>
    <row r="275" ht="13.9" customHeight="1"/>
    <row r="276" ht="13.9" customHeight="1"/>
    <row r="277" ht="13.9" customHeight="1"/>
    <row r="278" ht="13.9" customHeight="1"/>
    <row r="279" ht="13.9" customHeight="1"/>
    <row r="280" ht="13.9" customHeight="1"/>
    <row r="281" ht="13.9" customHeight="1"/>
    <row r="282" ht="13.9" customHeight="1"/>
    <row r="283" ht="13.9" customHeight="1"/>
    <row r="284" ht="13.9" customHeight="1"/>
    <row r="285" ht="13.9" customHeight="1"/>
    <row r="286" ht="13.9" customHeight="1"/>
    <row r="287" ht="13.9" customHeight="1"/>
    <row r="288" ht="13.9" customHeight="1"/>
    <row r="289" ht="13.9" customHeight="1"/>
    <row r="290" ht="13.9" customHeight="1"/>
    <row r="291" ht="13.9" customHeight="1"/>
    <row r="292" ht="13.9" customHeight="1"/>
    <row r="293" ht="13.9" customHeight="1"/>
    <row r="294" ht="13.9" customHeight="1"/>
    <row r="295" ht="13.9" customHeight="1"/>
    <row r="296" ht="13.9" customHeight="1"/>
    <row r="297" ht="13.9" customHeight="1"/>
    <row r="298" ht="13.9" customHeight="1"/>
    <row r="299" ht="13.9" customHeight="1"/>
    <row r="300" ht="13.9" customHeight="1"/>
    <row r="301" ht="13.9" customHeight="1"/>
    <row r="302" ht="13.9" customHeight="1"/>
    <row r="303" ht="13.9" customHeight="1"/>
    <row r="304" ht="13.9" customHeight="1"/>
    <row r="305" ht="13.9" customHeight="1"/>
    <row r="306" ht="13.9" customHeight="1"/>
    <row r="307" ht="13.9" customHeight="1"/>
    <row r="308" ht="13.9" customHeight="1"/>
    <row r="309" ht="13.9" customHeight="1"/>
    <row r="310" ht="13.9" customHeight="1"/>
    <row r="311" ht="13.9" customHeight="1"/>
    <row r="312" ht="13.9" customHeight="1"/>
    <row r="313" ht="13.9" customHeight="1"/>
    <row r="314" ht="13.9" customHeight="1"/>
    <row r="315" ht="13.9" customHeight="1"/>
    <row r="316" ht="13.9" customHeight="1"/>
    <row r="317" ht="13.9" customHeight="1"/>
    <row r="318" ht="13.9" customHeight="1"/>
    <row r="319" ht="13.9" customHeight="1"/>
    <row r="320" ht="13.9" customHeight="1"/>
    <row r="321" ht="13.9" customHeight="1"/>
    <row r="322" ht="13.9" customHeight="1"/>
    <row r="323" ht="13.9" customHeight="1"/>
    <row r="324" ht="13.9" customHeight="1"/>
    <row r="325" ht="13.9" customHeight="1"/>
    <row r="326" ht="13.9" customHeight="1"/>
    <row r="327" ht="13.9" customHeight="1"/>
    <row r="328" ht="13.9" customHeight="1"/>
    <row r="329" ht="13.9" customHeight="1"/>
    <row r="330" ht="13.9" customHeight="1"/>
    <row r="331" ht="13.9" customHeight="1"/>
    <row r="332" ht="13.9" customHeight="1"/>
    <row r="333" ht="13.9" customHeight="1"/>
    <row r="334" ht="13.9" customHeight="1"/>
    <row r="335" ht="13.9" customHeight="1"/>
    <row r="336" ht="13.9" customHeight="1"/>
    <row r="337" ht="13.9" customHeight="1"/>
    <row r="338" ht="13.9" customHeight="1"/>
    <row r="339" ht="13.9" customHeight="1"/>
    <row r="340" ht="13.9" customHeight="1"/>
    <row r="341" ht="13.9" customHeight="1"/>
    <row r="342" ht="13.9" customHeight="1"/>
    <row r="343" ht="13.9" customHeight="1"/>
    <row r="344" ht="13.9" customHeight="1"/>
    <row r="345" ht="13.9" customHeight="1"/>
    <row r="346" ht="13.9" customHeight="1"/>
    <row r="347" ht="13.9" customHeight="1"/>
    <row r="348" ht="13.9" customHeight="1"/>
    <row r="349" ht="13.9" customHeight="1"/>
    <row r="350" ht="13.9" customHeight="1"/>
    <row r="351" ht="13.9" customHeight="1"/>
    <row r="352" ht="13.9" customHeight="1"/>
    <row r="353" ht="13.9" customHeight="1"/>
    <row r="354" ht="13.9" customHeight="1"/>
    <row r="355" ht="13.9" customHeight="1"/>
    <row r="356" ht="13.9" customHeight="1"/>
    <row r="357" ht="13.9" customHeight="1"/>
    <row r="358" ht="13.9" customHeight="1"/>
    <row r="359" ht="13.9" customHeight="1"/>
    <row r="360" ht="13.9" customHeight="1"/>
    <row r="361" ht="13.9" customHeight="1"/>
    <row r="362" ht="13.9" customHeight="1"/>
    <row r="363" ht="13.9" customHeight="1"/>
    <row r="364" ht="13.9" customHeight="1"/>
    <row r="365" ht="13.9" customHeight="1"/>
    <row r="366" ht="13.9" customHeight="1"/>
    <row r="367" ht="13.9" customHeight="1"/>
    <row r="368" ht="13.9" customHeight="1"/>
    <row r="369" ht="13.9" customHeight="1"/>
    <row r="370" ht="13.9" customHeight="1"/>
    <row r="371" ht="13.9" customHeight="1"/>
    <row r="372" ht="13.9" customHeight="1"/>
    <row r="373" ht="13.9" customHeight="1"/>
    <row r="374" ht="13.9" customHeight="1"/>
    <row r="375" ht="13.9" customHeight="1"/>
    <row r="376" ht="13.9" customHeight="1"/>
    <row r="377" ht="13.9" customHeight="1"/>
    <row r="378" ht="13.9" customHeight="1"/>
    <row r="379" ht="13.9" customHeight="1"/>
    <row r="380" ht="13.9" customHeight="1"/>
    <row r="381" ht="13.9" customHeight="1"/>
    <row r="382" ht="13.9" customHeight="1"/>
    <row r="383" ht="13.9" customHeight="1"/>
    <row r="384" ht="13.9" customHeight="1"/>
    <row r="385" ht="13.9" customHeight="1"/>
    <row r="386" ht="13.9" customHeight="1"/>
    <row r="387" ht="13.9" customHeight="1"/>
    <row r="388" ht="13.9" customHeight="1"/>
    <row r="389" ht="13.9" customHeight="1"/>
    <row r="390" ht="13.9" customHeight="1"/>
    <row r="391" ht="13.9" customHeight="1"/>
    <row r="392" ht="13.9" customHeight="1"/>
    <row r="393" ht="13.9" customHeight="1"/>
    <row r="394" ht="13.9" customHeight="1"/>
    <row r="395" ht="13.9" customHeight="1"/>
    <row r="396" ht="13.9" customHeight="1"/>
    <row r="397" ht="13.9" customHeight="1"/>
    <row r="398" ht="13.9" customHeight="1"/>
    <row r="399" ht="13.9" customHeight="1"/>
    <row r="400" ht="13.9" customHeight="1"/>
    <row r="401" ht="13.9" customHeight="1"/>
    <row r="402" ht="13.9" customHeight="1"/>
    <row r="403" ht="13.9" customHeight="1"/>
    <row r="404" ht="13.9" customHeight="1"/>
    <row r="405" ht="13.9" customHeight="1"/>
    <row r="406" ht="13.9" customHeight="1"/>
    <row r="407" ht="13.9" customHeight="1"/>
    <row r="408" ht="13.9" customHeight="1"/>
    <row r="409" ht="13.9" customHeight="1"/>
    <row r="410" ht="13.9" customHeight="1"/>
    <row r="411" ht="13.9" customHeight="1"/>
    <row r="412" ht="13.9" customHeight="1"/>
    <row r="413" ht="13.9" customHeight="1"/>
    <row r="414" ht="13.9" customHeight="1"/>
    <row r="415" ht="13.9" customHeight="1"/>
    <row r="416" ht="13.9" customHeight="1"/>
    <row r="417" ht="13.9" customHeight="1"/>
    <row r="418" ht="13.9" customHeight="1"/>
    <row r="419" ht="13.9" customHeight="1"/>
    <row r="420" ht="13.9" customHeight="1"/>
    <row r="421" ht="13.9" customHeight="1"/>
    <row r="422" ht="13.9" customHeight="1"/>
    <row r="423" ht="13.9" customHeight="1"/>
    <row r="424" ht="13.9" customHeight="1"/>
    <row r="425" ht="13.9" customHeight="1"/>
    <row r="426" ht="13.9" customHeight="1"/>
    <row r="427" ht="13.9" customHeight="1"/>
    <row r="428" ht="13.9" customHeight="1"/>
    <row r="429" ht="13.9" customHeight="1"/>
    <row r="430" ht="13.9" customHeight="1"/>
    <row r="431" ht="13.9" customHeight="1"/>
    <row r="432" ht="13.9" customHeight="1"/>
    <row r="433" ht="13.9" customHeight="1"/>
    <row r="434" ht="13.9" customHeight="1"/>
    <row r="435" ht="13.9" customHeight="1"/>
    <row r="436" ht="13.9" customHeight="1"/>
    <row r="437" ht="13.9" customHeight="1"/>
    <row r="438" ht="13.9" customHeight="1"/>
    <row r="439" ht="13.9" customHeight="1"/>
    <row r="440" ht="13.9" customHeight="1"/>
    <row r="441" ht="13.9" customHeight="1"/>
    <row r="442" ht="13.9" customHeight="1"/>
    <row r="443" ht="13.9" customHeight="1"/>
    <row r="444" ht="13.9" customHeight="1"/>
    <row r="445" ht="13.9" customHeight="1"/>
    <row r="446" ht="13.9" customHeight="1"/>
    <row r="447" ht="13.9" customHeight="1"/>
    <row r="448" ht="13.9" customHeight="1"/>
    <row r="449" ht="13.9" customHeight="1"/>
    <row r="450" ht="13.9" customHeight="1"/>
    <row r="451" ht="13.9" customHeight="1"/>
    <row r="452" ht="13.9" customHeight="1"/>
    <row r="453" ht="13.9" customHeight="1"/>
    <row r="454" ht="13.9" customHeight="1"/>
    <row r="455" ht="13.9" customHeight="1"/>
    <row r="456" ht="13.9" customHeight="1"/>
    <row r="457" ht="13.9" customHeight="1"/>
    <row r="458" ht="13.9" customHeight="1"/>
    <row r="459" ht="13.9" customHeight="1"/>
    <row r="460" ht="13.9" customHeight="1"/>
    <row r="461" ht="13.9" customHeight="1"/>
    <row r="462" ht="13.9" customHeight="1"/>
    <row r="463" ht="13.9" customHeight="1"/>
    <row r="464" ht="13.9" customHeight="1"/>
    <row r="465" ht="13.9" customHeight="1"/>
    <row r="466" ht="13.9" customHeight="1"/>
    <row r="467" ht="13.9" customHeight="1"/>
    <row r="468" ht="13.9" customHeight="1"/>
    <row r="469" ht="13.9" customHeight="1"/>
    <row r="470" ht="13.9" customHeight="1"/>
    <row r="471" ht="13.9" customHeight="1"/>
    <row r="472" ht="13.9" customHeight="1"/>
    <row r="473" ht="13.9" customHeight="1"/>
    <row r="474" ht="13.9" customHeight="1"/>
    <row r="475" ht="13.9" customHeight="1"/>
    <row r="476" ht="13.9" customHeight="1"/>
    <row r="477" ht="13.9" customHeight="1"/>
    <row r="478" ht="13.9" customHeight="1"/>
    <row r="479" ht="13.9" customHeight="1"/>
    <row r="480" ht="13.9" customHeight="1"/>
    <row r="481" ht="13.9" customHeight="1"/>
    <row r="482" ht="13.9" customHeight="1"/>
    <row r="483" ht="13.9" customHeight="1"/>
    <row r="484" ht="13.9" customHeight="1"/>
    <row r="485" ht="13.9" customHeight="1"/>
    <row r="486" ht="13.9" customHeight="1"/>
    <row r="487" ht="13.9" customHeight="1"/>
    <row r="488" ht="13.9" customHeight="1"/>
    <row r="489" ht="13.9" customHeight="1"/>
    <row r="490" ht="13.9" customHeight="1"/>
    <row r="491" ht="13.9" customHeight="1"/>
    <row r="492" ht="13.9" customHeight="1"/>
    <row r="493" ht="13.9" customHeight="1"/>
    <row r="494" ht="13.9" customHeight="1"/>
    <row r="495" ht="13.9" customHeight="1"/>
    <row r="496" ht="13.9" customHeight="1"/>
    <row r="497" ht="13.9" customHeight="1"/>
    <row r="498" ht="13.9" customHeight="1"/>
    <row r="499" ht="13.9" customHeight="1"/>
    <row r="500" ht="13.9" customHeight="1"/>
    <row r="501" ht="13.9" customHeight="1"/>
    <row r="502" ht="13.9" customHeight="1"/>
    <row r="503" ht="13.9" customHeight="1"/>
    <row r="504" ht="13.9" customHeight="1"/>
    <row r="505" ht="13.9" customHeight="1"/>
    <row r="506" ht="13.9" customHeight="1"/>
    <row r="507" ht="13.9" customHeight="1"/>
    <row r="508" ht="13.9" customHeight="1"/>
    <row r="509" ht="13.9" customHeight="1"/>
    <row r="510" ht="13.9" customHeight="1"/>
    <row r="511" ht="13.9" customHeight="1"/>
    <row r="512" ht="13.9" customHeight="1"/>
    <row r="513" ht="13.9" customHeight="1"/>
    <row r="514" ht="13.9" customHeight="1"/>
    <row r="515" ht="13.9" customHeight="1"/>
    <row r="516" ht="13.9" customHeight="1"/>
    <row r="517" ht="13.9" customHeight="1"/>
    <row r="518" ht="13.9" customHeight="1"/>
    <row r="519" ht="13.9" customHeight="1"/>
    <row r="520" ht="13.9" customHeight="1"/>
    <row r="521" ht="13.9" customHeight="1"/>
    <row r="522" ht="13.9" customHeight="1"/>
    <row r="523" ht="13.9" customHeight="1"/>
    <row r="524" ht="13.9" customHeight="1"/>
    <row r="525" ht="13.9" customHeight="1"/>
    <row r="526" ht="13.9" customHeight="1"/>
    <row r="527" ht="13.9" customHeight="1"/>
    <row r="528" ht="13.9" customHeight="1"/>
    <row r="529" ht="13.9" customHeight="1"/>
    <row r="530" ht="13.9" customHeight="1"/>
    <row r="531" ht="13.9" customHeight="1"/>
    <row r="532" ht="13.9" customHeight="1"/>
    <row r="533" ht="13.9" customHeight="1"/>
    <row r="534" ht="13.9" customHeight="1"/>
    <row r="535" ht="13.9" customHeight="1"/>
    <row r="536" ht="13.9" customHeight="1"/>
    <row r="537" ht="13.9" customHeight="1"/>
    <row r="538" ht="13.9" customHeight="1"/>
    <row r="539" ht="13.9" customHeight="1"/>
    <row r="540" ht="13.9" customHeight="1"/>
    <row r="541" ht="13.9" customHeight="1"/>
    <row r="542" ht="13.9" customHeight="1"/>
    <row r="543" ht="13.9" customHeight="1"/>
    <row r="544" ht="13.9" customHeight="1"/>
    <row r="545" ht="13.9" customHeight="1"/>
    <row r="546" ht="13.9" customHeight="1"/>
    <row r="547" ht="13.9" customHeight="1"/>
    <row r="548" ht="13.9" customHeight="1"/>
    <row r="549" ht="13.9" customHeight="1"/>
    <row r="550" ht="13.9" customHeight="1"/>
    <row r="551" ht="13.9" customHeight="1"/>
    <row r="552" ht="13.9" customHeight="1"/>
    <row r="553" ht="13.9" customHeight="1"/>
    <row r="554" ht="13.9" customHeight="1"/>
    <row r="555" ht="13.9" customHeight="1"/>
    <row r="556" ht="13.9" customHeight="1"/>
    <row r="557" ht="13.9" customHeight="1"/>
    <row r="558" ht="13.9" customHeight="1"/>
    <row r="559" ht="13.9" customHeight="1"/>
    <row r="560" ht="13.9" customHeight="1"/>
    <row r="561" ht="13.9" customHeight="1"/>
    <row r="562" ht="13.9" customHeight="1"/>
    <row r="563" ht="13.9" customHeight="1"/>
    <row r="564" ht="13.9" customHeight="1"/>
    <row r="565" ht="13.9" customHeight="1"/>
    <row r="566" ht="13.9" customHeight="1"/>
    <row r="567" ht="13.9" customHeight="1"/>
    <row r="568" ht="13.9" customHeight="1"/>
    <row r="569" ht="13.9" customHeight="1"/>
    <row r="570" ht="13.9" customHeight="1"/>
    <row r="571" ht="13.9" customHeight="1"/>
    <row r="572" ht="13.9" customHeight="1"/>
    <row r="573" ht="13.9" customHeight="1"/>
    <row r="574" ht="13.9" customHeight="1"/>
    <row r="575" ht="13.9" customHeight="1"/>
    <row r="576" ht="13.9" customHeight="1"/>
    <row r="577" ht="13.9" customHeight="1"/>
    <row r="578" ht="13.9" customHeight="1"/>
    <row r="579" ht="13.9" customHeight="1"/>
    <row r="580" ht="13.9" customHeight="1"/>
    <row r="581" ht="13.9" customHeight="1"/>
    <row r="582" ht="13.9" customHeight="1"/>
    <row r="583" ht="13.9" customHeight="1"/>
    <row r="584" ht="13.9" customHeight="1"/>
    <row r="585" ht="13.9" customHeight="1"/>
    <row r="586" ht="13.9" customHeight="1"/>
    <row r="587" ht="13.9" customHeight="1"/>
    <row r="588" ht="13.9" customHeight="1"/>
    <row r="589" ht="13.9" customHeight="1"/>
    <row r="590" ht="13.9" customHeight="1"/>
    <row r="591" ht="13.9" customHeight="1"/>
    <row r="592" ht="13.9" customHeight="1"/>
    <row r="593" ht="13.9" customHeight="1"/>
    <row r="594" ht="13.9" customHeight="1"/>
    <row r="595" ht="13.9" customHeight="1"/>
    <row r="596" ht="13.9" customHeight="1"/>
    <row r="597" ht="13.9" customHeight="1"/>
    <row r="598" ht="13.9" customHeight="1"/>
    <row r="599" ht="13.9" customHeight="1"/>
    <row r="600" ht="13.9" customHeight="1"/>
    <row r="601" ht="13.9" customHeight="1"/>
    <row r="602" ht="13.9" customHeight="1"/>
    <row r="603" ht="13.9" customHeight="1"/>
    <row r="604" ht="13.9" customHeight="1"/>
    <row r="605" ht="13.9" customHeight="1"/>
    <row r="606" ht="13.9" customHeight="1"/>
    <row r="607" ht="13.9" customHeight="1"/>
    <row r="608" ht="13.9" customHeight="1"/>
    <row r="609" ht="13.9" customHeight="1"/>
    <row r="610" ht="13.9" customHeight="1"/>
    <row r="611" ht="13.9" customHeight="1"/>
    <row r="612" ht="13.9" customHeight="1"/>
    <row r="613" ht="13.9" customHeight="1"/>
    <row r="614" ht="13.9" customHeight="1"/>
    <row r="615" ht="13.9" customHeight="1"/>
    <row r="616" ht="13.9" customHeight="1"/>
    <row r="617" ht="13.9" customHeight="1"/>
    <row r="618" ht="13.9" customHeight="1"/>
    <row r="619" ht="13.9" customHeight="1"/>
    <row r="620" ht="13.9" customHeight="1"/>
    <row r="621" ht="13.9" customHeight="1"/>
    <row r="622" ht="13.9" customHeight="1"/>
    <row r="623" ht="13.9" customHeight="1"/>
    <row r="624" ht="13.9" customHeight="1"/>
    <row r="625" ht="13.9" customHeight="1"/>
    <row r="626" ht="13.9" customHeight="1"/>
    <row r="627" ht="13.9" customHeight="1"/>
    <row r="628" ht="13.9" customHeight="1"/>
    <row r="629" ht="13.9" customHeight="1"/>
    <row r="630" ht="13.9" customHeight="1"/>
    <row r="631" ht="13.9" customHeight="1"/>
    <row r="632" ht="13.9" customHeight="1"/>
    <row r="633" ht="13.9" customHeight="1"/>
    <row r="634" ht="13.9" customHeight="1"/>
    <row r="635" ht="13.9" customHeight="1"/>
    <row r="636" ht="13.9" customHeight="1"/>
    <row r="637" ht="13.9" customHeight="1"/>
    <row r="638" ht="13.9" customHeight="1"/>
    <row r="639" ht="13.9" customHeight="1"/>
    <row r="640" ht="13.9" customHeight="1"/>
    <row r="641" ht="13.9" customHeight="1"/>
    <row r="642" ht="13.9" customHeight="1"/>
    <row r="643" ht="13.9" customHeight="1"/>
    <row r="644" ht="13.9" customHeight="1"/>
    <row r="645" ht="13.9" customHeight="1"/>
    <row r="646" ht="13.9" customHeight="1"/>
    <row r="647" ht="13.9" customHeight="1"/>
    <row r="648" ht="13.9" customHeight="1"/>
    <row r="649" ht="13.9" customHeight="1"/>
    <row r="650" ht="13.9" customHeight="1"/>
    <row r="651" ht="13.9" customHeight="1"/>
    <row r="652" ht="13.9" customHeight="1"/>
    <row r="653" ht="13.9" customHeight="1"/>
    <row r="654" ht="13.9" customHeight="1"/>
    <row r="655" ht="13.9" customHeight="1"/>
    <row r="656" ht="13.9" customHeight="1"/>
    <row r="657" ht="13.9" customHeight="1"/>
    <row r="658" ht="13.9" customHeight="1"/>
    <row r="659" ht="13.9" customHeight="1"/>
    <row r="660" ht="13.9" customHeight="1"/>
    <row r="661" ht="13.9" customHeight="1"/>
    <row r="662" ht="13.9" customHeight="1"/>
    <row r="663" ht="13.9" customHeight="1"/>
    <row r="664" ht="13.9" customHeight="1"/>
    <row r="665" ht="13.9" customHeight="1"/>
    <row r="666" ht="13.9" customHeight="1"/>
    <row r="667" ht="13.9" customHeight="1"/>
    <row r="668" ht="13.9" customHeight="1"/>
    <row r="669" ht="13.9" customHeight="1"/>
    <row r="670" ht="13.9" customHeight="1"/>
    <row r="671" ht="13.9" customHeight="1"/>
    <row r="672" ht="13.9" customHeight="1"/>
    <row r="673" ht="13.9" customHeight="1"/>
    <row r="674" ht="13.9" customHeight="1"/>
    <row r="675" ht="13.9" customHeight="1"/>
    <row r="676" ht="13.9" customHeight="1"/>
    <row r="677" ht="13.9" customHeight="1"/>
    <row r="678" ht="13.9" customHeight="1"/>
    <row r="679" ht="13.9" customHeight="1"/>
    <row r="680" ht="13.9" customHeight="1"/>
    <row r="681" ht="13.9" customHeight="1"/>
    <row r="682" ht="13.9" customHeight="1"/>
    <row r="683" ht="13.9" customHeight="1"/>
    <row r="684" ht="13.9" customHeight="1"/>
    <row r="685" ht="13.9" customHeight="1"/>
    <row r="686" ht="13.9" customHeight="1"/>
    <row r="687" ht="13.9" customHeight="1"/>
    <row r="688" ht="13.9" customHeight="1"/>
    <row r="689" ht="13.9" customHeight="1"/>
    <row r="690" ht="13.9" customHeight="1"/>
    <row r="691" ht="13.9" customHeight="1"/>
    <row r="692" ht="13.9" customHeight="1"/>
    <row r="693" ht="13.9" customHeight="1"/>
    <row r="694" ht="13.9" customHeight="1"/>
    <row r="695" ht="13.9" customHeight="1"/>
    <row r="696" ht="13.9" customHeight="1"/>
    <row r="697" ht="13.9" customHeight="1"/>
    <row r="698" ht="13.9" customHeight="1"/>
    <row r="699" ht="13.9" customHeight="1"/>
    <row r="700" ht="13.9" customHeight="1"/>
    <row r="701" ht="13.9" customHeight="1"/>
    <row r="702" ht="13.9" customHeight="1"/>
    <row r="703" ht="13.9" customHeight="1"/>
    <row r="704" ht="13.9" customHeight="1"/>
    <row r="705" ht="13.9" customHeight="1"/>
    <row r="706" ht="13.9" customHeight="1"/>
    <row r="707" ht="13.9" customHeight="1"/>
    <row r="708" ht="13.9" customHeight="1"/>
    <row r="709" ht="13.9" customHeight="1"/>
    <row r="710" ht="13.9" customHeight="1"/>
    <row r="711" ht="13.9" customHeight="1"/>
    <row r="712" ht="13.9" customHeight="1"/>
    <row r="713" ht="13.9" customHeight="1"/>
    <row r="714" ht="13.9" customHeight="1"/>
    <row r="715" ht="13.9" customHeight="1"/>
    <row r="716" ht="13.9" customHeight="1"/>
    <row r="717" ht="13.9" customHeight="1"/>
    <row r="718" ht="13.9" customHeight="1"/>
    <row r="719" ht="13.9" customHeight="1"/>
    <row r="720" ht="13.9" customHeight="1"/>
    <row r="721" ht="13.9" customHeight="1"/>
    <row r="722" ht="13.9" customHeight="1"/>
    <row r="723" ht="13.9" customHeight="1"/>
    <row r="724" ht="13.9" customHeight="1"/>
    <row r="725" ht="13.9" customHeight="1"/>
    <row r="726" ht="13.9" customHeight="1"/>
    <row r="727" ht="13.9" customHeight="1"/>
    <row r="728" ht="13.9" customHeight="1"/>
    <row r="729" ht="13.9" customHeight="1"/>
    <row r="730" ht="13.9" customHeight="1"/>
    <row r="731" ht="13.9" customHeight="1"/>
    <row r="732" ht="13.9" customHeight="1"/>
    <row r="733" ht="13.9" customHeight="1"/>
    <row r="734" ht="13.9" customHeight="1"/>
    <row r="735" ht="13.9" customHeight="1"/>
    <row r="736" ht="13.9" customHeight="1"/>
    <row r="737" ht="13.9" customHeight="1"/>
    <row r="738" ht="13.9" customHeight="1"/>
    <row r="739" ht="13.9" customHeight="1"/>
    <row r="740" ht="13.9" customHeight="1"/>
    <row r="741" ht="13.9" customHeight="1"/>
    <row r="742" ht="13.9" customHeight="1"/>
    <row r="743" ht="13.9" customHeight="1"/>
    <row r="744" ht="13.9" customHeight="1"/>
    <row r="745" ht="13.9" customHeight="1"/>
    <row r="746" ht="13.9" customHeight="1"/>
    <row r="747" ht="13.9" customHeight="1"/>
    <row r="748" ht="13.9" customHeight="1"/>
    <row r="749" ht="13.9" customHeight="1"/>
    <row r="750" ht="13.9" customHeight="1"/>
    <row r="751" ht="13.9" customHeight="1"/>
    <row r="752" ht="13.9" customHeight="1"/>
    <row r="753" ht="13.9" customHeight="1"/>
    <row r="754" ht="13.9" customHeight="1"/>
    <row r="755" ht="13.9" customHeight="1"/>
    <row r="756" ht="13.9" customHeight="1"/>
    <row r="757" ht="13.9" customHeight="1"/>
    <row r="758" ht="13.9" customHeight="1"/>
    <row r="759" ht="13.9" customHeight="1"/>
    <row r="760" ht="13.9" customHeight="1"/>
    <row r="761" ht="13.9" customHeight="1"/>
    <row r="762" ht="13.9" customHeight="1"/>
    <row r="763" ht="13.9" customHeight="1"/>
    <row r="764" ht="13.9" customHeight="1"/>
    <row r="765" ht="13.9" customHeight="1"/>
    <row r="766" ht="13.9" customHeight="1"/>
    <row r="767" ht="13.9" customHeight="1"/>
    <row r="768" ht="13.9" customHeight="1"/>
    <row r="769" ht="13.9" customHeight="1"/>
    <row r="770" ht="13.9" customHeight="1"/>
    <row r="771" ht="13.9" customHeight="1"/>
    <row r="772" ht="13.9" customHeight="1"/>
    <row r="773" ht="13.9" customHeight="1"/>
    <row r="774" ht="13.9" customHeight="1"/>
    <row r="775" ht="13.9" customHeight="1"/>
    <row r="776" ht="13.9" customHeight="1"/>
    <row r="777" ht="13.9" customHeight="1"/>
    <row r="778" ht="13.9" customHeight="1"/>
    <row r="779" ht="13.9" customHeight="1"/>
    <row r="780" ht="13.9" customHeight="1"/>
    <row r="781" ht="13.9" customHeight="1"/>
    <row r="782" ht="13.9" customHeight="1"/>
    <row r="783" ht="13.9" customHeight="1"/>
    <row r="784" ht="13.9" customHeight="1"/>
    <row r="785" ht="13.9" customHeight="1"/>
    <row r="786" ht="13.9" customHeight="1"/>
    <row r="787" ht="13.9" customHeight="1"/>
    <row r="788" ht="13.9" customHeight="1"/>
    <row r="789" ht="13.9" customHeight="1"/>
    <row r="790" ht="13.9" customHeight="1"/>
    <row r="791" ht="13.9" customHeight="1"/>
    <row r="792" ht="13.9" customHeight="1"/>
    <row r="793" ht="13.9" customHeight="1"/>
    <row r="794" ht="13.9" customHeight="1"/>
    <row r="795" ht="13.9" customHeight="1"/>
    <row r="796" ht="13.9" customHeight="1"/>
    <row r="797" ht="13.9" customHeight="1"/>
    <row r="798" ht="13.9" customHeight="1"/>
    <row r="799" ht="13.9" customHeight="1"/>
    <row r="800" ht="13.9" customHeight="1"/>
    <row r="801" ht="13.9" customHeight="1"/>
    <row r="802" ht="13.9" customHeight="1"/>
    <row r="803" ht="13.9" customHeight="1"/>
    <row r="804" ht="13.9" customHeight="1"/>
    <row r="805" ht="13.9" customHeight="1"/>
    <row r="806" ht="13.9" customHeight="1"/>
    <row r="807" ht="13.9" customHeight="1"/>
    <row r="808" ht="13.9" customHeight="1"/>
    <row r="809" ht="13.9" customHeight="1"/>
    <row r="810" ht="13.9" customHeight="1"/>
    <row r="811" ht="13.9" customHeight="1"/>
    <row r="812" ht="13.9" customHeight="1"/>
    <row r="813" ht="13.9" customHeight="1"/>
    <row r="814" ht="13.9" customHeight="1"/>
    <row r="815" ht="13.9" customHeight="1"/>
    <row r="816" ht="13.9" customHeight="1"/>
    <row r="817" ht="13.9" customHeight="1"/>
    <row r="818" ht="13.9" customHeight="1"/>
    <row r="819" ht="13.9" customHeight="1"/>
    <row r="820" ht="13.9" customHeight="1"/>
    <row r="821" ht="13.9" customHeight="1"/>
    <row r="822" ht="13.9" customHeight="1"/>
    <row r="823" ht="13.9" customHeight="1"/>
    <row r="824" ht="13.9" customHeight="1"/>
    <row r="825" ht="13.9" customHeight="1"/>
    <row r="826" ht="13.9" customHeight="1"/>
    <row r="827" ht="13.9" customHeight="1"/>
    <row r="828" ht="13.9" customHeight="1"/>
    <row r="829" ht="13.9" customHeight="1"/>
    <row r="830" ht="13.9" customHeight="1"/>
    <row r="831" ht="13.9" customHeight="1"/>
    <row r="832" ht="13.9" customHeight="1"/>
    <row r="833" ht="13.9" customHeight="1"/>
    <row r="834" ht="13.9" customHeight="1"/>
    <row r="835" ht="13.9" customHeight="1"/>
    <row r="836" ht="13.9" customHeight="1"/>
    <row r="837" ht="13.9" customHeight="1"/>
    <row r="838" ht="13.9" customHeight="1"/>
    <row r="839" ht="13.9" customHeight="1"/>
    <row r="840" ht="13.9" customHeight="1"/>
    <row r="841" ht="13.9" customHeight="1"/>
    <row r="842" ht="13.9" customHeight="1"/>
    <row r="843" ht="13.9" customHeight="1"/>
    <row r="844" ht="13.9" customHeight="1"/>
    <row r="845" ht="13.9" customHeight="1"/>
    <row r="846" ht="13.9" customHeight="1"/>
    <row r="847" ht="13.9" customHeight="1"/>
    <row r="848" ht="13.9" customHeight="1"/>
    <row r="849" ht="13.9" customHeight="1"/>
    <row r="850" ht="13.9" customHeight="1"/>
    <row r="851" ht="13.9" customHeight="1"/>
    <row r="852" ht="13.9" customHeight="1"/>
    <row r="853" ht="13.9" customHeight="1"/>
    <row r="854" ht="13.9" customHeight="1"/>
    <row r="855" ht="13.9" customHeight="1"/>
    <row r="856" ht="13.9" customHeight="1"/>
    <row r="857" ht="13.9" customHeight="1"/>
    <row r="858" ht="13.9" customHeight="1"/>
    <row r="859" ht="13.9" customHeight="1"/>
    <row r="860" ht="13.9" customHeight="1"/>
    <row r="861" ht="13.9" customHeight="1"/>
    <row r="862" ht="13.9" customHeight="1"/>
    <row r="863" ht="13.9" customHeight="1"/>
    <row r="864" ht="13.9" customHeight="1"/>
    <row r="865" ht="13.9" customHeight="1"/>
    <row r="866" ht="13.9" customHeight="1"/>
    <row r="867" ht="13.9" customHeight="1"/>
    <row r="868" ht="13.9" customHeight="1"/>
    <row r="869" ht="13.9" customHeight="1"/>
    <row r="870" ht="13.9" customHeight="1"/>
    <row r="871" ht="13.9" customHeight="1"/>
    <row r="872" ht="13.9" customHeight="1"/>
    <row r="873" ht="13.9" customHeight="1"/>
    <row r="874" ht="13.9" customHeight="1"/>
    <row r="875" ht="13.9" customHeight="1"/>
    <row r="876" ht="13.9" customHeight="1"/>
    <row r="877" ht="13.9" customHeight="1"/>
    <row r="878" ht="13.9" customHeight="1"/>
    <row r="879" ht="13.9" customHeight="1"/>
    <row r="880" ht="13.9" customHeight="1"/>
    <row r="881" ht="13.9" customHeight="1"/>
    <row r="882" ht="13.9" customHeight="1"/>
    <row r="883" ht="13.9" customHeight="1"/>
    <row r="884" ht="13.9" customHeight="1"/>
    <row r="885" ht="13.9" customHeight="1"/>
    <row r="886" ht="13.9" customHeight="1"/>
    <row r="887" ht="13.9" customHeight="1"/>
    <row r="888" ht="13.9" customHeight="1"/>
    <row r="889" ht="13.9" customHeight="1"/>
    <row r="890" ht="13.9" customHeight="1"/>
    <row r="891" ht="13.9" customHeight="1"/>
    <row r="892" ht="13.9" customHeight="1"/>
    <row r="893" ht="13.9" customHeight="1"/>
    <row r="894" ht="13.9" customHeight="1"/>
    <row r="895" ht="13.9" customHeight="1"/>
    <row r="896" ht="13.9" customHeight="1"/>
    <row r="897" ht="13.9" customHeight="1"/>
    <row r="898" ht="13.9" customHeight="1"/>
    <row r="899" ht="13.9" customHeight="1"/>
    <row r="900" ht="13.9" customHeight="1"/>
    <row r="901" ht="13.9" customHeight="1"/>
    <row r="902" ht="13.9" customHeight="1"/>
    <row r="903" ht="13.9" customHeight="1"/>
    <row r="904" ht="13.9" customHeight="1"/>
    <row r="905" ht="13.9" customHeight="1"/>
    <row r="906" ht="13.9" customHeight="1"/>
    <row r="907" ht="13.9" customHeight="1"/>
    <row r="908" ht="13.9" customHeight="1"/>
    <row r="909" ht="13.9" customHeight="1"/>
    <row r="910" ht="13.9" customHeight="1"/>
    <row r="911" ht="13.9" customHeight="1"/>
    <row r="912" ht="13.9" customHeight="1"/>
    <row r="913" ht="13.9" customHeight="1"/>
    <row r="914" ht="13.9" customHeight="1"/>
    <row r="915" ht="13.9" customHeight="1"/>
    <row r="916" ht="13.9" customHeight="1"/>
    <row r="917" ht="13.9" customHeight="1"/>
    <row r="918" ht="13.9" customHeight="1"/>
    <row r="919" ht="13.9" customHeight="1"/>
    <row r="920" ht="13.9" customHeight="1"/>
    <row r="921" ht="13.9" customHeight="1"/>
    <row r="922" ht="13.9" customHeight="1"/>
    <row r="923" ht="13.9" customHeight="1"/>
    <row r="924" ht="13.9" customHeight="1"/>
    <row r="925" ht="13.9" customHeight="1"/>
    <row r="926" ht="13.9" customHeight="1"/>
    <row r="927" ht="13.9" customHeight="1"/>
    <row r="928" ht="13.9" customHeight="1"/>
    <row r="929" ht="13.9" customHeight="1"/>
    <row r="930" ht="13.9" customHeight="1"/>
    <row r="931" ht="13.9" customHeight="1"/>
    <row r="932" ht="13.9" customHeight="1"/>
    <row r="933" ht="13.9" customHeight="1"/>
    <row r="934" ht="13.9" customHeight="1"/>
    <row r="935" ht="13.9" customHeight="1"/>
    <row r="936" ht="13.9" customHeight="1"/>
    <row r="937" ht="13.9" customHeight="1"/>
    <row r="938" ht="13.9" customHeight="1"/>
    <row r="939" ht="13.9" customHeight="1"/>
    <row r="940" ht="13.9" customHeight="1"/>
    <row r="941" ht="13.9" customHeight="1"/>
    <row r="942" ht="13.9" customHeight="1"/>
    <row r="943" ht="13.9" customHeight="1"/>
    <row r="944" ht="13.9" customHeight="1"/>
    <row r="945" ht="13.9" customHeight="1"/>
    <row r="946" ht="13.9" customHeight="1"/>
    <row r="947" ht="13.9" customHeight="1"/>
  </sheetData>
  <sheetProtection algorithmName="SHA-512" hashValue="7jgj3jzRWocO8BtQC5a/L0sNhlQ10kybR22KFJ+GnHVWZRKgBN1eCz18GWXBAzZWiliubizy/TtUCA5ggrhK7g==" saltValue="2jTrpVn5i/TqUn7YXHs+iQ==" spinCount="100000" sheet="1" selectLockedCells="1"/>
  <dataConsolidate link="1"/>
  <mergeCells count="14">
    <mergeCell ref="B44:K44"/>
    <mergeCell ref="B47:D47"/>
    <mergeCell ref="B28:C28"/>
    <mergeCell ref="B31:C31"/>
    <mergeCell ref="B35:K35"/>
    <mergeCell ref="B38:C38"/>
    <mergeCell ref="B41:C41"/>
    <mergeCell ref="B4:C4"/>
    <mergeCell ref="B11:K11"/>
    <mergeCell ref="B14:K14"/>
    <mergeCell ref="B25:C25"/>
    <mergeCell ref="D2:F2"/>
    <mergeCell ref="G2:I2"/>
    <mergeCell ref="J2:L2"/>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38" r:id="rId4" name="Check Box 394">
              <controlPr defaultSize="0" autoFill="0" autoLine="0" autoPict="0">
                <anchor moveWithCells="1">
                  <from>
                    <xdr:col>4</xdr:col>
                    <xdr:colOff>0</xdr:colOff>
                    <xdr:row>3</xdr:row>
                    <xdr:rowOff>180975</xdr:rowOff>
                  </from>
                  <to>
                    <xdr:col>4</xdr:col>
                    <xdr:colOff>209550</xdr:colOff>
                    <xdr:row>5</xdr:row>
                    <xdr:rowOff>9525</xdr:rowOff>
                  </to>
                </anchor>
              </controlPr>
            </control>
          </mc:Choice>
        </mc:AlternateContent>
        <mc:AlternateContent xmlns:mc="http://schemas.openxmlformats.org/markup-compatibility/2006">
          <mc:Choice Requires="x14">
            <control shapeId="32139" r:id="rId5" name="Check Box 395">
              <controlPr defaultSize="0" autoFill="0" autoLine="0" autoPict="0">
                <anchor moveWithCells="1">
                  <from>
                    <xdr:col>7</xdr:col>
                    <xdr:colOff>0</xdr:colOff>
                    <xdr:row>3</xdr:row>
                    <xdr:rowOff>171450</xdr:rowOff>
                  </from>
                  <to>
                    <xdr:col>7</xdr:col>
                    <xdr:colOff>209550</xdr:colOff>
                    <xdr:row>5</xdr:row>
                    <xdr:rowOff>0</xdr:rowOff>
                  </to>
                </anchor>
              </controlPr>
            </control>
          </mc:Choice>
        </mc:AlternateContent>
        <mc:AlternateContent xmlns:mc="http://schemas.openxmlformats.org/markup-compatibility/2006">
          <mc:Choice Requires="x14">
            <control shapeId="32140" r:id="rId6" name="Check Box 396">
              <controlPr defaultSize="0" autoFill="0" autoLine="0" autoPict="0">
                <anchor moveWithCells="1">
                  <from>
                    <xdr:col>10</xdr:col>
                    <xdr:colOff>9525</xdr:colOff>
                    <xdr:row>3</xdr:row>
                    <xdr:rowOff>180975</xdr:rowOff>
                  </from>
                  <to>
                    <xdr:col>11</xdr:col>
                    <xdr:colOff>0</xdr:colOff>
                    <xdr:row>5</xdr:row>
                    <xdr:rowOff>9525</xdr:rowOff>
                  </to>
                </anchor>
              </controlPr>
            </control>
          </mc:Choice>
        </mc:AlternateContent>
        <mc:AlternateContent xmlns:mc="http://schemas.openxmlformats.org/markup-compatibility/2006">
          <mc:Choice Requires="x14">
            <control shapeId="32141" r:id="rId7" name="Check Box 397">
              <controlPr defaultSize="0" autoFill="0" autoLine="0" autoPict="0">
                <anchor moveWithCells="1">
                  <from>
                    <xdr:col>4</xdr:col>
                    <xdr:colOff>0</xdr:colOff>
                    <xdr:row>4</xdr:row>
                    <xdr:rowOff>180975</xdr:rowOff>
                  </from>
                  <to>
                    <xdr:col>4</xdr:col>
                    <xdr:colOff>209550</xdr:colOff>
                    <xdr:row>6</xdr:row>
                    <xdr:rowOff>9525</xdr:rowOff>
                  </to>
                </anchor>
              </controlPr>
            </control>
          </mc:Choice>
        </mc:AlternateContent>
        <mc:AlternateContent xmlns:mc="http://schemas.openxmlformats.org/markup-compatibility/2006">
          <mc:Choice Requires="x14">
            <control shapeId="32142" r:id="rId8" name="Check Box 398">
              <controlPr defaultSize="0" autoFill="0" autoLine="0" autoPict="0">
                <anchor moveWithCells="1">
                  <from>
                    <xdr:col>7</xdr:col>
                    <xdr:colOff>0</xdr:colOff>
                    <xdr:row>4</xdr:row>
                    <xdr:rowOff>171450</xdr:rowOff>
                  </from>
                  <to>
                    <xdr:col>7</xdr:col>
                    <xdr:colOff>209550</xdr:colOff>
                    <xdr:row>6</xdr:row>
                    <xdr:rowOff>0</xdr:rowOff>
                  </to>
                </anchor>
              </controlPr>
            </control>
          </mc:Choice>
        </mc:AlternateContent>
        <mc:AlternateContent xmlns:mc="http://schemas.openxmlformats.org/markup-compatibility/2006">
          <mc:Choice Requires="x14">
            <control shapeId="32143" r:id="rId9" name="Check Box 399">
              <controlPr defaultSize="0" autoFill="0" autoLine="0" autoPict="0">
                <anchor moveWithCells="1">
                  <from>
                    <xdr:col>10</xdr:col>
                    <xdr:colOff>9525</xdr:colOff>
                    <xdr:row>4</xdr:row>
                    <xdr:rowOff>180975</xdr:rowOff>
                  </from>
                  <to>
                    <xdr:col>11</xdr:col>
                    <xdr:colOff>0</xdr:colOff>
                    <xdr:row>6</xdr:row>
                    <xdr:rowOff>9525</xdr:rowOff>
                  </to>
                </anchor>
              </controlPr>
            </control>
          </mc:Choice>
        </mc:AlternateContent>
        <mc:AlternateContent xmlns:mc="http://schemas.openxmlformats.org/markup-compatibility/2006">
          <mc:Choice Requires="x14">
            <control shapeId="32144" r:id="rId10" name="Check Box 400">
              <controlPr defaultSize="0" autoFill="0" autoLine="0" autoPict="0">
                <anchor moveWithCells="1">
                  <from>
                    <xdr:col>4</xdr:col>
                    <xdr:colOff>0</xdr:colOff>
                    <xdr:row>5</xdr:row>
                    <xdr:rowOff>180975</xdr:rowOff>
                  </from>
                  <to>
                    <xdr:col>4</xdr:col>
                    <xdr:colOff>209550</xdr:colOff>
                    <xdr:row>7</xdr:row>
                    <xdr:rowOff>9525</xdr:rowOff>
                  </to>
                </anchor>
              </controlPr>
            </control>
          </mc:Choice>
        </mc:AlternateContent>
        <mc:AlternateContent xmlns:mc="http://schemas.openxmlformats.org/markup-compatibility/2006">
          <mc:Choice Requires="x14">
            <control shapeId="32145" r:id="rId11" name="Check Box 401">
              <controlPr defaultSize="0" autoFill="0" autoLine="0" autoPict="0">
                <anchor moveWithCells="1">
                  <from>
                    <xdr:col>7</xdr:col>
                    <xdr:colOff>0</xdr:colOff>
                    <xdr:row>5</xdr:row>
                    <xdr:rowOff>171450</xdr:rowOff>
                  </from>
                  <to>
                    <xdr:col>7</xdr:col>
                    <xdr:colOff>209550</xdr:colOff>
                    <xdr:row>7</xdr:row>
                    <xdr:rowOff>0</xdr:rowOff>
                  </to>
                </anchor>
              </controlPr>
            </control>
          </mc:Choice>
        </mc:AlternateContent>
        <mc:AlternateContent xmlns:mc="http://schemas.openxmlformats.org/markup-compatibility/2006">
          <mc:Choice Requires="x14">
            <control shapeId="32146" r:id="rId12" name="Check Box 402">
              <controlPr defaultSize="0" autoFill="0" autoLine="0" autoPict="0">
                <anchor moveWithCells="1">
                  <from>
                    <xdr:col>10</xdr:col>
                    <xdr:colOff>9525</xdr:colOff>
                    <xdr:row>5</xdr:row>
                    <xdr:rowOff>180975</xdr:rowOff>
                  </from>
                  <to>
                    <xdr:col>11</xdr:col>
                    <xdr:colOff>0</xdr:colOff>
                    <xdr:row>7</xdr:row>
                    <xdr:rowOff>9525</xdr:rowOff>
                  </to>
                </anchor>
              </controlPr>
            </control>
          </mc:Choice>
        </mc:AlternateContent>
        <mc:AlternateContent xmlns:mc="http://schemas.openxmlformats.org/markup-compatibility/2006">
          <mc:Choice Requires="x14">
            <control shapeId="32147" r:id="rId13" name="Check Box 403">
              <controlPr defaultSize="0" autoFill="0" autoLine="0" autoPict="0">
                <anchor moveWithCells="1">
                  <from>
                    <xdr:col>4</xdr:col>
                    <xdr:colOff>0</xdr:colOff>
                    <xdr:row>6</xdr:row>
                    <xdr:rowOff>180975</xdr:rowOff>
                  </from>
                  <to>
                    <xdr:col>4</xdr:col>
                    <xdr:colOff>209550</xdr:colOff>
                    <xdr:row>8</xdr:row>
                    <xdr:rowOff>9525</xdr:rowOff>
                  </to>
                </anchor>
              </controlPr>
            </control>
          </mc:Choice>
        </mc:AlternateContent>
        <mc:AlternateContent xmlns:mc="http://schemas.openxmlformats.org/markup-compatibility/2006">
          <mc:Choice Requires="x14">
            <control shapeId="32148" r:id="rId14" name="Check Box 404">
              <controlPr defaultSize="0" autoFill="0" autoLine="0" autoPict="0">
                <anchor moveWithCells="1">
                  <from>
                    <xdr:col>7</xdr:col>
                    <xdr:colOff>0</xdr:colOff>
                    <xdr:row>6</xdr:row>
                    <xdr:rowOff>171450</xdr:rowOff>
                  </from>
                  <to>
                    <xdr:col>7</xdr:col>
                    <xdr:colOff>209550</xdr:colOff>
                    <xdr:row>8</xdr:row>
                    <xdr:rowOff>0</xdr:rowOff>
                  </to>
                </anchor>
              </controlPr>
            </control>
          </mc:Choice>
        </mc:AlternateContent>
        <mc:AlternateContent xmlns:mc="http://schemas.openxmlformats.org/markup-compatibility/2006">
          <mc:Choice Requires="x14">
            <control shapeId="32149" r:id="rId15" name="Check Box 405">
              <controlPr defaultSize="0" autoFill="0" autoLine="0" autoPict="0">
                <anchor moveWithCells="1">
                  <from>
                    <xdr:col>10</xdr:col>
                    <xdr:colOff>9525</xdr:colOff>
                    <xdr:row>6</xdr:row>
                    <xdr:rowOff>180975</xdr:rowOff>
                  </from>
                  <to>
                    <xdr:col>11</xdr:col>
                    <xdr:colOff>0</xdr:colOff>
                    <xdr:row>8</xdr:row>
                    <xdr:rowOff>9525</xdr:rowOff>
                  </to>
                </anchor>
              </controlPr>
            </control>
          </mc:Choice>
        </mc:AlternateContent>
        <mc:AlternateContent xmlns:mc="http://schemas.openxmlformats.org/markup-compatibility/2006">
          <mc:Choice Requires="x14">
            <control shapeId="32150" r:id="rId16" name="Check Box 406">
              <controlPr defaultSize="0" autoFill="0" autoLine="0" autoPict="0">
                <anchor moveWithCells="1">
                  <from>
                    <xdr:col>4</xdr:col>
                    <xdr:colOff>0</xdr:colOff>
                    <xdr:row>7</xdr:row>
                    <xdr:rowOff>180975</xdr:rowOff>
                  </from>
                  <to>
                    <xdr:col>4</xdr:col>
                    <xdr:colOff>209550</xdr:colOff>
                    <xdr:row>9</xdr:row>
                    <xdr:rowOff>9525</xdr:rowOff>
                  </to>
                </anchor>
              </controlPr>
            </control>
          </mc:Choice>
        </mc:AlternateContent>
        <mc:AlternateContent xmlns:mc="http://schemas.openxmlformats.org/markup-compatibility/2006">
          <mc:Choice Requires="x14">
            <control shapeId="32151" r:id="rId17" name="Check Box 407">
              <controlPr defaultSize="0" autoFill="0" autoLine="0" autoPict="0">
                <anchor moveWithCells="1">
                  <from>
                    <xdr:col>7</xdr:col>
                    <xdr:colOff>0</xdr:colOff>
                    <xdr:row>7</xdr:row>
                    <xdr:rowOff>171450</xdr:rowOff>
                  </from>
                  <to>
                    <xdr:col>7</xdr:col>
                    <xdr:colOff>209550</xdr:colOff>
                    <xdr:row>9</xdr:row>
                    <xdr:rowOff>0</xdr:rowOff>
                  </to>
                </anchor>
              </controlPr>
            </control>
          </mc:Choice>
        </mc:AlternateContent>
        <mc:AlternateContent xmlns:mc="http://schemas.openxmlformats.org/markup-compatibility/2006">
          <mc:Choice Requires="x14">
            <control shapeId="32152" r:id="rId18" name="Check Box 408">
              <controlPr defaultSize="0" autoFill="0" autoLine="0" autoPict="0">
                <anchor moveWithCells="1">
                  <from>
                    <xdr:col>10</xdr:col>
                    <xdr:colOff>9525</xdr:colOff>
                    <xdr:row>7</xdr:row>
                    <xdr:rowOff>180975</xdr:rowOff>
                  </from>
                  <to>
                    <xdr:col>11</xdr:col>
                    <xdr:colOff>0</xdr:colOff>
                    <xdr:row>9</xdr:row>
                    <xdr:rowOff>9525</xdr:rowOff>
                  </to>
                </anchor>
              </controlPr>
            </control>
          </mc:Choice>
        </mc:AlternateContent>
        <mc:AlternateContent xmlns:mc="http://schemas.openxmlformats.org/markup-compatibility/2006">
          <mc:Choice Requires="x14">
            <control shapeId="32153" r:id="rId19" name="Check Box 409">
              <controlPr defaultSize="0" autoFill="0" autoLine="0" autoPict="0">
                <anchor moveWithCells="1">
                  <from>
                    <xdr:col>4</xdr:col>
                    <xdr:colOff>0</xdr:colOff>
                    <xdr:row>10</xdr:row>
                    <xdr:rowOff>180975</xdr:rowOff>
                  </from>
                  <to>
                    <xdr:col>4</xdr:col>
                    <xdr:colOff>209550</xdr:colOff>
                    <xdr:row>12</xdr:row>
                    <xdr:rowOff>9525</xdr:rowOff>
                  </to>
                </anchor>
              </controlPr>
            </control>
          </mc:Choice>
        </mc:AlternateContent>
        <mc:AlternateContent xmlns:mc="http://schemas.openxmlformats.org/markup-compatibility/2006">
          <mc:Choice Requires="x14">
            <control shapeId="32155" r:id="rId20" name="Check Box 411">
              <controlPr defaultSize="0" autoFill="0" autoLine="0" autoPict="0">
                <anchor moveWithCells="1">
                  <from>
                    <xdr:col>10</xdr:col>
                    <xdr:colOff>9525</xdr:colOff>
                    <xdr:row>10</xdr:row>
                    <xdr:rowOff>180975</xdr:rowOff>
                  </from>
                  <to>
                    <xdr:col>11</xdr:col>
                    <xdr:colOff>0</xdr:colOff>
                    <xdr:row>12</xdr:row>
                    <xdr:rowOff>9525</xdr:rowOff>
                  </to>
                </anchor>
              </controlPr>
            </control>
          </mc:Choice>
        </mc:AlternateContent>
        <mc:AlternateContent xmlns:mc="http://schemas.openxmlformats.org/markup-compatibility/2006">
          <mc:Choice Requires="x14">
            <control shapeId="32156" r:id="rId21" name="Check Box 412">
              <controlPr defaultSize="0" autoFill="0" autoLine="0" autoPict="0">
                <anchor moveWithCells="1">
                  <from>
                    <xdr:col>4</xdr:col>
                    <xdr:colOff>0</xdr:colOff>
                    <xdr:row>13</xdr:row>
                    <xdr:rowOff>180975</xdr:rowOff>
                  </from>
                  <to>
                    <xdr:col>4</xdr:col>
                    <xdr:colOff>209550</xdr:colOff>
                    <xdr:row>15</xdr:row>
                    <xdr:rowOff>9525</xdr:rowOff>
                  </to>
                </anchor>
              </controlPr>
            </control>
          </mc:Choice>
        </mc:AlternateContent>
        <mc:AlternateContent xmlns:mc="http://schemas.openxmlformats.org/markup-compatibility/2006">
          <mc:Choice Requires="x14">
            <control shapeId="32157" r:id="rId22" name="Check Box 413">
              <controlPr defaultSize="0" autoFill="0" autoLine="0" autoPict="0">
                <anchor moveWithCells="1">
                  <from>
                    <xdr:col>7</xdr:col>
                    <xdr:colOff>0</xdr:colOff>
                    <xdr:row>13</xdr:row>
                    <xdr:rowOff>171450</xdr:rowOff>
                  </from>
                  <to>
                    <xdr:col>7</xdr:col>
                    <xdr:colOff>209550</xdr:colOff>
                    <xdr:row>15</xdr:row>
                    <xdr:rowOff>0</xdr:rowOff>
                  </to>
                </anchor>
              </controlPr>
            </control>
          </mc:Choice>
        </mc:AlternateContent>
        <mc:AlternateContent xmlns:mc="http://schemas.openxmlformats.org/markup-compatibility/2006">
          <mc:Choice Requires="x14">
            <control shapeId="32158" r:id="rId23" name="Check Box 414">
              <controlPr defaultSize="0" autoFill="0" autoLine="0" autoPict="0">
                <anchor moveWithCells="1">
                  <from>
                    <xdr:col>10</xdr:col>
                    <xdr:colOff>9525</xdr:colOff>
                    <xdr:row>13</xdr:row>
                    <xdr:rowOff>180975</xdr:rowOff>
                  </from>
                  <to>
                    <xdr:col>11</xdr:col>
                    <xdr:colOff>0</xdr:colOff>
                    <xdr:row>15</xdr:row>
                    <xdr:rowOff>9525</xdr:rowOff>
                  </to>
                </anchor>
              </controlPr>
            </control>
          </mc:Choice>
        </mc:AlternateContent>
        <mc:AlternateContent xmlns:mc="http://schemas.openxmlformats.org/markup-compatibility/2006">
          <mc:Choice Requires="x14">
            <control shapeId="32159" r:id="rId24" name="Check Box 415">
              <controlPr defaultSize="0" autoFill="0" autoLine="0" autoPict="0">
                <anchor moveWithCells="1">
                  <from>
                    <xdr:col>4</xdr:col>
                    <xdr:colOff>0</xdr:colOff>
                    <xdr:row>24</xdr:row>
                    <xdr:rowOff>180975</xdr:rowOff>
                  </from>
                  <to>
                    <xdr:col>4</xdr:col>
                    <xdr:colOff>209550</xdr:colOff>
                    <xdr:row>26</xdr:row>
                    <xdr:rowOff>9525</xdr:rowOff>
                  </to>
                </anchor>
              </controlPr>
            </control>
          </mc:Choice>
        </mc:AlternateContent>
        <mc:AlternateContent xmlns:mc="http://schemas.openxmlformats.org/markup-compatibility/2006">
          <mc:Choice Requires="x14">
            <control shapeId="32160" r:id="rId25" name="Check Box 416">
              <controlPr defaultSize="0" autoFill="0" autoLine="0" autoPict="0">
                <anchor moveWithCells="1">
                  <from>
                    <xdr:col>7</xdr:col>
                    <xdr:colOff>0</xdr:colOff>
                    <xdr:row>24</xdr:row>
                    <xdr:rowOff>171450</xdr:rowOff>
                  </from>
                  <to>
                    <xdr:col>7</xdr:col>
                    <xdr:colOff>209550</xdr:colOff>
                    <xdr:row>26</xdr:row>
                    <xdr:rowOff>0</xdr:rowOff>
                  </to>
                </anchor>
              </controlPr>
            </control>
          </mc:Choice>
        </mc:AlternateContent>
        <mc:AlternateContent xmlns:mc="http://schemas.openxmlformats.org/markup-compatibility/2006">
          <mc:Choice Requires="x14">
            <control shapeId="32161" r:id="rId26" name="Check Box 417">
              <controlPr defaultSize="0" autoFill="0" autoLine="0" autoPict="0">
                <anchor moveWithCells="1">
                  <from>
                    <xdr:col>10</xdr:col>
                    <xdr:colOff>9525</xdr:colOff>
                    <xdr:row>24</xdr:row>
                    <xdr:rowOff>180975</xdr:rowOff>
                  </from>
                  <to>
                    <xdr:col>11</xdr:col>
                    <xdr:colOff>0</xdr:colOff>
                    <xdr:row>26</xdr:row>
                    <xdr:rowOff>9525</xdr:rowOff>
                  </to>
                </anchor>
              </controlPr>
            </control>
          </mc:Choice>
        </mc:AlternateContent>
        <mc:AlternateContent xmlns:mc="http://schemas.openxmlformats.org/markup-compatibility/2006">
          <mc:Choice Requires="x14">
            <control shapeId="32162" r:id="rId27" name="Check Box 418">
              <controlPr defaultSize="0" autoFill="0" autoLine="0" autoPict="0">
                <anchor moveWithCells="1">
                  <from>
                    <xdr:col>4</xdr:col>
                    <xdr:colOff>0</xdr:colOff>
                    <xdr:row>27</xdr:row>
                    <xdr:rowOff>180975</xdr:rowOff>
                  </from>
                  <to>
                    <xdr:col>4</xdr:col>
                    <xdr:colOff>209550</xdr:colOff>
                    <xdr:row>29</xdr:row>
                    <xdr:rowOff>9525</xdr:rowOff>
                  </to>
                </anchor>
              </controlPr>
            </control>
          </mc:Choice>
        </mc:AlternateContent>
        <mc:AlternateContent xmlns:mc="http://schemas.openxmlformats.org/markup-compatibility/2006">
          <mc:Choice Requires="x14">
            <control shapeId="32163" r:id="rId28" name="Check Box 419">
              <controlPr defaultSize="0" autoFill="0" autoLine="0" autoPict="0">
                <anchor moveWithCells="1">
                  <from>
                    <xdr:col>7</xdr:col>
                    <xdr:colOff>0</xdr:colOff>
                    <xdr:row>27</xdr:row>
                    <xdr:rowOff>171450</xdr:rowOff>
                  </from>
                  <to>
                    <xdr:col>7</xdr:col>
                    <xdr:colOff>209550</xdr:colOff>
                    <xdr:row>29</xdr:row>
                    <xdr:rowOff>0</xdr:rowOff>
                  </to>
                </anchor>
              </controlPr>
            </control>
          </mc:Choice>
        </mc:AlternateContent>
        <mc:AlternateContent xmlns:mc="http://schemas.openxmlformats.org/markup-compatibility/2006">
          <mc:Choice Requires="x14">
            <control shapeId="32164" r:id="rId29" name="Check Box 420">
              <controlPr defaultSize="0" autoFill="0" autoLine="0" autoPict="0">
                <anchor moveWithCells="1">
                  <from>
                    <xdr:col>10</xdr:col>
                    <xdr:colOff>9525</xdr:colOff>
                    <xdr:row>27</xdr:row>
                    <xdr:rowOff>180975</xdr:rowOff>
                  </from>
                  <to>
                    <xdr:col>11</xdr:col>
                    <xdr:colOff>0</xdr:colOff>
                    <xdr:row>29</xdr:row>
                    <xdr:rowOff>9525</xdr:rowOff>
                  </to>
                </anchor>
              </controlPr>
            </control>
          </mc:Choice>
        </mc:AlternateContent>
        <mc:AlternateContent xmlns:mc="http://schemas.openxmlformats.org/markup-compatibility/2006">
          <mc:Choice Requires="x14">
            <control shapeId="32165" r:id="rId30" name="Check Box 421">
              <controlPr defaultSize="0" autoFill="0" autoLine="0" autoPict="0">
                <anchor moveWithCells="1">
                  <from>
                    <xdr:col>4</xdr:col>
                    <xdr:colOff>0</xdr:colOff>
                    <xdr:row>30</xdr:row>
                    <xdr:rowOff>180975</xdr:rowOff>
                  </from>
                  <to>
                    <xdr:col>4</xdr:col>
                    <xdr:colOff>209550</xdr:colOff>
                    <xdr:row>32</xdr:row>
                    <xdr:rowOff>9525</xdr:rowOff>
                  </to>
                </anchor>
              </controlPr>
            </control>
          </mc:Choice>
        </mc:AlternateContent>
        <mc:AlternateContent xmlns:mc="http://schemas.openxmlformats.org/markup-compatibility/2006">
          <mc:Choice Requires="x14">
            <control shapeId="32167" r:id="rId31" name="Check Box 423">
              <controlPr defaultSize="0" autoFill="0" autoLine="0" autoPict="0">
                <anchor moveWithCells="1">
                  <from>
                    <xdr:col>10</xdr:col>
                    <xdr:colOff>9525</xdr:colOff>
                    <xdr:row>30</xdr:row>
                    <xdr:rowOff>180975</xdr:rowOff>
                  </from>
                  <to>
                    <xdr:col>11</xdr:col>
                    <xdr:colOff>0</xdr:colOff>
                    <xdr:row>32</xdr:row>
                    <xdr:rowOff>9525</xdr:rowOff>
                  </to>
                </anchor>
              </controlPr>
            </control>
          </mc:Choice>
        </mc:AlternateContent>
        <mc:AlternateContent xmlns:mc="http://schemas.openxmlformats.org/markup-compatibility/2006">
          <mc:Choice Requires="x14">
            <control shapeId="32168" r:id="rId32" name="Check Box 424">
              <controlPr defaultSize="0" autoFill="0" autoLine="0" autoPict="0">
                <anchor moveWithCells="1">
                  <from>
                    <xdr:col>4</xdr:col>
                    <xdr:colOff>0</xdr:colOff>
                    <xdr:row>31</xdr:row>
                    <xdr:rowOff>180975</xdr:rowOff>
                  </from>
                  <to>
                    <xdr:col>4</xdr:col>
                    <xdr:colOff>209550</xdr:colOff>
                    <xdr:row>33</xdr:row>
                    <xdr:rowOff>9525</xdr:rowOff>
                  </to>
                </anchor>
              </controlPr>
            </control>
          </mc:Choice>
        </mc:AlternateContent>
        <mc:AlternateContent xmlns:mc="http://schemas.openxmlformats.org/markup-compatibility/2006">
          <mc:Choice Requires="x14">
            <control shapeId="32170" r:id="rId33" name="Check Box 426">
              <controlPr defaultSize="0" autoFill="0" autoLine="0" autoPict="0">
                <anchor moveWithCells="1">
                  <from>
                    <xdr:col>10</xdr:col>
                    <xdr:colOff>9525</xdr:colOff>
                    <xdr:row>31</xdr:row>
                    <xdr:rowOff>180975</xdr:rowOff>
                  </from>
                  <to>
                    <xdr:col>11</xdr:col>
                    <xdr:colOff>0</xdr:colOff>
                    <xdr:row>33</xdr:row>
                    <xdr:rowOff>9525</xdr:rowOff>
                  </to>
                </anchor>
              </controlPr>
            </control>
          </mc:Choice>
        </mc:AlternateContent>
        <mc:AlternateContent xmlns:mc="http://schemas.openxmlformats.org/markup-compatibility/2006">
          <mc:Choice Requires="x14">
            <control shapeId="32171" r:id="rId34" name="Check Box 427">
              <controlPr defaultSize="0" autoFill="0" autoLine="0" autoPict="0">
                <anchor moveWithCells="1">
                  <from>
                    <xdr:col>4</xdr:col>
                    <xdr:colOff>0</xdr:colOff>
                    <xdr:row>34</xdr:row>
                    <xdr:rowOff>180975</xdr:rowOff>
                  </from>
                  <to>
                    <xdr:col>4</xdr:col>
                    <xdr:colOff>209550</xdr:colOff>
                    <xdr:row>36</xdr:row>
                    <xdr:rowOff>9525</xdr:rowOff>
                  </to>
                </anchor>
              </controlPr>
            </control>
          </mc:Choice>
        </mc:AlternateContent>
        <mc:AlternateContent xmlns:mc="http://schemas.openxmlformats.org/markup-compatibility/2006">
          <mc:Choice Requires="x14">
            <control shapeId="32173" r:id="rId35" name="Check Box 429">
              <controlPr defaultSize="0" autoFill="0" autoLine="0" autoPict="0">
                <anchor moveWithCells="1">
                  <from>
                    <xdr:col>10</xdr:col>
                    <xdr:colOff>9525</xdr:colOff>
                    <xdr:row>34</xdr:row>
                    <xdr:rowOff>180975</xdr:rowOff>
                  </from>
                  <to>
                    <xdr:col>11</xdr:col>
                    <xdr:colOff>0</xdr:colOff>
                    <xdr:row>36</xdr:row>
                    <xdr:rowOff>9525</xdr:rowOff>
                  </to>
                </anchor>
              </controlPr>
            </control>
          </mc:Choice>
        </mc:AlternateContent>
        <mc:AlternateContent xmlns:mc="http://schemas.openxmlformats.org/markup-compatibility/2006">
          <mc:Choice Requires="x14">
            <control shapeId="32174" r:id="rId36" name="Check Box 430">
              <controlPr defaultSize="0" autoFill="0" autoLine="0" autoPict="0">
                <anchor moveWithCells="1">
                  <from>
                    <xdr:col>4</xdr:col>
                    <xdr:colOff>0</xdr:colOff>
                    <xdr:row>37</xdr:row>
                    <xdr:rowOff>180975</xdr:rowOff>
                  </from>
                  <to>
                    <xdr:col>4</xdr:col>
                    <xdr:colOff>209550</xdr:colOff>
                    <xdr:row>39</xdr:row>
                    <xdr:rowOff>9525</xdr:rowOff>
                  </to>
                </anchor>
              </controlPr>
            </control>
          </mc:Choice>
        </mc:AlternateContent>
        <mc:AlternateContent xmlns:mc="http://schemas.openxmlformats.org/markup-compatibility/2006">
          <mc:Choice Requires="x14">
            <control shapeId="32176" r:id="rId37" name="Check Box 432">
              <controlPr defaultSize="0" autoFill="0" autoLine="0" autoPict="0">
                <anchor moveWithCells="1">
                  <from>
                    <xdr:col>10</xdr:col>
                    <xdr:colOff>9525</xdr:colOff>
                    <xdr:row>37</xdr:row>
                    <xdr:rowOff>180975</xdr:rowOff>
                  </from>
                  <to>
                    <xdr:col>11</xdr:col>
                    <xdr:colOff>0</xdr:colOff>
                    <xdr:row>39</xdr:row>
                    <xdr:rowOff>9525</xdr:rowOff>
                  </to>
                </anchor>
              </controlPr>
            </control>
          </mc:Choice>
        </mc:AlternateContent>
        <mc:AlternateContent xmlns:mc="http://schemas.openxmlformats.org/markup-compatibility/2006">
          <mc:Choice Requires="x14">
            <control shapeId="32177" r:id="rId38" name="Check Box 433">
              <controlPr defaultSize="0" autoFill="0" autoLine="0" autoPict="0">
                <anchor moveWithCells="1">
                  <from>
                    <xdr:col>4</xdr:col>
                    <xdr:colOff>0</xdr:colOff>
                    <xdr:row>40</xdr:row>
                    <xdr:rowOff>180975</xdr:rowOff>
                  </from>
                  <to>
                    <xdr:col>4</xdr:col>
                    <xdr:colOff>209550</xdr:colOff>
                    <xdr:row>42</xdr:row>
                    <xdr:rowOff>9525</xdr:rowOff>
                  </to>
                </anchor>
              </controlPr>
            </control>
          </mc:Choice>
        </mc:AlternateContent>
        <mc:AlternateContent xmlns:mc="http://schemas.openxmlformats.org/markup-compatibility/2006">
          <mc:Choice Requires="x14">
            <control shapeId="32178" r:id="rId39" name="Check Box 434">
              <controlPr defaultSize="0" autoFill="0" autoLine="0" autoPict="0">
                <anchor moveWithCells="1">
                  <from>
                    <xdr:col>7</xdr:col>
                    <xdr:colOff>0</xdr:colOff>
                    <xdr:row>40</xdr:row>
                    <xdr:rowOff>171450</xdr:rowOff>
                  </from>
                  <to>
                    <xdr:col>7</xdr:col>
                    <xdr:colOff>209550</xdr:colOff>
                    <xdr:row>42</xdr:row>
                    <xdr:rowOff>0</xdr:rowOff>
                  </to>
                </anchor>
              </controlPr>
            </control>
          </mc:Choice>
        </mc:AlternateContent>
        <mc:AlternateContent xmlns:mc="http://schemas.openxmlformats.org/markup-compatibility/2006">
          <mc:Choice Requires="x14">
            <control shapeId="32179" r:id="rId40" name="Check Box 435">
              <controlPr defaultSize="0" autoFill="0" autoLine="0" autoPict="0">
                <anchor moveWithCells="1">
                  <from>
                    <xdr:col>10</xdr:col>
                    <xdr:colOff>9525</xdr:colOff>
                    <xdr:row>40</xdr:row>
                    <xdr:rowOff>180975</xdr:rowOff>
                  </from>
                  <to>
                    <xdr:col>11</xdr:col>
                    <xdr:colOff>0</xdr:colOff>
                    <xdr:row>42</xdr:row>
                    <xdr:rowOff>9525</xdr:rowOff>
                  </to>
                </anchor>
              </controlPr>
            </control>
          </mc:Choice>
        </mc:AlternateContent>
        <mc:AlternateContent xmlns:mc="http://schemas.openxmlformats.org/markup-compatibility/2006">
          <mc:Choice Requires="x14">
            <control shapeId="32180" r:id="rId41" name="Check Box 436">
              <controlPr defaultSize="0" autoFill="0" autoLine="0" autoPict="0">
                <anchor moveWithCells="1">
                  <from>
                    <xdr:col>4</xdr:col>
                    <xdr:colOff>0</xdr:colOff>
                    <xdr:row>43</xdr:row>
                    <xdr:rowOff>180975</xdr:rowOff>
                  </from>
                  <to>
                    <xdr:col>4</xdr:col>
                    <xdr:colOff>209550</xdr:colOff>
                    <xdr:row>45</xdr:row>
                    <xdr:rowOff>9525</xdr:rowOff>
                  </to>
                </anchor>
              </controlPr>
            </control>
          </mc:Choice>
        </mc:AlternateContent>
        <mc:AlternateContent xmlns:mc="http://schemas.openxmlformats.org/markup-compatibility/2006">
          <mc:Choice Requires="x14">
            <control shapeId="32182" r:id="rId42" name="Check Box 438">
              <controlPr defaultSize="0" autoFill="0" autoLine="0" autoPict="0">
                <anchor moveWithCells="1">
                  <from>
                    <xdr:col>10</xdr:col>
                    <xdr:colOff>9525</xdr:colOff>
                    <xdr:row>43</xdr:row>
                    <xdr:rowOff>180975</xdr:rowOff>
                  </from>
                  <to>
                    <xdr:col>11</xdr:col>
                    <xdr:colOff>0</xdr:colOff>
                    <xdr:row>45</xdr:row>
                    <xdr:rowOff>9525</xdr:rowOff>
                  </to>
                </anchor>
              </controlPr>
            </control>
          </mc:Choice>
        </mc:AlternateContent>
        <mc:AlternateContent xmlns:mc="http://schemas.openxmlformats.org/markup-compatibility/2006">
          <mc:Choice Requires="x14">
            <control shapeId="32186" r:id="rId43" name="Check Box 442">
              <controlPr defaultSize="0" autoFill="0" autoLine="0" autoPict="0">
                <anchor moveWithCells="1">
                  <from>
                    <xdr:col>4</xdr:col>
                    <xdr:colOff>0</xdr:colOff>
                    <xdr:row>15</xdr:row>
                    <xdr:rowOff>180975</xdr:rowOff>
                  </from>
                  <to>
                    <xdr:col>4</xdr:col>
                    <xdr:colOff>209550</xdr:colOff>
                    <xdr:row>17</xdr:row>
                    <xdr:rowOff>9525</xdr:rowOff>
                  </to>
                </anchor>
              </controlPr>
            </control>
          </mc:Choice>
        </mc:AlternateContent>
        <mc:AlternateContent xmlns:mc="http://schemas.openxmlformats.org/markup-compatibility/2006">
          <mc:Choice Requires="x14">
            <control shapeId="32187" r:id="rId44" name="Check Box 443">
              <controlPr defaultSize="0" autoFill="0" autoLine="0" autoPict="0">
                <anchor moveWithCells="1">
                  <from>
                    <xdr:col>7</xdr:col>
                    <xdr:colOff>0</xdr:colOff>
                    <xdr:row>15</xdr:row>
                    <xdr:rowOff>171450</xdr:rowOff>
                  </from>
                  <to>
                    <xdr:col>7</xdr:col>
                    <xdr:colOff>209550</xdr:colOff>
                    <xdr:row>17</xdr:row>
                    <xdr:rowOff>0</xdr:rowOff>
                  </to>
                </anchor>
              </controlPr>
            </control>
          </mc:Choice>
        </mc:AlternateContent>
        <mc:AlternateContent xmlns:mc="http://schemas.openxmlformats.org/markup-compatibility/2006">
          <mc:Choice Requires="x14">
            <control shapeId="32188" r:id="rId45" name="Check Box 444">
              <controlPr defaultSize="0" autoFill="0" autoLine="0" autoPict="0">
                <anchor moveWithCells="1">
                  <from>
                    <xdr:col>10</xdr:col>
                    <xdr:colOff>9525</xdr:colOff>
                    <xdr:row>15</xdr:row>
                    <xdr:rowOff>180975</xdr:rowOff>
                  </from>
                  <to>
                    <xdr:col>11</xdr:col>
                    <xdr:colOff>0</xdr:colOff>
                    <xdr:row>17</xdr:row>
                    <xdr:rowOff>9525</xdr:rowOff>
                  </to>
                </anchor>
              </controlPr>
            </control>
          </mc:Choice>
        </mc:AlternateContent>
        <mc:AlternateContent xmlns:mc="http://schemas.openxmlformats.org/markup-compatibility/2006">
          <mc:Choice Requires="x14">
            <control shapeId="32189" r:id="rId46" name="Check Box 445">
              <controlPr defaultSize="0" autoFill="0" autoLine="0" autoPict="0">
                <anchor moveWithCells="1">
                  <from>
                    <xdr:col>4</xdr:col>
                    <xdr:colOff>0</xdr:colOff>
                    <xdr:row>16</xdr:row>
                    <xdr:rowOff>180975</xdr:rowOff>
                  </from>
                  <to>
                    <xdr:col>4</xdr:col>
                    <xdr:colOff>209550</xdr:colOff>
                    <xdr:row>18</xdr:row>
                    <xdr:rowOff>9525</xdr:rowOff>
                  </to>
                </anchor>
              </controlPr>
            </control>
          </mc:Choice>
        </mc:AlternateContent>
        <mc:AlternateContent xmlns:mc="http://schemas.openxmlformats.org/markup-compatibility/2006">
          <mc:Choice Requires="x14">
            <control shapeId="32190" r:id="rId47" name="Check Box 446">
              <controlPr defaultSize="0" autoFill="0" autoLine="0" autoPict="0">
                <anchor moveWithCells="1">
                  <from>
                    <xdr:col>7</xdr:col>
                    <xdr:colOff>0</xdr:colOff>
                    <xdr:row>16</xdr:row>
                    <xdr:rowOff>171450</xdr:rowOff>
                  </from>
                  <to>
                    <xdr:col>7</xdr:col>
                    <xdr:colOff>209550</xdr:colOff>
                    <xdr:row>18</xdr:row>
                    <xdr:rowOff>0</xdr:rowOff>
                  </to>
                </anchor>
              </controlPr>
            </control>
          </mc:Choice>
        </mc:AlternateContent>
        <mc:AlternateContent xmlns:mc="http://schemas.openxmlformats.org/markup-compatibility/2006">
          <mc:Choice Requires="x14">
            <control shapeId="32191" r:id="rId48" name="Check Box 447">
              <controlPr defaultSize="0" autoFill="0" autoLine="0" autoPict="0">
                <anchor moveWithCells="1">
                  <from>
                    <xdr:col>10</xdr:col>
                    <xdr:colOff>9525</xdr:colOff>
                    <xdr:row>16</xdr:row>
                    <xdr:rowOff>180975</xdr:rowOff>
                  </from>
                  <to>
                    <xdr:col>11</xdr:col>
                    <xdr:colOff>0</xdr:colOff>
                    <xdr:row>18</xdr:row>
                    <xdr:rowOff>9525</xdr:rowOff>
                  </to>
                </anchor>
              </controlPr>
            </control>
          </mc:Choice>
        </mc:AlternateContent>
        <mc:AlternateContent xmlns:mc="http://schemas.openxmlformats.org/markup-compatibility/2006">
          <mc:Choice Requires="x14">
            <control shapeId="32192" r:id="rId49" name="Check Box 448">
              <controlPr defaultSize="0" autoFill="0" autoLine="0" autoPict="0">
                <anchor moveWithCells="1">
                  <from>
                    <xdr:col>4</xdr:col>
                    <xdr:colOff>0</xdr:colOff>
                    <xdr:row>18</xdr:row>
                    <xdr:rowOff>180975</xdr:rowOff>
                  </from>
                  <to>
                    <xdr:col>4</xdr:col>
                    <xdr:colOff>209550</xdr:colOff>
                    <xdr:row>20</xdr:row>
                    <xdr:rowOff>9525</xdr:rowOff>
                  </to>
                </anchor>
              </controlPr>
            </control>
          </mc:Choice>
        </mc:AlternateContent>
        <mc:AlternateContent xmlns:mc="http://schemas.openxmlformats.org/markup-compatibility/2006">
          <mc:Choice Requires="x14">
            <control shapeId="32193" r:id="rId50" name="Check Box 449">
              <controlPr defaultSize="0" autoFill="0" autoLine="0" autoPict="0">
                <anchor moveWithCells="1">
                  <from>
                    <xdr:col>7</xdr:col>
                    <xdr:colOff>0</xdr:colOff>
                    <xdr:row>18</xdr:row>
                    <xdr:rowOff>171450</xdr:rowOff>
                  </from>
                  <to>
                    <xdr:col>7</xdr:col>
                    <xdr:colOff>209550</xdr:colOff>
                    <xdr:row>20</xdr:row>
                    <xdr:rowOff>0</xdr:rowOff>
                  </to>
                </anchor>
              </controlPr>
            </control>
          </mc:Choice>
        </mc:AlternateContent>
        <mc:AlternateContent xmlns:mc="http://schemas.openxmlformats.org/markup-compatibility/2006">
          <mc:Choice Requires="x14">
            <control shapeId="32194" r:id="rId51" name="Check Box 450">
              <controlPr defaultSize="0" autoFill="0" autoLine="0" autoPict="0">
                <anchor moveWithCells="1">
                  <from>
                    <xdr:col>10</xdr:col>
                    <xdr:colOff>9525</xdr:colOff>
                    <xdr:row>18</xdr:row>
                    <xdr:rowOff>180975</xdr:rowOff>
                  </from>
                  <to>
                    <xdr:col>11</xdr:col>
                    <xdr:colOff>0</xdr:colOff>
                    <xdr:row>20</xdr:row>
                    <xdr:rowOff>9525</xdr:rowOff>
                  </to>
                </anchor>
              </controlPr>
            </control>
          </mc:Choice>
        </mc:AlternateContent>
        <mc:AlternateContent xmlns:mc="http://schemas.openxmlformats.org/markup-compatibility/2006">
          <mc:Choice Requires="x14">
            <control shapeId="32195" r:id="rId52" name="Check Box 451">
              <controlPr defaultSize="0" autoFill="0" autoLine="0" autoPict="0">
                <anchor moveWithCells="1">
                  <from>
                    <xdr:col>4</xdr:col>
                    <xdr:colOff>0</xdr:colOff>
                    <xdr:row>19</xdr:row>
                    <xdr:rowOff>180975</xdr:rowOff>
                  </from>
                  <to>
                    <xdr:col>4</xdr:col>
                    <xdr:colOff>209550</xdr:colOff>
                    <xdr:row>21</xdr:row>
                    <xdr:rowOff>9525</xdr:rowOff>
                  </to>
                </anchor>
              </controlPr>
            </control>
          </mc:Choice>
        </mc:AlternateContent>
        <mc:AlternateContent xmlns:mc="http://schemas.openxmlformats.org/markup-compatibility/2006">
          <mc:Choice Requires="x14">
            <control shapeId="32196" r:id="rId53" name="Check Box 452">
              <controlPr defaultSize="0" autoFill="0" autoLine="0" autoPict="0">
                <anchor moveWithCells="1">
                  <from>
                    <xdr:col>7</xdr:col>
                    <xdr:colOff>0</xdr:colOff>
                    <xdr:row>19</xdr:row>
                    <xdr:rowOff>171450</xdr:rowOff>
                  </from>
                  <to>
                    <xdr:col>7</xdr:col>
                    <xdr:colOff>209550</xdr:colOff>
                    <xdr:row>21</xdr:row>
                    <xdr:rowOff>0</xdr:rowOff>
                  </to>
                </anchor>
              </controlPr>
            </control>
          </mc:Choice>
        </mc:AlternateContent>
        <mc:AlternateContent xmlns:mc="http://schemas.openxmlformats.org/markup-compatibility/2006">
          <mc:Choice Requires="x14">
            <control shapeId="32197" r:id="rId54" name="Check Box 453">
              <controlPr defaultSize="0" autoFill="0" autoLine="0" autoPict="0">
                <anchor moveWithCells="1">
                  <from>
                    <xdr:col>10</xdr:col>
                    <xdr:colOff>9525</xdr:colOff>
                    <xdr:row>19</xdr:row>
                    <xdr:rowOff>180975</xdr:rowOff>
                  </from>
                  <to>
                    <xdr:col>11</xdr:col>
                    <xdr:colOff>0</xdr:colOff>
                    <xdr:row>21</xdr:row>
                    <xdr:rowOff>9525</xdr:rowOff>
                  </to>
                </anchor>
              </controlPr>
            </control>
          </mc:Choice>
        </mc:AlternateContent>
        <mc:AlternateContent xmlns:mc="http://schemas.openxmlformats.org/markup-compatibility/2006">
          <mc:Choice Requires="x14">
            <control shapeId="32198" r:id="rId55" name="Check Box 454">
              <controlPr defaultSize="0" autoFill="0" autoLine="0" autoPict="0">
                <anchor moveWithCells="1">
                  <from>
                    <xdr:col>4</xdr:col>
                    <xdr:colOff>0</xdr:colOff>
                    <xdr:row>20</xdr:row>
                    <xdr:rowOff>180975</xdr:rowOff>
                  </from>
                  <to>
                    <xdr:col>4</xdr:col>
                    <xdr:colOff>209550</xdr:colOff>
                    <xdr:row>22</xdr:row>
                    <xdr:rowOff>9525</xdr:rowOff>
                  </to>
                </anchor>
              </controlPr>
            </control>
          </mc:Choice>
        </mc:AlternateContent>
        <mc:AlternateContent xmlns:mc="http://schemas.openxmlformats.org/markup-compatibility/2006">
          <mc:Choice Requires="x14">
            <control shapeId="32199" r:id="rId56" name="Check Box 455">
              <controlPr defaultSize="0" autoFill="0" autoLine="0" autoPict="0">
                <anchor moveWithCells="1">
                  <from>
                    <xdr:col>7</xdr:col>
                    <xdr:colOff>0</xdr:colOff>
                    <xdr:row>20</xdr:row>
                    <xdr:rowOff>171450</xdr:rowOff>
                  </from>
                  <to>
                    <xdr:col>7</xdr:col>
                    <xdr:colOff>209550</xdr:colOff>
                    <xdr:row>22</xdr:row>
                    <xdr:rowOff>0</xdr:rowOff>
                  </to>
                </anchor>
              </controlPr>
            </control>
          </mc:Choice>
        </mc:AlternateContent>
        <mc:AlternateContent xmlns:mc="http://schemas.openxmlformats.org/markup-compatibility/2006">
          <mc:Choice Requires="x14">
            <control shapeId="32200" r:id="rId57" name="Check Box 456">
              <controlPr defaultSize="0" autoFill="0" autoLine="0" autoPict="0">
                <anchor moveWithCells="1">
                  <from>
                    <xdr:col>10</xdr:col>
                    <xdr:colOff>9525</xdr:colOff>
                    <xdr:row>20</xdr:row>
                    <xdr:rowOff>180975</xdr:rowOff>
                  </from>
                  <to>
                    <xdr:col>11</xdr:col>
                    <xdr:colOff>0</xdr:colOff>
                    <xdr:row>22</xdr:row>
                    <xdr:rowOff>9525</xdr:rowOff>
                  </to>
                </anchor>
              </controlPr>
            </control>
          </mc:Choice>
        </mc:AlternateContent>
        <mc:AlternateContent xmlns:mc="http://schemas.openxmlformats.org/markup-compatibility/2006">
          <mc:Choice Requires="x14">
            <control shapeId="32201" r:id="rId58" name="Check Box 457">
              <controlPr defaultSize="0" autoFill="0" autoLine="0" autoPict="0">
                <anchor moveWithCells="1">
                  <from>
                    <xdr:col>4</xdr:col>
                    <xdr:colOff>0</xdr:colOff>
                    <xdr:row>21</xdr:row>
                    <xdr:rowOff>180975</xdr:rowOff>
                  </from>
                  <to>
                    <xdr:col>4</xdr:col>
                    <xdr:colOff>209550</xdr:colOff>
                    <xdr:row>23</xdr:row>
                    <xdr:rowOff>9525</xdr:rowOff>
                  </to>
                </anchor>
              </controlPr>
            </control>
          </mc:Choice>
        </mc:AlternateContent>
        <mc:AlternateContent xmlns:mc="http://schemas.openxmlformats.org/markup-compatibility/2006">
          <mc:Choice Requires="x14">
            <control shapeId="32202" r:id="rId59" name="Check Box 458">
              <controlPr defaultSize="0" autoFill="0" autoLine="0" autoPict="0">
                <anchor moveWithCells="1">
                  <from>
                    <xdr:col>7</xdr:col>
                    <xdr:colOff>0</xdr:colOff>
                    <xdr:row>21</xdr:row>
                    <xdr:rowOff>171450</xdr:rowOff>
                  </from>
                  <to>
                    <xdr:col>7</xdr:col>
                    <xdr:colOff>209550</xdr:colOff>
                    <xdr:row>23</xdr:row>
                    <xdr:rowOff>0</xdr:rowOff>
                  </to>
                </anchor>
              </controlPr>
            </control>
          </mc:Choice>
        </mc:AlternateContent>
        <mc:AlternateContent xmlns:mc="http://schemas.openxmlformats.org/markup-compatibility/2006">
          <mc:Choice Requires="x14">
            <control shapeId="32203" r:id="rId60" name="Check Box 459">
              <controlPr defaultSize="0" autoFill="0" autoLine="0" autoPict="0">
                <anchor moveWithCells="1">
                  <from>
                    <xdr:col>10</xdr:col>
                    <xdr:colOff>9525</xdr:colOff>
                    <xdr:row>21</xdr:row>
                    <xdr:rowOff>180975</xdr:rowOff>
                  </from>
                  <to>
                    <xdr:col>11</xdr:col>
                    <xdr:colOff>0</xdr:colOff>
                    <xdr:row>23</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T409"/>
  <sheetViews>
    <sheetView showGridLines="0" showRuler="0" zoomScaleNormal="100" workbookViewId="0">
      <selection activeCell="E1" sqref="E1"/>
    </sheetView>
  </sheetViews>
  <sheetFormatPr defaultColWidth="8.7109375" defaultRowHeight="10.9" customHeight="1"/>
  <cols>
    <col min="1" max="1" width="3" style="135" customWidth="1"/>
    <col min="2" max="2" width="6.7109375" style="203" customWidth="1"/>
    <col min="3" max="3" width="6.5703125" style="135" customWidth="1"/>
    <col min="4" max="4" width="70.5703125" style="135" customWidth="1"/>
    <col min="5" max="5" width="10.5703125" style="135" customWidth="1"/>
    <col min="6" max="6" width="9" style="135" customWidth="1"/>
    <col min="7" max="8" width="8.7109375" style="135"/>
    <col min="9" max="9" width="7.140625" style="135" customWidth="1"/>
    <col min="10" max="10" width="10.85546875" style="135" customWidth="1"/>
    <col min="11" max="16384" width="8.7109375" style="135"/>
  </cols>
  <sheetData>
    <row r="1" spans="1:20" ht="10.9" customHeight="1">
      <c r="A1" s="248" t="s">
        <v>797</v>
      </c>
      <c r="B1" s="961" t="s">
        <v>798</v>
      </c>
      <c r="C1" s="961"/>
      <c r="D1" s="961"/>
    </row>
    <row r="2" spans="1:20" ht="20.100000000000001" customHeight="1">
      <c r="B2" s="964" t="s">
        <v>799</v>
      </c>
      <c r="C2" s="964"/>
      <c r="D2" s="964"/>
      <c r="E2" s="964"/>
      <c r="F2" s="964"/>
      <c r="H2" s="199"/>
    </row>
    <row r="3" spans="1:20" ht="20.100000000000001" customHeight="1">
      <c r="A3" s="88"/>
      <c r="B3" s="964" t="s">
        <v>800</v>
      </c>
      <c r="C3" s="964"/>
      <c r="D3" s="964"/>
      <c r="E3" s="964"/>
      <c r="F3" s="964"/>
    </row>
    <row r="4" spans="1:20" ht="20.100000000000001" customHeight="1">
      <c r="A4" s="88"/>
      <c r="B4" s="964" t="s">
        <v>801</v>
      </c>
      <c r="C4" s="964"/>
      <c r="D4" s="964"/>
      <c r="E4" s="964"/>
      <c r="F4" s="964"/>
    </row>
    <row r="5" spans="1:20" ht="9.9499999999999993" customHeight="1">
      <c r="A5" s="81"/>
      <c r="B5" s="85"/>
      <c r="C5" s="82"/>
      <c r="D5" s="82"/>
      <c r="E5" s="82"/>
      <c r="F5" s="82"/>
    </row>
    <row r="6" spans="1:20" ht="20.100000000000001" customHeight="1">
      <c r="A6" s="81"/>
      <c r="B6" s="88" t="s">
        <v>802</v>
      </c>
      <c r="C6" s="88"/>
      <c r="D6" s="972"/>
      <c r="E6" s="972"/>
      <c r="F6" s="972"/>
      <c r="J6" s="959"/>
      <c r="K6" s="959"/>
      <c r="N6" s="960"/>
      <c r="O6" s="960"/>
      <c r="P6" s="960"/>
      <c r="Q6" s="960"/>
      <c r="R6" s="960"/>
      <c r="S6" s="960"/>
      <c r="T6" s="960"/>
    </row>
    <row r="7" spans="1:20" ht="20.100000000000001" customHeight="1">
      <c r="A7" s="81"/>
      <c r="B7" s="88" t="s">
        <v>3</v>
      </c>
      <c r="C7" s="88"/>
      <c r="D7" s="972"/>
      <c r="E7" s="972"/>
      <c r="F7" s="972"/>
      <c r="J7" s="308"/>
      <c r="K7" s="309"/>
    </row>
    <row r="8" spans="1:20" ht="20.100000000000001" customHeight="1">
      <c r="A8" s="81"/>
      <c r="B8" s="88" t="s">
        <v>803</v>
      </c>
      <c r="C8" s="88"/>
      <c r="D8" s="973">
        <f>'Pg. 29 Self-Score'!F37</f>
        <v>0</v>
      </c>
      <c r="E8" s="973"/>
      <c r="F8" s="973"/>
    </row>
    <row r="9" spans="1:20" ht="9.9499999999999993" customHeight="1">
      <c r="A9" s="81"/>
      <c r="B9" s="85"/>
      <c r="C9" s="85"/>
      <c r="D9" s="45"/>
      <c r="E9" s="200"/>
      <c r="F9" s="200"/>
    </row>
    <row r="10" spans="1:20" ht="15.75">
      <c r="A10" s="81"/>
      <c r="B10" s="965" t="s">
        <v>804</v>
      </c>
      <c r="C10" s="965"/>
      <c r="D10" s="965"/>
      <c r="E10" s="965"/>
      <c r="F10" s="965"/>
    </row>
    <row r="11" spans="1:20" ht="30" customHeight="1">
      <c r="A11" s="81"/>
      <c r="B11" s="114" t="s">
        <v>805</v>
      </c>
      <c r="C11" s="964" t="s">
        <v>319</v>
      </c>
      <c r="D11" s="964"/>
      <c r="E11" s="964"/>
      <c r="F11" s="964"/>
    </row>
    <row r="12" spans="1:20" ht="15" customHeight="1">
      <c r="A12" s="81"/>
      <c r="B12" s="971">
        <v>3</v>
      </c>
      <c r="C12" s="926" t="s">
        <v>806</v>
      </c>
      <c r="D12" s="926"/>
      <c r="E12" s="926"/>
      <c r="F12" s="968"/>
      <c r="I12" s="958"/>
      <c r="J12" s="958"/>
      <c r="K12" s="958"/>
      <c r="L12" s="958"/>
      <c r="M12" s="958"/>
      <c r="N12" s="958"/>
      <c r="O12" s="958"/>
      <c r="P12" s="958"/>
      <c r="Q12" s="958"/>
      <c r="R12" s="958"/>
      <c r="S12" s="958"/>
      <c r="T12" s="958"/>
    </row>
    <row r="13" spans="1:20" ht="30" customHeight="1">
      <c r="A13" s="81"/>
      <c r="B13" s="971"/>
      <c r="C13" s="969" t="s">
        <v>807</v>
      </c>
      <c r="D13" s="969"/>
      <c r="E13" s="969"/>
      <c r="F13" s="970"/>
    </row>
    <row r="14" spans="1:20" ht="15" customHeight="1">
      <c r="A14" s="81"/>
      <c r="B14" s="971">
        <v>3</v>
      </c>
      <c r="C14" s="966" t="s">
        <v>808</v>
      </c>
      <c r="D14" s="966"/>
      <c r="E14" s="966"/>
      <c r="F14" s="967"/>
    </row>
    <row r="15" spans="1:20" ht="30" customHeight="1">
      <c r="A15" s="81"/>
      <c r="B15" s="971"/>
      <c r="C15" s="969" t="s">
        <v>809</v>
      </c>
      <c r="D15" s="969"/>
      <c r="E15" s="969"/>
      <c r="F15" s="970"/>
    </row>
    <row r="16" spans="1:20" ht="15" customHeight="1">
      <c r="A16" s="81"/>
      <c r="B16" s="962">
        <v>3</v>
      </c>
      <c r="C16" s="966" t="s">
        <v>810</v>
      </c>
      <c r="D16" s="966"/>
      <c r="E16" s="966"/>
      <c r="F16" s="967"/>
    </row>
    <row r="17" spans="1:15" ht="30" customHeight="1">
      <c r="A17" s="81"/>
      <c r="B17" s="963"/>
      <c r="C17" s="975" t="s">
        <v>811</v>
      </c>
      <c r="D17" s="969"/>
      <c r="E17" s="969"/>
      <c r="F17" s="970"/>
      <c r="G17" s="974"/>
    </row>
    <row r="18" spans="1:15" ht="15" customHeight="1">
      <c r="A18" s="81"/>
      <c r="B18" s="962">
        <v>6</v>
      </c>
      <c r="C18" s="976" t="s">
        <v>812</v>
      </c>
      <c r="D18" s="966"/>
      <c r="E18" s="966"/>
      <c r="F18" s="967"/>
      <c r="G18" s="974"/>
    </row>
    <row r="19" spans="1:15" ht="30" customHeight="1">
      <c r="A19" s="81"/>
      <c r="B19" s="963"/>
      <c r="C19" s="975" t="s">
        <v>813</v>
      </c>
      <c r="D19" s="969"/>
      <c r="E19" s="969"/>
      <c r="F19" s="970"/>
      <c r="G19" s="974"/>
    </row>
    <row r="20" spans="1:15" ht="15" customHeight="1">
      <c r="A20" s="81"/>
      <c r="B20" s="962">
        <v>6</v>
      </c>
      <c r="C20" s="976" t="s">
        <v>814</v>
      </c>
      <c r="D20" s="966"/>
      <c r="E20" s="966"/>
      <c r="F20" s="967"/>
      <c r="G20" s="974"/>
    </row>
    <row r="21" spans="1:15" ht="36" customHeight="1">
      <c r="A21" s="81"/>
      <c r="B21" s="963"/>
      <c r="C21" s="975" t="s">
        <v>815</v>
      </c>
      <c r="D21" s="969"/>
      <c r="E21" s="969"/>
      <c r="F21" s="970"/>
      <c r="G21" s="974"/>
      <c r="O21" s="258"/>
    </row>
    <row r="22" spans="1:15" ht="15" customHeight="1">
      <c r="A22" s="81"/>
      <c r="B22" s="962">
        <v>6</v>
      </c>
      <c r="C22" s="976" t="s">
        <v>816</v>
      </c>
      <c r="D22" s="966"/>
      <c r="E22" s="966"/>
      <c r="F22" s="967"/>
      <c r="G22" s="974"/>
    </row>
    <row r="23" spans="1:15" ht="30" customHeight="1">
      <c r="A23" s="81"/>
      <c r="B23" s="963"/>
      <c r="C23" s="975" t="s">
        <v>817</v>
      </c>
      <c r="D23" s="969"/>
      <c r="E23" s="969"/>
      <c r="F23" s="970"/>
      <c r="G23" s="974"/>
    </row>
    <row r="24" spans="1:15" ht="15" customHeight="1">
      <c r="A24" s="81"/>
      <c r="B24" s="962">
        <v>7</v>
      </c>
      <c r="C24" s="976" t="s">
        <v>818</v>
      </c>
      <c r="D24" s="966"/>
      <c r="E24" s="966"/>
      <c r="F24" s="967"/>
      <c r="G24" s="974"/>
    </row>
    <row r="25" spans="1:15" ht="36" customHeight="1">
      <c r="A25" s="81"/>
      <c r="B25" s="963"/>
      <c r="C25" s="975" t="s">
        <v>819</v>
      </c>
      <c r="D25" s="969"/>
      <c r="E25" s="969"/>
      <c r="F25" s="970"/>
      <c r="G25" s="974"/>
    </row>
    <row r="26" spans="1:15" ht="15" customHeight="1">
      <c r="A26" s="81"/>
      <c r="B26" s="962" t="s">
        <v>820</v>
      </c>
      <c r="C26" s="976" t="s">
        <v>821</v>
      </c>
      <c r="D26" s="966"/>
      <c r="E26" s="966"/>
      <c r="F26" s="967"/>
      <c r="G26" s="974"/>
    </row>
    <row r="27" spans="1:15" ht="30" customHeight="1">
      <c r="A27" s="81"/>
      <c r="B27" s="963"/>
      <c r="C27" s="975" t="s">
        <v>822</v>
      </c>
      <c r="D27" s="969"/>
      <c r="E27" s="969"/>
      <c r="F27" s="970"/>
      <c r="G27" s="974"/>
    </row>
    <row r="28" spans="1:15" ht="15" customHeight="1">
      <c r="A28" s="81"/>
      <c r="B28" s="882">
        <v>10</v>
      </c>
      <c r="C28" s="850" t="s">
        <v>823</v>
      </c>
      <c r="D28" s="587"/>
      <c r="E28" s="587"/>
      <c r="F28" s="977"/>
      <c r="G28" s="974"/>
    </row>
    <row r="29" spans="1:15" s="201" customFormat="1" ht="30" customHeight="1">
      <c r="A29" s="36"/>
      <c r="B29" s="883"/>
      <c r="C29" s="969" t="s">
        <v>824</v>
      </c>
      <c r="D29" s="969"/>
      <c r="E29" s="969"/>
      <c r="F29" s="970"/>
    </row>
    <row r="30" spans="1:15" s="201" customFormat="1" ht="15" customHeight="1">
      <c r="A30" s="36"/>
      <c r="B30" s="889">
        <v>13</v>
      </c>
      <c r="C30" s="926" t="s">
        <v>825</v>
      </c>
      <c r="D30" s="926"/>
      <c r="E30" s="926"/>
      <c r="F30" s="968"/>
    </row>
    <row r="31" spans="1:15" s="201" customFormat="1" ht="30" customHeight="1">
      <c r="A31" s="36"/>
      <c r="B31" s="889"/>
      <c r="C31" s="969" t="s">
        <v>826</v>
      </c>
      <c r="D31" s="969"/>
      <c r="E31" s="969"/>
      <c r="F31" s="970"/>
    </row>
    <row r="32" spans="1:15" s="201" customFormat="1" ht="15" customHeight="1">
      <c r="A32" s="36"/>
      <c r="B32" s="889" t="s">
        <v>827</v>
      </c>
      <c r="C32" s="926" t="s">
        <v>828</v>
      </c>
      <c r="D32" s="926"/>
      <c r="E32" s="926"/>
      <c r="F32" s="968"/>
    </row>
    <row r="33" spans="1:8" s="201" customFormat="1" ht="30" customHeight="1">
      <c r="A33" s="36"/>
      <c r="B33" s="889"/>
      <c r="C33" s="969" t="s">
        <v>829</v>
      </c>
      <c r="D33" s="969"/>
      <c r="E33" s="969"/>
      <c r="F33" s="970"/>
    </row>
    <row r="34" spans="1:8" s="201" customFormat="1" ht="15" customHeight="1">
      <c r="A34" s="36"/>
      <c r="B34" s="889">
        <v>22</v>
      </c>
      <c r="C34" s="926" t="s">
        <v>830</v>
      </c>
      <c r="D34" s="926"/>
      <c r="E34" s="926"/>
      <c r="F34" s="968"/>
      <c r="H34" s="202"/>
    </row>
    <row r="35" spans="1:8" s="201" customFormat="1" ht="30" customHeight="1">
      <c r="A35" s="36"/>
      <c r="B35" s="889"/>
      <c r="C35" s="969" t="s">
        <v>831</v>
      </c>
      <c r="D35" s="969"/>
      <c r="E35" s="969"/>
      <c r="F35" s="970"/>
    </row>
    <row r="36" spans="1:8" s="201" customFormat="1" ht="20.100000000000001" customHeight="1">
      <c r="B36" s="203"/>
      <c r="C36" s="204"/>
      <c r="D36" s="204"/>
      <c r="E36" s="204"/>
      <c r="F36" s="204"/>
    </row>
    <row r="37" spans="1:8" s="201" customFormat="1" ht="20.100000000000001" customHeight="1">
      <c r="B37" s="203"/>
      <c r="C37" s="204"/>
      <c r="D37" s="204"/>
      <c r="E37" s="204"/>
      <c r="F37" s="204"/>
    </row>
    <row r="38" spans="1:8" s="201" customFormat="1" ht="20.100000000000001" customHeight="1">
      <c r="B38" s="203"/>
    </row>
    <row r="39" spans="1:8" s="201" customFormat="1" ht="20.100000000000001" customHeight="1">
      <c r="B39" s="203"/>
    </row>
    <row r="40" spans="1:8" s="201" customFormat="1" ht="20.100000000000001" customHeight="1">
      <c r="B40" s="203"/>
    </row>
    <row r="41" spans="1:8" s="201" customFormat="1" ht="20.100000000000001" customHeight="1">
      <c r="B41" s="203"/>
      <c r="C41" s="135"/>
      <c r="D41" s="135"/>
      <c r="E41" s="135"/>
      <c r="F41" s="135"/>
    </row>
    <row r="42" spans="1:8" s="201" customFormat="1" ht="20.100000000000001" customHeight="1">
      <c r="B42" s="203"/>
      <c r="C42" s="135"/>
      <c r="D42" s="135"/>
      <c r="E42" s="135"/>
      <c r="F42" s="135"/>
    </row>
    <row r="43" spans="1:8" s="201" customFormat="1" ht="20.100000000000001" customHeight="1">
      <c r="B43" s="203"/>
      <c r="C43" s="135"/>
      <c r="D43" s="135"/>
      <c r="E43" s="135"/>
      <c r="F43" s="135"/>
    </row>
    <row r="44" spans="1:8" s="201" customFormat="1" ht="20.100000000000001" customHeight="1">
      <c r="B44" s="203"/>
      <c r="C44" s="135"/>
      <c r="D44" s="135"/>
      <c r="E44" s="135"/>
      <c r="F44" s="135"/>
    </row>
    <row r="45" spans="1:8" s="201" customFormat="1" ht="20.100000000000001" customHeight="1">
      <c r="E45" s="135"/>
      <c r="F45" s="135"/>
    </row>
    <row r="46" spans="1:8" s="201" customFormat="1" ht="20.100000000000001" customHeight="1">
      <c r="B46" s="203"/>
      <c r="C46" s="135"/>
      <c r="D46" s="135"/>
      <c r="E46" s="135"/>
      <c r="F46" s="135"/>
    </row>
    <row r="47" spans="1:8" s="201" customFormat="1" ht="20.100000000000001" customHeight="1">
      <c r="B47" s="203"/>
      <c r="C47" s="135"/>
      <c r="D47" s="135"/>
      <c r="E47" s="135"/>
      <c r="F47" s="135"/>
    </row>
    <row r="48" spans="1:8" s="201" customFormat="1" ht="20.100000000000001" customHeight="1">
      <c r="B48" s="203"/>
      <c r="C48" s="135"/>
      <c r="D48" s="135"/>
      <c r="E48" s="135"/>
      <c r="F48" s="135"/>
    </row>
    <row r="49" spans="2:6" s="201" customFormat="1" ht="20.100000000000001" customHeight="1"/>
    <row r="50" spans="2:6" s="201" customFormat="1" ht="20.100000000000001" customHeight="1"/>
    <row r="51" spans="2:6" s="201" customFormat="1" ht="20.100000000000001" customHeight="1"/>
    <row r="52" spans="2:6" s="201" customFormat="1" ht="20.100000000000001" customHeight="1"/>
    <row r="53" spans="2:6" s="201" customFormat="1" ht="20.100000000000001" customHeight="1"/>
    <row r="54" spans="2:6" s="201" customFormat="1" ht="20.100000000000001" customHeight="1"/>
    <row r="55" spans="2:6" s="201" customFormat="1" ht="20.100000000000001" customHeight="1"/>
    <row r="56" spans="2:6" s="201" customFormat="1" ht="20.100000000000001" customHeight="1"/>
    <row r="57" spans="2:6" s="201" customFormat="1" ht="20.100000000000001" customHeight="1"/>
    <row r="58" spans="2:6" ht="20.100000000000001" customHeight="1">
      <c r="B58" s="201"/>
      <c r="C58" s="201"/>
      <c r="D58" s="201"/>
      <c r="E58" s="201"/>
      <c r="F58" s="201"/>
    </row>
    <row r="59" spans="2:6" s="201" customFormat="1" ht="20.100000000000001" customHeight="1"/>
    <row r="60" spans="2:6" ht="20.100000000000001" customHeight="1">
      <c r="B60" s="201"/>
      <c r="C60" s="201"/>
      <c r="D60" s="201"/>
      <c r="E60" s="201"/>
      <c r="F60" s="201"/>
    </row>
    <row r="61" spans="2:6" s="201" customFormat="1" ht="20.100000000000001" customHeight="1">
      <c r="B61" s="203"/>
      <c r="C61" s="135"/>
      <c r="D61" s="135"/>
      <c r="E61" s="135"/>
      <c r="F61" s="135"/>
    </row>
    <row r="62" spans="2:6" ht="20.100000000000001" customHeight="1">
      <c r="B62" s="201"/>
      <c r="C62" s="201"/>
      <c r="D62" s="201"/>
      <c r="E62" s="201"/>
      <c r="F62" s="201"/>
    </row>
    <row r="63" spans="2:6" s="201" customFormat="1" ht="20.100000000000001" customHeight="1">
      <c r="B63" s="203"/>
      <c r="C63" s="135"/>
      <c r="D63" s="135"/>
      <c r="E63" s="135"/>
      <c r="F63" s="135"/>
    </row>
    <row r="64" spans="2:6" s="201" customFormat="1" ht="20.100000000000001" customHeight="1"/>
    <row r="65" spans="2:6" s="201" customFormat="1" ht="20.100000000000001" customHeight="1">
      <c r="B65" s="203"/>
      <c r="C65" s="135"/>
      <c r="D65" s="135"/>
      <c r="E65" s="135"/>
      <c r="F65" s="135"/>
    </row>
    <row r="66" spans="2:6" s="201" customFormat="1" ht="20.100000000000001" customHeight="1"/>
    <row r="67" spans="2:6" s="201" customFormat="1" ht="20.100000000000001" customHeight="1"/>
    <row r="68" spans="2:6" s="201" customFormat="1" ht="20.100000000000001" customHeight="1"/>
    <row r="69" spans="2:6" s="201" customFormat="1" ht="20.100000000000001" customHeight="1"/>
    <row r="70" spans="2:6" s="201" customFormat="1" ht="20.100000000000001" customHeight="1"/>
    <row r="71" spans="2:6" s="201" customFormat="1" ht="20.100000000000001" customHeight="1"/>
    <row r="72" spans="2:6" s="201" customFormat="1" ht="20.100000000000001" customHeight="1"/>
    <row r="73" spans="2:6" s="201" customFormat="1" ht="20.100000000000001" customHeight="1"/>
    <row r="74" spans="2:6" s="201" customFormat="1" ht="20.100000000000001" customHeight="1"/>
    <row r="75" spans="2:6" s="201" customFormat="1" ht="20.100000000000001" customHeight="1"/>
    <row r="76" spans="2:6" s="201" customFormat="1" ht="20.100000000000001" customHeight="1"/>
    <row r="77" spans="2:6" s="201" customFormat="1" ht="20.100000000000001" customHeight="1"/>
    <row r="78" spans="2:6" s="201" customFormat="1" ht="20.100000000000001" customHeight="1"/>
    <row r="79" spans="2:6" s="201" customFormat="1" ht="20.100000000000001" customHeight="1"/>
    <row r="80" spans="2:6" s="201" customFormat="1" ht="20.100000000000001" customHeight="1"/>
    <row r="81" s="201" customFormat="1" ht="20.100000000000001" customHeight="1"/>
    <row r="82" s="201" customFormat="1" ht="20.100000000000001" customHeight="1"/>
    <row r="83" s="201" customFormat="1" ht="20.100000000000001" customHeight="1"/>
    <row r="84" s="201" customFormat="1" ht="20.100000000000001" customHeight="1"/>
    <row r="85" s="201" customFormat="1" ht="20.100000000000001" customHeight="1"/>
    <row r="86" s="201" customFormat="1" ht="20.100000000000001" customHeight="1"/>
    <row r="87" s="201" customFormat="1" ht="20.100000000000001" customHeight="1"/>
    <row r="88" s="201" customFormat="1" ht="20.100000000000001" customHeight="1"/>
    <row r="89" s="201" customFormat="1" ht="20.100000000000001" customHeight="1"/>
    <row r="90" s="201" customFormat="1" ht="20.100000000000001" customHeight="1"/>
    <row r="91" s="201" customFormat="1" ht="20.100000000000001" customHeight="1"/>
    <row r="92" s="201" customFormat="1" ht="20.100000000000001" customHeight="1"/>
    <row r="93" s="201" customFormat="1" ht="20.100000000000001" customHeight="1"/>
    <row r="94" s="201" customFormat="1" ht="20.100000000000001" customHeight="1"/>
    <row r="95" s="201" customFormat="1" ht="20.100000000000001" customHeight="1"/>
    <row r="96" s="201" customFormat="1" ht="20.100000000000001" customHeight="1"/>
    <row r="97" s="201" customFormat="1" ht="20.100000000000001" customHeight="1"/>
    <row r="98" s="201" customFormat="1" ht="20.100000000000001" customHeight="1"/>
    <row r="99" s="201" customFormat="1" ht="20.100000000000001" customHeight="1"/>
    <row r="100" s="201" customFormat="1" ht="20.100000000000001" customHeight="1"/>
    <row r="101" s="201" customFormat="1" ht="20.100000000000001" customHeight="1"/>
    <row r="102" s="201" customFormat="1" ht="20.100000000000001" customHeight="1"/>
    <row r="103" s="201" customFormat="1" ht="20.100000000000001" customHeight="1"/>
    <row r="104" s="201" customFormat="1" ht="20.100000000000001" customHeight="1"/>
    <row r="105" s="201" customFormat="1" ht="20.100000000000001" customHeight="1"/>
    <row r="106" s="201" customFormat="1" ht="20.100000000000001" customHeight="1"/>
    <row r="107" s="201" customFormat="1" ht="20.100000000000001" customHeight="1"/>
    <row r="108" s="201" customFormat="1" ht="20.100000000000001" customHeight="1"/>
    <row r="109" s="201" customFormat="1" ht="20.100000000000001" customHeight="1"/>
    <row r="110" s="201" customFormat="1" ht="20.100000000000001" customHeight="1"/>
    <row r="111" s="201" customFormat="1" ht="20.100000000000001" customHeight="1"/>
    <row r="112" s="201" customFormat="1" ht="20.100000000000001" customHeight="1"/>
    <row r="113" s="201" customFormat="1" ht="20.100000000000001" customHeight="1"/>
    <row r="114" s="201" customFormat="1" ht="20.100000000000001" customHeight="1"/>
    <row r="115" s="201" customFormat="1" ht="20.100000000000001" customHeight="1"/>
    <row r="116" s="201" customFormat="1" ht="20.100000000000001" customHeight="1"/>
    <row r="117" s="201" customFormat="1" ht="20.100000000000001" customHeight="1"/>
    <row r="118" s="201" customFormat="1" ht="20.100000000000001" customHeight="1"/>
    <row r="119" s="201" customFormat="1" ht="20.100000000000001" customHeight="1"/>
    <row r="120" s="201" customFormat="1" ht="20.100000000000001" customHeight="1"/>
    <row r="121" s="201" customFormat="1" ht="20.100000000000001" customHeight="1"/>
    <row r="122" s="201" customFormat="1" ht="20.100000000000001" customHeight="1"/>
    <row r="123" s="201" customFormat="1" ht="20.100000000000001" customHeight="1"/>
    <row r="124" s="201" customFormat="1" ht="20.100000000000001" customHeight="1"/>
    <row r="125" s="201" customFormat="1" ht="20.100000000000001" customHeight="1"/>
    <row r="126" s="201" customFormat="1" ht="20.100000000000001" customHeight="1"/>
    <row r="127" s="201" customFormat="1" ht="20.100000000000001" customHeight="1"/>
    <row r="128" s="201" customFormat="1" ht="20.100000000000001" customHeight="1"/>
    <row r="129" s="201" customFormat="1" ht="20.100000000000001" customHeight="1"/>
    <row r="130" s="201" customFormat="1" ht="20.100000000000001" customHeight="1"/>
    <row r="131" s="201" customFormat="1" ht="20.100000000000001" customHeight="1"/>
    <row r="132" s="201" customFormat="1" ht="20.100000000000001" customHeight="1"/>
    <row r="133" s="201" customFormat="1" ht="20.100000000000001" customHeight="1"/>
    <row r="134" s="201" customFormat="1" ht="20.100000000000001" customHeight="1"/>
    <row r="135" s="201" customFormat="1" ht="20.100000000000001" customHeight="1"/>
    <row r="136" s="201" customFormat="1" ht="20.100000000000001" customHeight="1"/>
    <row r="137" s="201" customFormat="1" ht="20.100000000000001" customHeight="1"/>
    <row r="138" s="201" customFormat="1" ht="20.100000000000001" customHeight="1"/>
    <row r="139" s="201" customFormat="1" ht="20.100000000000001" customHeight="1"/>
    <row r="140" s="201" customFormat="1" ht="20.100000000000001" customHeight="1"/>
    <row r="141" s="201" customFormat="1" ht="20.100000000000001" customHeight="1"/>
    <row r="142" s="201" customFormat="1" ht="20.100000000000001" customHeight="1"/>
    <row r="143" s="201" customFormat="1" ht="20.100000000000001" customHeight="1"/>
    <row r="144" s="201" customFormat="1" ht="20.100000000000001" customHeight="1"/>
    <row r="145" s="201" customFormat="1" ht="20.100000000000001" customHeight="1"/>
    <row r="146" s="201" customFormat="1" ht="20.100000000000001" customHeight="1"/>
    <row r="147" s="201" customFormat="1" ht="20.100000000000001" customHeight="1"/>
    <row r="148" s="201" customFormat="1" ht="20.100000000000001" customHeight="1"/>
    <row r="149" s="201" customFormat="1" ht="20.100000000000001" customHeight="1"/>
    <row r="150" s="201" customFormat="1" ht="20.100000000000001" customHeight="1"/>
    <row r="151" s="201" customFormat="1" ht="20.100000000000001" customHeight="1"/>
    <row r="152" s="201" customFormat="1" ht="20.100000000000001" customHeight="1"/>
    <row r="153" s="201" customFormat="1" ht="20.100000000000001" customHeight="1"/>
    <row r="154" s="201" customFormat="1" ht="10.9" customHeight="1"/>
    <row r="155" s="201" customFormat="1" ht="10.9" customHeight="1"/>
    <row r="156" s="201" customFormat="1" ht="10.9" customHeight="1"/>
    <row r="157" s="201" customFormat="1" ht="10.9" customHeight="1"/>
    <row r="158" s="201" customFormat="1" ht="10.9" customHeight="1"/>
    <row r="159" s="201" customFormat="1" ht="10.9" customHeight="1"/>
    <row r="160" s="201" customFormat="1" ht="10.9" customHeight="1"/>
    <row r="161" s="201" customFormat="1" ht="10.9" customHeight="1"/>
    <row r="162" s="201" customFormat="1" ht="10.9" customHeight="1"/>
    <row r="163" s="201" customFormat="1" ht="10.9" customHeight="1"/>
    <row r="164" s="201" customFormat="1" ht="10.9" customHeight="1"/>
    <row r="165" s="201" customFormat="1" ht="10.9" customHeight="1"/>
    <row r="166" s="201" customFormat="1" ht="10.9" customHeight="1"/>
    <row r="167" s="201" customFormat="1" ht="10.9" customHeight="1"/>
    <row r="168" s="201" customFormat="1" ht="10.9" customHeight="1"/>
    <row r="169" s="201" customFormat="1" ht="10.9" customHeight="1"/>
    <row r="170" s="201" customFormat="1" ht="10.9" customHeight="1"/>
    <row r="171" s="201" customFormat="1" ht="10.9" customHeight="1"/>
    <row r="172" s="201" customFormat="1" ht="10.9" customHeight="1"/>
    <row r="173" s="201" customFormat="1" ht="10.9" customHeight="1"/>
    <row r="174" s="201" customFormat="1" ht="10.9" customHeight="1"/>
    <row r="175" s="201" customFormat="1" ht="10.9" customHeight="1"/>
    <row r="176" s="201" customFormat="1" ht="10.9" customHeight="1"/>
    <row r="177" s="201" customFormat="1" ht="10.9" customHeight="1"/>
    <row r="178" s="201" customFormat="1" ht="10.9" customHeight="1"/>
    <row r="179" s="201" customFormat="1" ht="10.9" customHeight="1"/>
    <row r="180" s="201" customFormat="1" ht="10.9" customHeight="1"/>
    <row r="181" s="201" customFormat="1" ht="10.9" customHeight="1"/>
    <row r="182" s="201" customFormat="1" ht="10.9" customHeight="1"/>
    <row r="183" s="201" customFormat="1" ht="10.9" customHeight="1"/>
    <row r="184" s="201" customFormat="1" ht="10.9" customHeight="1"/>
    <row r="185" s="201" customFormat="1" ht="10.9" customHeight="1"/>
    <row r="186" s="201" customFormat="1" ht="10.9" customHeight="1"/>
    <row r="187" s="201" customFormat="1" ht="10.9" customHeight="1"/>
    <row r="188" s="201" customFormat="1" ht="10.9" customHeight="1"/>
    <row r="189" s="201" customFormat="1" ht="10.9" customHeight="1"/>
    <row r="190" s="201" customFormat="1" ht="10.9" customHeight="1"/>
    <row r="191" s="201" customFormat="1" ht="10.9" customHeight="1"/>
    <row r="192" s="201" customFormat="1" ht="10.9" customHeight="1"/>
    <row r="193" s="201" customFormat="1" ht="10.9" customHeight="1"/>
    <row r="194" s="201" customFormat="1" ht="10.9" customHeight="1"/>
    <row r="195" s="201" customFormat="1" ht="10.9" customHeight="1"/>
    <row r="196" s="201" customFormat="1" ht="10.9" customHeight="1"/>
    <row r="197" s="201" customFormat="1" ht="10.9" customHeight="1"/>
    <row r="198" s="201" customFormat="1" ht="10.9" customHeight="1"/>
    <row r="199" s="201" customFormat="1" ht="10.9" customHeight="1"/>
    <row r="200" s="201" customFormat="1" ht="10.9" customHeight="1"/>
    <row r="201" s="201" customFormat="1" ht="10.9" customHeight="1"/>
    <row r="202" s="201" customFormat="1" ht="10.9" customHeight="1"/>
    <row r="203" s="201" customFormat="1" ht="10.9" customHeight="1"/>
    <row r="204" s="201" customFormat="1" ht="10.9" customHeight="1"/>
    <row r="205" s="201" customFormat="1" ht="10.9" customHeight="1"/>
    <row r="206" s="201" customFormat="1" ht="10.9" customHeight="1"/>
    <row r="207" s="201" customFormat="1" ht="10.9" customHeight="1"/>
    <row r="208" s="201" customFormat="1" ht="10.9" customHeight="1"/>
    <row r="209" s="201" customFormat="1" ht="10.9" customHeight="1"/>
    <row r="210" s="201" customFormat="1" ht="10.9" customHeight="1"/>
    <row r="211" s="201" customFormat="1" ht="10.9" customHeight="1"/>
    <row r="212" s="201" customFormat="1" ht="10.9" customHeight="1"/>
    <row r="213" s="201" customFormat="1" ht="10.9" customHeight="1"/>
    <row r="214" s="201" customFormat="1" ht="10.9" customHeight="1"/>
    <row r="215" s="201" customFormat="1" ht="10.9" customHeight="1"/>
    <row r="216" s="201" customFormat="1" ht="10.9" customHeight="1"/>
    <row r="217" s="201" customFormat="1" ht="10.9" customHeight="1"/>
    <row r="218" s="201" customFormat="1" ht="10.9" customHeight="1"/>
    <row r="219" s="201" customFormat="1" ht="10.9" customHeight="1"/>
    <row r="220" s="201" customFormat="1" ht="10.9" customHeight="1"/>
    <row r="221" s="201" customFormat="1" ht="10.9" customHeight="1"/>
    <row r="222" s="201" customFormat="1" ht="10.9" customHeight="1"/>
    <row r="223" s="201" customFormat="1" ht="10.9" customHeight="1"/>
    <row r="224" s="201" customFormat="1" ht="10.9" customHeight="1"/>
    <row r="225" s="201" customFormat="1" ht="10.9" customHeight="1"/>
    <row r="226" s="201" customFormat="1" ht="10.9" customHeight="1"/>
    <row r="227" s="201" customFormat="1" ht="10.9" customHeight="1"/>
    <row r="228" s="201" customFormat="1" ht="10.9" customHeight="1"/>
    <row r="229" s="201" customFormat="1" ht="10.9" customHeight="1"/>
    <row r="230" s="201" customFormat="1" ht="10.9" customHeight="1"/>
    <row r="231" s="201" customFormat="1" ht="10.9" customHeight="1"/>
    <row r="232" s="201" customFormat="1" ht="10.9" customHeight="1"/>
    <row r="233" s="201" customFormat="1" ht="10.9" customHeight="1"/>
    <row r="234" s="201" customFormat="1" ht="10.9" customHeight="1"/>
    <row r="235" s="201" customFormat="1" ht="10.9" customHeight="1"/>
    <row r="236" s="201" customFormat="1" ht="10.9" customHeight="1"/>
    <row r="237" s="201" customFormat="1" ht="10.9" customHeight="1"/>
    <row r="238" s="201" customFormat="1" ht="10.9" customHeight="1"/>
    <row r="239" s="201" customFormat="1" ht="10.9" customHeight="1"/>
    <row r="240" s="201" customFormat="1" ht="10.9" customHeight="1"/>
    <row r="241" s="201" customFormat="1" ht="10.9" customHeight="1"/>
    <row r="242" s="201" customFormat="1" ht="10.9" customHeight="1"/>
    <row r="243" s="201" customFormat="1" ht="10.9" customHeight="1"/>
    <row r="244" s="201" customFormat="1" ht="10.9" customHeight="1"/>
    <row r="245" s="201" customFormat="1" ht="10.9" customHeight="1"/>
    <row r="246" s="201" customFormat="1" ht="10.9" customHeight="1"/>
    <row r="247" s="201" customFormat="1" ht="10.9" customHeight="1"/>
    <row r="248" s="201" customFormat="1" ht="10.9" customHeight="1"/>
    <row r="249" s="201" customFormat="1" ht="10.9" customHeight="1"/>
    <row r="250" s="201" customFormat="1" ht="10.9" customHeight="1"/>
    <row r="251" s="201" customFormat="1" ht="10.9" customHeight="1"/>
    <row r="252" s="201" customFormat="1" ht="10.9" customHeight="1"/>
    <row r="253" s="201" customFormat="1" ht="10.9" customHeight="1"/>
    <row r="254" s="201" customFormat="1" ht="10.9" customHeight="1"/>
    <row r="255" s="201" customFormat="1" ht="10.9" customHeight="1"/>
    <row r="256" s="201" customFormat="1" ht="10.9" customHeight="1"/>
    <row r="257" s="201" customFormat="1" ht="10.9" customHeight="1"/>
    <row r="258" s="201" customFormat="1" ht="10.9" customHeight="1"/>
    <row r="259" s="201" customFormat="1" ht="10.9" customHeight="1"/>
    <row r="260" s="201" customFormat="1" ht="10.9" customHeight="1"/>
    <row r="261" s="201" customFormat="1" ht="10.9" customHeight="1"/>
    <row r="262" s="201" customFormat="1" ht="10.9" customHeight="1"/>
    <row r="263" s="201" customFormat="1" ht="10.9" customHeight="1"/>
    <row r="264" s="201" customFormat="1" ht="10.9" customHeight="1"/>
    <row r="265" s="201" customFormat="1" ht="10.9" customHeight="1"/>
    <row r="266" s="201" customFormat="1" ht="10.9" customHeight="1"/>
    <row r="267" s="201" customFormat="1" ht="10.9" customHeight="1"/>
    <row r="268" s="201" customFormat="1" ht="10.9" customHeight="1"/>
    <row r="269" s="201" customFormat="1" ht="10.9" customHeight="1"/>
    <row r="270" s="201" customFormat="1" ht="10.9" customHeight="1"/>
    <row r="271" s="201" customFormat="1" ht="10.9" customHeight="1"/>
    <row r="272" s="201" customFormat="1" ht="10.9" customHeight="1"/>
    <row r="273" s="201" customFormat="1" ht="10.9" customHeight="1"/>
    <row r="274" s="201" customFormat="1" ht="10.9" customHeight="1"/>
    <row r="275" s="201" customFormat="1" ht="10.9" customHeight="1"/>
    <row r="276" s="201" customFormat="1" ht="10.9" customHeight="1"/>
    <row r="277" s="201" customFormat="1" ht="10.9" customHeight="1"/>
    <row r="278" s="201" customFormat="1" ht="10.9" customHeight="1"/>
    <row r="279" s="201" customFormat="1" ht="10.9" customHeight="1"/>
    <row r="280" s="201" customFormat="1" ht="10.9" customHeight="1"/>
    <row r="281" s="201" customFormat="1" ht="10.9" customHeight="1"/>
    <row r="282" s="201" customFormat="1" ht="10.9" customHeight="1"/>
    <row r="283" s="201" customFormat="1" ht="10.9" customHeight="1"/>
    <row r="284" s="201" customFormat="1" ht="10.9" customHeight="1"/>
    <row r="285" s="201" customFormat="1" ht="10.9" customHeight="1"/>
    <row r="286" s="201" customFormat="1" ht="10.9" customHeight="1"/>
    <row r="287" s="201" customFormat="1" ht="10.9" customHeight="1"/>
    <row r="288" s="201" customFormat="1" ht="10.9" customHeight="1"/>
    <row r="289" s="201" customFormat="1" ht="10.9" customHeight="1"/>
    <row r="290" s="201" customFormat="1" ht="10.9" customHeight="1"/>
    <row r="291" s="201" customFormat="1" ht="10.9" customHeight="1"/>
    <row r="292" s="201" customFormat="1" ht="10.9" customHeight="1"/>
    <row r="293" s="201" customFormat="1" ht="10.9" customHeight="1"/>
    <row r="294" s="201" customFormat="1" ht="10.9" customHeight="1"/>
    <row r="295" s="201" customFormat="1" ht="10.9" customHeight="1"/>
    <row r="296" s="201" customFormat="1" ht="10.9" customHeight="1"/>
    <row r="297" s="201" customFormat="1" ht="10.9" customHeight="1"/>
    <row r="298" s="201" customFormat="1" ht="10.9" customHeight="1"/>
    <row r="299" s="201" customFormat="1" ht="10.9" customHeight="1"/>
    <row r="300" s="201" customFormat="1" ht="10.9" customHeight="1"/>
    <row r="301" s="201" customFormat="1" ht="10.9" customHeight="1"/>
    <row r="302" s="201" customFormat="1" ht="10.9" customHeight="1"/>
    <row r="303" s="201" customFormat="1" ht="10.9" customHeight="1"/>
    <row r="304" s="201" customFormat="1" ht="10.9" customHeight="1"/>
    <row r="305" s="201" customFormat="1" ht="10.9" customHeight="1"/>
    <row r="306" s="201" customFormat="1" ht="10.9" customHeight="1"/>
    <row r="307" s="201" customFormat="1" ht="10.9" customHeight="1"/>
    <row r="308" s="201" customFormat="1" ht="10.9" customHeight="1"/>
    <row r="309" s="201" customFormat="1" ht="10.9" customHeight="1"/>
    <row r="310" s="201" customFormat="1" ht="10.9" customHeight="1"/>
    <row r="311" s="201" customFormat="1" ht="10.9" customHeight="1"/>
    <row r="312" s="201" customFormat="1" ht="10.9" customHeight="1"/>
    <row r="313" s="201" customFormat="1" ht="10.9" customHeight="1"/>
    <row r="314" s="201" customFormat="1" ht="10.9" customHeight="1"/>
    <row r="315" s="201" customFormat="1" ht="10.9" customHeight="1"/>
    <row r="316" s="201" customFormat="1" ht="10.9" customHeight="1"/>
    <row r="317" s="201" customFormat="1" ht="10.9" customHeight="1"/>
    <row r="318" s="201" customFormat="1" ht="10.9" customHeight="1"/>
    <row r="319" s="201" customFormat="1" ht="10.9" customHeight="1"/>
    <row r="320" s="201" customFormat="1" ht="10.9" customHeight="1"/>
    <row r="321" s="201" customFormat="1" ht="10.9" customHeight="1"/>
    <row r="322" s="201" customFormat="1" ht="10.9" customHeight="1"/>
    <row r="323" s="201" customFormat="1" ht="10.9" customHeight="1"/>
    <row r="324" s="201" customFormat="1" ht="10.9" customHeight="1"/>
    <row r="325" s="201" customFormat="1" ht="10.9" customHeight="1"/>
    <row r="326" s="201" customFormat="1" ht="10.9" customHeight="1"/>
    <row r="327" s="201" customFormat="1" ht="10.9" customHeight="1"/>
    <row r="328" s="201" customFormat="1" ht="10.9" customHeight="1"/>
    <row r="329" s="201" customFormat="1" ht="10.9" customHeight="1"/>
    <row r="330" s="201" customFormat="1" ht="10.9" customHeight="1"/>
    <row r="331" s="201" customFormat="1" ht="10.9" customHeight="1"/>
    <row r="332" s="201" customFormat="1" ht="10.9" customHeight="1"/>
    <row r="333" s="201" customFormat="1" ht="10.9" customHeight="1"/>
    <row r="334" s="201" customFormat="1" ht="10.9" customHeight="1"/>
    <row r="335" s="201" customFormat="1" ht="10.9" customHeight="1"/>
    <row r="336" s="201" customFormat="1" ht="10.9" customHeight="1"/>
    <row r="337" s="201" customFormat="1" ht="10.9" customHeight="1"/>
    <row r="338" s="201" customFormat="1" ht="10.9" customHeight="1"/>
    <row r="339" s="201" customFormat="1" ht="10.9" customHeight="1"/>
    <row r="340" s="201" customFormat="1" ht="10.9" customHeight="1"/>
    <row r="341" s="201" customFormat="1" ht="10.9" customHeight="1"/>
    <row r="342" s="201" customFormat="1" ht="10.9" customHeight="1"/>
    <row r="343" s="201" customFormat="1" ht="10.9" customHeight="1"/>
    <row r="344" s="201" customFormat="1" ht="10.9" customHeight="1"/>
    <row r="345" s="201" customFormat="1" ht="10.9" customHeight="1"/>
    <row r="346" s="201" customFormat="1" ht="10.9" customHeight="1"/>
    <row r="347" s="201" customFormat="1" ht="10.9" customHeight="1"/>
    <row r="348" s="201" customFormat="1" ht="10.9" customHeight="1"/>
    <row r="349" s="201" customFormat="1" ht="10.9" customHeight="1"/>
    <row r="350" s="201" customFormat="1" ht="10.9" customHeight="1"/>
    <row r="351" s="201" customFormat="1" ht="10.9" customHeight="1"/>
    <row r="352" s="201" customFormat="1" ht="10.9" customHeight="1"/>
    <row r="353" s="201" customFormat="1" ht="10.9" customHeight="1"/>
    <row r="354" s="201" customFormat="1" ht="10.9" customHeight="1"/>
    <row r="355" s="201" customFormat="1" ht="10.9" customHeight="1"/>
    <row r="356" s="201" customFormat="1" ht="10.9" customHeight="1"/>
    <row r="357" s="201" customFormat="1" ht="10.9" customHeight="1"/>
    <row r="358" s="201" customFormat="1" ht="10.9" customHeight="1"/>
    <row r="359" s="201" customFormat="1" ht="10.9" customHeight="1"/>
    <row r="360" s="201" customFormat="1" ht="10.9" customHeight="1"/>
    <row r="361" s="201" customFormat="1" ht="10.9" customHeight="1"/>
    <row r="362" s="201" customFormat="1" ht="10.9" customHeight="1"/>
    <row r="363" s="201" customFormat="1" ht="10.9" customHeight="1"/>
    <row r="364" s="201" customFormat="1" ht="10.9" customHeight="1"/>
    <row r="365" s="201" customFormat="1" ht="10.9" customHeight="1"/>
    <row r="366" s="201" customFormat="1" ht="10.9" customHeight="1"/>
    <row r="367" s="201" customFormat="1" ht="10.9" customHeight="1"/>
    <row r="368" s="201" customFormat="1" ht="10.9" customHeight="1"/>
    <row r="369" s="201" customFormat="1" ht="10.9" customHeight="1"/>
    <row r="370" s="201" customFormat="1" ht="10.9" customHeight="1"/>
    <row r="371" s="201" customFormat="1" ht="10.9" customHeight="1"/>
    <row r="372" s="201" customFormat="1" ht="10.9" customHeight="1"/>
    <row r="373" s="201" customFormat="1" ht="10.9" customHeight="1"/>
    <row r="374" s="201" customFormat="1" ht="10.9" customHeight="1"/>
    <row r="375" s="201" customFormat="1" ht="10.9" customHeight="1"/>
    <row r="376" s="201" customFormat="1" ht="10.9" customHeight="1"/>
    <row r="377" s="201" customFormat="1" ht="10.9" customHeight="1"/>
    <row r="378" s="201" customFormat="1" ht="10.9" customHeight="1"/>
    <row r="379" s="201" customFormat="1" ht="10.9" customHeight="1"/>
    <row r="380" s="201" customFormat="1" ht="10.9" customHeight="1"/>
    <row r="381" s="201" customFormat="1" ht="10.9" customHeight="1"/>
    <row r="382" s="201" customFormat="1" ht="10.9" customHeight="1"/>
    <row r="383" s="201" customFormat="1" ht="10.9" customHeight="1"/>
    <row r="384" s="201" customFormat="1" ht="10.9" customHeight="1"/>
    <row r="385" s="201" customFormat="1" ht="10.9" customHeight="1"/>
    <row r="386" s="201" customFormat="1" ht="10.9" customHeight="1"/>
    <row r="387" s="201" customFormat="1" ht="10.9" customHeight="1"/>
    <row r="388" s="201" customFormat="1" ht="10.9" customHeight="1"/>
    <row r="389" s="201" customFormat="1" ht="10.9" customHeight="1"/>
    <row r="390" s="201" customFormat="1" ht="10.9" customHeight="1"/>
    <row r="391" s="201" customFormat="1" ht="10.9" customHeight="1"/>
    <row r="392" s="201" customFormat="1" ht="10.9" customHeight="1"/>
    <row r="393" s="201" customFormat="1" ht="10.9" customHeight="1"/>
    <row r="394" s="201" customFormat="1" ht="10.9" customHeight="1"/>
    <row r="395" s="201" customFormat="1" ht="10.9" customHeight="1"/>
    <row r="396" s="201" customFormat="1" ht="10.9" customHeight="1"/>
    <row r="397" s="201" customFormat="1" ht="10.9" customHeight="1"/>
    <row r="398" s="201" customFormat="1" ht="10.9" customHeight="1"/>
    <row r="399" s="201" customFormat="1" ht="10.9" customHeight="1"/>
    <row r="400" s="201" customFormat="1" ht="10.9" customHeight="1"/>
    <row r="401" spans="2:6" s="201" customFormat="1" ht="10.9" customHeight="1"/>
    <row r="402" spans="2:6" s="201" customFormat="1" ht="10.9" customHeight="1"/>
    <row r="403" spans="2:6" s="201" customFormat="1" ht="10.9" customHeight="1"/>
    <row r="404" spans="2:6" s="201" customFormat="1" ht="10.9" customHeight="1"/>
    <row r="405" spans="2:6" s="201" customFormat="1" ht="10.9" customHeight="1"/>
    <row r="406" spans="2:6" s="201" customFormat="1" ht="10.9" customHeight="1"/>
    <row r="407" spans="2:6" ht="10.9" customHeight="1">
      <c r="B407" s="201"/>
      <c r="C407" s="201"/>
      <c r="D407" s="201"/>
      <c r="E407" s="201"/>
      <c r="F407" s="201"/>
    </row>
    <row r="408" spans="2:6" ht="10.9" customHeight="1">
      <c r="B408" s="201"/>
      <c r="C408" s="201"/>
      <c r="D408" s="201"/>
      <c r="E408" s="201"/>
      <c r="F408" s="201"/>
    </row>
    <row r="409" spans="2:6" ht="10.9" customHeight="1">
      <c r="B409" s="201"/>
      <c r="C409" s="201"/>
      <c r="D409" s="201"/>
      <c r="E409" s="201"/>
      <c r="F409" s="201"/>
    </row>
  </sheetData>
  <sheetProtection algorithmName="SHA-512" hashValue="aWA3A//x4qe55EMa4rfaFVK1MbmuB3SCez9STsJNPJ9wWI8JipzOywiB/ae5bUweY4L42LO1sQHbkwdaCCkkAA==" saltValue="lwSNWNQUFeRWuUi+Qvh+Yw==" spinCount="100000" sheet="1" selectLockedCells="1"/>
  <mergeCells count="49">
    <mergeCell ref="G17:G28"/>
    <mergeCell ref="B20:B21"/>
    <mergeCell ref="B18:B19"/>
    <mergeCell ref="C19:F19"/>
    <mergeCell ref="C18:F18"/>
    <mergeCell ref="C21:F21"/>
    <mergeCell ref="C20:F20"/>
    <mergeCell ref="C17:F17"/>
    <mergeCell ref="C27:F27"/>
    <mergeCell ref="C28:F28"/>
    <mergeCell ref="C26:F26"/>
    <mergeCell ref="C24:F24"/>
    <mergeCell ref="C23:F23"/>
    <mergeCell ref="C22:F22"/>
    <mergeCell ref="C25:F25"/>
    <mergeCell ref="B26:B27"/>
    <mergeCell ref="C34:F34"/>
    <mergeCell ref="B28:B29"/>
    <mergeCell ref="B30:B31"/>
    <mergeCell ref="B32:B33"/>
    <mergeCell ref="B34:B35"/>
    <mergeCell ref="C35:F35"/>
    <mergeCell ref="C32:F32"/>
    <mergeCell ref="C31:F31"/>
    <mergeCell ref="C30:F30"/>
    <mergeCell ref="C29:F29"/>
    <mergeCell ref="B12:B13"/>
    <mergeCell ref="C11:F11"/>
    <mergeCell ref="B22:B23"/>
    <mergeCell ref="C33:F33"/>
    <mergeCell ref="D6:F6"/>
    <mergeCell ref="D7:F7"/>
    <mergeCell ref="D8:F8"/>
    <mergeCell ref="I12:T12"/>
    <mergeCell ref="J6:K6"/>
    <mergeCell ref="N6:T6"/>
    <mergeCell ref="B1:D1"/>
    <mergeCell ref="B24:B25"/>
    <mergeCell ref="B4:F4"/>
    <mergeCell ref="B3:F3"/>
    <mergeCell ref="B2:F2"/>
    <mergeCell ref="B10:F10"/>
    <mergeCell ref="C16:F16"/>
    <mergeCell ref="C12:F12"/>
    <mergeCell ref="C13:F13"/>
    <mergeCell ref="C14:F14"/>
    <mergeCell ref="C15:F15"/>
    <mergeCell ref="B16:B17"/>
    <mergeCell ref="B14:B15"/>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rowBreaks count="1" manualBreakCount="1">
    <brk id="81" min="1" max="5" man="1"/>
  </rowBreaks>
  <ignoredErrors>
    <ignoredError sqref="A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N1654"/>
  <sheetViews>
    <sheetView showGridLines="0" zoomScaleNormal="100" workbookViewId="0">
      <selection activeCell="F9" sqref="F9"/>
    </sheetView>
  </sheetViews>
  <sheetFormatPr defaultColWidth="8.7109375" defaultRowHeight="12.75"/>
  <cols>
    <col min="1" max="1" width="4" style="63" customWidth="1"/>
    <col min="2" max="2" width="6.140625" style="190" customWidth="1"/>
    <col min="3" max="3" width="5.7109375" style="63" customWidth="1"/>
    <col min="4" max="4" width="66" style="63" customWidth="1"/>
    <col min="5" max="5" width="4.5703125" style="63" customWidth="1"/>
    <col min="6" max="6" width="7.42578125" style="63" customWidth="1"/>
    <col min="7" max="7" width="8.7109375" style="192" customWidth="1"/>
    <col min="8" max="8" width="1.42578125" style="63" customWidth="1"/>
    <col min="9" max="16384" width="8.7109375" style="63"/>
  </cols>
  <sheetData>
    <row r="1" spans="1:7">
      <c r="A1" s="594" t="s">
        <v>832</v>
      </c>
      <c r="B1" s="594"/>
      <c r="C1" s="594"/>
      <c r="D1" s="594"/>
    </row>
    <row r="2" spans="1:7" ht="15.75" customHeight="1">
      <c r="A2" s="191"/>
      <c r="B2" s="964" t="s">
        <v>833</v>
      </c>
      <c r="C2" s="964"/>
      <c r="D2" s="964"/>
      <c r="E2" s="964"/>
      <c r="F2" s="964"/>
      <c r="G2" s="964"/>
    </row>
    <row r="3" spans="1:7" ht="15.75" customHeight="1">
      <c r="A3" s="191"/>
      <c r="B3" s="964" t="s">
        <v>834</v>
      </c>
      <c r="C3" s="964"/>
      <c r="D3" s="964"/>
      <c r="E3" s="964"/>
      <c r="F3" s="964"/>
      <c r="G3" s="964"/>
    </row>
    <row r="4" spans="1:7" ht="15.75">
      <c r="A4" s="191"/>
      <c r="B4" s="964" t="s">
        <v>835</v>
      </c>
      <c r="C4" s="964"/>
      <c r="D4" s="964"/>
      <c r="E4" s="964"/>
      <c r="F4" s="964"/>
      <c r="G4" s="964"/>
    </row>
    <row r="5" spans="1:7" ht="15" customHeight="1">
      <c r="A5" s="191"/>
    </row>
    <row r="6" spans="1:7" ht="15.6" customHeight="1">
      <c r="A6" s="193"/>
      <c r="B6" s="971" t="s">
        <v>805</v>
      </c>
      <c r="C6" s="983" t="s">
        <v>836</v>
      </c>
      <c r="D6" s="983"/>
      <c r="E6" s="983"/>
      <c r="F6" s="889" t="s">
        <v>837</v>
      </c>
      <c r="G6" s="889"/>
    </row>
    <row r="7" spans="1:7" ht="13.9" customHeight="1">
      <c r="B7" s="982"/>
      <c r="C7" s="983"/>
      <c r="D7" s="983"/>
      <c r="E7" s="983"/>
      <c r="F7" s="224" t="s">
        <v>803</v>
      </c>
      <c r="G7" s="224" t="s">
        <v>838</v>
      </c>
    </row>
    <row r="8" spans="1:7" ht="24.95" customHeight="1">
      <c r="B8" s="883">
        <v>2</v>
      </c>
      <c r="C8" s="618" t="s">
        <v>839</v>
      </c>
      <c r="D8" s="618"/>
      <c r="E8" s="618"/>
      <c r="F8" s="618"/>
      <c r="G8" s="978"/>
    </row>
    <row r="9" spans="1:7" ht="24.95" customHeight="1">
      <c r="B9" s="889"/>
      <c r="C9" s="969" t="s">
        <v>840</v>
      </c>
      <c r="D9" s="969"/>
      <c r="E9" s="969"/>
      <c r="F9" s="302"/>
      <c r="G9" s="211">
        <v>50</v>
      </c>
    </row>
    <row r="10" spans="1:7" ht="24.95" customHeight="1">
      <c r="B10" s="883">
        <v>4</v>
      </c>
      <c r="C10" s="618" t="s">
        <v>841</v>
      </c>
      <c r="D10" s="618"/>
      <c r="E10" s="618"/>
      <c r="F10" s="618"/>
      <c r="G10" s="978"/>
    </row>
    <row r="11" spans="1:7" ht="24.95" customHeight="1">
      <c r="B11" s="889"/>
      <c r="C11" s="969" t="s">
        <v>842</v>
      </c>
      <c r="D11" s="969"/>
      <c r="E11" s="969"/>
      <c r="F11" s="302"/>
      <c r="G11" s="211">
        <v>5</v>
      </c>
    </row>
    <row r="12" spans="1:7" ht="24.95" customHeight="1">
      <c r="B12" s="889">
        <v>4</v>
      </c>
      <c r="C12" s="593" t="s">
        <v>843</v>
      </c>
      <c r="D12" s="593"/>
      <c r="E12" s="593"/>
      <c r="F12" s="608"/>
      <c r="G12" s="987"/>
    </row>
    <row r="13" spans="1:7" ht="24.95" customHeight="1">
      <c r="B13" s="889"/>
      <c r="C13" s="988" t="s">
        <v>844</v>
      </c>
      <c r="D13" s="988"/>
      <c r="E13" s="988"/>
      <c r="F13" s="988"/>
      <c r="G13" s="989"/>
    </row>
    <row r="14" spans="1:7" ht="24.95" customHeight="1">
      <c r="B14" s="889"/>
      <c r="C14" s="979" t="s">
        <v>845</v>
      </c>
      <c r="D14" s="979"/>
      <c r="E14" s="979"/>
      <c r="F14" s="133"/>
      <c r="G14" s="224">
        <v>15</v>
      </c>
    </row>
    <row r="15" spans="1:7" ht="24.95" customHeight="1">
      <c r="B15" s="889"/>
      <c r="C15" s="979" t="s">
        <v>846</v>
      </c>
      <c r="D15" s="979"/>
      <c r="E15" s="979"/>
      <c r="F15" s="133"/>
      <c r="G15" s="224">
        <v>10</v>
      </c>
    </row>
    <row r="16" spans="1:7" ht="24.95" customHeight="1">
      <c r="B16" s="889"/>
      <c r="C16" s="979" t="s">
        <v>847</v>
      </c>
      <c r="D16" s="979"/>
      <c r="E16" s="979"/>
      <c r="F16" s="133"/>
      <c r="G16" s="224">
        <v>5</v>
      </c>
    </row>
    <row r="17" spans="1:14" ht="24.95" customHeight="1">
      <c r="B17" s="889"/>
      <c r="C17" s="985" t="s">
        <v>174</v>
      </c>
      <c r="D17" s="985"/>
      <c r="E17" s="985"/>
      <c r="F17" s="985"/>
      <c r="G17" s="986"/>
    </row>
    <row r="18" spans="1:14" ht="24.95" customHeight="1">
      <c r="B18" s="889"/>
      <c r="C18" s="979" t="s">
        <v>845</v>
      </c>
      <c r="D18" s="979"/>
      <c r="E18" s="979"/>
      <c r="F18" s="133"/>
      <c r="G18" s="224">
        <v>10</v>
      </c>
    </row>
    <row r="19" spans="1:14" ht="24.95" customHeight="1">
      <c r="B19" s="889"/>
      <c r="C19" s="979" t="s">
        <v>847</v>
      </c>
      <c r="D19" s="979"/>
      <c r="E19" s="979"/>
      <c r="F19" s="133"/>
      <c r="G19" s="224">
        <v>5</v>
      </c>
    </row>
    <row r="20" spans="1:14" ht="24.95" customHeight="1">
      <c r="B20" s="889"/>
      <c r="C20" s="984" t="s">
        <v>848</v>
      </c>
      <c r="D20" s="984"/>
      <c r="E20" s="984"/>
      <c r="F20" s="133"/>
      <c r="G20" s="224">
        <v>0</v>
      </c>
    </row>
    <row r="21" spans="1:14" ht="24.95" customHeight="1">
      <c r="A21" s="194"/>
      <c r="B21" s="889">
        <v>5</v>
      </c>
      <c r="C21" s="926" t="s">
        <v>849</v>
      </c>
      <c r="D21" s="926"/>
      <c r="E21" s="926"/>
      <c r="F21" s="618"/>
      <c r="G21" s="978"/>
    </row>
    <row r="22" spans="1:14" ht="24.95" customHeight="1">
      <c r="B22" s="889"/>
      <c r="C22" s="618" t="s">
        <v>850</v>
      </c>
      <c r="D22" s="618"/>
      <c r="E22" s="618"/>
      <c r="F22" s="618"/>
      <c r="G22" s="978"/>
    </row>
    <row r="23" spans="1:14" ht="35.1" customHeight="1">
      <c r="B23" s="889"/>
      <c r="C23" s="988" t="s">
        <v>851</v>
      </c>
      <c r="D23" s="988"/>
      <c r="E23" s="988"/>
      <c r="F23" s="302"/>
      <c r="G23" s="211">
        <v>20</v>
      </c>
    </row>
    <row r="24" spans="1:14" ht="35.1" customHeight="1">
      <c r="B24" s="889"/>
      <c r="C24" s="969" t="s">
        <v>852</v>
      </c>
      <c r="D24" s="969"/>
      <c r="E24" s="969"/>
      <c r="F24" s="302"/>
      <c r="G24" s="211">
        <v>15</v>
      </c>
    </row>
    <row r="25" spans="1:14" ht="24.95" customHeight="1">
      <c r="A25" s="194"/>
      <c r="B25" s="889">
        <v>5</v>
      </c>
      <c r="C25" s="926" t="s">
        <v>853</v>
      </c>
      <c r="D25" s="926"/>
      <c r="E25" s="926"/>
      <c r="F25" s="618"/>
      <c r="G25" s="978"/>
      <c r="I25" s="980"/>
      <c r="J25" s="981"/>
      <c r="K25" s="981"/>
      <c r="L25" s="981"/>
      <c r="M25" s="981"/>
      <c r="N25" s="981"/>
    </row>
    <row r="26" spans="1:14" ht="35.1" customHeight="1">
      <c r="B26" s="889"/>
      <c r="C26" s="993" t="s">
        <v>854</v>
      </c>
      <c r="D26" s="988"/>
      <c r="E26" s="988"/>
      <c r="F26" s="36"/>
      <c r="G26" s="265"/>
      <c r="I26" s="980"/>
      <c r="J26" s="980"/>
      <c r="K26" s="980"/>
      <c r="L26" s="980"/>
      <c r="M26" s="980"/>
      <c r="N26" s="980"/>
    </row>
    <row r="27" spans="1:14" ht="35.1" customHeight="1">
      <c r="B27" s="889"/>
      <c r="C27" s="990" t="s">
        <v>855</v>
      </c>
      <c r="D27" s="991"/>
      <c r="E27" s="992"/>
      <c r="F27" s="302"/>
      <c r="G27" s="306">
        <v>20</v>
      </c>
    </row>
    <row r="28" spans="1:14" ht="24.95" customHeight="1">
      <c r="B28" s="46"/>
      <c r="C28" s="81"/>
      <c r="D28" s="81"/>
      <c r="E28" s="81"/>
      <c r="F28" s="81"/>
      <c r="G28" s="81"/>
    </row>
    <row r="29" spans="1:14">
      <c r="B29" s="69"/>
      <c r="C29" s="81"/>
      <c r="D29" s="81"/>
      <c r="E29" s="81"/>
      <c r="F29" s="81"/>
      <c r="G29" s="45"/>
    </row>
    <row r="30" spans="1:14">
      <c r="B30" s="69"/>
      <c r="C30" s="81"/>
      <c r="D30" s="81"/>
      <c r="E30" s="81"/>
      <c r="F30" s="81"/>
      <c r="G30" s="45"/>
    </row>
    <row r="31" spans="1:14">
      <c r="B31" s="69"/>
      <c r="C31" s="81"/>
      <c r="D31" s="81"/>
      <c r="E31" s="81"/>
      <c r="F31" s="81"/>
      <c r="G31" s="45"/>
    </row>
    <row r="32" spans="1:14">
      <c r="B32" s="69"/>
      <c r="C32" s="81"/>
      <c r="D32" s="81"/>
      <c r="E32" s="81"/>
      <c r="F32" s="81"/>
      <c r="G32" s="45"/>
    </row>
    <row r="33" spans="2:7">
      <c r="B33" s="69"/>
      <c r="C33" s="81"/>
      <c r="D33" s="81"/>
      <c r="E33" s="81"/>
      <c r="F33" s="81"/>
      <c r="G33" s="45"/>
    </row>
    <row r="34" spans="2:7">
      <c r="B34" s="69"/>
      <c r="C34" s="81"/>
      <c r="D34" s="81"/>
      <c r="E34" s="81"/>
      <c r="F34" s="81"/>
      <c r="G34" s="45"/>
    </row>
    <row r="35" spans="2:7">
      <c r="B35" s="69"/>
      <c r="C35" s="81"/>
      <c r="D35" s="81"/>
      <c r="E35" s="81"/>
      <c r="F35" s="81"/>
      <c r="G35" s="45"/>
    </row>
    <row r="36" spans="2:7">
      <c r="B36" s="69"/>
      <c r="C36" s="81"/>
      <c r="D36" s="81"/>
      <c r="E36" s="81"/>
      <c r="F36" s="81"/>
      <c r="G36" s="45"/>
    </row>
    <row r="37" spans="2:7">
      <c r="B37" s="69"/>
      <c r="C37" s="612"/>
      <c r="D37" s="612"/>
      <c r="E37" s="36"/>
      <c r="F37" s="36"/>
      <c r="G37" s="36"/>
    </row>
    <row r="38" spans="2:7">
      <c r="B38" s="69"/>
      <c r="C38" s="612"/>
      <c r="D38" s="612"/>
      <c r="E38" s="36"/>
      <c r="F38" s="36"/>
      <c r="G38" s="36"/>
    </row>
    <row r="39" spans="2:7">
      <c r="B39" s="69"/>
      <c r="C39" s="612"/>
      <c r="D39" s="612"/>
      <c r="E39" s="36"/>
      <c r="F39" s="36"/>
      <c r="G39" s="36"/>
    </row>
    <row r="40" spans="2:7">
      <c r="B40" s="69"/>
      <c r="C40" s="612"/>
      <c r="D40" s="612"/>
      <c r="E40" s="36"/>
      <c r="F40" s="36"/>
      <c r="G40" s="36"/>
    </row>
    <row r="41" spans="2:7">
      <c r="B41" s="69"/>
      <c r="C41" s="612"/>
      <c r="D41" s="612"/>
      <c r="E41" s="36"/>
      <c r="F41" s="36"/>
      <c r="G41" s="36"/>
    </row>
    <row r="42" spans="2:7">
      <c r="B42" s="69"/>
      <c r="C42" s="612"/>
      <c r="D42" s="612"/>
      <c r="E42" s="36"/>
      <c r="F42" s="36"/>
      <c r="G42" s="36"/>
    </row>
    <row r="43" spans="2:7">
      <c r="B43" s="69"/>
      <c r="C43" s="612"/>
      <c r="D43" s="612"/>
      <c r="E43" s="36"/>
      <c r="F43" s="36"/>
      <c r="G43" s="36"/>
    </row>
    <row r="44" spans="2:7">
      <c r="B44" s="69"/>
      <c r="C44" s="612"/>
      <c r="D44" s="612"/>
      <c r="E44" s="36"/>
      <c r="F44" s="36"/>
      <c r="G44" s="36"/>
    </row>
    <row r="45" spans="2:7">
      <c r="B45" s="69"/>
      <c r="C45" s="612"/>
      <c r="D45" s="612"/>
      <c r="E45" s="36"/>
      <c r="F45" s="36"/>
      <c r="G45" s="36"/>
    </row>
    <row r="46" spans="2:7">
      <c r="B46" s="69"/>
      <c r="C46" s="612"/>
      <c r="D46" s="612"/>
      <c r="E46" s="36"/>
      <c r="F46" s="36"/>
      <c r="G46" s="36"/>
    </row>
    <row r="47" spans="2:7">
      <c r="B47" s="69"/>
      <c r="C47" s="612"/>
      <c r="D47" s="612"/>
      <c r="E47" s="36"/>
      <c r="F47" s="36"/>
      <c r="G47" s="36"/>
    </row>
    <row r="48" spans="2:7">
      <c r="B48" s="69"/>
      <c r="C48" s="612"/>
      <c r="D48" s="612"/>
      <c r="E48" s="36"/>
      <c r="F48" s="36"/>
      <c r="G48" s="36"/>
    </row>
    <row r="49" spans="2:7">
      <c r="B49" s="69"/>
      <c r="C49" s="612"/>
      <c r="D49" s="612"/>
      <c r="E49" s="36"/>
      <c r="F49" s="36"/>
      <c r="G49" s="36"/>
    </row>
    <row r="50" spans="2:7">
      <c r="B50" s="69"/>
      <c r="C50" s="612"/>
      <c r="D50" s="612"/>
      <c r="E50" s="36"/>
      <c r="F50" s="36"/>
      <c r="G50" s="36"/>
    </row>
    <row r="51" spans="2:7">
      <c r="B51" s="69"/>
      <c r="C51" s="612"/>
      <c r="D51" s="612"/>
      <c r="E51" s="36"/>
      <c r="F51" s="36"/>
      <c r="G51" s="36"/>
    </row>
    <row r="52" spans="2:7">
      <c r="B52" s="69"/>
      <c r="C52" s="612"/>
      <c r="D52" s="612"/>
      <c r="E52" s="36"/>
      <c r="F52" s="36"/>
      <c r="G52" s="36"/>
    </row>
    <row r="53" spans="2:7">
      <c r="B53" s="69"/>
      <c r="C53" s="612"/>
      <c r="D53" s="612"/>
      <c r="E53" s="36"/>
      <c r="F53" s="36"/>
      <c r="G53" s="36"/>
    </row>
    <row r="54" spans="2:7">
      <c r="B54" s="69"/>
      <c r="C54" s="612"/>
      <c r="D54" s="612"/>
      <c r="E54" s="36"/>
      <c r="F54" s="36"/>
      <c r="G54" s="36"/>
    </row>
    <row r="55" spans="2:7">
      <c r="B55" s="69"/>
      <c r="C55" s="612"/>
      <c r="D55" s="612"/>
      <c r="E55" s="36"/>
      <c r="F55" s="36"/>
      <c r="G55" s="36"/>
    </row>
    <row r="56" spans="2:7">
      <c r="B56" s="69"/>
      <c r="C56" s="612"/>
      <c r="D56" s="612"/>
      <c r="E56" s="36"/>
      <c r="F56" s="36"/>
      <c r="G56" s="36"/>
    </row>
    <row r="57" spans="2:7">
      <c r="B57" s="69"/>
      <c r="C57" s="612"/>
      <c r="D57" s="612"/>
      <c r="E57" s="36"/>
      <c r="F57" s="36"/>
      <c r="G57" s="36"/>
    </row>
    <row r="58" spans="2:7">
      <c r="B58" s="69"/>
      <c r="C58" s="612"/>
      <c r="D58" s="612"/>
      <c r="E58" s="36"/>
      <c r="F58" s="36"/>
      <c r="G58" s="36"/>
    </row>
    <row r="59" spans="2:7">
      <c r="B59" s="69"/>
      <c r="C59" s="612"/>
      <c r="D59" s="612"/>
      <c r="E59" s="36"/>
      <c r="F59" s="36"/>
      <c r="G59" s="36"/>
    </row>
    <row r="60" spans="2:7">
      <c r="B60" s="69"/>
      <c r="C60" s="612"/>
      <c r="D60" s="612"/>
      <c r="E60" s="36"/>
      <c r="F60" s="36"/>
      <c r="G60" s="36"/>
    </row>
    <row r="61" spans="2:7">
      <c r="B61" s="69"/>
      <c r="C61" s="612"/>
      <c r="D61" s="612"/>
      <c r="E61" s="36"/>
      <c r="F61" s="36"/>
      <c r="G61" s="36"/>
    </row>
    <row r="62" spans="2:7">
      <c r="B62" s="69"/>
      <c r="C62" s="612"/>
      <c r="D62" s="612"/>
      <c r="E62" s="36"/>
      <c r="F62" s="36"/>
      <c r="G62" s="36"/>
    </row>
    <row r="63" spans="2:7">
      <c r="B63" s="69"/>
      <c r="C63" s="612"/>
      <c r="D63" s="612"/>
      <c r="E63" s="36"/>
      <c r="F63" s="36"/>
      <c r="G63" s="36"/>
    </row>
    <row r="64" spans="2:7">
      <c r="B64" s="69"/>
      <c r="C64" s="612"/>
      <c r="D64" s="612"/>
      <c r="E64" s="36"/>
      <c r="F64" s="36"/>
      <c r="G64" s="36"/>
    </row>
    <row r="65" spans="2:7">
      <c r="B65" s="69"/>
      <c r="C65" s="612"/>
      <c r="D65" s="612"/>
      <c r="E65" s="36"/>
      <c r="F65" s="36"/>
      <c r="G65" s="36"/>
    </row>
    <row r="66" spans="2:7">
      <c r="B66" s="69"/>
      <c r="C66" s="612"/>
      <c r="D66" s="612"/>
      <c r="E66" s="36"/>
      <c r="F66" s="36"/>
      <c r="G66" s="36"/>
    </row>
    <row r="67" spans="2:7">
      <c r="B67" s="69"/>
      <c r="C67" s="612"/>
      <c r="D67" s="612"/>
      <c r="E67" s="36"/>
      <c r="F67" s="36"/>
      <c r="G67" s="36"/>
    </row>
    <row r="68" spans="2:7">
      <c r="B68" s="69"/>
      <c r="C68" s="612"/>
      <c r="D68" s="612"/>
      <c r="E68" s="36"/>
      <c r="F68" s="36"/>
      <c r="G68" s="36"/>
    </row>
    <row r="69" spans="2:7">
      <c r="B69" s="69"/>
      <c r="C69" s="612"/>
      <c r="D69" s="612"/>
      <c r="E69" s="36"/>
      <c r="F69" s="36"/>
      <c r="G69" s="36"/>
    </row>
    <row r="70" spans="2:7">
      <c r="B70" s="69"/>
      <c r="C70" s="612"/>
      <c r="D70" s="612"/>
      <c r="E70" s="36"/>
      <c r="F70" s="36"/>
      <c r="G70" s="36"/>
    </row>
    <row r="71" spans="2:7">
      <c r="B71" s="69"/>
      <c r="C71" s="612"/>
      <c r="D71" s="612"/>
      <c r="E71" s="36"/>
      <c r="F71" s="36"/>
      <c r="G71" s="36"/>
    </row>
    <row r="72" spans="2:7">
      <c r="B72" s="69"/>
      <c r="C72" s="612"/>
      <c r="D72" s="612"/>
      <c r="E72" s="36"/>
      <c r="F72" s="36"/>
      <c r="G72" s="36"/>
    </row>
    <row r="73" spans="2:7">
      <c r="B73" s="69"/>
      <c r="C73" s="612"/>
      <c r="D73" s="612"/>
      <c r="E73" s="36"/>
      <c r="F73" s="36"/>
      <c r="G73" s="36"/>
    </row>
    <row r="74" spans="2:7">
      <c r="B74" s="69"/>
      <c r="C74" s="612"/>
      <c r="D74" s="612"/>
      <c r="E74" s="36"/>
      <c r="F74" s="36"/>
      <c r="G74" s="36"/>
    </row>
    <row r="75" spans="2:7">
      <c r="B75" s="69"/>
      <c r="C75" s="612"/>
      <c r="D75" s="612"/>
      <c r="E75" s="36"/>
      <c r="F75" s="36"/>
      <c r="G75" s="36"/>
    </row>
    <row r="76" spans="2:7">
      <c r="B76" s="69"/>
      <c r="C76" s="612"/>
      <c r="D76" s="612"/>
      <c r="E76" s="36"/>
      <c r="F76" s="36"/>
      <c r="G76" s="36"/>
    </row>
    <row r="77" spans="2:7">
      <c r="B77" s="69"/>
      <c r="C77" s="612"/>
      <c r="D77" s="612"/>
      <c r="E77" s="36"/>
      <c r="F77" s="36"/>
      <c r="G77" s="36"/>
    </row>
    <row r="78" spans="2:7">
      <c r="B78" s="69"/>
      <c r="C78" s="612"/>
      <c r="D78" s="612"/>
      <c r="E78" s="36"/>
      <c r="F78" s="36"/>
      <c r="G78" s="36"/>
    </row>
    <row r="79" spans="2:7">
      <c r="B79" s="69"/>
      <c r="C79" s="612"/>
      <c r="D79" s="612"/>
      <c r="E79" s="36"/>
      <c r="F79" s="36"/>
      <c r="G79" s="36"/>
    </row>
    <row r="80" spans="2:7">
      <c r="B80" s="69"/>
      <c r="C80" s="612"/>
      <c r="D80" s="612"/>
      <c r="E80" s="36"/>
      <c r="F80" s="36"/>
      <c r="G80" s="36"/>
    </row>
    <row r="81" spans="2:7">
      <c r="B81" s="69"/>
      <c r="C81" s="612"/>
      <c r="D81" s="612"/>
      <c r="E81" s="36"/>
      <c r="F81" s="36"/>
      <c r="G81" s="36"/>
    </row>
    <row r="82" spans="2:7">
      <c r="B82" s="69"/>
      <c r="C82" s="612"/>
      <c r="D82" s="612"/>
      <c r="E82" s="36"/>
      <c r="F82" s="36"/>
      <c r="G82" s="36"/>
    </row>
    <row r="83" spans="2:7">
      <c r="B83" s="69"/>
      <c r="C83" s="612"/>
      <c r="D83" s="612"/>
      <c r="E83" s="36"/>
      <c r="F83" s="36"/>
      <c r="G83" s="36"/>
    </row>
    <row r="84" spans="2:7">
      <c r="B84" s="69"/>
      <c r="C84" s="612"/>
      <c r="D84" s="612"/>
      <c r="E84" s="36"/>
      <c r="F84" s="36"/>
      <c r="G84" s="36"/>
    </row>
    <row r="85" spans="2:7">
      <c r="B85" s="69"/>
      <c r="C85" s="612"/>
      <c r="D85" s="612"/>
      <c r="E85" s="36"/>
      <c r="F85" s="36"/>
      <c r="G85" s="36"/>
    </row>
    <row r="86" spans="2:7">
      <c r="B86" s="69"/>
      <c r="C86" s="612"/>
      <c r="D86" s="612"/>
      <c r="E86" s="36"/>
      <c r="F86" s="36"/>
      <c r="G86" s="36"/>
    </row>
    <row r="87" spans="2:7">
      <c r="B87" s="69"/>
      <c r="C87" s="612"/>
      <c r="D87" s="612"/>
      <c r="E87" s="36"/>
      <c r="F87" s="36"/>
      <c r="G87" s="36"/>
    </row>
    <row r="88" spans="2:7">
      <c r="B88" s="69"/>
      <c r="C88" s="612"/>
      <c r="D88" s="612"/>
      <c r="E88" s="36"/>
      <c r="F88" s="36"/>
      <c r="G88" s="36"/>
    </row>
    <row r="89" spans="2:7">
      <c r="B89" s="69"/>
      <c r="C89" s="612"/>
      <c r="D89" s="612"/>
      <c r="E89" s="36"/>
      <c r="F89" s="36"/>
      <c r="G89" s="36"/>
    </row>
    <row r="90" spans="2:7">
      <c r="B90" s="69"/>
      <c r="C90" s="612"/>
      <c r="D90" s="612"/>
      <c r="E90" s="36"/>
      <c r="F90" s="36"/>
      <c r="G90" s="36"/>
    </row>
    <row r="91" spans="2:7">
      <c r="B91" s="69"/>
      <c r="C91" s="612"/>
      <c r="D91" s="612"/>
      <c r="E91" s="36"/>
      <c r="F91" s="36"/>
      <c r="G91" s="36"/>
    </row>
    <row r="92" spans="2:7">
      <c r="B92" s="69"/>
      <c r="C92" s="612"/>
      <c r="D92" s="612"/>
      <c r="E92" s="36"/>
      <c r="F92" s="36"/>
      <c r="G92" s="36"/>
    </row>
    <row r="93" spans="2:7">
      <c r="B93" s="69"/>
      <c r="C93" s="612"/>
      <c r="D93" s="612"/>
      <c r="E93" s="36"/>
      <c r="F93" s="36"/>
      <c r="G93" s="36"/>
    </row>
    <row r="94" spans="2:7">
      <c r="B94" s="69"/>
      <c r="C94" s="612"/>
      <c r="D94" s="612"/>
      <c r="E94" s="36"/>
      <c r="F94" s="36"/>
      <c r="G94" s="36"/>
    </row>
    <row r="95" spans="2:7">
      <c r="B95" s="69"/>
      <c r="C95" s="612"/>
      <c r="D95" s="612"/>
      <c r="E95" s="36"/>
      <c r="F95" s="36"/>
      <c r="G95" s="36"/>
    </row>
    <row r="96" spans="2:7">
      <c r="B96" s="69"/>
      <c r="C96" s="612"/>
      <c r="D96" s="612"/>
      <c r="E96" s="36"/>
      <c r="F96" s="36"/>
      <c r="G96" s="36"/>
    </row>
    <row r="97" spans="2:7">
      <c r="B97" s="69"/>
      <c r="C97" s="612"/>
      <c r="D97" s="612"/>
      <c r="E97" s="36"/>
      <c r="F97" s="36"/>
      <c r="G97" s="36"/>
    </row>
    <row r="98" spans="2:7">
      <c r="B98" s="69"/>
      <c r="C98" s="612"/>
      <c r="D98" s="612"/>
      <c r="E98" s="36"/>
      <c r="F98" s="36"/>
      <c r="G98" s="36"/>
    </row>
    <row r="99" spans="2:7">
      <c r="B99" s="69"/>
      <c r="C99" s="612"/>
      <c r="D99" s="612"/>
      <c r="E99" s="36"/>
      <c r="F99" s="36"/>
      <c r="G99" s="36"/>
    </row>
    <row r="100" spans="2:7">
      <c r="B100" s="69"/>
      <c r="C100" s="612"/>
      <c r="D100" s="612"/>
      <c r="E100" s="36"/>
      <c r="F100" s="36"/>
      <c r="G100" s="36"/>
    </row>
    <row r="101" spans="2:7">
      <c r="B101" s="69"/>
      <c r="C101" s="612"/>
      <c r="D101" s="612"/>
      <c r="E101" s="36"/>
      <c r="F101" s="36"/>
      <c r="G101" s="36"/>
    </row>
    <row r="102" spans="2:7">
      <c r="B102" s="69"/>
      <c r="C102" s="612"/>
      <c r="D102" s="612"/>
      <c r="E102" s="36"/>
      <c r="F102" s="36"/>
      <c r="G102" s="36"/>
    </row>
    <row r="103" spans="2:7">
      <c r="B103" s="69"/>
      <c r="C103" s="612"/>
      <c r="D103" s="612"/>
      <c r="E103" s="36"/>
      <c r="F103" s="36"/>
      <c r="G103" s="36"/>
    </row>
    <row r="104" spans="2:7">
      <c r="B104" s="69"/>
      <c r="C104" s="612"/>
      <c r="D104" s="612"/>
      <c r="E104" s="36"/>
      <c r="F104" s="36"/>
      <c r="G104" s="36"/>
    </row>
    <row r="105" spans="2:7">
      <c r="B105" s="69"/>
      <c r="C105" s="612"/>
      <c r="D105" s="612"/>
      <c r="E105" s="36"/>
      <c r="F105" s="36"/>
      <c r="G105" s="36"/>
    </row>
    <row r="106" spans="2:7">
      <c r="B106" s="69"/>
      <c r="C106" s="612"/>
      <c r="D106" s="612"/>
      <c r="E106" s="36"/>
      <c r="F106" s="36"/>
      <c r="G106" s="36"/>
    </row>
    <row r="107" spans="2:7">
      <c r="B107" s="69"/>
      <c r="C107" s="612"/>
      <c r="D107" s="612"/>
      <c r="E107" s="36"/>
      <c r="F107" s="36"/>
      <c r="G107" s="36"/>
    </row>
    <row r="108" spans="2:7">
      <c r="B108" s="69"/>
      <c r="C108" s="612"/>
      <c r="D108" s="612"/>
      <c r="E108" s="36"/>
      <c r="F108" s="36"/>
      <c r="G108" s="36"/>
    </row>
    <row r="109" spans="2:7">
      <c r="B109" s="69"/>
      <c r="C109" s="612"/>
      <c r="D109" s="612"/>
      <c r="E109" s="36"/>
      <c r="F109" s="36"/>
      <c r="G109" s="36"/>
    </row>
    <row r="110" spans="2:7">
      <c r="B110" s="69"/>
      <c r="C110" s="612"/>
      <c r="D110" s="612"/>
      <c r="E110" s="36"/>
      <c r="F110" s="36"/>
      <c r="G110" s="36"/>
    </row>
    <row r="111" spans="2:7">
      <c r="B111" s="69"/>
      <c r="C111" s="612"/>
      <c r="D111" s="612"/>
      <c r="E111" s="36"/>
      <c r="F111" s="36"/>
      <c r="G111" s="36"/>
    </row>
    <row r="112" spans="2:7">
      <c r="B112" s="69"/>
      <c r="C112" s="612"/>
      <c r="D112" s="612"/>
      <c r="E112" s="36"/>
      <c r="F112" s="36"/>
      <c r="G112" s="36"/>
    </row>
    <row r="113" spans="2:7">
      <c r="B113" s="69"/>
      <c r="C113" s="612"/>
      <c r="D113" s="612"/>
      <c r="E113" s="36"/>
      <c r="F113" s="36"/>
      <c r="G113" s="36"/>
    </row>
    <row r="114" spans="2:7">
      <c r="B114" s="69"/>
      <c r="C114" s="612"/>
      <c r="D114" s="612"/>
      <c r="E114" s="36"/>
      <c r="F114" s="36"/>
      <c r="G114" s="36"/>
    </row>
    <row r="115" spans="2:7">
      <c r="B115" s="69"/>
      <c r="C115" s="612"/>
      <c r="D115" s="612"/>
      <c r="E115" s="36"/>
      <c r="F115" s="36"/>
      <c r="G115" s="36"/>
    </row>
    <row r="116" spans="2:7">
      <c r="B116" s="69"/>
      <c r="C116" s="612"/>
      <c r="D116" s="612"/>
      <c r="E116" s="36"/>
      <c r="F116" s="36"/>
      <c r="G116" s="36"/>
    </row>
    <row r="117" spans="2:7">
      <c r="B117" s="69"/>
      <c r="C117" s="612"/>
      <c r="D117" s="612"/>
      <c r="E117" s="36"/>
      <c r="F117" s="36"/>
      <c r="G117" s="36"/>
    </row>
    <row r="118" spans="2:7">
      <c r="B118" s="69"/>
      <c r="C118" s="612"/>
      <c r="D118" s="612"/>
      <c r="E118" s="36"/>
      <c r="F118" s="36"/>
      <c r="G118" s="36"/>
    </row>
    <row r="119" spans="2:7">
      <c r="B119" s="69"/>
      <c r="C119" s="612"/>
      <c r="D119" s="612"/>
      <c r="E119" s="36"/>
      <c r="F119" s="36"/>
      <c r="G119" s="36"/>
    </row>
    <row r="120" spans="2:7">
      <c r="B120" s="69"/>
      <c r="C120" s="612"/>
      <c r="D120" s="612"/>
      <c r="E120" s="36"/>
      <c r="F120" s="36"/>
      <c r="G120" s="36"/>
    </row>
    <row r="121" spans="2:7">
      <c r="B121" s="69"/>
      <c r="C121" s="612"/>
      <c r="D121" s="612"/>
      <c r="E121" s="36"/>
      <c r="F121" s="36"/>
      <c r="G121" s="36"/>
    </row>
    <row r="122" spans="2:7">
      <c r="B122" s="69"/>
      <c r="C122" s="612"/>
      <c r="D122" s="612"/>
      <c r="E122" s="36"/>
      <c r="F122" s="36"/>
      <c r="G122" s="36"/>
    </row>
    <row r="123" spans="2:7">
      <c r="B123" s="69"/>
      <c r="C123" s="612"/>
      <c r="D123" s="612"/>
      <c r="E123" s="36"/>
      <c r="F123" s="36"/>
      <c r="G123" s="36"/>
    </row>
    <row r="124" spans="2:7">
      <c r="B124" s="69"/>
      <c r="C124" s="612"/>
      <c r="D124" s="612"/>
      <c r="E124" s="36"/>
      <c r="F124" s="36"/>
      <c r="G124" s="36"/>
    </row>
    <row r="125" spans="2:7">
      <c r="B125" s="69"/>
      <c r="C125" s="612"/>
      <c r="D125" s="612"/>
      <c r="E125" s="36"/>
      <c r="F125" s="36"/>
      <c r="G125" s="36"/>
    </row>
    <row r="126" spans="2:7">
      <c r="B126" s="69"/>
      <c r="C126" s="612"/>
      <c r="D126" s="612"/>
      <c r="E126" s="36"/>
      <c r="F126" s="36"/>
      <c r="G126" s="36"/>
    </row>
    <row r="127" spans="2:7">
      <c r="B127" s="69"/>
      <c r="C127" s="612"/>
      <c r="D127" s="612"/>
      <c r="E127" s="36"/>
      <c r="F127" s="36"/>
      <c r="G127" s="36"/>
    </row>
    <row r="128" spans="2:7">
      <c r="B128" s="69"/>
      <c r="C128" s="612"/>
      <c r="D128" s="612"/>
      <c r="E128" s="36"/>
      <c r="F128" s="36"/>
      <c r="G128" s="36"/>
    </row>
    <row r="129" spans="2:7">
      <c r="B129" s="69"/>
      <c r="C129" s="612"/>
      <c r="D129" s="612"/>
      <c r="E129" s="36"/>
      <c r="F129" s="36"/>
      <c r="G129" s="36"/>
    </row>
    <row r="130" spans="2:7">
      <c r="B130" s="69"/>
      <c r="C130" s="612"/>
      <c r="D130" s="612"/>
      <c r="E130" s="36"/>
      <c r="F130" s="36"/>
      <c r="G130" s="36"/>
    </row>
    <row r="131" spans="2:7">
      <c r="B131" s="69"/>
      <c r="C131" s="612"/>
      <c r="D131" s="612"/>
      <c r="E131" s="36"/>
      <c r="F131" s="36"/>
      <c r="G131" s="36"/>
    </row>
    <row r="132" spans="2:7">
      <c r="B132" s="69"/>
      <c r="C132" s="612"/>
      <c r="D132" s="612"/>
      <c r="E132" s="36"/>
      <c r="F132" s="36"/>
      <c r="G132" s="36"/>
    </row>
    <row r="133" spans="2:7">
      <c r="B133" s="69"/>
      <c r="C133" s="612"/>
      <c r="D133" s="612"/>
      <c r="E133" s="36"/>
      <c r="F133" s="36"/>
      <c r="G133" s="36"/>
    </row>
    <row r="134" spans="2:7">
      <c r="B134" s="69"/>
      <c r="C134" s="612"/>
      <c r="D134" s="612"/>
      <c r="E134" s="36"/>
      <c r="F134" s="36"/>
      <c r="G134" s="36"/>
    </row>
    <row r="135" spans="2:7">
      <c r="B135" s="69"/>
      <c r="C135" s="612"/>
      <c r="D135" s="612"/>
      <c r="E135" s="36"/>
      <c r="F135" s="36"/>
      <c r="G135" s="36"/>
    </row>
    <row r="136" spans="2:7">
      <c r="B136" s="69"/>
      <c r="C136" s="612"/>
      <c r="D136" s="612"/>
      <c r="E136" s="36"/>
      <c r="F136" s="36"/>
      <c r="G136" s="36"/>
    </row>
    <row r="137" spans="2:7">
      <c r="B137" s="69"/>
      <c r="C137" s="612"/>
      <c r="D137" s="612"/>
      <c r="E137" s="36"/>
      <c r="F137" s="36"/>
      <c r="G137" s="36"/>
    </row>
    <row r="138" spans="2:7">
      <c r="B138" s="69"/>
      <c r="C138" s="612"/>
      <c r="D138" s="612"/>
      <c r="E138" s="36"/>
      <c r="F138" s="36"/>
      <c r="G138" s="36"/>
    </row>
    <row r="139" spans="2:7">
      <c r="B139" s="69"/>
      <c r="C139" s="612"/>
      <c r="D139" s="612"/>
      <c r="E139" s="36"/>
      <c r="F139" s="36"/>
      <c r="G139" s="36"/>
    </row>
    <row r="140" spans="2:7">
      <c r="B140" s="69"/>
      <c r="C140" s="612"/>
      <c r="D140" s="612"/>
      <c r="E140" s="36"/>
      <c r="F140" s="36"/>
      <c r="G140" s="36"/>
    </row>
    <row r="141" spans="2:7">
      <c r="B141" s="69"/>
      <c r="C141" s="612"/>
      <c r="D141" s="612"/>
      <c r="E141" s="36"/>
      <c r="F141" s="36"/>
      <c r="G141" s="36"/>
    </row>
    <row r="142" spans="2:7">
      <c r="B142" s="69"/>
      <c r="C142" s="612"/>
      <c r="D142" s="612"/>
      <c r="E142" s="36"/>
      <c r="F142" s="36"/>
      <c r="G142" s="36"/>
    </row>
    <row r="143" spans="2:7">
      <c r="B143" s="69"/>
      <c r="C143" s="612"/>
      <c r="D143" s="612"/>
      <c r="E143" s="36"/>
      <c r="F143" s="36"/>
      <c r="G143" s="36"/>
    </row>
    <row r="144" spans="2:7">
      <c r="B144" s="69"/>
      <c r="C144" s="612"/>
      <c r="D144" s="612"/>
      <c r="E144" s="36"/>
      <c r="F144" s="36"/>
      <c r="G144" s="36"/>
    </row>
    <row r="145" spans="2:7">
      <c r="B145" s="69"/>
      <c r="C145" s="612"/>
      <c r="D145" s="612"/>
      <c r="E145" s="36"/>
      <c r="F145" s="36"/>
      <c r="G145" s="36"/>
    </row>
    <row r="146" spans="2:7">
      <c r="B146" s="69"/>
      <c r="C146" s="612"/>
      <c r="D146" s="612"/>
      <c r="E146" s="36"/>
      <c r="F146" s="36"/>
      <c r="G146" s="36"/>
    </row>
    <row r="147" spans="2:7">
      <c r="B147" s="69"/>
      <c r="C147" s="612"/>
      <c r="D147" s="612"/>
      <c r="E147" s="36"/>
      <c r="F147" s="36"/>
      <c r="G147" s="36"/>
    </row>
    <row r="148" spans="2:7">
      <c r="B148" s="69"/>
      <c r="C148" s="612"/>
      <c r="D148" s="612"/>
      <c r="E148" s="36"/>
      <c r="F148" s="36"/>
      <c r="G148" s="36"/>
    </row>
    <row r="149" spans="2:7">
      <c r="B149" s="69"/>
      <c r="C149" s="612"/>
      <c r="D149" s="612"/>
      <c r="E149" s="36"/>
      <c r="F149" s="36"/>
      <c r="G149" s="36"/>
    </row>
    <row r="150" spans="2:7">
      <c r="B150" s="69"/>
      <c r="C150" s="612"/>
      <c r="D150" s="612"/>
      <c r="E150" s="36"/>
      <c r="F150" s="36"/>
      <c r="G150" s="36"/>
    </row>
    <row r="151" spans="2:7">
      <c r="B151" s="69"/>
      <c r="C151" s="612"/>
      <c r="D151" s="612"/>
      <c r="E151" s="36"/>
      <c r="F151" s="36"/>
      <c r="G151" s="36"/>
    </row>
    <row r="152" spans="2:7">
      <c r="B152" s="69"/>
      <c r="C152" s="612"/>
      <c r="D152" s="612"/>
      <c r="E152" s="36"/>
      <c r="F152" s="36"/>
      <c r="G152" s="36"/>
    </row>
    <row r="153" spans="2:7">
      <c r="B153" s="69"/>
      <c r="C153" s="612"/>
      <c r="D153" s="612"/>
      <c r="E153" s="36"/>
      <c r="F153" s="36"/>
      <c r="G153" s="36"/>
    </row>
    <row r="154" spans="2:7">
      <c r="B154" s="69"/>
      <c r="C154" s="612"/>
      <c r="D154" s="612"/>
      <c r="E154" s="36"/>
      <c r="F154" s="36"/>
      <c r="G154" s="36"/>
    </row>
    <row r="155" spans="2:7">
      <c r="B155" s="69"/>
      <c r="C155" s="612"/>
      <c r="D155" s="612"/>
      <c r="E155" s="36"/>
      <c r="F155" s="36"/>
      <c r="G155" s="36"/>
    </row>
    <row r="156" spans="2:7">
      <c r="B156" s="69"/>
      <c r="C156" s="612"/>
      <c r="D156" s="612"/>
      <c r="E156" s="36"/>
      <c r="F156" s="36"/>
      <c r="G156" s="36"/>
    </row>
    <row r="157" spans="2:7">
      <c r="B157" s="69"/>
      <c r="C157" s="612"/>
      <c r="D157" s="612"/>
      <c r="E157" s="36"/>
      <c r="F157" s="36"/>
      <c r="G157" s="36"/>
    </row>
    <row r="158" spans="2:7">
      <c r="B158" s="69"/>
      <c r="C158" s="612"/>
      <c r="D158" s="612"/>
      <c r="E158" s="36"/>
      <c r="F158" s="36"/>
      <c r="G158" s="36"/>
    </row>
    <row r="159" spans="2:7">
      <c r="B159" s="69"/>
      <c r="C159" s="612"/>
      <c r="D159" s="612"/>
      <c r="E159" s="36"/>
      <c r="F159" s="36"/>
      <c r="G159" s="36"/>
    </row>
    <row r="160" spans="2:7">
      <c r="B160" s="69"/>
      <c r="C160" s="612"/>
      <c r="D160" s="612"/>
      <c r="E160" s="36"/>
      <c r="F160" s="36"/>
      <c r="G160" s="36"/>
    </row>
    <row r="161" spans="2:7">
      <c r="B161" s="69"/>
      <c r="C161" s="612"/>
      <c r="D161" s="612"/>
      <c r="E161" s="36"/>
      <c r="F161" s="36"/>
      <c r="G161" s="36"/>
    </row>
    <row r="162" spans="2:7">
      <c r="B162" s="69"/>
      <c r="C162" s="612"/>
      <c r="D162" s="612"/>
      <c r="E162" s="36"/>
      <c r="F162" s="36"/>
      <c r="G162" s="36"/>
    </row>
    <row r="163" spans="2:7">
      <c r="B163" s="69"/>
      <c r="C163" s="612"/>
      <c r="D163" s="612"/>
      <c r="E163" s="36"/>
      <c r="F163" s="36"/>
      <c r="G163" s="36"/>
    </row>
    <row r="164" spans="2:7">
      <c r="B164" s="69"/>
      <c r="C164" s="612"/>
      <c r="D164" s="612"/>
      <c r="E164" s="36"/>
      <c r="F164" s="36"/>
      <c r="G164" s="36"/>
    </row>
    <row r="165" spans="2:7">
      <c r="B165" s="69"/>
      <c r="C165" s="612"/>
      <c r="D165" s="612"/>
      <c r="E165" s="36"/>
      <c r="F165" s="36"/>
      <c r="G165" s="36"/>
    </row>
    <row r="166" spans="2:7">
      <c r="B166" s="69"/>
      <c r="C166" s="612"/>
      <c r="D166" s="612"/>
      <c r="E166" s="36"/>
      <c r="F166" s="36"/>
      <c r="G166" s="36"/>
    </row>
    <row r="167" spans="2:7">
      <c r="B167" s="69"/>
      <c r="C167" s="612"/>
      <c r="D167" s="612"/>
      <c r="E167" s="36"/>
      <c r="F167" s="36"/>
      <c r="G167" s="36"/>
    </row>
    <row r="168" spans="2:7">
      <c r="B168" s="69"/>
      <c r="C168" s="612"/>
      <c r="D168" s="612"/>
      <c r="E168" s="36"/>
      <c r="F168" s="36"/>
      <c r="G168" s="36"/>
    </row>
    <row r="169" spans="2:7">
      <c r="B169" s="69"/>
      <c r="C169" s="612"/>
      <c r="D169" s="612"/>
      <c r="E169" s="36"/>
      <c r="F169" s="36"/>
      <c r="G169" s="36"/>
    </row>
    <row r="170" spans="2:7">
      <c r="B170" s="69"/>
      <c r="C170" s="612"/>
      <c r="D170" s="612"/>
      <c r="E170" s="36"/>
      <c r="F170" s="36"/>
      <c r="G170" s="36"/>
    </row>
    <row r="171" spans="2:7">
      <c r="B171" s="69"/>
      <c r="C171" s="612"/>
      <c r="D171" s="612"/>
      <c r="E171" s="36"/>
      <c r="F171" s="36"/>
      <c r="G171" s="36"/>
    </row>
    <row r="172" spans="2:7">
      <c r="B172" s="69"/>
      <c r="C172" s="612"/>
      <c r="D172" s="612"/>
      <c r="E172" s="36"/>
      <c r="F172" s="36"/>
      <c r="G172" s="36"/>
    </row>
    <row r="173" spans="2:7">
      <c r="B173" s="69"/>
      <c r="C173" s="612"/>
      <c r="D173" s="612"/>
      <c r="E173" s="36"/>
      <c r="F173" s="36"/>
      <c r="G173" s="36"/>
    </row>
    <row r="174" spans="2:7">
      <c r="B174" s="69"/>
      <c r="C174" s="612"/>
      <c r="D174" s="612"/>
      <c r="E174" s="36"/>
      <c r="F174" s="36"/>
      <c r="G174" s="36"/>
    </row>
    <row r="175" spans="2:7">
      <c r="B175" s="69"/>
      <c r="C175" s="612"/>
      <c r="D175" s="612"/>
      <c r="E175" s="36"/>
      <c r="F175" s="36"/>
      <c r="G175" s="36"/>
    </row>
    <row r="176" spans="2:7">
      <c r="B176" s="69"/>
      <c r="C176" s="612"/>
      <c r="D176" s="612"/>
      <c r="E176" s="36"/>
      <c r="F176" s="36"/>
      <c r="G176" s="36"/>
    </row>
    <row r="177" spans="2:7">
      <c r="B177" s="69"/>
      <c r="C177" s="612"/>
      <c r="D177" s="612"/>
      <c r="E177" s="36"/>
      <c r="F177" s="36"/>
      <c r="G177" s="36"/>
    </row>
    <row r="178" spans="2:7">
      <c r="B178" s="69"/>
      <c r="C178" s="612"/>
      <c r="D178" s="612"/>
      <c r="E178" s="36"/>
      <c r="F178" s="36"/>
      <c r="G178" s="36"/>
    </row>
    <row r="179" spans="2:7">
      <c r="B179" s="69"/>
      <c r="C179" s="612"/>
      <c r="D179" s="612"/>
      <c r="E179" s="36"/>
      <c r="F179" s="36"/>
      <c r="G179" s="36"/>
    </row>
    <row r="180" spans="2:7">
      <c r="B180" s="69"/>
      <c r="C180" s="612"/>
      <c r="D180" s="612"/>
      <c r="E180" s="36"/>
      <c r="F180" s="36"/>
      <c r="G180" s="36"/>
    </row>
    <row r="181" spans="2:7">
      <c r="B181" s="69"/>
      <c r="C181" s="612"/>
      <c r="D181" s="612"/>
      <c r="E181" s="36"/>
      <c r="F181" s="36"/>
      <c r="G181" s="36"/>
    </row>
    <row r="182" spans="2:7">
      <c r="B182" s="69"/>
      <c r="C182" s="612"/>
      <c r="D182" s="612"/>
      <c r="E182" s="36"/>
      <c r="F182" s="36"/>
      <c r="G182" s="36"/>
    </row>
    <row r="183" spans="2:7">
      <c r="B183" s="69"/>
      <c r="C183" s="612"/>
      <c r="D183" s="612"/>
      <c r="E183" s="36"/>
      <c r="F183" s="36"/>
      <c r="G183" s="36"/>
    </row>
    <row r="184" spans="2:7">
      <c r="B184" s="69"/>
      <c r="C184" s="612"/>
      <c r="D184" s="612"/>
      <c r="E184" s="36"/>
      <c r="F184" s="36"/>
      <c r="G184" s="36"/>
    </row>
    <row r="185" spans="2:7">
      <c r="B185" s="69"/>
      <c r="C185" s="612"/>
      <c r="D185" s="612"/>
      <c r="E185" s="36"/>
      <c r="F185" s="36"/>
      <c r="G185" s="36"/>
    </row>
    <row r="186" spans="2:7">
      <c r="B186" s="69"/>
      <c r="C186" s="612"/>
      <c r="D186" s="612"/>
      <c r="E186" s="36"/>
      <c r="F186" s="36"/>
      <c r="G186" s="36"/>
    </row>
    <row r="187" spans="2:7">
      <c r="B187" s="69"/>
      <c r="C187" s="612"/>
      <c r="D187" s="612"/>
      <c r="E187" s="36"/>
      <c r="F187" s="36"/>
      <c r="G187" s="36"/>
    </row>
    <row r="188" spans="2:7">
      <c r="B188" s="69"/>
      <c r="C188" s="612"/>
      <c r="D188" s="612"/>
      <c r="E188" s="36"/>
      <c r="F188" s="36"/>
      <c r="G188" s="36"/>
    </row>
    <row r="189" spans="2:7">
      <c r="B189" s="69"/>
      <c r="C189" s="612"/>
      <c r="D189" s="612"/>
      <c r="E189" s="36"/>
      <c r="F189" s="36"/>
      <c r="G189" s="36"/>
    </row>
    <row r="190" spans="2:7">
      <c r="B190" s="69"/>
      <c r="C190" s="612"/>
      <c r="D190" s="612"/>
      <c r="E190" s="36"/>
      <c r="F190" s="36"/>
      <c r="G190" s="36"/>
    </row>
    <row r="191" spans="2:7">
      <c r="B191" s="69"/>
      <c r="C191" s="612"/>
      <c r="D191" s="612"/>
      <c r="E191" s="36"/>
      <c r="F191" s="36"/>
      <c r="G191" s="36"/>
    </row>
    <row r="192" spans="2:7">
      <c r="B192" s="69"/>
      <c r="C192" s="612"/>
      <c r="D192" s="612"/>
      <c r="E192" s="36"/>
      <c r="F192" s="36"/>
      <c r="G192" s="36"/>
    </row>
    <row r="193" spans="2:7">
      <c r="B193" s="69"/>
      <c r="C193" s="612"/>
      <c r="D193" s="612"/>
      <c r="E193" s="36"/>
      <c r="F193" s="36"/>
      <c r="G193" s="36"/>
    </row>
    <row r="194" spans="2:7">
      <c r="B194" s="69"/>
      <c r="C194" s="612"/>
      <c r="D194" s="612"/>
      <c r="E194" s="36"/>
      <c r="F194" s="36"/>
      <c r="G194" s="36"/>
    </row>
    <row r="195" spans="2:7">
      <c r="B195" s="69"/>
      <c r="C195" s="612"/>
      <c r="D195" s="612"/>
      <c r="E195" s="36"/>
      <c r="F195" s="36"/>
      <c r="G195" s="36"/>
    </row>
    <row r="196" spans="2:7">
      <c r="B196" s="69"/>
      <c r="C196" s="612"/>
      <c r="D196" s="612"/>
      <c r="E196" s="36"/>
      <c r="F196" s="36"/>
      <c r="G196" s="36"/>
    </row>
    <row r="197" spans="2:7">
      <c r="B197" s="69"/>
      <c r="C197" s="612"/>
      <c r="D197" s="612"/>
      <c r="E197" s="36"/>
      <c r="F197" s="36"/>
      <c r="G197" s="36"/>
    </row>
    <row r="198" spans="2:7">
      <c r="B198" s="69"/>
      <c r="C198" s="612"/>
      <c r="D198" s="612"/>
      <c r="E198" s="36"/>
      <c r="F198" s="36"/>
      <c r="G198" s="36"/>
    </row>
    <row r="199" spans="2:7">
      <c r="B199" s="69"/>
      <c r="C199" s="612"/>
      <c r="D199" s="612"/>
      <c r="E199" s="36"/>
      <c r="F199" s="36"/>
      <c r="G199" s="36"/>
    </row>
    <row r="200" spans="2:7">
      <c r="B200" s="69"/>
      <c r="C200" s="612"/>
      <c r="D200" s="612"/>
      <c r="E200" s="36"/>
      <c r="F200" s="36"/>
      <c r="G200" s="36"/>
    </row>
    <row r="201" spans="2:7">
      <c r="B201" s="69"/>
      <c r="C201" s="612"/>
      <c r="D201" s="612"/>
      <c r="E201" s="36"/>
      <c r="F201" s="36"/>
      <c r="G201" s="36"/>
    </row>
    <row r="202" spans="2:7">
      <c r="B202" s="69"/>
      <c r="C202" s="612"/>
      <c r="D202" s="612"/>
      <c r="E202" s="36"/>
      <c r="F202" s="36"/>
      <c r="G202" s="36"/>
    </row>
    <row r="203" spans="2:7">
      <c r="B203" s="69"/>
      <c r="C203" s="612"/>
      <c r="D203" s="612"/>
      <c r="E203" s="36"/>
      <c r="F203" s="36"/>
      <c r="G203" s="36"/>
    </row>
    <row r="204" spans="2:7">
      <c r="B204" s="69"/>
      <c r="C204" s="612"/>
      <c r="D204" s="612"/>
      <c r="E204" s="36"/>
      <c r="F204" s="36"/>
      <c r="G204" s="36"/>
    </row>
    <row r="205" spans="2:7">
      <c r="B205" s="69"/>
      <c r="C205" s="612"/>
      <c r="D205" s="612"/>
      <c r="E205" s="36"/>
      <c r="F205" s="36"/>
      <c r="G205" s="36"/>
    </row>
    <row r="206" spans="2:7">
      <c r="B206" s="69"/>
      <c r="C206" s="612"/>
      <c r="D206" s="612"/>
      <c r="E206" s="36"/>
      <c r="F206" s="36"/>
      <c r="G206" s="36"/>
    </row>
    <row r="207" spans="2:7">
      <c r="B207" s="69"/>
      <c r="C207" s="612"/>
      <c r="D207" s="612"/>
      <c r="E207" s="36"/>
      <c r="F207" s="36"/>
      <c r="G207" s="36"/>
    </row>
    <row r="208" spans="2:7">
      <c r="B208" s="69"/>
      <c r="C208" s="612"/>
      <c r="D208" s="612"/>
      <c r="E208" s="36"/>
      <c r="F208" s="36"/>
      <c r="G208" s="36"/>
    </row>
    <row r="209" spans="2:7">
      <c r="B209" s="69"/>
      <c r="C209" s="612"/>
      <c r="D209" s="612"/>
      <c r="E209" s="36"/>
      <c r="F209" s="36"/>
      <c r="G209" s="36"/>
    </row>
    <row r="210" spans="2:7">
      <c r="B210" s="69"/>
      <c r="C210" s="36"/>
      <c r="D210" s="36"/>
      <c r="E210" s="36"/>
      <c r="F210" s="36"/>
      <c r="G210" s="36"/>
    </row>
    <row r="211" spans="2:7">
      <c r="B211" s="69"/>
      <c r="C211" s="36"/>
      <c r="D211" s="36"/>
      <c r="E211" s="36"/>
      <c r="F211" s="36"/>
      <c r="G211" s="36"/>
    </row>
    <row r="212" spans="2:7">
      <c r="B212" s="69"/>
      <c r="C212" s="36"/>
      <c r="D212" s="36"/>
      <c r="E212" s="36"/>
      <c r="F212" s="36"/>
      <c r="G212" s="36"/>
    </row>
    <row r="213" spans="2:7">
      <c r="B213" s="69"/>
      <c r="C213" s="36"/>
      <c r="D213" s="36"/>
      <c r="E213" s="36"/>
      <c r="F213" s="36"/>
      <c r="G213" s="36"/>
    </row>
    <row r="214" spans="2:7">
      <c r="B214" s="69"/>
      <c r="C214" s="36"/>
      <c r="D214" s="36"/>
      <c r="E214" s="36"/>
      <c r="F214" s="36"/>
      <c r="G214" s="36"/>
    </row>
    <row r="215" spans="2:7">
      <c r="B215" s="69"/>
      <c r="C215" s="36"/>
      <c r="D215" s="36"/>
      <c r="E215" s="36"/>
      <c r="F215" s="36"/>
      <c r="G215" s="36"/>
    </row>
    <row r="216" spans="2:7">
      <c r="B216" s="69"/>
      <c r="C216" s="36"/>
      <c r="D216" s="36"/>
      <c r="E216" s="36"/>
      <c r="F216" s="36"/>
      <c r="G216" s="36"/>
    </row>
    <row r="217" spans="2:7">
      <c r="B217" s="69"/>
      <c r="C217" s="36"/>
      <c r="D217" s="36"/>
      <c r="E217" s="36"/>
      <c r="F217" s="36"/>
      <c r="G217" s="36"/>
    </row>
    <row r="218" spans="2:7">
      <c r="B218" s="69"/>
      <c r="C218" s="36"/>
      <c r="D218" s="36"/>
      <c r="E218" s="36"/>
      <c r="F218" s="36"/>
      <c r="G218" s="36"/>
    </row>
    <row r="219" spans="2:7">
      <c r="B219" s="69"/>
      <c r="C219" s="36"/>
      <c r="D219" s="36"/>
      <c r="E219" s="36"/>
      <c r="F219" s="36"/>
      <c r="G219" s="36"/>
    </row>
    <row r="220" spans="2:7">
      <c r="B220" s="69"/>
      <c r="C220" s="36"/>
      <c r="D220" s="36"/>
      <c r="E220" s="36"/>
      <c r="F220" s="36"/>
      <c r="G220" s="36"/>
    </row>
    <row r="221" spans="2:7">
      <c r="B221" s="69"/>
      <c r="C221" s="36"/>
      <c r="D221" s="36"/>
      <c r="E221" s="36"/>
      <c r="F221" s="36"/>
      <c r="G221" s="36"/>
    </row>
    <row r="222" spans="2:7">
      <c r="B222" s="69"/>
      <c r="C222" s="36"/>
      <c r="D222" s="36"/>
      <c r="E222" s="36"/>
      <c r="F222" s="36"/>
      <c r="G222" s="36"/>
    </row>
    <row r="223" spans="2:7">
      <c r="B223" s="69"/>
      <c r="C223" s="36"/>
      <c r="D223" s="36"/>
      <c r="E223" s="36"/>
      <c r="F223" s="36"/>
      <c r="G223" s="36"/>
    </row>
    <row r="224" spans="2:7">
      <c r="B224" s="69"/>
      <c r="C224" s="36"/>
      <c r="D224" s="36"/>
      <c r="E224" s="36"/>
      <c r="F224" s="36"/>
      <c r="G224" s="36"/>
    </row>
    <row r="225" spans="2:7">
      <c r="B225" s="69"/>
      <c r="C225" s="36"/>
      <c r="D225" s="36"/>
      <c r="E225" s="36"/>
      <c r="F225" s="36"/>
      <c r="G225" s="36"/>
    </row>
    <row r="226" spans="2:7">
      <c r="B226" s="69"/>
      <c r="C226" s="36"/>
      <c r="D226" s="36"/>
      <c r="E226" s="36"/>
      <c r="F226" s="36"/>
      <c r="G226" s="36"/>
    </row>
    <row r="227" spans="2:7">
      <c r="B227" s="69"/>
      <c r="C227" s="36"/>
      <c r="D227" s="36"/>
      <c r="E227" s="36"/>
      <c r="F227" s="36"/>
      <c r="G227" s="36"/>
    </row>
    <row r="228" spans="2:7">
      <c r="B228" s="69"/>
      <c r="C228" s="36"/>
      <c r="D228" s="36"/>
      <c r="E228" s="36"/>
      <c r="F228" s="36"/>
      <c r="G228" s="36"/>
    </row>
    <row r="229" spans="2:7">
      <c r="B229" s="69"/>
      <c r="C229" s="36"/>
      <c r="D229" s="36"/>
      <c r="E229" s="36"/>
      <c r="F229" s="36"/>
      <c r="G229" s="36"/>
    </row>
    <row r="230" spans="2:7">
      <c r="B230" s="69"/>
      <c r="C230" s="36"/>
      <c r="D230" s="36"/>
      <c r="E230" s="36"/>
      <c r="F230" s="36"/>
      <c r="G230" s="36"/>
    </row>
    <row r="231" spans="2:7">
      <c r="B231" s="69"/>
      <c r="C231" s="36"/>
      <c r="D231" s="36"/>
      <c r="E231" s="36"/>
      <c r="F231" s="36"/>
      <c r="G231" s="36"/>
    </row>
    <row r="232" spans="2:7">
      <c r="B232" s="69"/>
      <c r="C232" s="36"/>
      <c r="D232" s="36"/>
      <c r="E232" s="36"/>
      <c r="F232" s="36"/>
      <c r="G232" s="36"/>
    </row>
    <row r="233" spans="2:7">
      <c r="B233" s="69"/>
      <c r="C233" s="36"/>
      <c r="D233" s="36"/>
      <c r="E233" s="36"/>
      <c r="F233" s="36"/>
      <c r="G233" s="36"/>
    </row>
    <row r="234" spans="2:7">
      <c r="B234" s="69"/>
      <c r="C234" s="36"/>
      <c r="D234" s="36"/>
      <c r="E234" s="36"/>
      <c r="F234" s="36"/>
      <c r="G234" s="36"/>
    </row>
    <row r="235" spans="2:7">
      <c r="B235" s="69"/>
      <c r="C235" s="36"/>
      <c r="D235" s="36"/>
      <c r="E235" s="36"/>
      <c r="F235" s="36"/>
      <c r="G235" s="36"/>
    </row>
    <row r="236" spans="2:7">
      <c r="B236" s="69"/>
      <c r="C236" s="36"/>
      <c r="D236" s="36"/>
      <c r="E236" s="36"/>
      <c r="F236" s="36"/>
      <c r="G236" s="36"/>
    </row>
    <row r="237" spans="2:7">
      <c r="B237" s="69"/>
      <c r="C237" s="36"/>
      <c r="D237" s="36"/>
      <c r="E237" s="36"/>
      <c r="F237" s="36"/>
      <c r="G237" s="36"/>
    </row>
    <row r="238" spans="2:7">
      <c r="B238" s="69"/>
      <c r="C238" s="36"/>
      <c r="D238" s="36"/>
      <c r="E238" s="36"/>
      <c r="F238" s="36"/>
      <c r="G238" s="36"/>
    </row>
    <row r="239" spans="2:7">
      <c r="B239" s="69"/>
      <c r="C239" s="36"/>
      <c r="D239" s="36"/>
      <c r="E239" s="36"/>
      <c r="F239" s="36"/>
      <c r="G239" s="36"/>
    </row>
    <row r="240" spans="2:7">
      <c r="B240" s="69"/>
      <c r="C240" s="36"/>
      <c r="D240" s="36"/>
      <c r="E240" s="36"/>
      <c r="F240" s="36"/>
      <c r="G240" s="36"/>
    </row>
    <row r="241" spans="2:7">
      <c r="B241" s="69"/>
      <c r="C241" s="36"/>
      <c r="D241" s="36"/>
      <c r="E241" s="36"/>
      <c r="F241" s="36"/>
      <c r="G241" s="36"/>
    </row>
    <row r="242" spans="2:7">
      <c r="B242" s="69"/>
      <c r="C242" s="36"/>
      <c r="D242" s="36"/>
      <c r="E242" s="36"/>
      <c r="F242" s="36"/>
      <c r="G242" s="36"/>
    </row>
    <row r="243" spans="2:7">
      <c r="B243" s="69"/>
      <c r="C243" s="36"/>
      <c r="D243" s="36"/>
      <c r="E243" s="36"/>
      <c r="F243" s="36"/>
      <c r="G243" s="36"/>
    </row>
    <row r="244" spans="2:7">
      <c r="B244" s="69"/>
      <c r="C244" s="36"/>
      <c r="D244" s="36"/>
      <c r="E244" s="36"/>
      <c r="F244" s="36"/>
      <c r="G244" s="36"/>
    </row>
    <row r="245" spans="2:7">
      <c r="B245" s="69"/>
      <c r="C245" s="36"/>
      <c r="D245" s="36"/>
      <c r="E245" s="36"/>
      <c r="F245" s="36"/>
      <c r="G245" s="36"/>
    </row>
    <row r="246" spans="2:7">
      <c r="B246" s="69"/>
      <c r="C246" s="36"/>
      <c r="D246" s="36"/>
      <c r="E246" s="36"/>
      <c r="F246" s="36"/>
      <c r="G246" s="36"/>
    </row>
    <row r="247" spans="2:7">
      <c r="B247" s="69"/>
      <c r="C247" s="36"/>
      <c r="D247" s="36"/>
      <c r="E247" s="36"/>
      <c r="F247" s="36"/>
      <c r="G247" s="36"/>
    </row>
    <row r="248" spans="2:7">
      <c r="B248" s="69"/>
      <c r="C248" s="36"/>
      <c r="D248" s="36"/>
      <c r="E248" s="36"/>
      <c r="F248" s="36"/>
      <c r="G248" s="36"/>
    </row>
    <row r="249" spans="2:7">
      <c r="B249" s="69"/>
      <c r="C249" s="36"/>
      <c r="D249" s="36"/>
      <c r="E249" s="36"/>
      <c r="F249" s="36"/>
      <c r="G249" s="36"/>
    </row>
    <row r="250" spans="2:7">
      <c r="B250" s="69"/>
      <c r="C250" s="36"/>
      <c r="D250" s="36"/>
      <c r="E250" s="36"/>
      <c r="F250" s="36"/>
      <c r="G250" s="36"/>
    </row>
    <row r="251" spans="2:7">
      <c r="B251" s="69"/>
      <c r="C251" s="36"/>
      <c r="D251" s="36"/>
      <c r="E251" s="36"/>
      <c r="F251" s="36"/>
      <c r="G251" s="36"/>
    </row>
    <row r="252" spans="2:7">
      <c r="B252" s="69"/>
      <c r="C252" s="36"/>
      <c r="D252" s="36"/>
      <c r="E252" s="36"/>
      <c r="F252" s="36"/>
      <c r="G252" s="36"/>
    </row>
    <row r="253" spans="2:7">
      <c r="B253" s="69"/>
      <c r="C253" s="36"/>
      <c r="D253" s="36"/>
      <c r="E253" s="36"/>
      <c r="F253" s="36"/>
      <c r="G253" s="36"/>
    </row>
    <row r="254" spans="2:7">
      <c r="B254" s="69"/>
      <c r="C254" s="36"/>
      <c r="D254" s="36"/>
      <c r="E254" s="36"/>
      <c r="F254" s="36"/>
      <c r="G254" s="36"/>
    </row>
    <row r="255" spans="2:7">
      <c r="B255" s="69"/>
      <c r="C255" s="36"/>
      <c r="D255" s="36"/>
      <c r="E255" s="36"/>
      <c r="F255" s="36"/>
      <c r="G255" s="36"/>
    </row>
    <row r="256" spans="2:7">
      <c r="B256" s="69"/>
      <c r="C256" s="36"/>
      <c r="D256" s="36"/>
      <c r="E256" s="36"/>
      <c r="F256" s="36"/>
      <c r="G256" s="36"/>
    </row>
    <row r="257" spans="2:7">
      <c r="B257" s="69"/>
      <c r="C257" s="36"/>
      <c r="D257" s="36"/>
      <c r="E257" s="36"/>
      <c r="F257" s="36"/>
      <c r="G257" s="36"/>
    </row>
    <row r="258" spans="2:7">
      <c r="B258" s="69"/>
      <c r="C258" s="36"/>
      <c r="D258" s="36"/>
      <c r="E258" s="36"/>
      <c r="F258" s="36"/>
      <c r="G258" s="36"/>
    </row>
    <row r="259" spans="2:7">
      <c r="B259" s="69"/>
      <c r="C259" s="36"/>
      <c r="D259" s="36"/>
      <c r="E259" s="36"/>
      <c r="F259" s="36"/>
      <c r="G259" s="36"/>
    </row>
    <row r="260" spans="2:7">
      <c r="B260" s="69"/>
      <c r="C260" s="36"/>
      <c r="D260" s="36"/>
      <c r="E260" s="36"/>
      <c r="F260" s="36"/>
      <c r="G260" s="36"/>
    </row>
    <row r="261" spans="2:7">
      <c r="B261" s="69"/>
      <c r="C261" s="36"/>
      <c r="D261" s="36"/>
      <c r="E261" s="36"/>
      <c r="F261" s="36"/>
      <c r="G261" s="36"/>
    </row>
    <row r="262" spans="2:7">
      <c r="B262" s="69"/>
      <c r="C262" s="36"/>
      <c r="D262" s="36"/>
      <c r="E262" s="36"/>
      <c r="F262" s="36"/>
      <c r="G262" s="36"/>
    </row>
    <row r="263" spans="2:7">
      <c r="B263" s="69"/>
      <c r="C263" s="36"/>
      <c r="D263" s="36"/>
      <c r="E263" s="36"/>
      <c r="F263" s="36"/>
      <c r="G263" s="36"/>
    </row>
    <row r="264" spans="2:7">
      <c r="B264" s="69"/>
      <c r="C264" s="36"/>
      <c r="D264" s="36"/>
      <c r="E264" s="36"/>
      <c r="F264" s="36"/>
      <c r="G264" s="36"/>
    </row>
    <row r="265" spans="2:7">
      <c r="B265" s="69"/>
      <c r="C265" s="36"/>
      <c r="D265" s="36"/>
      <c r="E265" s="36"/>
      <c r="F265" s="36"/>
      <c r="G265" s="36"/>
    </row>
    <row r="266" spans="2:7">
      <c r="B266" s="69"/>
      <c r="C266" s="36"/>
      <c r="D266" s="36"/>
      <c r="E266" s="36"/>
      <c r="F266" s="36"/>
      <c r="G266" s="36"/>
    </row>
    <row r="267" spans="2:7">
      <c r="B267" s="69"/>
      <c r="C267" s="36"/>
      <c r="D267" s="36"/>
      <c r="E267" s="36"/>
      <c r="F267" s="36"/>
      <c r="G267" s="36"/>
    </row>
    <row r="268" spans="2:7">
      <c r="B268" s="69"/>
      <c r="C268" s="36"/>
      <c r="D268" s="36"/>
      <c r="E268" s="36"/>
      <c r="F268" s="36"/>
      <c r="G268" s="36"/>
    </row>
    <row r="269" spans="2:7">
      <c r="B269" s="69"/>
      <c r="C269" s="36"/>
      <c r="D269" s="36"/>
      <c r="E269" s="36"/>
      <c r="F269" s="36"/>
      <c r="G269" s="36"/>
    </row>
    <row r="270" spans="2:7">
      <c r="B270" s="69"/>
      <c r="C270" s="36"/>
      <c r="D270" s="36"/>
      <c r="E270" s="36"/>
      <c r="F270" s="36"/>
      <c r="G270" s="36"/>
    </row>
    <row r="271" spans="2:7">
      <c r="B271" s="69"/>
      <c r="C271" s="36"/>
      <c r="D271" s="36"/>
      <c r="E271" s="36"/>
      <c r="F271" s="36"/>
      <c r="G271" s="36"/>
    </row>
    <row r="272" spans="2:7">
      <c r="B272" s="69"/>
      <c r="C272" s="36"/>
      <c r="D272" s="36"/>
      <c r="E272" s="36"/>
      <c r="F272" s="36"/>
      <c r="G272" s="36"/>
    </row>
    <row r="273" spans="2:7">
      <c r="B273" s="69"/>
      <c r="C273" s="36"/>
      <c r="D273" s="36"/>
      <c r="E273" s="36"/>
      <c r="F273" s="36"/>
      <c r="G273" s="36"/>
    </row>
    <row r="274" spans="2:7">
      <c r="B274" s="69"/>
      <c r="C274" s="36"/>
      <c r="D274" s="36"/>
      <c r="E274" s="36"/>
      <c r="F274" s="36"/>
      <c r="G274" s="36"/>
    </row>
    <row r="275" spans="2:7">
      <c r="B275" s="69"/>
      <c r="C275" s="36"/>
      <c r="D275" s="36"/>
      <c r="E275" s="36"/>
      <c r="F275" s="36"/>
      <c r="G275" s="36"/>
    </row>
    <row r="276" spans="2:7">
      <c r="B276" s="69"/>
      <c r="C276" s="36"/>
      <c r="D276" s="36"/>
      <c r="E276" s="36"/>
      <c r="F276" s="36"/>
      <c r="G276" s="36"/>
    </row>
    <row r="277" spans="2:7">
      <c r="B277" s="69"/>
      <c r="C277" s="36"/>
      <c r="D277" s="36"/>
      <c r="E277" s="36"/>
      <c r="F277" s="36"/>
      <c r="G277" s="36"/>
    </row>
    <row r="278" spans="2:7">
      <c r="B278" s="69"/>
      <c r="C278" s="36"/>
      <c r="D278" s="36"/>
      <c r="E278" s="36"/>
      <c r="F278" s="36"/>
      <c r="G278" s="36"/>
    </row>
    <row r="279" spans="2:7">
      <c r="B279" s="69"/>
      <c r="C279" s="36"/>
      <c r="D279" s="36"/>
      <c r="E279" s="36"/>
      <c r="F279" s="36"/>
      <c r="G279" s="36"/>
    </row>
    <row r="280" spans="2:7">
      <c r="B280" s="69"/>
      <c r="C280" s="36"/>
      <c r="D280" s="36"/>
      <c r="E280" s="36"/>
      <c r="F280" s="36"/>
      <c r="G280" s="36"/>
    </row>
    <row r="281" spans="2:7">
      <c r="B281" s="69"/>
      <c r="C281" s="36"/>
      <c r="D281" s="36"/>
      <c r="E281" s="36"/>
      <c r="F281" s="36"/>
      <c r="G281" s="36"/>
    </row>
    <row r="282" spans="2:7">
      <c r="B282" s="69"/>
      <c r="C282" s="36"/>
      <c r="D282" s="36"/>
      <c r="E282" s="36"/>
      <c r="F282" s="36"/>
      <c r="G282" s="36"/>
    </row>
    <row r="283" spans="2:7">
      <c r="B283" s="69"/>
      <c r="C283" s="36"/>
      <c r="D283" s="36"/>
      <c r="E283" s="36"/>
      <c r="F283" s="36"/>
      <c r="G283" s="36"/>
    </row>
    <row r="284" spans="2:7">
      <c r="B284" s="69"/>
      <c r="C284" s="36"/>
      <c r="D284" s="36"/>
      <c r="E284" s="36"/>
      <c r="F284" s="36"/>
      <c r="G284" s="36"/>
    </row>
    <row r="285" spans="2:7">
      <c r="B285" s="69"/>
      <c r="C285" s="36"/>
      <c r="D285" s="36"/>
      <c r="E285" s="36"/>
      <c r="F285" s="36"/>
      <c r="G285" s="36"/>
    </row>
    <row r="286" spans="2:7">
      <c r="B286" s="69"/>
      <c r="C286" s="36"/>
      <c r="D286" s="36"/>
      <c r="E286" s="36"/>
      <c r="F286" s="36"/>
      <c r="G286" s="36"/>
    </row>
    <row r="287" spans="2:7">
      <c r="B287" s="69"/>
      <c r="C287" s="36"/>
      <c r="D287" s="36"/>
      <c r="E287" s="36"/>
      <c r="F287" s="36"/>
      <c r="G287" s="36"/>
    </row>
    <row r="288" spans="2:7">
      <c r="B288" s="69"/>
      <c r="C288" s="36"/>
      <c r="D288" s="36"/>
      <c r="E288" s="36"/>
      <c r="F288" s="36"/>
      <c r="G288" s="36"/>
    </row>
    <row r="289" spans="2:7">
      <c r="B289" s="69"/>
      <c r="C289" s="36"/>
      <c r="D289" s="36"/>
      <c r="E289" s="36"/>
      <c r="F289" s="36"/>
      <c r="G289" s="36"/>
    </row>
    <row r="290" spans="2:7">
      <c r="B290" s="69"/>
      <c r="C290" s="36"/>
      <c r="D290" s="36"/>
      <c r="E290" s="36"/>
      <c r="F290" s="36"/>
      <c r="G290" s="36"/>
    </row>
    <row r="291" spans="2:7">
      <c r="B291" s="69"/>
      <c r="C291" s="36"/>
      <c r="D291" s="36"/>
      <c r="E291" s="36"/>
      <c r="F291" s="36"/>
      <c r="G291" s="36"/>
    </row>
    <row r="292" spans="2:7">
      <c r="B292" s="69"/>
      <c r="C292" s="36"/>
      <c r="D292" s="36"/>
      <c r="E292" s="36"/>
      <c r="F292" s="36"/>
      <c r="G292" s="36"/>
    </row>
    <row r="293" spans="2:7">
      <c r="B293" s="69"/>
      <c r="C293" s="36"/>
      <c r="D293" s="36"/>
      <c r="E293" s="36"/>
      <c r="F293" s="36"/>
      <c r="G293" s="36"/>
    </row>
    <row r="294" spans="2:7">
      <c r="B294" s="69"/>
      <c r="C294" s="36"/>
      <c r="D294" s="36"/>
      <c r="E294" s="36"/>
      <c r="F294" s="36"/>
      <c r="G294" s="36"/>
    </row>
    <row r="295" spans="2:7">
      <c r="B295" s="69"/>
      <c r="C295" s="36"/>
      <c r="D295" s="36"/>
      <c r="E295" s="36"/>
      <c r="F295" s="36"/>
      <c r="G295" s="36"/>
    </row>
    <row r="296" spans="2:7">
      <c r="B296" s="69"/>
      <c r="C296" s="36"/>
      <c r="D296" s="36"/>
      <c r="E296" s="36"/>
      <c r="F296" s="36"/>
      <c r="G296" s="36"/>
    </row>
    <row r="297" spans="2:7">
      <c r="B297" s="69"/>
      <c r="C297" s="36"/>
      <c r="D297" s="36"/>
      <c r="E297" s="36"/>
      <c r="F297" s="36"/>
      <c r="G297" s="36"/>
    </row>
    <row r="298" spans="2:7">
      <c r="B298" s="69"/>
      <c r="C298" s="36"/>
      <c r="D298" s="36"/>
      <c r="E298" s="36"/>
      <c r="F298" s="36"/>
      <c r="G298" s="36"/>
    </row>
    <row r="299" spans="2:7">
      <c r="B299" s="69"/>
      <c r="C299" s="36"/>
      <c r="D299" s="36"/>
      <c r="E299" s="36"/>
      <c r="F299" s="36"/>
      <c r="G299" s="36"/>
    </row>
    <row r="300" spans="2:7">
      <c r="B300" s="69"/>
      <c r="C300" s="36"/>
      <c r="D300" s="36"/>
      <c r="E300" s="36"/>
      <c r="F300" s="36"/>
      <c r="G300" s="36"/>
    </row>
    <row r="301" spans="2:7">
      <c r="B301" s="69"/>
      <c r="C301" s="36"/>
      <c r="D301" s="36"/>
      <c r="E301" s="36"/>
      <c r="F301" s="36"/>
      <c r="G301" s="36"/>
    </row>
    <row r="302" spans="2:7">
      <c r="B302" s="69"/>
      <c r="C302" s="36"/>
      <c r="D302" s="36"/>
      <c r="E302" s="36"/>
      <c r="F302" s="36"/>
      <c r="G302" s="36"/>
    </row>
    <row r="303" spans="2:7">
      <c r="B303" s="69"/>
      <c r="C303" s="36"/>
      <c r="D303" s="36"/>
      <c r="E303" s="36"/>
      <c r="F303" s="36"/>
      <c r="G303" s="36"/>
    </row>
    <row r="304" spans="2:7">
      <c r="B304" s="69"/>
      <c r="C304" s="36"/>
      <c r="D304" s="36"/>
      <c r="E304" s="36"/>
      <c r="F304" s="36"/>
      <c r="G304" s="36"/>
    </row>
    <row r="305" spans="2:7">
      <c r="B305" s="69"/>
      <c r="C305" s="36"/>
      <c r="D305" s="36"/>
      <c r="E305" s="36"/>
      <c r="F305" s="36"/>
      <c r="G305" s="36"/>
    </row>
    <row r="306" spans="2:7">
      <c r="B306" s="69"/>
      <c r="C306" s="36"/>
      <c r="D306" s="36"/>
      <c r="E306" s="36"/>
      <c r="F306" s="36"/>
      <c r="G306" s="36"/>
    </row>
    <row r="307" spans="2:7">
      <c r="B307" s="69"/>
      <c r="C307" s="36"/>
      <c r="D307" s="36"/>
      <c r="E307" s="36"/>
      <c r="F307" s="36"/>
      <c r="G307" s="36"/>
    </row>
    <row r="308" spans="2:7">
      <c r="B308" s="69"/>
      <c r="C308" s="36"/>
      <c r="D308" s="36"/>
      <c r="E308" s="36"/>
      <c r="F308" s="36"/>
      <c r="G308" s="36"/>
    </row>
    <row r="309" spans="2:7">
      <c r="B309" s="69"/>
      <c r="C309" s="36"/>
      <c r="D309" s="36"/>
      <c r="E309" s="36"/>
      <c r="F309" s="36"/>
      <c r="G309" s="36"/>
    </row>
    <row r="310" spans="2:7">
      <c r="B310" s="69"/>
      <c r="C310" s="36"/>
      <c r="D310" s="36"/>
      <c r="E310" s="36"/>
      <c r="F310" s="36"/>
      <c r="G310" s="36"/>
    </row>
    <row r="311" spans="2:7">
      <c r="B311" s="69"/>
      <c r="C311" s="36"/>
      <c r="D311" s="36"/>
      <c r="E311" s="36"/>
      <c r="F311" s="36"/>
      <c r="G311" s="36"/>
    </row>
    <row r="312" spans="2:7">
      <c r="B312" s="69"/>
      <c r="C312" s="36"/>
      <c r="D312" s="36"/>
      <c r="E312" s="36"/>
      <c r="F312" s="36"/>
      <c r="G312" s="36"/>
    </row>
    <row r="313" spans="2:7">
      <c r="B313" s="69"/>
      <c r="C313" s="36"/>
      <c r="D313" s="36"/>
      <c r="E313" s="36"/>
      <c r="F313" s="36"/>
      <c r="G313" s="36"/>
    </row>
    <row r="314" spans="2:7">
      <c r="B314" s="69"/>
      <c r="C314" s="36"/>
      <c r="D314" s="36"/>
      <c r="E314" s="36"/>
      <c r="F314" s="36"/>
      <c r="G314" s="36"/>
    </row>
    <row r="315" spans="2:7">
      <c r="B315" s="69"/>
      <c r="C315" s="36"/>
      <c r="D315" s="36"/>
      <c r="E315" s="36"/>
      <c r="F315" s="36"/>
      <c r="G315" s="36"/>
    </row>
    <row r="316" spans="2:7">
      <c r="B316" s="69"/>
      <c r="C316" s="36"/>
      <c r="D316" s="36"/>
      <c r="E316" s="36"/>
      <c r="F316" s="36"/>
      <c r="G316" s="36"/>
    </row>
    <row r="317" spans="2:7">
      <c r="B317" s="69"/>
      <c r="C317" s="36"/>
      <c r="D317" s="36"/>
      <c r="E317" s="36"/>
      <c r="F317" s="36"/>
      <c r="G317" s="36"/>
    </row>
    <row r="318" spans="2:7">
      <c r="B318" s="69"/>
      <c r="C318" s="36"/>
      <c r="D318" s="36"/>
      <c r="E318" s="36"/>
      <c r="F318" s="36"/>
      <c r="G318" s="36"/>
    </row>
    <row r="319" spans="2:7">
      <c r="B319" s="69"/>
      <c r="C319" s="36"/>
      <c r="D319" s="36"/>
      <c r="E319" s="36"/>
      <c r="F319" s="36"/>
      <c r="G319" s="36"/>
    </row>
    <row r="320" spans="2:7">
      <c r="B320" s="69"/>
      <c r="C320" s="36"/>
      <c r="D320" s="36"/>
      <c r="E320" s="36"/>
      <c r="F320" s="36"/>
      <c r="G320" s="36"/>
    </row>
    <row r="321" spans="2:7">
      <c r="B321" s="69"/>
      <c r="C321" s="36"/>
      <c r="D321" s="36"/>
      <c r="E321" s="36"/>
      <c r="F321" s="36"/>
      <c r="G321" s="36"/>
    </row>
    <row r="322" spans="2:7">
      <c r="B322" s="69"/>
      <c r="C322" s="36"/>
      <c r="D322" s="36"/>
      <c r="E322" s="36"/>
      <c r="F322" s="36"/>
      <c r="G322" s="36"/>
    </row>
    <row r="323" spans="2:7">
      <c r="B323" s="69"/>
      <c r="C323" s="36"/>
      <c r="D323" s="36"/>
      <c r="E323" s="36"/>
      <c r="F323" s="36"/>
      <c r="G323" s="36"/>
    </row>
    <row r="324" spans="2:7">
      <c r="B324" s="69"/>
      <c r="C324" s="36"/>
      <c r="D324" s="36"/>
      <c r="E324" s="36"/>
      <c r="F324" s="36"/>
      <c r="G324" s="36"/>
    </row>
    <row r="325" spans="2:7">
      <c r="B325" s="69"/>
      <c r="C325" s="36"/>
      <c r="D325" s="36"/>
      <c r="E325" s="36"/>
      <c r="F325" s="36"/>
      <c r="G325" s="36"/>
    </row>
    <row r="326" spans="2:7">
      <c r="B326" s="69"/>
      <c r="C326" s="36"/>
      <c r="D326" s="36"/>
      <c r="E326" s="36"/>
      <c r="F326" s="36"/>
      <c r="G326" s="36"/>
    </row>
    <row r="327" spans="2:7">
      <c r="B327" s="69"/>
      <c r="C327" s="36"/>
      <c r="D327" s="36"/>
      <c r="E327" s="36"/>
      <c r="F327" s="36"/>
      <c r="G327" s="36"/>
    </row>
    <row r="328" spans="2:7">
      <c r="B328" s="69"/>
      <c r="C328" s="36"/>
      <c r="D328" s="36"/>
      <c r="E328" s="36"/>
      <c r="F328" s="36"/>
      <c r="G328" s="36"/>
    </row>
    <row r="329" spans="2:7">
      <c r="B329" s="69"/>
      <c r="C329" s="36"/>
      <c r="D329" s="36"/>
      <c r="E329" s="36"/>
      <c r="F329" s="36"/>
      <c r="G329" s="36"/>
    </row>
    <row r="330" spans="2:7">
      <c r="B330" s="69"/>
      <c r="C330" s="36"/>
      <c r="D330" s="36"/>
      <c r="E330" s="36"/>
      <c r="F330" s="36"/>
      <c r="G330" s="36"/>
    </row>
    <row r="331" spans="2:7">
      <c r="B331" s="69"/>
      <c r="C331" s="36"/>
      <c r="D331" s="36"/>
      <c r="E331" s="36"/>
      <c r="F331" s="36"/>
      <c r="G331" s="36"/>
    </row>
    <row r="332" spans="2:7">
      <c r="B332" s="69"/>
      <c r="C332" s="36"/>
      <c r="D332" s="36"/>
      <c r="E332" s="36"/>
      <c r="F332" s="36"/>
      <c r="G332" s="36"/>
    </row>
    <row r="333" spans="2:7">
      <c r="B333" s="69"/>
      <c r="C333" s="36"/>
      <c r="D333" s="36"/>
      <c r="E333" s="36"/>
      <c r="F333" s="36"/>
      <c r="G333" s="36"/>
    </row>
    <row r="334" spans="2:7">
      <c r="B334" s="69"/>
      <c r="C334" s="36"/>
      <c r="D334" s="36"/>
      <c r="E334" s="36"/>
      <c r="F334" s="36"/>
      <c r="G334" s="36"/>
    </row>
    <row r="335" spans="2:7">
      <c r="B335" s="69"/>
      <c r="C335" s="36"/>
      <c r="D335" s="36"/>
      <c r="E335" s="36"/>
      <c r="F335" s="36"/>
      <c r="G335" s="36"/>
    </row>
    <row r="336" spans="2:7">
      <c r="B336" s="46"/>
      <c r="C336" s="36"/>
      <c r="D336" s="36"/>
      <c r="E336" s="36"/>
      <c r="F336" s="36"/>
      <c r="G336" s="36"/>
    </row>
    <row r="337" spans="2:7">
      <c r="B337" s="46"/>
      <c r="C337" s="36"/>
      <c r="D337" s="36"/>
      <c r="E337" s="36"/>
      <c r="F337" s="36"/>
      <c r="G337" s="36"/>
    </row>
    <row r="338" spans="2:7">
      <c r="B338" s="46"/>
      <c r="C338" s="36"/>
      <c r="D338" s="36"/>
      <c r="E338" s="36"/>
      <c r="F338" s="36"/>
      <c r="G338" s="36"/>
    </row>
    <row r="339" spans="2:7">
      <c r="B339" s="46"/>
      <c r="C339" s="36"/>
      <c r="D339" s="36"/>
      <c r="E339" s="36"/>
      <c r="F339" s="36"/>
      <c r="G339" s="36"/>
    </row>
    <row r="340" spans="2:7">
      <c r="B340" s="46"/>
      <c r="C340" s="36"/>
      <c r="D340" s="36"/>
      <c r="E340" s="36"/>
      <c r="F340" s="36"/>
      <c r="G340" s="36"/>
    </row>
    <row r="341" spans="2:7">
      <c r="B341" s="46"/>
      <c r="C341" s="36"/>
      <c r="D341" s="36"/>
      <c r="E341" s="36"/>
      <c r="F341" s="36"/>
      <c r="G341" s="36"/>
    </row>
    <row r="342" spans="2:7">
      <c r="B342" s="46"/>
      <c r="C342" s="36"/>
      <c r="D342" s="36"/>
      <c r="E342" s="36"/>
      <c r="F342" s="36"/>
      <c r="G342" s="36"/>
    </row>
    <row r="343" spans="2:7">
      <c r="B343" s="46"/>
      <c r="C343" s="36"/>
      <c r="D343" s="36"/>
      <c r="E343" s="36"/>
      <c r="F343" s="36"/>
      <c r="G343" s="36"/>
    </row>
    <row r="344" spans="2:7">
      <c r="B344" s="46"/>
      <c r="C344" s="81"/>
      <c r="D344" s="81"/>
      <c r="E344" s="81"/>
      <c r="F344" s="81"/>
      <c r="G344" s="45"/>
    </row>
    <row r="345" spans="2:7">
      <c r="B345" s="46"/>
      <c r="C345" s="81"/>
      <c r="D345" s="81"/>
      <c r="E345" s="81"/>
      <c r="F345" s="81"/>
      <c r="G345" s="45"/>
    </row>
    <row r="346" spans="2:7">
      <c r="B346" s="46"/>
      <c r="C346" s="81"/>
      <c r="D346" s="81"/>
      <c r="E346" s="81"/>
      <c r="F346" s="81"/>
      <c r="G346" s="45"/>
    </row>
    <row r="347" spans="2:7">
      <c r="B347" s="46"/>
      <c r="C347" s="81"/>
      <c r="D347" s="81"/>
      <c r="E347" s="81"/>
      <c r="F347" s="81"/>
      <c r="G347" s="45"/>
    </row>
    <row r="348" spans="2:7">
      <c r="B348" s="46"/>
      <c r="C348" s="81"/>
      <c r="D348" s="81"/>
      <c r="E348" s="81"/>
      <c r="F348" s="81"/>
      <c r="G348" s="45"/>
    </row>
    <row r="349" spans="2:7">
      <c r="B349" s="46"/>
      <c r="C349" s="81"/>
      <c r="D349" s="81"/>
      <c r="E349" s="81"/>
      <c r="F349" s="81"/>
      <c r="G349" s="45"/>
    </row>
    <row r="350" spans="2:7">
      <c r="B350" s="46"/>
      <c r="C350" s="81"/>
      <c r="D350" s="81"/>
      <c r="E350" s="81"/>
      <c r="F350" s="81"/>
      <c r="G350" s="45"/>
    </row>
    <row r="351" spans="2:7">
      <c r="B351" s="46"/>
      <c r="C351" s="81"/>
      <c r="D351" s="81"/>
      <c r="E351" s="81"/>
      <c r="F351" s="81"/>
      <c r="G351" s="45"/>
    </row>
    <row r="352" spans="2:7">
      <c r="B352" s="46"/>
      <c r="C352" s="81"/>
      <c r="D352" s="81"/>
      <c r="E352" s="81"/>
      <c r="F352" s="81"/>
      <c r="G352" s="45"/>
    </row>
    <row r="353" spans="2:7">
      <c r="B353" s="46"/>
      <c r="C353" s="81"/>
      <c r="D353" s="81"/>
      <c r="E353" s="81"/>
      <c r="F353" s="81"/>
      <c r="G353" s="45"/>
    </row>
    <row r="354" spans="2:7">
      <c r="B354" s="46"/>
      <c r="C354" s="81"/>
      <c r="D354" s="81"/>
      <c r="E354" s="81"/>
      <c r="F354" s="81"/>
      <c r="G354" s="45"/>
    </row>
    <row r="355" spans="2:7">
      <c r="B355" s="46"/>
      <c r="C355" s="81"/>
      <c r="D355" s="81"/>
      <c r="E355" s="81"/>
      <c r="F355" s="81"/>
      <c r="G355" s="45"/>
    </row>
    <row r="356" spans="2:7">
      <c r="B356" s="46"/>
      <c r="C356" s="81"/>
      <c r="D356" s="81"/>
      <c r="E356" s="81"/>
      <c r="F356" s="81"/>
      <c r="G356" s="45"/>
    </row>
    <row r="357" spans="2:7">
      <c r="B357" s="46"/>
      <c r="C357" s="81"/>
      <c r="D357" s="81"/>
      <c r="E357" s="81"/>
      <c r="F357" s="81"/>
      <c r="G357" s="45"/>
    </row>
    <row r="358" spans="2:7">
      <c r="B358" s="46"/>
      <c r="C358" s="81"/>
      <c r="D358" s="81"/>
      <c r="E358" s="81"/>
      <c r="F358" s="81"/>
      <c r="G358" s="45"/>
    </row>
    <row r="359" spans="2:7">
      <c r="B359" s="46"/>
      <c r="C359" s="81"/>
      <c r="D359" s="81"/>
      <c r="E359" s="81"/>
      <c r="F359" s="81"/>
      <c r="G359" s="45"/>
    </row>
    <row r="360" spans="2:7">
      <c r="B360" s="46"/>
      <c r="C360" s="81"/>
      <c r="D360" s="81"/>
      <c r="E360" s="81"/>
      <c r="F360" s="81"/>
      <c r="G360" s="45"/>
    </row>
    <row r="361" spans="2:7">
      <c r="B361" s="46"/>
      <c r="C361" s="81"/>
      <c r="D361" s="81"/>
      <c r="E361" s="81"/>
      <c r="F361" s="81"/>
      <c r="G361" s="45"/>
    </row>
    <row r="362" spans="2:7">
      <c r="B362" s="46"/>
      <c r="C362" s="81"/>
      <c r="D362" s="81"/>
      <c r="E362" s="81"/>
      <c r="F362" s="81"/>
      <c r="G362" s="45"/>
    </row>
    <row r="363" spans="2:7">
      <c r="B363" s="46"/>
      <c r="C363" s="81"/>
      <c r="D363" s="81"/>
      <c r="E363" s="81"/>
      <c r="F363" s="81"/>
      <c r="G363" s="45"/>
    </row>
    <row r="364" spans="2:7">
      <c r="B364" s="46"/>
      <c r="C364" s="81"/>
      <c r="D364" s="81"/>
      <c r="E364" s="81"/>
      <c r="F364" s="81"/>
      <c r="G364" s="45"/>
    </row>
    <row r="365" spans="2:7">
      <c r="B365" s="46"/>
      <c r="C365" s="81"/>
      <c r="D365" s="81"/>
      <c r="E365" s="81"/>
      <c r="F365" s="81"/>
      <c r="G365" s="45"/>
    </row>
    <row r="366" spans="2:7">
      <c r="B366" s="46"/>
      <c r="C366" s="81"/>
      <c r="D366" s="81"/>
      <c r="E366" s="81"/>
      <c r="F366" s="81"/>
      <c r="G366" s="45"/>
    </row>
    <row r="367" spans="2:7">
      <c r="B367" s="46"/>
      <c r="C367" s="81"/>
      <c r="D367" s="81"/>
      <c r="E367" s="81"/>
      <c r="F367" s="81"/>
      <c r="G367" s="45"/>
    </row>
    <row r="368" spans="2:7">
      <c r="B368" s="46"/>
      <c r="C368" s="81"/>
      <c r="D368" s="81"/>
      <c r="E368" s="81"/>
      <c r="F368" s="81"/>
      <c r="G368" s="45"/>
    </row>
    <row r="369" spans="2:7">
      <c r="B369" s="46"/>
      <c r="C369" s="81"/>
      <c r="D369" s="81"/>
      <c r="E369" s="81"/>
      <c r="F369" s="81"/>
      <c r="G369" s="45"/>
    </row>
    <row r="370" spans="2:7">
      <c r="B370" s="46"/>
      <c r="C370" s="81"/>
      <c r="D370" s="81"/>
      <c r="E370" s="81"/>
      <c r="F370" s="81"/>
      <c r="G370" s="45"/>
    </row>
    <row r="371" spans="2:7">
      <c r="B371" s="46"/>
      <c r="C371" s="81"/>
      <c r="D371" s="81"/>
      <c r="E371" s="81"/>
      <c r="F371" s="81"/>
      <c r="G371" s="45"/>
    </row>
    <row r="372" spans="2:7">
      <c r="B372" s="46"/>
      <c r="C372" s="81"/>
      <c r="D372" s="81"/>
      <c r="E372" s="81"/>
      <c r="F372" s="81"/>
      <c r="G372" s="45"/>
    </row>
    <row r="373" spans="2:7">
      <c r="B373" s="46"/>
      <c r="C373" s="81"/>
      <c r="D373" s="81"/>
      <c r="E373" s="81"/>
      <c r="F373" s="81"/>
      <c r="G373" s="45"/>
    </row>
    <row r="374" spans="2:7">
      <c r="B374" s="46"/>
      <c r="C374" s="81"/>
      <c r="D374" s="81"/>
      <c r="E374" s="81"/>
      <c r="F374" s="81"/>
      <c r="G374" s="45"/>
    </row>
    <row r="375" spans="2:7">
      <c r="B375" s="46"/>
      <c r="C375" s="81"/>
      <c r="D375" s="81"/>
      <c r="E375" s="81"/>
      <c r="F375" s="81"/>
      <c r="G375" s="45"/>
    </row>
    <row r="376" spans="2:7">
      <c r="B376" s="46"/>
      <c r="C376" s="81"/>
      <c r="D376" s="81"/>
      <c r="E376" s="81"/>
      <c r="F376" s="81"/>
      <c r="G376" s="45"/>
    </row>
    <row r="377" spans="2:7">
      <c r="B377" s="46"/>
      <c r="C377" s="81"/>
      <c r="D377" s="81"/>
      <c r="E377" s="81"/>
      <c r="F377" s="81"/>
      <c r="G377" s="45"/>
    </row>
    <row r="378" spans="2:7">
      <c r="B378" s="46"/>
      <c r="C378" s="81"/>
      <c r="D378" s="81"/>
      <c r="E378" s="81"/>
      <c r="F378" s="81"/>
      <c r="G378" s="45"/>
    </row>
    <row r="379" spans="2:7">
      <c r="B379" s="46"/>
      <c r="C379" s="81"/>
      <c r="D379" s="81"/>
      <c r="E379" s="81"/>
      <c r="F379" s="81"/>
      <c r="G379" s="45"/>
    </row>
    <row r="380" spans="2:7">
      <c r="B380" s="46"/>
      <c r="C380" s="81"/>
      <c r="D380" s="81"/>
      <c r="E380" s="81"/>
      <c r="F380" s="81"/>
      <c r="G380" s="45"/>
    </row>
    <row r="381" spans="2:7">
      <c r="B381" s="46"/>
      <c r="C381" s="81"/>
      <c r="D381" s="81"/>
      <c r="E381" s="81"/>
      <c r="F381" s="81"/>
      <c r="G381" s="45"/>
    </row>
    <row r="382" spans="2:7">
      <c r="B382" s="46"/>
      <c r="C382" s="81"/>
      <c r="D382" s="81"/>
      <c r="E382" s="81"/>
      <c r="F382" s="81"/>
      <c r="G382" s="45"/>
    </row>
    <row r="383" spans="2:7">
      <c r="B383" s="46"/>
      <c r="C383" s="81"/>
      <c r="D383" s="81"/>
      <c r="E383" s="81"/>
      <c r="F383" s="81"/>
      <c r="G383" s="45"/>
    </row>
    <row r="384" spans="2:7">
      <c r="B384" s="46"/>
      <c r="C384" s="81"/>
      <c r="D384" s="81"/>
      <c r="E384" s="81"/>
      <c r="F384" s="81"/>
      <c r="G384" s="45"/>
    </row>
    <row r="385" spans="2:7">
      <c r="B385" s="46"/>
      <c r="C385" s="81"/>
      <c r="D385" s="81"/>
      <c r="E385" s="81"/>
      <c r="F385" s="81"/>
      <c r="G385" s="45"/>
    </row>
    <row r="386" spans="2:7">
      <c r="B386" s="46"/>
      <c r="C386" s="81"/>
      <c r="D386" s="81"/>
      <c r="E386" s="81"/>
      <c r="F386" s="81"/>
      <c r="G386" s="45"/>
    </row>
    <row r="387" spans="2:7">
      <c r="B387" s="46"/>
      <c r="C387" s="81"/>
      <c r="D387" s="81"/>
      <c r="E387" s="81"/>
      <c r="F387" s="81"/>
      <c r="G387" s="45"/>
    </row>
    <row r="388" spans="2:7">
      <c r="B388" s="46"/>
      <c r="C388" s="81"/>
      <c r="D388" s="81"/>
      <c r="E388" s="81"/>
      <c r="F388" s="81"/>
      <c r="G388" s="45"/>
    </row>
    <row r="389" spans="2:7">
      <c r="B389" s="46"/>
      <c r="C389" s="81"/>
      <c r="D389" s="81"/>
      <c r="E389" s="81"/>
      <c r="F389" s="81"/>
      <c r="G389" s="45"/>
    </row>
    <row r="390" spans="2:7">
      <c r="B390" s="46"/>
      <c r="C390" s="81"/>
      <c r="D390" s="81"/>
      <c r="E390" s="81"/>
      <c r="F390" s="81"/>
      <c r="G390" s="45"/>
    </row>
    <row r="391" spans="2:7">
      <c r="B391" s="46"/>
      <c r="C391" s="81"/>
      <c r="D391" s="81"/>
      <c r="E391" s="81"/>
      <c r="F391" s="81"/>
      <c r="G391" s="45"/>
    </row>
    <row r="392" spans="2:7">
      <c r="B392" s="46"/>
      <c r="C392" s="81"/>
      <c r="D392" s="81"/>
      <c r="E392" s="81"/>
      <c r="F392" s="81"/>
      <c r="G392" s="45"/>
    </row>
    <row r="393" spans="2:7">
      <c r="B393" s="46"/>
      <c r="C393" s="81"/>
      <c r="D393" s="81"/>
      <c r="E393" s="81"/>
      <c r="F393" s="81"/>
      <c r="G393" s="45"/>
    </row>
    <row r="394" spans="2:7">
      <c r="B394" s="46"/>
      <c r="C394" s="81"/>
      <c r="D394" s="81"/>
      <c r="E394" s="81"/>
      <c r="F394" s="81"/>
      <c r="G394" s="45"/>
    </row>
    <row r="395" spans="2:7">
      <c r="B395" s="46"/>
      <c r="C395" s="81"/>
      <c r="D395" s="81"/>
      <c r="E395" s="81"/>
      <c r="F395" s="81"/>
      <c r="G395" s="45"/>
    </row>
    <row r="396" spans="2:7">
      <c r="B396" s="46"/>
      <c r="C396" s="81"/>
      <c r="D396" s="81"/>
      <c r="E396" s="81"/>
      <c r="F396" s="81"/>
      <c r="G396" s="45"/>
    </row>
    <row r="397" spans="2:7">
      <c r="B397" s="46"/>
      <c r="C397" s="81"/>
      <c r="D397" s="81"/>
      <c r="E397" s="81"/>
      <c r="F397" s="81"/>
      <c r="G397" s="45"/>
    </row>
    <row r="398" spans="2:7">
      <c r="B398" s="46"/>
      <c r="C398" s="81"/>
      <c r="D398" s="81"/>
      <c r="E398" s="81"/>
      <c r="F398" s="81"/>
      <c r="G398" s="45"/>
    </row>
    <row r="399" spans="2:7">
      <c r="B399" s="46"/>
      <c r="C399" s="81"/>
      <c r="D399" s="81"/>
      <c r="E399" s="81"/>
      <c r="F399" s="81"/>
      <c r="G399" s="45"/>
    </row>
    <row r="400" spans="2:7">
      <c r="B400" s="46"/>
      <c r="C400" s="81"/>
      <c r="D400" s="81"/>
      <c r="E400" s="81"/>
      <c r="F400" s="81"/>
      <c r="G400" s="45"/>
    </row>
    <row r="401" spans="2:7">
      <c r="B401" s="46"/>
      <c r="C401" s="81"/>
      <c r="D401" s="81"/>
      <c r="E401" s="81"/>
      <c r="F401" s="81"/>
      <c r="G401" s="45"/>
    </row>
    <row r="402" spans="2:7">
      <c r="B402" s="46"/>
      <c r="C402" s="81"/>
      <c r="D402" s="81"/>
      <c r="E402" s="81"/>
      <c r="F402" s="81"/>
      <c r="G402" s="45"/>
    </row>
    <row r="403" spans="2:7">
      <c r="B403" s="46"/>
      <c r="C403" s="81"/>
      <c r="D403" s="81"/>
      <c r="E403" s="81"/>
      <c r="F403" s="81"/>
      <c r="G403" s="45"/>
    </row>
    <row r="404" spans="2:7">
      <c r="B404" s="46"/>
      <c r="C404" s="81"/>
      <c r="D404" s="81"/>
      <c r="E404" s="81"/>
      <c r="F404" s="81"/>
      <c r="G404" s="45"/>
    </row>
    <row r="405" spans="2:7">
      <c r="B405" s="46"/>
      <c r="C405" s="81"/>
      <c r="D405" s="81"/>
      <c r="E405" s="81"/>
      <c r="F405" s="81"/>
      <c r="G405" s="45"/>
    </row>
    <row r="406" spans="2:7">
      <c r="B406" s="46"/>
      <c r="C406" s="81"/>
      <c r="D406" s="81"/>
      <c r="E406" s="81"/>
      <c r="F406" s="81"/>
      <c r="G406" s="45"/>
    </row>
    <row r="407" spans="2:7">
      <c r="B407" s="46"/>
      <c r="C407" s="81"/>
      <c r="D407" s="81"/>
      <c r="E407" s="81"/>
      <c r="F407" s="81"/>
      <c r="G407" s="45"/>
    </row>
    <row r="408" spans="2:7">
      <c r="B408" s="46"/>
      <c r="C408" s="81"/>
      <c r="D408" s="81"/>
      <c r="E408" s="81"/>
      <c r="F408" s="81"/>
      <c r="G408" s="45"/>
    </row>
    <row r="409" spans="2:7">
      <c r="B409" s="46"/>
      <c r="C409" s="81"/>
      <c r="D409" s="81"/>
      <c r="E409" s="81"/>
      <c r="F409" s="81"/>
      <c r="G409" s="45"/>
    </row>
    <row r="410" spans="2:7">
      <c r="B410" s="46"/>
      <c r="C410" s="81"/>
      <c r="D410" s="81"/>
      <c r="E410" s="81"/>
      <c r="F410" s="81"/>
      <c r="G410" s="45"/>
    </row>
    <row r="411" spans="2:7">
      <c r="B411" s="46"/>
      <c r="C411" s="81"/>
      <c r="D411" s="81"/>
      <c r="E411" s="81"/>
      <c r="F411" s="81"/>
      <c r="G411" s="45"/>
    </row>
    <row r="412" spans="2:7">
      <c r="B412" s="46"/>
      <c r="C412" s="81"/>
      <c r="D412" s="81"/>
      <c r="E412" s="81"/>
      <c r="F412" s="81"/>
      <c r="G412" s="45"/>
    </row>
    <row r="413" spans="2:7">
      <c r="B413" s="46"/>
      <c r="C413" s="81"/>
      <c r="D413" s="81"/>
      <c r="E413" s="81"/>
      <c r="F413" s="81"/>
      <c r="G413" s="45"/>
    </row>
    <row r="414" spans="2:7">
      <c r="B414" s="46"/>
      <c r="C414" s="81"/>
      <c r="D414" s="81"/>
      <c r="E414" s="81"/>
      <c r="F414" s="81"/>
      <c r="G414" s="45"/>
    </row>
    <row r="415" spans="2:7">
      <c r="B415" s="46"/>
      <c r="C415" s="81"/>
      <c r="D415" s="81"/>
      <c r="E415" s="81"/>
      <c r="F415" s="81"/>
      <c r="G415" s="45"/>
    </row>
    <row r="416" spans="2:7">
      <c r="B416" s="46"/>
      <c r="C416" s="81"/>
      <c r="D416" s="81"/>
      <c r="E416" s="81"/>
      <c r="F416" s="81"/>
      <c r="G416" s="45"/>
    </row>
    <row r="417" spans="2:7">
      <c r="B417" s="46"/>
      <c r="C417" s="81"/>
      <c r="D417" s="81"/>
      <c r="E417" s="81"/>
      <c r="F417" s="81"/>
      <c r="G417" s="45"/>
    </row>
    <row r="418" spans="2:7">
      <c r="B418" s="46"/>
      <c r="C418" s="81"/>
      <c r="D418" s="81"/>
      <c r="E418" s="81"/>
      <c r="F418" s="81"/>
      <c r="G418" s="45"/>
    </row>
    <row r="419" spans="2:7">
      <c r="B419" s="46"/>
      <c r="C419" s="81"/>
      <c r="D419" s="81"/>
      <c r="E419" s="81"/>
      <c r="F419" s="81"/>
      <c r="G419" s="45"/>
    </row>
    <row r="420" spans="2:7">
      <c r="B420" s="46"/>
      <c r="C420" s="81"/>
      <c r="D420" s="81"/>
      <c r="E420" s="81"/>
      <c r="F420" s="81"/>
      <c r="G420" s="45"/>
    </row>
    <row r="421" spans="2:7">
      <c r="B421" s="46"/>
      <c r="C421" s="81"/>
      <c r="D421" s="81"/>
      <c r="E421" s="81"/>
      <c r="F421" s="81"/>
      <c r="G421" s="45"/>
    </row>
    <row r="422" spans="2:7">
      <c r="B422" s="46"/>
      <c r="C422" s="81"/>
      <c r="D422" s="81"/>
      <c r="E422" s="81"/>
      <c r="F422" s="81"/>
      <c r="G422" s="45"/>
    </row>
    <row r="423" spans="2:7">
      <c r="B423" s="46"/>
      <c r="C423" s="81"/>
      <c r="D423" s="81"/>
      <c r="E423" s="81"/>
      <c r="F423" s="81"/>
      <c r="G423" s="45"/>
    </row>
    <row r="424" spans="2:7">
      <c r="B424" s="46"/>
      <c r="C424" s="81"/>
      <c r="D424" s="81"/>
      <c r="E424" s="81"/>
      <c r="F424" s="81"/>
      <c r="G424" s="45"/>
    </row>
    <row r="425" spans="2:7">
      <c r="B425" s="46"/>
      <c r="C425" s="81"/>
      <c r="D425" s="81"/>
      <c r="E425" s="81"/>
      <c r="F425" s="81"/>
      <c r="G425" s="45"/>
    </row>
    <row r="426" spans="2:7">
      <c r="B426" s="46"/>
      <c r="C426" s="81"/>
      <c r="D426" s="81"/>
      <c r="E426" s="81"/>
      <c r="F426" s="81"/>
      <c r="G426" s="45"/>
    </row>
    <row r="427" spans="2:7">
      <c r="B427" s="46"/>
      <c r="C427" s="81"/>
      <c r="D427" s="81"/>
      <c r="E427" s="81"/>
      <c r="F427" s="81"/>
      <c r="G427" s="45"/>
    </row>
    <row r="428" spans="2:7">
      <c r="B428" s="46"/>
      <c r="C428" s="81"/>
      <c r="D428" s="81"/>
      <c r="E428" s="81"/>
      <c r="F428" s="81"/>
      <c r="G428" s="45"/>
    </row>
    <row r="429" spans="2:7">
      <c r="B429" s="46"/>
      <c r="C429" s="81"/>
      <c r="D429" s="81"/>
      <c r="E429" s="81"/>
      <c r="F429" s="81"/>
      <c r="G429" s="45"/>
    </row>
    <row r="430" spans="2:7">
      <c r="B430" s="46"/>
      <c r="C430" s="81"/>
      <c r="D430" s="81"/>
      <c r="E430" s="81"/>
      <c r="F430" s="81"/>
      <c r="G430" s="45"/>
    </row>
    <row r="431" spans="2:7">
      <c r="B431" s="46"/>
      <c r="C431" s="81"/>
      <c r="D431" s="81"/>
      <c r="E431" s="81"/>
      <c r="F431" s="81"/>
      <c r="G431" s="45"/>
    </row>
    <row r="432" spans="2:7">
      <c r="B432" s="46"/>
      <c r="C432" s="81"/>
      <c r="D432" s="81"/>
      <c r="E432" s="81"/>
      <c r="F432" s="81"/>
      <c r="G432" s="45"/>
    </row>
    <row r="433" spans="2:7">
      <c r="B433" s="46"/>
      <c r="C433" s="81"/>
      <c r="D433" s="81"/>
      <c r="E433" s="81"/>
      <c r="F433" s="81"/>
      <c r="G433" s="45"/>
    </row>
    <row r="434" spans="2:7">
      <c r="B434" s="46"/>
      <c r="C434" s="81"/>
      <c r="D434" s="81"/>
      <c r="E434" s="81"/>
      <c r="F434" s="81"/>
      <c r="G434" s="45"/>
    </row>
    <row r="435" spans="2:7">
      <c r="B435" s="46"/>
      <c r="C435" s="81"/>
      <c r="D435" s="81"/>
      <c r="E435" s="81"/>
      <c r="F435" s="81"/>
      <c r="G435" s="45"/>
    </row>
    <row r="436" spans="2:7">
      <c r="B436" s="46"/>
      <c r="C436" s="81"/>
      <c r="D436" s="81"/>
      <c r="E436" s="81"/>
      <c r="F436" s="81"/>
      <c r="G436" s="45"/>
    </row>
    <row r="437" spans="2:7">
      <c r="B437" s="46"/>
      <c r="C437" s="81"/>
      <c r="D437" s="81"/>
      <c r="E437" s="81"/>
      <c r="F437" s="81"/>
      <c r="G437" s="45"/>
    </row>
    <row r="438" spans="2:7">
      <c r="B438" s="46"/>
      <c r="C438" s="81"/>
      <c r="D438" s="81"/>
      <c r="E438" s="81"/>
      <c r="F438" s="81"/>
      <c r="G438" s="45"/>
    </row>
    <row r="439" spans="2:7">
      <c r="B439" s="46"/>
      <c r="C439" s="81"/>
      <c r="D439" s="81"/>
      <c r="E439" s="81"/>
      <c r="F439" s="81"/>
      <c r="G439" s="45"/>
    </row>
    <row r="440" spans="2:7">
      <c r="B440" s="46"/>
      <c r="C440" s="81"/>
      <c r="D440" s="81"/>
      <c r="E440" s="81"/>
      <c r="F440" s="81"/>
      <c r="G440" s="45"/>
    </row>
    <row r="441" spans="2:7">
      <c r="B441" s="46"/>
      <c r="C441" s="81"/>
      <c r="D441" s="81"/>
      <c r="E441" s="81"/>
      <c r="F441" s="81"/>
      <c r="G441" s="45"/>
    </row>
    <row r="442" spans="2:7">
      <c r="B442" s="46"/>
      <c r="C442" s="81"/>
      <c r="D442" s="81"/>
      <c r="E442" s="81"/>
      <c r="F442" s="81"/>
      <c r="G442" s="45"/>
    </row>
    <row r="443" spans="2:7">
      <c r="B443" s="46"/>
      <c r="C443" s="81"/>
      <c r="D443" s="81"/>
      <c r="E443" s="81"/>
      <c r="F443" s="81"/>
      <c r="G443" s="45"/>
    </row>
    <row r="444" spans="2:7">
      <c r="B444" s="46"/>
      <c r="C444" s="81"/>
      <c r="D444" s="81"/>
      <c r="E444" s="81"/>
      <c r="F444" s="81"/>
      <c r="G444" s="45"/>
    </row>
    <row r="445" spans="2:7">
      <c r="B445" s="46"/>
      <c r="C445" s="81"/>
      <c r="D445" s="81"/>
      <c r="E445" s="81"/>
      <c r="F445" s="81"/>
      <c r="G445" s="45"/>
    </row>
    <row r="446" spans="2:7">
      <c r="B446" s="46"/>
      <c r="C446" s="81"/>
      <c r="D446" s="81"/>
      <c r="E446" s="81"/>
      <c r="F446" s="81"/>
      <c r="G446" s="45"/>
    </row>
    <row r="447" spans="2:7">
      <c r="B447" s="46"/>
      <c r="C447" s="81"/>
      <c r="D447" s="81"/>
      <c r="E447" s="81"/>
      <c r="F447" s="81"/>
      <c r="G447" s="45"/>
    </row>
    <row r="448" spans="2:7">
      <c r="B448" s="46"/>
      <c r="C448" s="81"/>
      <c r="D448" s="81"/>
      <c r="E448" s="81"/>
      <c r="F448" s="81"/>
      <c r="G448" s="45"/>
    </row>
    <row r="449" spans="2:7">
      <c r="B449" s="46"/>
      <c r="C449" s="81"/>
      <c r="D449" s="81"/>
      <c r="E449" s="81"/>
      <c r="F449" s="81"/>
      <c r="G449" s="45"/>
    </row>
    <row r="450" spans="2:7">
      <c r="B450" s="46"/>
      <c r="C450" s="81"/>
      <c r="D450" s="81"/>
      <c r="E450" s="81"/>
      <c r="F450" s="81"/>
      <c r="G450" s="45"/>
    </row>
    <row r="451" spans="2:7">
      <c r="B451" s="46"/>
      <c r="C451" s="81"/>
      <c r="D451" s="81"/>
      <c r="E451" s="81"/>
      <c r="F451" s="81"/>
      <c r="G451" s="45"/>
    </row>
    <row r="452" spans="2:7">
      <c r="B452" s="46"/>
      <c r="C452" s="81"/>
      <c r="D452" s="81"/>
      <c r="E452" s="81"/>
      <c r="F452" s="81"/>
      <c r="G452" s="45"/>
    </row>
    <row r="453" spans="2:7">
      <c r="B453" s="46"/>
      <c r="C453" s="81"/>
      <c r="D453" s="81"/>
      <c r="E453" s="81"/>
      <c r="F453" s="81"/>
      <c r="G453" s="45"/>
    </row>
    <row r="454" spans="2:7">
      <c r="B454" s="46"/>
      <c r="C454" s="81"/>
      <c r="D454" s="81"/>
      <c r="E454" s="81"/>
      <c r="F454" s="81"/>
      <c r="G454" s="45"/>
    </row>
    <row r="455" spans="2:7">
      <c r="B455" s="46"/>
      <c r="C455" s="81"/>
      <c r="D455" s="81"/>
      <c r="E455" s="81"/>
      <c r="F455" s="81"/>
      <c r="G455" s="45"/>
    </row>
    <row r="456" spans="2:7">
      <c r="B456" s="46"/>
      <c r="C456" s="81"/>
      <c r="D456" s="81"/>
      <c r="E456" s="81"/>
      <c r="F456" s="81"/>
      <c r="G456" s="45"/>
    </row>
    <row r="457" spans="2:7">
      <c r="B457" s="46"/>
      <c r="C457" s="81"/>
      <c r="D457" s="81"/>
      <c r="E457" s="81"/>
      <c r="F457" s="81"/>
      <c r="G457" s="45"/>
    </row>
    <row r="458" spans="2:7">
      <c r="B458" s="46"/>
      <c r="C458" s="81"/>
      <c r="D458" s="81"/>
      <c r="E458" s="81"/>
      <c r="F458" s="81"/>
      <c r="G458" s="45"/>
    </row>
    <row r="459" spans="2:7">
      <c r="B459" s="46"/>
      <c r="C459" s="81"/>
      <c r="D459" s="81"/>
      <c r="E459" s="81"/>
      <c r="F459" s="81"/>
      <c r="G459" s="45"/>
    </row>
    <row r="460" spans="2:7">
      <c r="B460" s="46"/>
      <c r="C460" s="81"/>
      <c r="D460" s="81"/>
      <c r="E460" s="81"/>
      <c r="F460" s="81"/>
      <c r="G460" s="45"/>
    </row>
    <row r="461" spans="2:7">
      <c r="B461" s="46"/>
      <c r="C461" s="81"/>
      <c r="D461" s="81"/>
      <c r="E461" s="81"/>
      <c r="F461" s="81"/>
      <c r="G461" s="45"/>
    </row>
    <row r="462" spans="2:7">
      <c r="B462" s="46"/>
      <c r="C462" s="81"/>
      <c r="D462" s="81"/>
      <c r="E462" s="81"/>
      <c r="F462" s="81"/>
      <c r="G462" s="45"/>
    </row>
    <row r="463" spans="2:7">
      <c r="B463" s="46"/>
      <c r="C463" s="81"/>
      <c r="D463" s="81"/>
      <c r="E463" s="81"/>
      <c r="F463" s="81"/>
      <c r="G463" s="45"/>
    </row>
    <row r="464" spans="2:7">
      <c r="B464" s="46"/>
      <c r="C464" s="81"/>
      <c r="D464" s="81"/>
      <c r="E464" s="81"/>
      <c r="F464" s="81"/>
      <c r="G464" s="45"/>
    </row>
    <row r="465" spans="2:7">
      <c r="B465" s="46"/>
      <c r="C465" s="81"/>
      <c r="D465" s="81"/>
      <c r="E465" s="81"/>
      <c r="F465" s="81"/>
      <c r="G465" s="45"/>
    </row>
    <row r="466" spans="2:7">
      <c r="B466" s="46"/>
      <c r="C466" s="81"/>
      <c r="D466" s="81"/>
      <c r="E466" s="81"/>
      <c r="F466" s="81"/>
      <c r="G466" s="45"/>
    </row>
    <row r="467" spans="2:7">
      <c r="B467" s="46"/>
      <c r="C467" s="81"/>
      <c r="D467" s="81"/>
      <c r="E467" s="81"/>
      <c r="F467" s="81"/>
      <c r="G467" s="45"/>
    </row>
    <row r="468" spans="2:7">
      <c r="B468" s="46"/>
      <c r="C468" s="81"/>
      <c r="D468" s="81"/>
      <c r="E468" s="81"/>
      <c r="F468" s="81"/>
      <c r="G468" s="45"/>
    </row>
    <row r="469" spans="2:7">
      <c r="B469" s="46"/>
      <c r="C469" s="81"/>
      <c r="D469" s="81"/>
      <c r="E469" s="81"/>
      <c r="F469" s="81"/>
      <c r="G469" s="45"/>
    </row>
    <row r="470" spans="2:7">
      <c r="B470" s="46"/>
      <c r="C470" s="81"/>
      <c r="D470" s="81"/>
      <c r="E470" s="81"/>
      <c r="F470" s="81"/>
      <c r="G470" s="45"/>
    </row>
    <row r="471" spans="2:7">
      <c r="B471" s="46"/>
      <c r="C471" s="81"/>
      <c r="D471" s="81"/>
      <c r="E471" s="81"/>
      <c r="F471" s="81"/>
      <c r="G471" s="45"/>
    </row>
    <row r="472" spans="2:7">
      <c r="B472" s="46"/>
      <c r="C472" s="81"/>
      <c r="D472" s="81"/>
      <c r="E472" s="81"/>
      <c r="F472" s="81"/>
      <c r="G472" s="45"/>
    </row>
    <row r="473" spans="2:7">
      <c r="B473" s="46"/>
      <c r="C473" s="81"/>
      <c r="D473" s="81"/>
      <c r="E473" s="81"/>
      <c r="F473" s="81"/>
      <c r="G473" s="45"/>
    </row>
    <row r="474" spans="2:7">
      <c r="B474" s="46"/>
      <c r="C474" s="81"/>
      <c r="D474" s="81"/>
      <c r="E474" s="81"/>
      <c r="F474" s="81"/>
      <c r="G474" s="45"/>
    </row>
    <row r="475" spans="2:7">
      <c r="B475" s="46"/>
      <c r="C475" s="81"/>
      <c r="D475" s="81"/>
      <c r="E475" s="81"/>
      <c r="F475" s="81"/>
      <c r="G475" s="45"/>
    </row>
    <row r="476" spans="2:7">
      <c r="B476" s="46"/>
      <c r="C476" s="81"/>
      <c r="D476" s="81"/>
      <c r="E476" s="81"/>
      <c r="F476" s="81"/>
      <c r="G476" s="45"/>
    </row>
    <row r="477" spans="2:7">
      <c r="B477" s="46"/>
      <c r="C477" s="81"/>
      <c r="D477" s="81"/>
      <c r="E477" s="81"/>
      <c r="F477" s="81"/>
      <c r="G477" s="45"/>
    </row>
    <row r="478" spans="2:7">
      <c r="B478" s="46"/>
      <c r="C478" s="81"/>
      <c r="D478" s="81"/>
      <c r="E478" s="81"/>
      <c r="F478" s="81"/>
      <c r="G478" s="45"/>
    </row>
    <row r="479" spans="2:7">
      <c r="B479" s="46"/>
      <c r="C479" s="81"/>
      <c r="D479" s="81"/>
      <c r="E479" s="81"/>
      <c r="F479" s="81"/>
      <c r="G479" s="45"/>
    </row>
    <row r="480" spans="2:7">
      <c r="B480" s="46"/>
      <c r="C480" s="81"/>
      <c r="D480" s="81"/>
      <c r="E480" s="81"/>
      <c r="F480" s="81"/>
      <c r="G480" s="45"/>
    </row>
    <row r="481" spans="2:7">
      <c r="B481" s="46"/>
      <c r="C481" s="81"/>
      <c r="D481" s="81"/>
      <c r="E481" s="81"/>
      <c r="F481" s="81"/>
      <c r="G481" s="45"/>
    </row>
    <row r="482" spans="2:7">
      <c r="B482" s="46"/>
      <c r="C482" s="81"/>
      <c r="D482" s="81"/>
      <c r="E482" s="81"/>
      <c r="F482" s="81"/>
      <c r="G482" s="45"/>
    </row>
    <row r="483" spans="2:7">
      <c r="B483" s="46"/>
      <c r="C483" s="81"/>
      <c r="D483" s="81"/>
      <c r="E483" s="81"/>
      <c r="F483" s="81"/>
      <c r="G483" s="45"/>
    </row>
    <row r="484" spans="2:7">
      <c r="B484" s="46"/>
      <c r="C484" s="81"/>
      <c r="D484" s="81"/>
      <c r="E484" s="81"/>
      <c r="F484" s="81"/>
      <c r="G484" s="45"/>
    </row>
    <row r="485" spans="2:7">
      <c r="B485" s="46"/>
      <c r="C485" s="81"/>
      <c r="D485" s="81"/>
      <c r="E485" s="81"/>
      <c r="F485" s="81"/>
      <c r="G485" s="45"/>
    </row>
    <row r="486" spans="2:7">
      <c r="B486" s="46"/>
      <c r="C486" s="81"/>
      <c r="D486" s="81"/>
      <c r="E486" s="81"/>
      <c r="F486" s="81"/>
      <c r="G486" s="45"/>
    </row>
    <row r="487" spans="2:7">
      <c r="B487" s="46"/>
      <c r="C487" s="81"/>
      <c r="D487" s="81"/>
      <c r="E487" s="81"/>
      <c r="F487" s="81"/>
      <c r="G487" s="45"/>
    </row>
    <row r="488" spans="2:7">
      <c r="B488" s="46"/>
      <c r="C488" s="81"/>
      <c r="D488" s="81"/>
      <c r="E488" s="81"/>
      <c r="F488" s="81"/>
      <c r="G488" s="45"/>
    </row>
    <row r="489" spans="2:7">
      <c r="B489" s="46"/>
      <c r="C489" s="81"/>
      <c r="D489" s="81"/>
      <c r="E489" s="81"/>
      <c r="F489" s="81"/>
      <c r="G489" s="45"/>
    </row>
    <row r="490" spans="2:7">
      <c r="B490" s="46"/>
      <c r="C490" s="81"/>
      <c r="D490" s="81"/>
      <c r="E490" s="81"/>
      <c r="F490" s="81"/>
      <c r="G490" s="45"/>
    </row>
    <row r="491" spans="2:7">
      <c r="B491" s="46"/>
      <c r="C491" s="81"/>
      <c r="D491" s="81"/>
      <c r="E491" s="81"/>
      <c r="F491" s="81"/>
      <c r="G491" s="45"/>
    </row>
    <row r="492" spans="2:7">
      <c r="B492" s="46"/>
      <c r="C492" s="81"/>
      <c r="D492" s="81"/>
      <c r="E492" s="81"/>
      <c r="F492" s="81"/>
      <c r="G492" s="45"/>
    </row>
    <row r="493" spans="2:7">
      <c r="B493" s="46"/>
      <c r="C493" s="81"/>
      <c r="D493" s="81"/>
      <c r="E493" s="81"/>
      <c r="F493" s="81"/>
      <c r="G493" s="45"/>
    </row>
    <row r="494" spans="2:7">
      <c r="B494" s="46"/>
      <c r="C494" s="81"/>
      <c r="D494" s="81"/>
      <c r="E494" s="81"/>
      <c r="F494" s="81"/>
      <c r="G494" s="45"/>
    </row>
    <row r="495" spans="2:7">
      <c r="B495" s="46"/>
      <c r="C495" s="81"/>
      <c r="D495" s="81"/>
      <c r="E495" s="81"/>
      <c r="F495" s="81"/>
      <c r="G495" s="45"/>
    </row>
    <row r="496" spans="2:7">
      <c r="B496" s="46"/>
      <c r="C496" s="81"/>
      <c r="D496" s="81"/>
      <c r="E496" s="81"/>
      <c r="F496" s="81"/>
      <c r="G496" s="45"/>
    </row>
    <row r="497" spans="2:7">
      <c r="B497" s="46"/>
      <c r="C497" s="81"/>
      <c r="D497" s="81"/>
      <c r="E497" s="81"/>
      <c r="F497" s="81"/>
      <c r="G497" s="45"/>
    </row>
    <row r="498" spans="2:7">
      <c r="B498" s="46"/>
      <c r="C498" s="81"/>
      <c r="D498" s="81"/>
      <c r="E498" s="81"/>
      <c r="F498" s="81"/>
      <c r="G498" s="45"/>
    </row>
    <row r="499" spans="2:7">
      <c r="B499" s="46"/>
      <c r="C499" s="81"/>
      <c r="D499" s="81"/>
      <c r="E499" s="81"/>
      <c r="F499" s="81"/>
      <c r="G499" s="45"/>
    </row>
    <row r="500" spans="2:7">
      <c r="B500" s="46"/>
      <c r="C500" s="81"/>
      <c r="D500" s="81"/>
      <c r="E500" s="81"/>
      <c r="F500" s="81"/>
      <c r="G500" s="45"/>
    </row>
    <row r="501" spans="2:7">
      <c r="B501" s="46"/>
      <c r="C501" s="81"/>
      <c r="D501" s="81"/>
      <c r="E501" s="81"/>
      <c r="F501" s="81"/>
      <c r="G501" s="45"/>
    </row>
    <row r="502" spans="2:7">
      <c r="B502" s="46"/>
      <c r="C502" s="81"/>
      <c r="D502" s="81"/>
      <c r="E502" s="81"/>
      <c r="F502" s="81"/>
      <c r="G502" s="45"/>
    </row>
    <row r="503" spans="2:7">
      <c r="B503" s="46"/>
      <c r="C503" s="81"/>
      <c r="D503" s="81"/>
      <c r="E503" s="81"/>
      <c r="F503" s="81"/>
      <c r="G503" s="45"/>
    </row>
    <row r="504" spans="2:7">
      <c r="B504" s="46"/>
      <c r="C504" s="81"/>
      <c r="D504" s="81"/>
      <c r="E504" s="81"/>
      <c r="F504" s="81"/>
      <c r="G504" s="45"/>
    </row>
    <row r="505" spans="2:7">
      <c r="B505" s="46"/>
      <c r="C505" s="81"/>
      <c r="D505" s="81"/>
      <c r="E505" s="81"/>
      <c r="F505" s="81"/>
      <c r="G505" s="45"/>
    </row>
    <row r="506" spans="2:7">
      <c r="B506" s="46"/>
      <c r="C506" s="81"/>
      <c r="D506" s="81"/>
      <c r="E506" s="81"/>
      <c r="F506" s="81"/>
      <c r="G506" s="45"/>
    </row>
    <row r="507" spans="2:7">
      <c r="B507" s="46"/>
      <c r="C507" s="81"/>
      <c r="D507" s="81"/>
      <c r="E507" s="81"/>
      <c r="F507" s="81"/>
      <c r="G507" s="45"/>
    </row>
    <row r="508" spans="2:7">
      <c r="B508" s="46"/>
      <c r="C508" s="81"/>
      <c r="D508" s="81"/>
      <c r="E508" s="81"/>
      <c r="F508" s="81"/>
      <c r="G508" s="45"/>
    </row>
    <row r="509" spans="2:7">
      <c r="B509" s="46"/>
      <c r="C509" s="81"/>
      <c r="D509" s="81"/>
      <c r="E509" s="81"/>
      <c r="F509" s="81"/>
      <c r="G509" s="45"/>
    </row>
    <row r="510" spans="2:7">
      <c r="B510" s="46"/>
      <c r="C510" s="81"/>
      <c r="D510" s="81"/>
      <c r="E510" s="81"/>
      <c r="F510" s="81"/>
      <c r="G510" s="45"/>
    </row>
    <row r="511" spans="2:7">
      <c r="B511" s="46"/>
      <c r="C511" s="81"/>
      <c r="D511" s="81"/>
      <c r="E511" s="81"/>
      <c r="F511" s="81"/>
      <c r="G511" s="45"/>
    </row>
    <row r="512" spans="2:7">
      <c r="B512" s="46"/>
      <c r="C512" s="81"/>
      <c r="D512" s="81"/>
      <c r="E512" s="81"/>
      <c r="F512" s="81"/>
      <c r="G512" s="45"/>
    </row>
    <row r="513" spans="2:7">
      <c r="B513" s="46"/>
      <c r="C513" s="81"/>
      <c r="D513" s="81"/>
      <c r="E513" s="81"/>
      <c r="F513" s="81"/>
      <c r="G513" s="45"/>
    </row>
    <row r="514" spans="2:7">
      <c r="B514" s="46"/>
      <c r="C514" s="81"/>
      <c r="D514" s="81"/>
      <c r="E514" s="81"/>
      <c r="F514" s="81"/>
      <c r="G514" s="45"/>
    </row>
    <row r="515" spans="2:7">
      <c r="B515" s="46"/>
      <c r="C515" s="81"/>
      <c r="D515" s="81"/>
      <c r="E515" s="81"/>
      <c r="F515" s="81"/>
      <c r="G515" s="45"/>
    </row>
    <row r="516" spans="2:7">
      <c r="B516" s="46"/>
      <c r="C516" s="81"/>
      <c r="D516" s="81"/>
      <c r="E516" s="81"/>
      <c r="F516" s="81"/>
      <c r="G516" s="45"/>
    </row>
    <row r="517" spans="2:7">
      <c r="B517" s="46"/>
      <c r="C517" s="81"/>
      <c r="D517" s="81"/>
      <c r="E517" s="81"/>
      <c r="F517" s="81"/>
      <c r="G517" s="45"/>
    </row>
    <row r="518" spans="2:7">
      <c r="B518" s="46"/>
      <c r="C518" s="81"/>
      <c r="D518" s="81"/>
      <c r="E518" s="81"/>
      <c r="F518" s="81"/>
      <c r="G518" s="45"/>
    </row>
    <row r="519" spans="2:7">
      <c r="B519" s="46"/>
      <c r="C519" s="81"/>
      <c r="D519" s="81"/>
      <c r="E519" s="81"/>
      <c r="F519" s="81"/>
      <c r="G519" s="45"/>
    </row>
    <row r="520" spans="2:7">
      <c r="B520" s="46"/>
      <c r="C520" s="81"/>
      <c r="D520" s="81"/>
      <c r="E520" s="81"/>
      <c r="F520" s="81"/>
      <c r="G520" s="45"/>
    </row>
    <row r="521" spans="2:7">
      <c r="B521" s="46"/>
      <c r="C521" s="81"/>
      <c r="D521" s="81"/>
      <c r="E521" s="81"/>
      <c r="F521" s="81"/>
      <c r="G521" s="45"/>
    </row>
    <row r="522" spans="2:7">
      <c r="B522" s="46"/>
      <c r="C522" s="81"/>
      <c r="D522" s="81"/>
      <c r="E522" s="81"/>
      <c r="F522" s="81"/>
      <c r="G522" s="45"/>
    </row>
    <row r="523" spans="2:7">
      <c r="B523" s="46"/>
      <c r="C523" s="81"/>
      <c r="D523" s="81"/>
      <c r="E523" s="81"/>
      <c r="F523" s="81"/>
      <c r="G523" s="45"/>
    </row>
    <row r="524" spans="2:7">
      <c r="B524" s="46"/>
      <c r="C524" s="81"/>
      <c r="D524" s="81"/>
      <c r="E524" s="81"/>
      <c r="F524" s="81"/>
      <c r="G524" s="45"/>
    </row>
    <row r="525" spans="2:7">
      <c r="B525" s="46"/>
      <c r="C525" s="81"/>
      <c r="D525" s="81"/>
      <c r="E525" s="81"/>
      <c r="F525" s="81"/>
      <c r="G525" s="45"/>
    </row>
    <row r="526" spans="2:7">
      <c r="B526" s="46"/>
      <c r="C526" s="81"/>
      <c r="D526" s="81"/>
      <c r="E526" s="81"/>
      <c r="F526" s="81"/>
      <c r="G526" s="45"/>
    </row>
    <row r="527" spans="2:7">
      <c r="B527" s="46"/>
      <c r="C527" s="81"/>
      <c r="D527" s="81"/>
      <c r="E527" s="81"/>
      <c r="F527" s="81"/>
      <c r="G527" s="45"/>
    </row>
    <row r="528" spans="2:7">
      <c r="B528" s="46"/>
      <c r="C528" s="81"/>
      <c r="D528" s="81"/>
      <c r="E528" s="81"/>
      <c r="F528" s="81"/>
      <c r="G528" s="45"/>
    </row>
    <row r="529" spans="2:7">
      <c r="B529" s="46"/>
      <c r="C529" s="81"/>
      <c r="D529" s="81"/>
      <c r="E529" s="81"/>
      <c r="F529" s="81"/>
      <c r="G529" s="45"/>
    </row>
    <row r="530" spans="2:7">
      <c r="B530" s="46"/>
      <c r="C530" s="81"/>
      <c r="D530" s="81"/>
      <c r="E530" s="81"/>
      <c r="F530" s="81"/>
      <c r="G530" s="45"/>
    </row>
    <row r="531" spans="2:7">
      <c r="B531" s="46"/>
      <c r="C531" s="81"/>
      <c r="D531" s="81"/>
      <c r="E531" s="81"/>
      <c r="F531" s="81"/>
      <c r="G531" s="45"/>
    </row>
    <row r="532" spans="2:7">
      <c r="B532" s="46"/>
      <c r="C532" s="81"/>
      <c r="D532" s="81"/>
      <c r="E532" s="81"/>
      <c r="F532" s="81"/>
      <c r="G532" s="45"/>
    </row>
    <row r="533" spans="2:7">
      <c r="B533" s="46"/>
      <c r="C533" s="81"/>
      <c r="D533" s="81"/>
      <c r="E533" s="81"/>
      <c r="F533" s="81"/>
      <c r="G533" s="45"/>
    </row>
    <row r="534" spans="2:7">
      <c r="B534" s="46"/>
      <c r="C534" s="81"/>
      <c r="D534" s="81"/>
      <c r="E534" s="81"/>
      <c r="F534" s="81"/>
      <c r="G534" s="45"/>
    </row>
    <row r="535" spans="2:7">
      <c r="B535" s="46"/>
      <c r="C535" s="81"/>
      <c r="D535" s="81"/>
      <c r="E535" s="81"/>
      <c r="F535" s="81"/>
      <c r="G535" s="45"/>
    </row>
    <row r="536" spans="2:7">
      <c r="B536" s="46"/>
      <c r="C536" s="81"/>
      <c r="D536" s="81"/>
      <c r="E536" s="81"/>
      <c r="F536" s="81"/>
      <c r="G536" s="45"/>
    </row>
    <row r="537" spans="2:7">
      <c r="B537" s="46"/>
      <c r="C537" s="81"/>
      <c r="D537" s="81"/>
      <c r="E537" s="81"/>
      <c r="F537" s="81"/>
      <c r="G537" s="45"/>
    </row>
    <row r="538" spans="2:7">
      <c r="B538" s="46"/>
      <c r="C538" s="81"/>
      <c r="D538" s="81"/>
      <c r="E538" s="81"/>
      <c r="F538" s="81"/>
      <c r="G538" s="45"/>
    </row>
    <row r="539" spans="2:7">
      <c r="B539" s="46"/>
      <c r="C539" s="81"/>
      <c r="D539" s="81"/>
      <c r="E539" s="81"/>
      <c r="F539" s="81"/>
      <c r="G539" s="45"/>
    </row>
    <row r="540" spans="2:7">
      <c r="B540" s="46"/>
      <c r="C540" s="81"/>
      <c r="D540" s="81"/>
      <c r="E540" s="81"/>
      <c r="F540" s="81"/>
      <c r="G540" s="45"/>
    </row>
    <row r="541" spans="2:7">
      <c r="B541" s="46"/>
      <c r="C541" s="81"/>
      <c r="D541" s="81"/>
      <c r="E541" s="81"/>
      <c r="F541" s="81"/>
      <c r="G541" s="45"/>
    </row>
    <row r="542" spans="2:7">
      <c r="B542" s="46"/>
      <c r="C542" s="81"/>
      <c r="D542" s="81"/>
      <c r="E542" s="81"/>
      <c r="F542" s="81"/>
      <c r="G542" s="45"/>
    </row>
    <row r="543" spans="2:7">
      <c r="B543" s="46"/>
      <c r="C543" s="81"/>
      <c r="D543" s="81"/>
      <c r="E543" s="81"/>
      <c r="F543" s="81"/>
      <c r="G543" s="45"/>
    </row>
    <row r="544" spans="2:7">
      <c r="B544" s="46"/>
      <c r="C544" s="81"/>
      <c r="D544" s="81"/>
      <c r="E544" s="81"/>
      <c r="F544" s="81"/>
      <c r="G544" s="45"/>
    </row>
    <row r="545" spans="2:7">
      <c r="B545" s="46"/>
      <c r="C545" s="81"/>
      <c r="D545" s="81"/>
      <c r="E545" s="81"/>
      <c r="F545" s="81"/>
      <c r="G545" s="45"/>
    </row>
    <row r="546" spans="2:7">
      <c r="B546" s="46"/>
      <c r="C546" s="81"/>
      <c r="D546" s="81"/>
      <c r="E546" s="81"/>
      <c r="F546" s="81"/>
      <c r="G546" s="45"/>
    </row>
    <row r="547" spans="2:7">
      <c r="B547" s="46"/>
      <c r="C547" s="81"/>
      <c r="D547" s="81"/>
      <c r="E547" s="81"/>
      <c r="F547" s="81"/>
      <c r="G547" s="45"/>
    </row>
    <row r="548" spans="2:7">
      <c r="B548" s="46"/>
      <c r="C548" s="81"/>
      <c r="D548" s="81"/>
      <c r="E548" s="81"/>
      <c r="F548" s="81"/>
      <c r="G548" s="45"/>
    </row>
    <row r="549" spans="2:7">
      <c r="B549" s="46"/>
      <c r="C549" s="81"/>
      <c r="D549" s="81"/>
      <c r="E549" s="81"/>
      <c r="F549" s="81"/>
      <c r="G549" s="45"/>
    </row>
    <row r="550" spans="2:7">
      <c r="B550" s="46"/>
      <c r="C550" s="81"/>
      <c r="D550" s="81"/>
      <c r="E550" s="81"/>
      <c r="F550" s="81"/>
      <c r="G550" s="45"/>
    </row>
    <row r="551" spans="2:7">
      <c r="B551" s="46"/>
      <c r="C551" s="81"/>
      <c r="D551" s="81"/>
      <c r="E551" s="81"/>
      <c r="F551" s="81"/>
      <c r="G551" s="45"/>
    </row>
    <row r="552" spans="2:7">
      <c r="B552" s="46"/>
      <c r="C552" s="81"/>
      <c r="D552" s="81"/>
      <c r="E552" s="81"/>
      <c r="F552" s="81"/>
      <c r="G552" s="45"/>
    </row>
    <row r="553" spans="2:7">
      <c r="B553" s="46"/>
      <c r="C553" s="81"/>
      <c r="D553" s="81"/>
      <c r="E553" s="81"/>
      <c r="F553" s="81"/>
      <c r="G553" s="45"/>
    </row>
    <row r="554" spans="2:7">
      <c r="B554" s="46"/>
      <c r="C554" s="81"/>
      <c r="D554" s="81"/>
      <c r="E554" s="81"/>
      <c r="F554" s="81"/>
      <c r="G554" s="45"/>
    </row>
    <row r="555" spans="2:7">
      <c r="B555" s="46"/>
      <c r="C555" s="81"/>
      <c r="D555" s="81"/>
      <c r="E555" s="81"/>
      <c r="F555" s="81"/>
      <c r="G555" s="45"/>
    </row>
    <row r="556" spans="2:7">
      <c r="B556" s="46"/>
      <c r="C556" s="81"/>
      <c r="D556" s="81"/>
      <c r="E556" s="81"/>
      <c r="F556" s="81"/>
      <c r="G556" s="45"/>
    </row>
    <row r="557" spans="2:7">
      <c r="B557" s="46"/>
      <c r="C557" s="81"/>
      <c r="D557" s="81"/>
      <c r="E557" s="81"/>
      <c r="F557" s="81"/>
      <c r="G557" s="45"/>
    </row>
    <row r="558" spans="2:7">
      <c r="B558" s="46"/>
      <c r="C558" s="81"/>
      <c r="D558" s="81"/>
      <c r="E558" s="81"/>
      <c r="F558" s="81"/>
      <c r="G558" s="45"/>
    </row>
    <row r="559" spans="2:7">
      <c r="B559" s="46"/>
      <c r="C559" s="81"/>
      <c r="D559" s="81"/>
      <c r="E559" s="81"/>
      <c r="F559" s="81"/>
      <c r="G559" s="45"/>
    </row>
    <row r="560" spans="2:7">
      <c r="B560" s="46"/>
      <c r="C560" s="81"/>
      <c r="D560" s="81"/>
      <c r="E560" s="81"/>
      <c r="F560" s="81"/>
      <c r="G560" s="45"/>
    </row>
    <row r="561" spans="2:7">
      <c r="B561" s="46"/>
      <c r="C561" s="81"/>
      <c r="D561" s="81"/>
      <c r="E561" s="81"/>
      <c r="F561" s="81"/>
      <c r="G561" s="45"/>
    </row>
    <row r="562" spans="2:7">
      <c r="B562" s="46"/>
      <c r="C562" s="81"/>
      <c r="D562" s="81"/>
      <c r="E562" s="81"/>
      <c r="F562" s="81"/>
      <c r="G562" s="45"/>
    </row>
    <row r="563" spans="2:7">
      <c r="B563" s="46"/>
      <c r="C563" s="81"/>
      <c r="D563" s="81"/>
      <c r="E563" s="81"/>
      <c r="F563" s="81"/>
      <c r="G563" s="45"/>
    </row>
    <row r="564" spans="2:7">
      <c r="B564" s="46"/>
      <c r="C564" s="81"/>
      <c r="D564" s="81"/>
      <c r="E564" s="81"/>
      <c r="F564" s="81"/>
      <c r="G564" s="45"/>
    </row>
    <row r="565" spans="2:7">
      <c r="B565" s="46"/>
      <c r="C565" s="81"/>
      <c r="D565" s="81"/>
      <c r="E565" s="81"/>
      <c r="F565" s="81"/>
      <c r="G565" s="45"/>
    </row>
    <row r="566" spans="2:7">
      <c r="B566" s="46"/>
      <c r="C566" s="81"/>
      <c r="D566" s="81"/>
      <c r="E566" s="81"/>
      <c r="F566" s="81"/>
      <c r="G566" s="45"/>
    </row>
    <row r="567" spans="2:7">
      <c r="B567" s="46"/>
      <c r="C567" s="81"/>
      <c r="D567" s="81"/>
      <c r="E567" s="81"/>
      <c r="F567" s="81"/>
      <c r="G567" s="45"/>
    </row>
    <row r="568" spans="2:7">
      <c r="B568" s="46"/>
      <c r="C568" s="81"/>
      <c r="D568" s="81"/>
      <c r="E568" s="81"/>
      <c r="F568" s="81"/>
      <c r="G568" s="45"/>
    </row>
    <row r="569" spans="2:7">
      <c r="B569" s="46"/>
      <c r="C569" s="81"/>
      <c r="D569" s="81"/>
      <c r="E569" s="81"/>
      <c r="F569" s="81"/>
      <c r="G569" s="45"/>
    </row>
    <row r="570" spans="2:7">
      <c r="B570" s="46"/>
      <c r="C570" s="81"/>
      <c r="D570" s="81"/>
      <c r="E570" s="81"/>
      <c r="F570" s="81"/>
      <c r="G570" s="45"/>
    </row>
    <row r="571" spans="2:7">
      <c r="B571" s="46"/>
      <c r="C571" s="81"/>
      <c r="D571" s="81"/>
      <c r="E571" s="81"/>
      <c r="F571" s="81"/>
      <c r="G571" s="45"/>
    </row>
    <row r="572" spans="2:7">
      <c r="B572" s="46"/>
      <c r="C572" s="81"/>
      <c r="D572" s="81"/>
      <c r="E572" s="81"/>
      <c r="F572" s="81"/>
      <c r="G572" s="45"/>
    </row>
    <row r="573" spans="2:7">
      <c r="B573" s="46"/>
      <c r="C573" s="81"/>
      <c r="D573" s="81"/>
      <c r="E573" s="81"/>
      <c r="F573" s="81"/>
      <c r="G573" s="45"/>
    </row>
    <row r="574" spans="2:7">
      <c r="B574" s="46"/>
      <c r="C574" s="81"/>
      <c r="D574" s="81"/>
      <c r="E574" s="81"/>
      <c r="F574" s="81"/>
      <c r="G574" s="45"/>
    </row>
    <row r="575" spans="2:7">
      <c r="B575" s="46"/>
      <c r="C575" s="81"/>
      <c r="D575" s="81"/>
      <c r="E575" s="81"/>
      <c r="F575" s="81"/>
      <c r="G575" s="45"/>
    </row>
    <row r="576" spans="2:7">
      <c r="B576" s="46"/>
      <c r="C576" s="81"/>
      <c r="D576" s="81"/>
      <c r="E576" s="81"/>
      <c r="F576" s="81"/>
      <c r="G576" s="45"/>
    </row>
    <row r="577" spans="2:7">
      <c r="B577" s="46"/>
      <c r="C577" s="81"/>
      <c r="D577" s="81"/>
      <c r="E577" s="81"/>
      <c r="F577" s="81"/>
      <c r="G577" s="45"/>
    </row>
    <row r="578" spans="2:7">
      <c r="B578" s="46"/>
      <c r="C578" s="81"/>
      <c r="D578" s="81"/>
      <c r="E578" s="81"/>
      <c r="F578" s="81"/>
      <c r="G578" s="45"/>
    </row>
    <row r="579" spans="2:7">
      <c r="B579" s="46"/>
      <c r="C579" s="81"/>
      <c r="D579" s="81"/>
      <c r="E579" s="81"/>
      <c r="F579" s="81"/>
      <c r="G579" s="45"/>
    </row>
    <row r="580" spans="2:7">
      <c r="B580" s="46"/>
      <c r="C580" s="81"/>
      <c r="D580" s="81"/>
      <c r="E580" s="81"/>
      <c r="F580" s="81"/>
      <c r="G580" s="45"/>
    </row>
    <row r="581" spans="2:7">
      <c r="B581" s="46"/>
      <c r="C581" s="81"/>
      <c r="D581" s="81"/>
      <c r="E581" s="81"/>
      <c r="F581" s="81"/>
      <c r="G581" s="45"/>
    </row>
    <row r="582" spans="2:7">
      <c r="B582" s="46"/>
      <c r="C582" s="81"/>
      <c r="D582" s="81"/>
      <c r="E582" s="81"/>
      <c r="F582" s="81"/>
      <c r="G582" s="45"/>
    </row>
    <row r="583" spans="2:7">
      <c r="B583" s="46"/>
      <c r="C583" s="81"/>
      <c r="D583" s="81"/>
      <c r="E583" s="81"/>
      <c r="F583" s="81"/>
      <c r="G583" s="45"/>
    </row>
    <row r="584" spans="2:7">
      <c r="B584" s="46"/>
      <c r="C584" s="81"/>
      <c r="D584" s="81"/>
      <c r="E584" s="81"/>
      <c r="F584" s="81"/>
      <c r="G584" s="45"/>
    </row>
    <row r="585" spans="2:7">
      <c r="B585" s="46"/>
      <c r="C585" s="81"/>
      <c r="D585" s="81"/>
      <c r="E585" s="81"/>
      <c r="F585" s="81"/>
      <c r="G585" s="45"/>
    </row>
    <row r="586" spans="2:7">
      <c r="B586" s="46"/>
      <c r="C586" s="81"/>
      <c r="D586" s="81"/>
      <c r="E586" s="81"/>
      <c r="F586" s="81"/>
      <c r="G586" s="45"/>
    </row>
    <row r="587" spans="2:7">
      <c r="B587" s="46"/>
      <c r="C587" s="81"/>
      <c r="D587" s="81"/>
      <c r="E587" s="81"/>
      <c r="F587" s="81"/>
      <c r="G587" s="45"/>
    </row>
    <row r="588" spans="2:7">
      <c r="B588" s="46"/>
      <c r="C588" s="81"/>
      <c r="D588" s="81"/>
      <c r="E588" s="81"/>
      <c r="F588" s="81"/>
      <c r="G588" s="45"/>
    </row>
    <row r="589" spans="2:7">
      <c r="B589" s="46"/>
      <c r="C589" s="81"/>
      <c r="D589" s="81"/>
      <c r="E589" s="81"/>
      <c r="F589" s="81"/>
      <c r="G589" s="45"/>
    </row>
    <row r="590" spans="2:7">
      <c r="B590" s="46"/>
      <c r="C590" s="81"/>
      <c r="D590" s="81"/>
      <c r="E590" s="81"/>
      <c r="F590" s="81"/>
      <c r="G590" s="45"/>
    </row>
    <row r="591" spans="2:7">
      <c r="B591" s="46"/>
      <c r="C591" s="81"/>
      <c r="D591" s="81"/>
      <c r="E591" s="81"/>
      <c r="F591" s="81"/>
      <c r="G591" s="45"/>
    </row>
    <row r="592" spans="2:7">
      <c r="B592" s="46"/>
      <c r="C592" s="81"/>
      <c r="D592" s="81"/>
      <c r="E592" s="81"/>
      <c r="F592" s="81"/>
      <c r="G592" s="45"/>
    </row>
    <row r="593" spans="2:7">
      <c r="B593" s="46"/>
      <c r="C593" s="81"/>
      <c r="D593" s="81"/>
      <c r="E593" s="81"/>
      <c r="F593" s="81"/>
      <c r="G593" s="45"/>
    </row>
    <row r="594" spans="2:7">
      <c r="B594" s="46"/>
      <c r="C594" s="81"/>
      <c r="D594" s="81"/>
      <c r="E594" s="81"/>
      <c r="F594" s="81"/>
      <c r="G594" s="45"/>
    </row>
    <row r="595" spans="2:7">
      <c r="B595" s="46"/>
      <c r="C595" s="81"/>
      <c r="D595" s="81"/>
      <c r="E595" s="81"/>
      <c r="F595" s="81"/>
      <c r="G595" s="45"/>
    </row>
    <row r="596" spans="2:7">
      <c r="B596" s="46"/>
      <c r="C596" s="81"/>
      <c r="D596" s="81"/>
      <c r="E596" s="81"/>
      <c r="F596" s="81"/>
      <c r="G596" s="45"/>
    </row>
    <row r="597" spans="2:7">
      <c r="B597" s="46"/>
      <c r="C597" s="81"/>
      <c r="D597" s="81"/>
      <c r="E597" s="81"/>
      <c r="F597" s="81"/>
      <c r="G597" s="45"/>
    </row>
    <row r="598" spans="2:7">
      <c r="B598" s="46"/>
      <c r="C598" s="81"/>
      <c r="D598" s="81"/>
      <c r="E598" s="81"/>
      <c r="F598" s="81"/>
      <c r="G598" s="45"/>
    </row>
    <row r="599" spans="2:7">
      <c r="B599" s="46"/>
      <c r="C599" s="81"/>
      <c r="D599" s="81"/>
      <c r="E599" s="81"/>
      <c r="F599" s="81"/>
      <c r="G599" s="45"/>
    </row>
    <row r="600" spans="2:7">
      <c r="B600" s="46"/>
      <c r="C600" s="81"/>
      <c r="D600" s="81"/>
      <c r="E600" s="81"/>
      <c r="F600" s="81"/>
      <c r="G600" s="45"/>
    </row>
    <row r="601" spans="2:7">
      <c r="B601" s="46"/>
      <c r="C601" s="81"/>
      <c r="D601" s="81"/>
      <c r="E601" s="81"/>
      <c r="F601" s="81"/>
      <c r="G601" s="45"/>
    </row>
    <row r="602" spans="2:7">
      <c r="B602" s="46"/>
      <c r="C602" s="81"/>
      <c r="D602" s="81"/>
      <c r="E602" s="81"/>
      <c r="F602" s="81"/>
      <c r="G602" s="45"/>
    </row>
    <row r="603" spans="2:7">
      <c r="B603" s="46"/>
      <c r="C603" s="81"/>
      <c r="D603" s="81"/>
      <c r="E603" s="81"/>
      <c r="F603" s="81"/>
      <c r="G603" s="45"/>
    </row>
    <row r="604" spans="2:7">
      <c r="B604" s="46"/>
      <c r="C604" s="81"/>
      <c r="D604" s="81"/>
      <c r="E604" s="81"/>
      <c r="F604" s="81"/>
      <c r="G604" s="45"/>
    </row>
    <row r="605" spans="2:7">
      <c r="B605" s="46"/>
      <c r="C605" s="81"/>
      <c r="D605" s="81"/>
      <c r="E605" s="81"/>
      <c r="F605" s="81"/>
      <c r="G605" s="45"/>
    </row>
    <row r="606" spans="2:7">
      <c r="B606" s="46"/>
      <c r="C606" s="81"/>
      <c r="D606" s="81"/>
      <c r="E606" s="81"/>
      <c r="F606" s="81"/>
      <c r="G606" s="45"/>
    </row>
    <row r="607" spans="2:7">
      <c r="B607" s="46"/>
      <c r="C607" s="81"/>
      <c r="D607" s="81"/>
      <c r="E607" s="81"/>
      <c r="F607" s="81"/>
      <c r="G607" s="45"/>
    </row>
    <row r="608" spans="2:7">
      <c r="B608" s="46"/>
      <c r="C608" s="81"/>
      <c r="D608" s="81"/>
      <c r="E608" s="81"/>
      <c r="F608" s="81"/>
      <c r="G608" s="45"/>
    </row>
    <row r="609" spans="2:7">
      <c r="B609" s="46"/>
      <c r="C609" s="81"/>
      <c r="D609" s="81"/>
      <c r="E609" s="81"/>
      <c r="F609" s="81"/>
      <c r="G609" s="45"/>
    </row>
    <row r="610" spans="2:7">
      <c r="B610" s="46"/>
      <c r="C610" s="81"/>
      <c r="D610" s="81"/>
      <c r="E610" s="81"/>
      <c r="F610" s="81"/>
      <c r="G610" s="45"/>
    </row>
    <row r="611" spans="2:7">
      <c r="B611" s="46"/>
      <c r="C611" s="81"/>
      <c r="D611" s="81"/>
      <c r="E611" s="81"/>
      <c r="F611" s="81"/>
      <c r="G611" s="45"/>
    </row>
    <row r="612" spans="2:7">
      <c r="B612" s="46"/>
      <c r="C612" s="81"/>
      <c r="D612" s="81"/>
      <c r="E612" s="81"/>
      <c r="F612" s="81"/>
      <c r="G612" s="45"/>
    </row>
    <row r="613" spans="2:7">
      <c r="B613" s="46"/>
      <c r="C613" s="81"/>
      <c r="D613" s="81"/>
      <c r="E613" s="81"/>
      <c r="F613" s="81"/>
      <c r="G613" s="45"/>
    </row>
    <row r="614" spans="2:7">
      <c r="B614" s="46"/>
      <c r="C614" s="81"/>
      <c r="D614" s="81"/>
      <c r="E614" s="81"/>
      <c r="F614" s="81"/>
      <c r="G614" s="45"/>
    </row>
    <row r="615" spans="2:7">
      <c r="B615" s="46"/>
      <c r="C615" s="81"/>
      <c r="D615" s="81"/>
      <c r="E615" s="81"/>
      <c r="F615" s="81"/>
      <c r="G615" s="45"/>
    </row>
    <row r="616" spans="2:7">
      <c r="B616" s="46"/>
      <c r="C616" s="81"/>
      <c r="D616" s="81"/>
      <c r="E616" s="81"/>
      <c r="F616" s="81"/>
      <c r="G616" s="45"/>
    </row>
    <row r="617" spans="2:7">
      <c r="B617" s="46"/>
      <c r="C617" s="81"/>
      <c r="D617" s="81"/>
      <c r="E617" s="81"/>
      <c r="F617" s="81"/>
      <c r="G617" s="45"/>
    </row>
    <row r="618" spans="2:7">
      <c r="B618" s="46"/>
      <c r="C618" s="81"/>
      <c r="D618" s="81"/>
      <c r="E618" s="81"/>
      <c r="F618" s="81"/>
      <c r="G618" s="45"/>
    </row>
    <row r="619" spans="2:7">
      <c r="B619" s="46"/>
      <c r="C619" s="81"/>
      <c r="D619" s="81"/>
      <c r="E619" s="81"/>
      <c r="F619" s="81"/>
      <c r="G619" s="45"/>
    </row>
    <row r="620" spans="2:7">
      <c r="B620" s="46"/>
      <c r="C620" s="81"/>
      <c r="D620" s="81"/>
      <c r="E620" s="81"/>
      <c r="F620" s="81"/>
      <c r="G620" s="45"/>
    </row>
    <row r="621" spans="2:7">
      <c r="B621" s="46"/>
      <c r="C621" s="81"/>
      <c r="D621" s="81"/>
      <c r="E621" s="81"/>
      <c r="F621" s="81"/>
      <c r="G621" s="45"/>
    </row>
    <row r="622" spans="2:7">
      <c r="B622" s="46"/>
      <c r="C622" s="81"/>
      <c r="D622" s="81"/>
      <c r="E622" s="81"/>
      <c r="F622" s="81"/>
      <c r="G622" s="45"/>
    </row>
    <row r="623" spans="2:7">
      <c r="B623" s="46"/>
      <c r="C623" s="81"/>
      <c r="D623" s="81"/>
      <c r="E623" s="81"/>
      <c r="F623" s="81"/>
      <c r="G623" s="45"/>
    </row>
    <row r="624" spans="2:7">
      <c r="B624" s="46"/>
      <c r="C624" s="81"/>
      <c r="D624" s="81"/>
      <c r="E624" s="81"/>
      <c r="F624" s="81"/>
      <c r="G624" s="45"/>
    </row>
    <row r="625" spans="2:7">
      <c r="B625" s="46"/>
      <c r="C625" s="81"/>
      <c r="D625" s="81"/>
      <c r="E625" s="81"/>
      <c r="F625" s="81"/>
      <c r="G625" s="45"/>
    </row>
    <row r="626" spans="2:7">
      <c r="B626" s="46"/>
      <c r="C626" s="81"/>
      <c r="D626" s="81"/>
      <c r="E626" s="81"/>
      <c r="F626" s="81"/>
      <c r="G626" s="45"/>
    </row>
    <row r="627" spans="2:7">
      <c r="B627" s="46"/>
      <c r="C627" s="81"/>
      <c r="D627" s="81"/>
      <c r="E627" s="81"/>
      <c r="F627" s="81"/>
      <c r="G627" s="45"/>
    </row>
    <row r="628" spans="2:7">
      <c r="B628" s="46"/>
      <c r="C628" s="81"/>
      <c r="D628" s="81"/>
      <c r="E628" s="81"/>
      <c r="F628" s="81"/>
      <c r="G628" s="45"/>
    </row>
    <row r="629" spans="2:7">
      <c r="B629" s="46"/>
      <c r="C629" s="81"/>
      <c r="D629" s="81"/>
      <c r="E629" s="81"/>
      <c r="F629" s="81"/>
      <c r="G629" s="45"/>
    </row>
    <row r="630" spans="2:7">
      <c r="B630" s="46"/>
      <c r="C630" s="81"/>
      <c r="D630" s="81"/>
      <c r="E630" s="81"/>
      <c r="F630" s="81"/>
      <c r="G630" s="45"/>
    </row>
    <row r="631" spans="2:7">
      <c r="B631" s="46"/>
      <c r="C631" s="81"/>
      <c r="D631" s="81"/>
      <c r="E631" s="81"/>
      <c r="F631" s="81"/>
      <c r="G631" s="45"/>
    </row>
    <row r="632" spans="2:7">
      <c r="B632" s="46"/>
      <c r="C632" s="81"/>
      <c r="D632" s="81"/>
      <c r="E632" s="81"/>
      <c r="F632" s="81"/>
      <c r="G632" s="45"/>
    </row>
    <row r="633" spans="2:7">
      <c r="B633" s="46"/>
      <c r="C633" s="81"/>
      <c r="D633" s="81"/>
      <c r="E633" s="81"/>
      <c r="F633" s="81"/>
      <c r="G633" s="45"/>
    </row>
    <row r="634" spans="2:7">
      <c r="B634" s="46"/>
      <c r="C634" s="81"/>
      <c r="D634" s="81"/>
      <c r="E634" s="81"/>
      <c r="F634" s="81"/>
      <c r="G634" s="45"/>
    </row>
    <row r="635" spans="2:7">
      <c r="B635" s="46"/>
      <c r="C635" s="81"/>
      <c r="D635" s="81"/>
      <c r="E635" s="81"/>
      <c r="F635" s="81"/>
      <c r="G635" s="45"/>
    </row>
    <row r="636" spans="2:7">
      <c r="B636" s="46"/>
      <c r="C636" s="81"/>
      <c r="D636" s="81"/>
      <c r="E636" s="81"/>
      <c r="F636" s="81"/>
      <c r="G636" s="45"/>
    </row>
    <row r="637" spans="2:7">
      <c r="B637" s="46"/>
      <c r="C637" s="81"/>
      <c r="D637" s="81"/>
      <c r="E637" s="81"/>
      <c r="F637" s="81"/>
      <c r="G637" s="45"/>
    </row>
    <row r="638" spans="2:7">
      <c r="B638" s="46"/>
      <c r="C638" s="81"/>
      <c r="D638" s="81"/>
      <c r="E638" s="81"/>
      <c r="F638" s="81"/>
      <c r="G638" s="45"/>
    </row>
    <row r="639" spans="2:7">
      <c r="B639" s="46"/>
      <c r="C639" s="81"/>
      <c r="D639" s="81"/>
      <c r="E639" s="81"/>
      <c r="F639" s="81"/>
      <c r="G639" s="45"/>
    </row>
    <row r="640" spans="2:7">
      <c r="B640" s="46"/>
      <c r="C640" s="81"/>
      <c r="D640" s="81"/>
      <c r="E640" s="81"/>
      <c r="F640" s="81"/>
      <c r="G640" s="45"/>
    </row>
    <row r="641" spans="2:7">
      <c r="B641" s="46"/>
      <c r="C641" s="81"/>
      <c r="D641" s="81"/>
      <c r="E641" s="81"/>
      <c r="F641" s="81"/>
      <c r="G641" s="45"/>
    </row>
    <row r="642" spans="2:7">
      <c r="B642" s="46"/>
      <c r="C642" s="81"/>
      <c r="D642" s="81"/>
      <c r="E642" s="81"/>
      <c r="F642" s="81"/>
      <c r="G642" s="45"/>
    </row>
    <row r="643" spans="2:7">
      <c r="B643" s="46"/>
      <c r="C643" s="81"/>
      <c r="D643" s="81"/>
      <c r="E643" s="81"/>
      <c r="F643" s="81"/>
      <c r="G643" s="45"/>
    </row>
    <row r="644" spans="2:7">
      <c r="B644" s="46"/>
      <c r="C644" s="81"/>
      <c r="D644" s="81"/>
      <c r="E644" s="81"/>
      <c r="F644" s="81"/>
      <c r="G644" s="45"/>
    </row>
    <row r="645" spans="2:7">
      <c r="B645" s="46"/>
      <c r="C645" s="81"/>
      <c r="D645" s="81"/>
      <c r="E645" s="81"/>
      <c r="F645" s="81"/>
      <c r="G645" s="45"/>
    </row>
    <row r="646" spans="2:7">
      <c r="B646" s="46"/>
      <c r="C646" s="81"/>
      <c r="D646" s="81"/>
      <c r="E646" s="81"/>
      <c r="F646" s="81"/>
      <c r="G646" s="45"/>
    </row>
    <row r="647" spans="2:7">
      <c r="B647" s="46"/>
      <c r="C647" s="81"/>
      <c r="D647" s="81"/>
      <c r="E647" s="81"/>
      <c r="F647" s="81"/>
      <c r="G647" s="45"/>
    </row>
    <row r="648" spans="2:7">
      <c r="B648" s="46"/>
      <c r="C648" s="81"/>
      <c r="D648" s="81"/>
      <c r="E648" s="81"/>
      <c r="F648" s="81"/>
      <c r="G648" s="45"/>
    </row>
    <row r="649" spans="2:7">
      <c r="B649" s="46"/>
      <c r="C649" s="81"/>
      <c r="D649" s="81"/>
      <c r="E649" s="81"/>
      <c r="F649" s="81"/>
      <c r="G649" s="45"/>
    </row>
    <row r="650" spans="2:7">
      <c r="B650" s="46"/>
      <c r="C650" s="81"/>
      <c r="D650" s="81"/>
      <c r="E650" s="81"/>
      <c r="F650" s="81"/>
      <c r="G650" s="45"/>
    </row>
    <row r="651" spans="2:7">
      <c r="B651" s="46"/>
      <c r="C651" s="81"/>
      <c r="D651" s="81"/>
      <c r="E651" s="81"/>
      <c r="F651" s="81"/>
      <c r="G651" s="45"/>
    </row>
    <row r="652" spans="2:7">
      <c r="B652" s="46"/>
      <c r="C652" s="81"/>
      <c r="D652" s="81"/>
      <c r="E652" s="81"/>
      <c r="F652" s="81"/>
      <c r="G652" s="45"/>
    </row>
    <row r="653" spans="2:7">
      <c r="B653" s="46"/>
      <c r="C653" s="81"/>
      <c r="D653" s="81"/>
      <c r="E653" s="81"/>
      <c r="F653" s="81"/>
      <c r="G653" s="45"/>
    </row>
    <row r="654" spans="2:7">
      <c r="B654" s="46"/>
      <c r="C654" s="81"/>
      <c r="D654" s="81"/>
      <c r="E654" s="81"/>
      <c r="F654" s="81"/>
      <c r="G654" s="45"/>
    </row>
    <row r="655" spans="2:7">
      <c r="B655" s="46"/>
      <c r="C655" s="81"/>
      <c r="D655" s="81"/>
      <c r="E655" s="81"/>
      <c r="F655" s="81"/>
      <c r="G655" s="45"/>
    </row>
    <row r="656" spans="2:7">
      <c r="B656" s="46"/>
      <c r="C656" s="81"/>
      <c r="D656" s="81"/>
      <c r="E656" s="81"/>
      <c r="F656" s="81"/>
      <c r="G656" s="45"/>
    </row>
    <row r="657" spans="2:7">
      <c r="B657" s="46"/>
      <c r="C657" s="81"/>
      <c r="D657" s="81"/>
      <c r="E657" s="81"/>
      <c r="F657" s="81"/>
      <c r="G657" s="45"/>
    </row>
    <row r="658" spans="2:7">
      <c r="B658" s="46"/>
      <c r="C658" s="81"/>
      <c r="D658" s="81"/>
      <c r="E658" s="81"/>
      <c r="F658" s="81"/>
      <c r="G658" s="45"/>
    </row>
    <row r="659" spans="2:7">
      <c r="B659" s="46"/>
      <c r="C659" s="81"/>
      <c r="D659" s="81"/>
      <c r="E659" s="81"/>
      <c r="F659" s="81"/>
      <c r="G659" s="45"/>
    </row>
    <row r="660" spans="2:7">
      <c r="B660" s="46"/>
      <c r="C660" s="81"/>
      <c r="D660" s="81"/>
      <c r="E660" s="81"/>
      <c r="F660" s="81"/>
      <c r="G660" s="45"/>
    </row>
    <row r="661" spans="2:7">
      <c r="B661" s="46"/>
      <c r="C661" s="81"/>
      <c r="D661" s="81"/>
      <c r="E661" s="81"/>
      <c r="F661" s="81"/>
      <c r="G661" s="45"/>
    </row>
    <row r="662" spans="2:7">
      <c r="B662" s="46"/>
      <c r="C662" s="81"/>
      <c r="D662" s="81"/>
      <c r="E662" s="81"/>
      <c r="F662" s="81"/>
      <c r="G662" s="45"/>
    </row>
    <row r="663" spans="2:7">
      <c r="B663" s="46"/>
      <c r="C663" s="81"/>
      <c r="D663" s="81"/>
      <c r="E663" s="81"/>
      <c r="F663" s="81"/>
      <c r="G663" s="45"/>
    </row>
    <row r="664" spans="2:7">
      <c r="B664" s="46"/>
      <c r="C664" s="81"/>
      <c r="D664" s="81"/>
      <c r="E664" s="81"/>
      <c r="F664" s="81"/>
      <c r="G664" s="45"/>
    </row>
    <row r="665" spans="2:7">
      <c r="B665" s="46"/>
      <c r="C665" s="81"/>
      <c r="D665" s="81"/>
      <c r="E665" s="81"/>
      <c r="F665" s="81"/>
      <c r="G665" s="45"/>
    </row>
    <row r="666" spans="2:7">
      <c r="B666" s="46"/>
      <c r="C666" s="81"/>
      <c r="D666" s="81"/>
      <c r="E666" s="81"/>
      <c r="F666" s="81"/>
      <c r="G666" s="45"/>
    </row>
    <row r="667" spans="2:7">
      <c r="B667" s="46"/>
      <c r="C667" s="81"/>
      <c r="D667" s="81"/>
      <c r="E667" s="81"/>
      <c r="F667" s="81"/>
      <c r="G667" s="45"/>
    </row>
    <row r="668" spans="2:7">
      <c r="B668" s="46"/>
      <c r="C668" s="81"/>
      <c r="D668" s="81"/>
      <c r="E668" s="81"/>
      <c r="F668" s="81"/>
      <c r="G668" s="45"/>
    </row>
    <row r="669" spans="2:7">
      <c r="B669" s="46"/>
      <c r="C669" s="81"/>
      <c r="D669" s="81"/>
      <c r="E669" s="81"/>
      <c r="F669" s="81"/>
      <c r="G669" s="45"/>
    </row>
    <row r="670" spans="2:7">
      <c r="B670" s="46"/>
      <c r="C670" s="81"/>
      <c r="D670" s="81"/>
      <c r="E670" s="81"/>
      <c r="F670" s="81"/>
      <c r="G670" s="45"/>
    </row>
    <row r="671" spans="2:7">
      <c r="B671" s="46"/>
      <c r="C671" s="81"/>
      <c r="D671" s="81"/>
      <c r="E671" s="81"/>
      <c r="F671" s="81"/>
      <c r="G671" s="45"/>
    </row>
    <row r="672" spans="2:7">
      <c r="B672" s="46"/>
      <c r="C672" s="81"/>
      <c r="D672" s="81"/>
      <c r="E672" s="81"/>
      <c r="F672" s="81"/>
      <c r="G672" s="45"/>
    </row>
    <row r="673" spans="2:7">
      <c r="B673" s="46"/>
      <c r="C673" s="81"/>
      <c r="D673" s="81"/>
      <c r="E673" s="81"/>
      <c r="F673" s="81"/>
      <c r="G673" s="45"/>
    </row>
    <row r="674" spans="2:7">
      <c r="B674" s="46"/>
      <c r="C674" s="81"/>
      <c r="D674" s="81"/>
      <c r="E674" s="81"/>
      <c r="F674" s="81"/>
      <c r="G674" s="45"/>
    </row>
    <row r="675" spans="2:7">
      <c r="B675" s="46"/>
      <c r="C675" s="81"/>
      <c r="D675" s="81"/>
      <c r="E675" s="81"/>
      <c r="F675" s="81"/>
      <c r="G675" s="45"/>
    </row>
    <row r="676" spans="2:7">
      <c r="B676" s="46"/>
      <c r="C676" s="81"/>
      <c r="D676" s="81"/>
      <c r="E676" s="81"/>
      <c r="F676" s="81"/>
      <c r="G676" s="45"/>
    </row>
    <row r="677" spans="2:7">
      <c r="B677" s="46"/>
      <c r="C677" s="81"/>
      <c r="D677" s="81"/>
      <c r="E677" s="81"/>
      <c r="F677" s="81"/>
      <c r="G677" s="45"/>
    </row>
    <row r="678" spans="2:7">
      <c r="B678" s="46"/>
      <c r="C678" s="81"/>
      <c r="D678" s="81"/>
      <c r="E678" s="81"/>
      <c r="F678" s="81"/>
      <c r="G678" s="45"/>
    </row>
    <row r="679" spans="2:7">
      <c r="B679" s="46"/>
      <c r="C679" s="81"/>
      <c r="D679" s="81"/>
      <c r="E679" s="81"/>
      <c r="F679" s="81"/>
      <c r="G679" s="45"/>
    </row>
    <row r="680" spans="2:7">
      <c r="B680" s="46"/>
      <c r="C680" s="81"/>
      <c r="D680" s="81"/>
      <c r="E680" s="81"/>
      <c r="F680" s="81"/>
      <c r="G680" s="45"/>
    </row>
    <row r="681" spans="2:7">
      <c r="B681" s="46"/>
      <c r="C681" s="81"/>
      <c r="D681" s="81"/>
      <c r="E681" s="81"/>
      <c r="F681" s="81"/>
      <c r="G681" s="45"/>
    </row>
    <row r="682" spans="2:7">
      <c r="B682" s="46"/>
      <c r="C682" s="81"/>
      <c r="D682" s="81"/>
      <c r="E682" s="81"/>
      <c r="F682" s="81"/>
      <c r="G682" s="45"/>
    </row>
    <row r="683" spans="2:7">
      <c r="B683" s="46"/>
      <c r="C683" s="81"/>
      <c r="D683" s="81"/>
      <c r="E683" s="81"/>
      <c r="F683" s="81"/>
      <c r="G683" s="45"/>
    </row>
    <row r="684" spans="2:7">
      <c r="B684" s="46"/>
      <c r="C684" s="81"/>
      <c r="D684" s="81"/>
      <c r="E684" s="81"/>
      <c r="F684" s="81"/>
      <c r="G684" s="45"/>
    </row>
    <row r="685" spans="2:7">
      <c r="B685" s="46"/>
      <c r="C685" s="81"/>
      <c r="D685" s="81"/>
      <c r="E685" s="81"/>
      <c r="F685" s="81"/>
      <c r="G685" s="45"/>
    </row>
    <row r="686" spans="2:7">
      <c r="B686" s="46"/>
      <c r="C686" s="81"/>
      <c r="D686" s="81"/>
      <c r="E686" s="81"/>
      <c r="F686" s="81"/>
      <c r="G686" s="45"/>
    </row>
    <row r="687" spans="2:7">
      <c r="B687" s="46"/>
      <c r="C687" s="81"/>
      <c r="D687" s="81"/>
      <c r="E687" s="81"/>
      <c r="F687" s="81"/>
      <c r="G687" s="45"/>
    </row>
    <row r="688" spans="2:7">
      <c r="B688" s="46"/>
      <c r="C688" s="81"/>
      <c r="D688" s="81"/>
      <c r="E688" s="81"/>
      <c r="F688" s="81"/>
      <c r="G688" s="45"/>
    </row>
    <row r="689" spans="2:7">
      <c r="B689" s="46"/>
      <c r="C689" s="81"/>
      <c r="D689" s="81"/>
      <c r="E689" s="81"/>
      <c r="F689" s="81"/>
      <c r="G689" s="45"/>
    </row>
    <row r="690" spans="2:7">
      <c r="B690" s="46"/>
      <c r="C690" s="81"/>
      <c r="D690" s="81"/>
      <c r="E690" s="81"/>
      <c r="F690" s="81"/>
      <c r="G690" s="45"/>
    </row>
    <row r="691" spans="2:7">
      <c r="B691" s="46"/>
      <c r="C691" s="81"/>
      <c r="D691" s="81"/>
      <c r="E691" s="81"/>
      <c r="F691" s="81"/>
      <c r="G691" s="45"/>
    </row>
    <row r="692" spans="2:7">
      <c r="B692" s="46"/>
      <c r="C692" s="81"/>
      <c r="D692" s="81"/>
      <c r="E692" s="81"/>
      <c r="F692" s="81"/>
      <c r="G692" s="45"/>
    </row>
    <row r="693" spans="2:7">
      <c r="B693" s="46"/>
      <c r="C693" s="81"/>
      <c r="D693" s="81"/>
      <c r="E693" s="81"/>
      <c r="F693" s="81"/>
      <c r="G693" s="45"/>
    </row>
    <row r="694" spans="2:7">
      <c r="B694" s="46"/>
      <c r="C694" s="81"/>
      <c r="D694" s="81"/>
      <c r="E694" s="81"/>
      <c r="F694" s="81"/>
      <c r="G694" s="45"/>
    </row>
    <row r="695" spans="2:7">
      <c r="B695" s="46"/>
      <c r="C695" s="81"/>
      <c r="D695" s="81"/>
      <c r="E695" s="81"/>
      <c r="F695" s="81"/>
      <c r="G695" s="45"/>
    </row>
    <row r="696" spans="2:7">
      <c r="B696" s="46"/>
      <c r="C696" s="81"/>
      <c r="D696" s="81"/>
      <c r="E696" s="81"/>
      <c r="F696" s="81"/>
      <c r="G696" s="45"/>
    </row>
    <row r="697" spans="2:7">
      <c r="B697" s="46"/>
      <c r="C697" s="81"/>
      <c r="D697" s="81"/>
      <c r="E697" s="81"/>
      <c r="F697" s="81"/>
      <c r="G697" s="45"/>
    </row>
    <row r="698" spans="2:7">
      <c r="B698" s="46"/>
      <c r="C698" s="81"/>
      <c r="D698" s="81"/>
      <c r="E698" s="81"/>
      <c r="F698" s="81"/>
      <c r="G698" s="45"/>
    </row>
    <row r="699" spans="2:7">
      <c r="B699" s="46"/>
      <c r="C699" s="81"/>
      <c r="D699" s="81"/>
      <c r="E699" s="81"/>
      <c r="F699" s="81"/>
      <c r="G699" s="45"/>
    </row>
    <row r="700" spans="2:7">
      <c r="B700" s="46"/>
      <c r="C700" s="81"/>
      <c r="D700" s="81"/>
      <c r="E700" s="81"/>
      <c r="F700" s="81"/>
      <c r="G700" s="45"/>
    </row>
    <row r="701" spans="2:7">
      <c r="B701" s="46"/>
      <c r="C701" s="81"/>
      <c r="D701" s="81"/>
      <c r="E701" s="81"/>
      <c r="F701" s="81"/>
      <c r="G701" s="45"/>
    </row>
    <row r="702" spans="2:7">
      <c r="B702" s="46"/>
      <c r="C702" s="81"/>
      <c r="D702" s="81"/>
      <c r="E702" s="81"/>
      <c r="F702" s="81"/>
      <c r="G702" s="45"/>
    </row>
    <row r="703" spans="2:7">
      <c r="B703" s="46"/>
      <c r="C703" s="81"/>
      <c r="D703" s="81"/>
      <c r="E703" s="81"/>
      <c r="F703" s="81"/>
      <c r="G703" s="45"/>
    </row>
    <row r="704" spans="2:7">
      <c r="B704" s="46"/>
      <c r="C704" s="81"/>
      <c r="D704" s="81"/>
      <c r="E704" s="81"/>
      <c r="F704" s="81"/>
      <c r="G704" s="45"/>
    </row>
    <row r="705" spans="2:7">
      <c r="B705" s="46"/>
      <c r="C705" s="81"/>
      <c r="D705" s="81"/>
      <c r="E705" s="81"/>
      <c r="F705" s="81"/>
      <c r="G705" s="45"/>
    </row>
    <row r="706" spans="2:7">
      <c r="B706" s="46"/>
      <c r="C706" s="81"/>
      <c r="D706" s="81"/>
      <c r="E706" s="81"/>
      <c r="F706" s="81"/>
      <c r="G706" s="45"/>
    </row>
    <row r="707" spans="2:7">
      <c r="B707" s="46"/>
      <c r="C707" s="81"/>
      <c r="D707" s="81"/>
      <c r="E707" s="81"/>
      <c r="F707" s="81"/>
      <c r="G707" s="45"/>
    </row>
    <row r="708" spans="2:7">
      <c r="B708" s="46"/>
      <c r="C708" s="81"/>
      <c r="D708" s="81"/>
      <c r="E708" s="81"/>
      <c r="F708" s="81"/>
      <c r="G708" s="45"/>
    </row>
    <row r="709" spans="2:7">
      <c r="B709" s="46"/>
      <c r="C709" s="81"/>
      <c r="D709" s="81"/>
      <c r="E709" s="81"/>
      <c r="F709" s="81"/>
      <c r="G709" s="45"/>
    </row>
    <row r="710" spans="2:7">
      <c r="B710" s="46"/>
      <c r="C710" s="81"/>
      <c r="D710" s="81"/>
      <c r="E710" s="81"/>
      <c r="F710" s="81"/>
      <c r="G710" s="45"/>
    </row>
    <row r="711" spans="2:7">
      <c r="B711" s="46"/>
      <c r="C711" s="81"/>
      <c r="D711" s="81"/>
      <c r="E711" s="81"/>
      <c r="F711" s="81"/>
      <c r="G711" s="45"/>
    </row>
    <row r="712" spans="2:7">
      <c r="B712" s="46"/>
      <c r="C712" s="81"/>
      <c r="D712" s="81"/>
      <c r="E712" s="81"/>
      <c r="F712" s="81"/>
      <c r="G712" s="45"/>
    </row>
    <row r="713" spans="2:7">
      <c r="B713" s="46"/>
      <c r="C713" s="81"/>
      <c r="D713" s="81"/>
      <c r="E713" s="81"/>
      <c r="F713" s="81"/>
      <c r="G713" s="45"/>
    </row>
    <row r="714" spans="2:7">
      <c r="B714" s="46"/>
      <c r="C714" s="81"/>
      <c r="D714" s="81"/>
      <c r="E714" s="81"/>
      <c r="F714" s="81"/>
      <c r="G714" s="45"/>
    </row>
    <row r="715" spans="2:7">
      <c r="B715" s="46"/>
      <c r="C715" s="81"/>
      <c r="D715" s="81"/>
      <c r="E715" s="81"/>
      <c r="F715" s="81"/>
      <c r="G715" s="45"/>
    </row>
    <row r="716" spans="2:7">
      <c r="B716" s="46"/>
      <c r="C716" s="81"/>
      <c r="D716" s="81"/>
      <c r="E716" s="81"/>
      <c r="F716" s="81"/>
      <c r="G716" s="45"/>
    </row>
    <row r="717" spans="2:7">
      <c r="B717" s="46"/>
      <c r="C717" s="81"/>
      <c r="D717" s="81"/>
      <c r="E717" s="81"/>
      <c r="F717" s="81"/>
      <c r="G717" s="45"/>
    </row>
    <row r="718" spans="2:7">
      <c r="B718" s="46"/>
      <c r="C718" s="81"/>
      <c r="D718" s="81"/>
      <c r="E718" s="81"/>
      <c r="F718" s="81"/>
      <c r="G718" s="45"/>
    </row>
    <row r="719" spans="2:7">
      <c r="B719" s="46"/>
      <c r="C719" s="81"/>
      <c r="D719" s="81"/>
      <c r="E719" s="81"/>
      <c r="F719" s="81"/>
      <c r="G719" s="45"/>
    </row>
    <row r="720" spans="2:7">
      <c r="B720" s="46"/>
      <c r="C720" s="81"/>
      <c r="D720" s="81"/>
      <c r="E720" s="81"/>
      <c r="F720" s="81"/>
      <c r="G720" s="45"/>
    </row>
    <row r="721" spans="2:7">
      <c r="B721" s="46"/>
      <c r="C721" s="81"/>
      <c r="D721" s="81"/>
      <c r="E721" s="81"/>
      <c r="F721" s="81"/>
      <c r="G721" s="45"/>
    </row>
    <row r="722" spans="2:7">
      <c r="B722" s="46"/>
      <c r="C722" s="81"/>
      <c r="D722" s="81"/>
      <c r="E722" s="81"/>
      <c r="F722" s="81"/>
      <c r="G722" s="45"/>
    </row>
    <row r="723" spans="2:7">
      <c r="B723" s="46"/>
      <c r="C723" s="81"/>
      <c r="D723" s="81"/>
      <c r="E723" s="81"/>
      <c r="F723" s="81"/>
      <c r="G723" s="45"/>
    </row>
    <row r="724" spans="2:7">
      <c r="B724" s="46"/>
      <c r="C724" s="81"/>
      <c r="D724" s="81"/>
      <c r="E724" s="81"/>
      <c r="F724" s="81"/>
      <c r="G724" s="45"/>
    </row>
    <row r="725" spans="2:7">
      <c r="B725" s="46"/>
      <c r="C725" s="81"/>
      <c r="D725" s="81"/>
      <c r="E725" s="81"/>
      <c r="F725" s="81"/>
      <c r="G725" s="45"/>
    </row>
    <row r="726" spans="2:7">
      <c r="B726" s="46"/>
      <c r="C726" s="81"/>
      <c r="D726" s="81"/>
      <c r="E726" s="81"/>
      <c r="F726" s="81"/>
      <c r="G726" s="45"/>
    </row>
    <row r="727" spans="2:7">
      <c r="B727" s="46"/>
      <c r="C727" s="81"/>
      <c r="D727" s="81"/>
      <c r="E727" s="81"/>
      <c r="F727" s="81"/>
      <c r="G727" s="45"/>
    </row>
    <row r="728" spans="2:7">
      <c r="B728" s="46"/>
      <c r="C728" s="81"/>
      <c r="D728" s="81"/>
      <c r="E728" s="81"/>
      <c r="F728" s="81"/>
      <c r="G728" s="45"/>
    </row>
    <row r="729" spans="2:7">
      <c r="B729" s="46"/>
      <c r="C729" s="81"/>
      <c r="D729" s="81"/>
      <c r="E729" s="81"/>
      <c r="F729" s="81"/>
      <c r="G729" s="45"/>
    </row>
    <row r="730" spans="2:7">
      <c r="B730" s="46"/>
      <c r="C730" s="81"/>
      <c r="D730" s="81"/>
      <c r="E730" s="81"/>
      <c r="F730" s="81"/>
      <c r="G730" s="45"/>
    </row>
    <row r="731" spans="2:7">
      <c r="B731" s="46"/>
      <c r="C731" s="81"/>
      <c r="D731" s="81"/>
      <c r="E731" s="81"/>
      <c r="F731" s="81"/>
      <c r="G731" s="45"/>
    </row>
    <row r="732" spans="2:7">
      <c r="B732" s="46"/>
      <c r="C732" s="81"/>
      <c r="D732" s="81"/>
      <c r="E732" s="81"/>
      <c r="F732" s="81"/>
      <c r="G732" s="45"/>
    </row>
    <row r="733" spans="2:7">
      <c r="B733" s="46"/>
      <c r="C733" s="81"/>
      <c r="D733" s="81"/>
      <c r="E733" s="81"/>
      <c r="F733" s="81"/>
      <c r="G733" s="45"/>
    </row>
    <row r="734" spans="2:7">
      <c r="B734" s="46"/>
      <c r="C734" s="81"/>
      <c r="D734" s="81"/>
      <c r="E734" s="81"/>
      <c r="F734" s="81"/>
      <c r="G734" s="45"/>
    </row>
    <row r="735" spans="2:7">
      <c r="B735" s="46"/>
      <c r="C735" s="81"/>
      <c r="D735" s="81"/>
      <c r="E735" s="81"/>
      <c r="F735" s="81"/>
      <c r="G735" s="45"/>
    </row>
    <row r="736" spans="2:7">
      <c r="B736" s="46"/>
      <c r="C736" s="81"/>
      <c r="D736" s="81"/>
      <c r="E736" s="81"/>
      <c r="F736" s="81"/>
      <c r="G736" s="45"/>
    </row>
    <row r="737" spans="2:7">
      <c r="B737" s="46"/>
      <c r="C737" s="81"/>
      <c r="D737" s="81"/>
      <c r="E737" s="81"/>
      <c r="F737" s="81"/>
      <c r="G737" s="45"/>
    </row>
    <row r="738" spans="2:7">
      <c r="B738" s="46"/>
      <c r="C738" s="81"/>
      <c r="D738" s="81"/>
      <c r="E738" s="81"/>
      <c r="F738" s="81"/>
      <c r="G738" s="45"/>
    </row>
    <row r="739" spans="2:7">
      <c r="B739" s="46"/>
      <c r="C739" s="81"/>
      <c r="D739" s="81"/>
      <c r="E739" s="81"/>
      <c r="F739" s="81"/>
      <c r="G739" s="45"/>
    </row>
    <row r="740" spans="2:7">
      <c r="B740" s="46"/>
      <c r="C740" s="81"/>
      <c r="D740" s="81"/>
      <c r="E740" s="81"/>
      <c r="F740" s="81"/>
      <c r="G740" s="45"/>
    </row>
    <row r="741" spans="2:7">
      <c r="B741" s="46"/>
      <c r="C741" s="81"/>
      <c r="D741" s="81"/>
      <c r="E741" s="81"/>
      <c r="F741" s="81"/>
      <c r="G741" s="45"/>
    </row>
    <row r="742" spans="2:7">
      <c r="B742" s="46"/>
      <c r="C742" s="81"/>
      <c r="D742" s="81"/>
      <c r="E742" s="81"/>
      <c r="F742" s="81"/>
      <c r="G742" s="45"/>
    </row>
    <row r="743" spans="2:7">
      <c r="B743" s="46"/>
      <c r="C743" s="81"/>
      <c r="D743" s="81"/>
      <c r="E743" s="81"/>
      <c r="F743" s="81"/>
      <c r="G743" s="45"/>
    </row>
    <row r="744" spans="2:7">
      <c r="B744" s="46"/>
      <c r="C744" s="81"/>
      <c r="D744" s="81"/>
      <c r="E744" s="81"/>
      <c r="F744" s="81"/>
      <c r="G744" s="45"/>
    </row>
    <row r="745" spans="2:7">
      <c r="B745" s="46"/>
      <c r="C745" s="81"/>
      <c r="D745" s="81"/>
      <c r="E745" s="81"/>
      <c r="F745" s="81"/>
      <c r="G745" s="45"/>
    </row>
    <row r="746" spans="2:7">
      <c r="B746" s="46"/>
      <c r="C746" s="81"/>
      <c r="D746" s="81"/>
      <c r="E746" s="81"/>
      <c r="F746" s="81"/>
      <c r="G746" s="45"/>
    </row>
    <row r="747" spans="2:7">
      <c r="B747" s="46"/>
      <c r="C747" s="81"/>
      <c r="D747" s="81"/>
      <c r="E747" s="81"/>
      <c r="F747" s="81"/>
      <c r="G747" s="45"/>
    </row>
    <row r="748" spans="2:7">
      <c r="B748" s="46"/>
      <c r="C748" s="81"/>
      <c r="D748" s="81"/>
      <c r="E748" s="81"/>
      <c r="F748" s="81"/>
      <c r="G748" s="45"/>
    </row>
    <row r="749" spans="2:7">
      <c r="B749" s="46"/>
      <c r="C749" s="81"/>
      <c r="D749" s="81"/>
      <c r="E749" s="81"/>
      <c r="F749" s="81"/>
      <c r="G749" s="45"/>
    </row>
    <row r="750" spans="2:7">
      <c r="B750" s="46"/>
      <c r="C750" s="81"/>
      <c r="D750" s="81"/>
      <c r="E750" s="81"/>
      <c r="F750" s="81"/>
      <c r="G750" s="45"/>
    </row>
    <row r="751" spans="2:7">
      <c r="B751" s="46"/>
      <c r="C751" s="81"/>
      <c r="D751" s="81"/>
      <c r="E751" s="81"/>
      <c r="F751" s="81"/>
      <c r="G751" s="45"/>
    </row>
    <row r="752" spans="2:7">
      <c r="B752" s="46"/>
      <c r="C752" s="81"/>
      <c r="D752" s="81"/>
      <c r="E752" s="81"/>
      <c r="F752" s="81"/>
      <c r="G752" s="45"/>
    </row>
    <row r="753" spans="2:7">
      <c r="B753" s="46"/>
      <c r="C753" s="81"/>
      <c r="D753" s="81"/>
      <c r="E753" s="81"/>
      <c r="F753" s="81"/>
      <c r="G753" s="45"/>
    </row>
    <row r="754" spans="2:7">
      <c r="B754" s="46"/>
      <c r="C754" s="81"/>
      <c r="D754" s="81"/>
      <c r="E754" s="81"/>
      <c r="F754" s="81"/>
      <c r="G754" s="45"/>
    </row>
    <row r="755" spans="2:7">
      <c r="B755" s="46"/>
      <c r="C755" s="81"/>
      <c r="D755" s="81"/>
      <c r="E755" s="81"/>
      <c r="F755" s="81"/>
      <c r="G755" s="45"/>
    </row>
    <row r="756" spans="2:7">
      <c r="B756" s="46"/>
      <c r="C756" s="81"/>
      <c r="D756" s="81"/>
      <c r="E756" s="81"/>
      <c r="F756" s="81"/>
      <c r="G756" s="45"/>
    </row>
    <row r="757" spans="2:7">
      <c r="B757" s="46"/>
      <c r="C757" s="81"/>
      <c r="D757" s="81"/>
      <c r="E757" s="81"/>
      <c r="F757" s="81"/>
      <c r="G757" s="45"/>
    </row>
    <row r="758" spans="2:7">
      <c r="B758" s="46"/>
      <c r="C758" s="81"/>
      <c r="D758" s="81"/>
      <c r="E758" s="81"/>
      <c r="F758" s="81"/>
      <c r="G758" s="45"/>
    </row>
    <row r="759" spans="2:7">
      <c r="B759" s="46"/>
      <c r="C759" s="81"/>
      <c r="D759" s="81"/>
      <c r="E759" s="81"/>
      <c r="F759" s="81"/>
      <c r="G759" s="45"/>
    </row>
    <row r="760" spans="2:7">
      <c r="B760" s="46"/>
      <c r="C760" s="81"/>
      <c r="D760" s="81"/>
      <c r="E760" s="81"/>
      <c r="F760" s="81"/>
      <c r="G760" s="45"/>
    </row>
    <row r="761" spans="2:7">
      <c r="B761" s="46"/>
      <c r="C761" s="81"/>
      <c r="D761" s="81"/>
      <c r="E761" s="81"/>
      <c r="F761" s="81"/>
      <c r="G761" s="45"/>
    </row>
    <row r="762" spans="2:7">
      <c r="B762" s="46"/>
      <c r="C762" s="81"/>
      <c r="D762" s="81"/>
      <c r="E762" s="81"/>
      <c r="F762" s="81"/>
      <c r="G762" s="45"/>
    </row>
    <row r="763" spans="2:7">
      <c r="B763" s="46"/>
      <c r="C763" s="81"/>
      <c r="D763" s="81"/>
      <c r="E763" s="81"/>
      <c r="F763" s="81"/>
      <c r="G763" s="45"/>
    </row>
    <row r="764" spans="2:7">
      <c r="B764" s="46"/>
      <c r="C764" s="81"/>
      <c r="D764" s="81"/>
      <c r="E764" s="81"/>
      <c r="F764" s="81"/>
      <c r="G764" s="45"/>
    </row>
    <row r="765" spans="2:7">
      <c r="B765" s="46"/>
      <c r="C765" s="81"/>
      <c r="D765" s="81"/>
      <c r="E765" s="81"/>
      <c r="F765" s="81"/>
      <c r="G765" s="45"/>
    </row>
    <row r="766" spans="2:7">
      <c r="B766" s="46"/>
      <c r="C766" s="81"/>
      <c r="D766" s="81"/>
      <c r="E766" s="81"/>
      <c r="F766" s="81"/>
      <c r="G766" s="45"/>
    </row>
    <row r="767" spans="2:7">
      <c r="B767" s="46"/>
      <c r="C767" s="81"/>
      <c r="D767" s="81"/>
      <c r="E767" s="81"/>
      <c r="F767" s="81"/>
      <c r="G767" s="45"/>
    </row>
    <row r="768" spans="2:7">
      <c r="B768" s="46"/>
      <c r="C768" s="81"/>
      <c r="D768" s="81"/>
      <c r="E768" s="81"/>
      <c r="F768" s="81"/>
      <c r="G768" s="45"/>
    </row>
    <row r="769" spans="2:7">
      <c r="B769" s="46"/>
      <c r="C769" s="81"/>
      <c r="D769" s="81"/>
      <c r="E769" s="81"/>
      <c r="F769" s="81"/>
      <c r="G769" s="45"/>
    </row>
    <row r="770" spans="2:7">
      <c r="B770" s="46"/>
      <c r="C770" s="81"/>
      <c r="D770" s="81"/>
      <c r="E770" s="81"/>
      <c r="F770" s="81"/>
      <c r="G770" s="45"/>
    </row>
    <row r="771" spans="2:7">
      <c r="B771" s="46"/>
      <c r="C771" s="81"/>
      <c r="D771" s="81"/>
      <c r="E771" s="81"/>
      <c r="F771" s="81"/>
      <c r="G771" s="45"/>
    </row>
    <row r="772" spans="2:7">
      <c r="B772" s="46"/>
      <c r="C772" s="81"/>
      <c r="D772" s="81"/>
      <c r="E772" s="81"/>
      <c r="F772" s="81"/>
      <c r="G772" s="45"/>
    </row>
    <row r="773" spans="2:7">
      <c r="B773" s="46"/>
      <c r="C773" s="81"/>
      <c r="D773" s="81"/>
      <c r="E773" s="81"/>
      <c r="F773" s="81"/>
      <c r="G773" s="45"/>
    </row>
    <row r="774" spans="2:7">
      <c r="B774" s="46"/>
      <c r="C774" s="81"/>
      <c r="D774" s="81"/>
      <c r="E774" s="81"/>
      <c r="F774" s="81"/>
      <c r="G774" s="45"/>
    </row>
    <row r="775" spans="2:7">
      <c r="B775" s="46"/>
      <c r="C775" s="81"/>
      <c r="D775" s="81"/>
      <c r="E775" s="81"/>
      <c r="F775" s="81"/>
      <c r="G775" s="45"/>
    </row>
    <row r="776" spans="2:7">
      <c r="B776" s="46"/>
      <c r="C776" s="81"/>
      <c r="D776" s="81"/>
      <c r="E776" s="81"/>
      <c r="F776" s="81"/>
      <c r="G776" s="45"/>
    </row>
    <row r="777" spans="2:7">
      <c r="B777" s="46"/>
      <c r="C777" s="81"/>
      <c r="D777" s="81"/>
      <c r="E777" s="81"/>
      <c r="F777" s="81"/>
      <c r="G777" s="45"/>
    </row>
    <row r="778" spans="2:7">
      <c r="B778" s="46"/>
      <c r="C778" s="81"/>
      <c r="D778" s="81"/>
      <c r="E778" s="81"/>
      <c r="F778" s="81"/>
      <c r="G778" s="45"/>
    </row>
    <row r="779" spans="2:7">
      <c r="B779" s="46"/>
      <c r="C779" s="81"/>
      <c r="D779" s="81"/>
      <c r="E779" s="81"/>
      <c r="F779" s="81"/>
      <c r="G779" s="45"/>
    </row>
    <row r="780" spans="2:7">
      <c r="B780" s="46"/>
      <c r="C780" s="81"/>
      <c r="D780" s="81"/>
      <c r="E780" s="81"/>
      <c r="F780" s="81"/>
      <c r="G780" s="45"/>
    </row>
    <row r="781" spans="2:7">
      <c r="B781" s="46"/>
      <c r="C781" s="81"/>
      <c r="D781" s="81"/>
      <c r="E781" s="81"/>
      <c r="F781" s="81"/>
      <c r="G781" s="45"/>
    </row>
    <row r="782" spans="2:7">
      <c r="B782" s="46"/>
      <c r="C782" s="81"/>
      <c r="D782" s="81"/>
      <c r="E782" s="81"/>
      <c r="F782" s="81"/>
      <c r="G782" s="45"/>
    </row>
    <row r="783" spans="2:7">
      <c r="B783" s="46"/>
      <c r="C783" s="81"/>
      <c r="D783" s="81"/>
      <c r="E783" s="81"/>
      <c r="F783" s="81"/>
      <c r="G783" s="45"/>
    </row>
    <row r="784" spans="2:7">
      <c r="B784" s="46"/>
      <c r="C784" s="81"/>
      <c r="D784" s="81"/>
      <c r="E784" s="81"/>
      <c r="F784" s="81"/>
      <c r="G784" s="45"/>
    </row>
    <row r="785" spans="2:7">
      <c r="B785" s="46"/>
      <c r="C785" s="81"/>
      <c r="D785" s="81"/>
      <c r="E785" s="81"/>
      <c r="F785" s="81"/>
      <c r="G785" s="45"/>
    </row>
    <row r="786" spans="2:7">
      <c r="B786" s="46"/>
      <c r="C786" s="81"/>
      <c r="D786" s="81"/>
      <c r="E786" s="81"/>
      <c r="F786" s="81"/>
      <c r="G786" s="45"/>
    </row>
    <row r="787" spans="2:7">
      <c r="B787" s="46"/>
      <c r="C787" s="81"/>
      <c r="D787" s="81"/>
      <c r="E787" s="81"/>
      <c r="F787" s="81"/>
      <c r="G787" s="45"/>
    </row>
    <row r="788" spans="2:7">
      <c r="B788" s="46"/>
      <c r="C788" s="81"/>
      <c r="D788" s="81"/>
      <c r="E788" s="81"/>
      <c r="F788" s="81"/>
      <c r="G788" s="45"/>
    </row>
    <row r="789" spans="2:7">
      <c r="B789" s="46"/>
      <c r="C789" s="81"/>
      <c r="D789" s="81"/>
      <c r="E789" s="81"/>
      <c r="F789" s="81"/>
      <c r="G789" s="45"/>
    </row>
    <row r="790" spans="2:7">
      <c r="B790" s="46"/>
      <c r="C790" s="81"/>
      <c r="D790" s="81"/>
      <c r="E790" s="81"/>
      <c r="F790" s="81"/>
      <c r="G790" s="45"/>
    </row>
    <row r="791" spans="2:7">
      <c r="B791" s="46"/>
      <c r="C791" s="81"/>
      <c r="D791" s="81"/>
      <c r="E791" s="81"/>
      <c r="F791" s="81"/>
      <c r="G791" s="45"/>
    </row>
    <row r="792" spans="2:7">
      <c r="B792" s="46"/>
      <c r="C792" s="81"/>
      <c r="D792" s="81"/>
      <c r="E792" s="81"/>
      <c r="F792" s="81"/>
      <c r="G792" s="45"/>
    </row>
    <row r="793" spans="2:7">
      <c r="B793" s="46"/>
      <c r="C793" s="81"/>
      <c r="D793" s="81"/>
      <c r="E793" s="81"/>
      <c r="F793" s="81"/>
      <c r="G793" s="45"/>
    </row>
    <row r="794" spans="2:7">
      <c r="B794" s="46"/>
      <c r="C794" s="81"/>
      <c r="D794" s="81"/>
      <c r="E794" s="81"/>
      <c r="F794" s="81"/>
      <c r="G794" s="45"/>
    </row>
    <row r="795" spans="2:7">
      <c r="B795" s="46"/>
      <c r="C795" s="81"/>
      <c r="D795" s="81"/>
      <c r="E795" s="81"/>
      <c r="F795" s="81"/>
      <c r="G795" s="45"/>
    </row>
    <row r="796" spans="2:7">
      <c r="B796" s="46"/>
      <c r="C796" s="81"/>
      <c r="D796" s="81"/>
      <c r="E796" s="81"/>
      <c r="F796" s="81"/>
      <c r="G796" s="45"/>
    </row>
    <row r="797" spans="2:7">
      <c r="B797" s="46"/>
      <c r="C797" s="81"/>
      <c r="D797" s="81"/>
      <c r="E797" s="81"/>
      <c r="F797" s="81"/>
      <c r="G797" s="45"/>
    </row>
    <row r="798" spans="2:7">
      <c r="B798" s="46"/>
      <c r="C798" s="81"/>
      <c r="D798" s="81"/>
      <c r="E798" s="81"/>
      <c r="F798" s="81"/>
      <c r="G798" s="45"/>
    </row>
    <row r="799" spans="2:7">
      <c r="B799" s="46"/>
      <c r="C799" s="81"/>
      <c r="D799" s="81"/>
      <c r="E799" s="81"/>
      <c r="F799" s="81"/>
      <c r="G799" s="45"/>
    </row>
    <row r="800" spans="2:7">
      <c r="B800" s="46"/>
      <c r="C800" s="81"/>
      <c r="D800" s="81"/>
      <c r="E800" s="81"/>
      <c r="F800" s="81"/>
      <c r="G800" s="45"/>
    </row>
    <row r="801" spans="2:7">
      <c r="B801" s="46"/>
      <c r="C801" s="81"/>
      <c r="D801" s="81"/>
      <c r="E801" s="81"/>
      <c r="F801" s="81"/>
      <c r="G801" s="45"/>
    </row>
    <row r="802" spans="2:7">
      <c r="B802" s="46"/>
      <c r="C802" s="81"/>
      <c r="D802" s="81"/>
      <c r="E802" s="81"/>
      <c r="F802" s="81"/>
      <c r="G802" s="45"/>
    </row>
    <row r="803" spans="2:7">
      <c r="B803" s="46"/>
      <c r="C803" s="81"/>
      <c r="D803" s="81"/>
      <c r="E803" s="81"/>
      <c r="F803" s="81"/>
      <c r="G803" s="45"/>
    </row>
    <row r="804" spans="2:7">
      <c r="B804" s="46"/>
      <c r="C804" s="81"/>
      <c r="D804" s="81"/>
      <c r="E804" s="81"/>
      <c r="F804" s="81"/>
      <c r="G804" s="45"/>
    </row>
    <row r="805" spans="2:7">
      <c r="B805" s="46"/>
      <c r="C805" s="81"/>
      <c r="D805" s="81"/>
      <c r="E805" s="81"/>
      <c r="F805" s="81"/>
      <c r="G805" s="45"/>
    </row>
    <row r="806" spans="2:7">
      <c r="B806" s="46"/>
      <c r="C806" s="81"/>
      <c r="D806" s="81"/>
      <c r="E806" s="81"/>
      <c r="F806" s="81"/>
      <c r="G806" s="45"/>
    </row>
    <row r="807" spans="2:7">
      <c r="B807" s="46"/>
      <c r="C807" s="81"/>
      <c r="D807" s="81"/>
      <c r="E807" s="81"/>
      <c r="F807" s="81"/>
      <c r="G807" s="45"/>
    </row>
    <row r="808" spans="2:7">
      <c r="B808" s="46"/>
      <c r="C808" s="81"/>
      <c r="D808" s="81"/>
      <c r="E808" s="81"/>
      <c r="F808" s="81"/>
      <c r="G808" s="45"/>
    </row>
    <row r="809" spans="2:7">
      <c r="B809" s="46"/>
      <c r="C809" s="81"/>
      <c r="D809" s="81"/>
      <c r="E809" s="81"/>
      <c r="F809" s="81"/>
      <c r="G809" s="45"/>
    </row>
    <row r="810" spans="2:7">
      <c r="B810" s="46"/>
      <c r="C810" s="81"/>
      <c r="D810" s="81"/>
      <c r="E810" s="81"/>
      <c r="F810" s="81"/>
      <c r="G810" s="45"/>
    </row>
    <row r="811" spans="2:7">
      <c r="B811" s="46"/>
      <c r="C811" s="81"/>
      <c r="D811" s="81"/>
      <c r="E811" s="81"/>
      <c r="F811" s="81"/>
      <c r="G811" s="45"/>
    </row>
    <row r="812" spans="2:7">
      <c r="B812" s="46"/>
      <c r="C812" s="81"/>
      <c r="D812" s="81"/>
      <c r="E812" s="81"/>
      <c r="F812" s="81"/>
      <c r="G812" s="45"/>
    </row>
    <row r="813" spans="2:7">
      <c r="B813" s="46"/>
      <c r="C813" s="81"/>
      <c r="D813" s="81"/>
      <c r="E813" s="81"/>
      <c r="F813" s="81"/>
      <c r="G813" s="45"/>
    </row>
    <row r="814" spans="2:7">
      <c r="B814" s="46"/>
      <c r="C814" s="81"/>
      <c r="D814" s="81"/>
      <c r="E814" s="81"/>
      <c r="F814" s="81"/>
      <c r="G814" s="45"/>
    </row>
    <row r="815" spans="2:7">
      <c r="B815" s="46"/>
      <c r="C815" s="81"/>
      <c r="D815" s="81"/>
      <c r="E815" s="81"/>
      <c r="F815" s="81"/>
      <c r="G815" s="45"/>
    </row>
    <row r="816" spans="2:7">
      <c r="B816" s="46"/>
      <c r="C816" s="81"/>
      <c r="D816" s="81"/>
      <c r="E816" s="81"/>
      <c r="F816" s="81"/>
      <c r="G816" s="45"/>
    </row>
    <row r="817" spans="2:7">
      <c r="B817" s="46"/>
      <c r="C817" s="81"/>
      <c r="D817" s="81"/>
      <c r="E817" s="81"/>
      <c r="F817" s="81"/>
      <c r="G817" s="45"/>
    </row>
    <row r="818" spans="2:7">
      <c r="B818" s="46"/>
      <c r="C818" s="81"/>
      <c r="D818" s="81"/>
      <c r="E818" s="81"/>
      <c r="F818" s="81"/>
      <c r="G818" s="45"/>
    </row>
    <row r="819" spans="2:7">
      <c r="B819" s="46"/>
      <c r="C819" s="81"/>
      <c r="D819" s="81"/>
      <c r="E819" s="81"/>
      <c r="F819" s="81"/>
      <c r="G819" s="45"/>
    </row>
    <row r="820" spans="2:7">
      <c r="B820" s="46"/>
      <c r="C820" s="81"/>
      <c r="D820" s="81"/>
      <c r="E820" s="81"/>
      <c r="F820" s="81"/>
      <c r="G820" s="45"/>
    </row>
    <row r="821" spans="2:7">
      <c r="B821" s="46"/>
      <c r="C821" s="81"/>
      <c r="D821" s="81"/>
      <c r="E821" s="81"/>
      <c r="F821" s="81"/>
      <c r="G821" s="45"/>
    </row>
    <row r="822" spans="2:7">
      <c r="B822" s="46"/>
      <c r="C822" s="81"/>
      <c r="D822" s="81"/>
      <c r="E822" s="81"/>
      <c r="F822" s="81"/>
      <c r="G822" s="45"/>
    </row>
    <row r="823" spans="2:7">
      <c r="B823" s="46"/>
      <c r="C823" s="81"/>
      <c r="D823" s="81"/>
      <c r="E823" s="81"/>
      <c r="F823" s="81"/>
      <c r="G823" s="45"/>
    </row>
    <row r="824" spans="2:7">
      <c r="B824" s="46"/>
      <c r="C824" s="81"/>
      <c r="D824" s="81"/>
      <c r="E824" s="81"/>
      <c r="F824" s="81"/>
      <c r="G824" s="45"/>
    </row>
    <row r="825" spans="2:7">
      <c r="B825" s="46"/>
      <c r="C825" s="81"/>
      <c r="D825" s="81"/>
      <c r="E825" s="81"/>
      <c r="F825" s="81"/>
      <c r="G825" s="45"/>
    </row>
    <row r="826" spans="2:7">
      <c r="B826" s="46"/>
      <c r="C826" s="81"/>
      <c r="D826" s="81"/>
      <c r="E826" s="81"/>
      <c r="F826" s="81"/>
      <c r="G826" s="45"/>
    </row>
    <row r="827" spans="2:7">
      <c r="B827" s="46"/>
      <c r="C827" s="81"/>
      <c r="D827" s="81"/>
      <c r="E827" s="81"/>
      <c r="F827" s="81"/>
      <c r="G827" s="45"/>
    </row>
    <row r="828" spans="2:7">
      <c r="B828" s="46"/>
      <c r="C828" s="81"/>
      <c r="D828" s="81"/>
      <c r="E828" s="81"/>
      <c r="F828" s="81"/>
      <c r="G828" s="45"/>
    </row>
    <row r="829" spans="2:7">
      <c r="B829" s="46"/>
      <c r="C829" s="81"/>
      <c r="D829" s="81"/>
      <c r="E829" s="81"/>
      <c r="F829" s="81"/>
      <c r="G829" s="45"/>
    </row>
    <row r="830" spans="2:7">
      <c r="B830" s="46"/>
      <c r="C830" s="81"/>
      <c r="D830" s="81"/>
      <c r="E830" s="81"/>
      <c r="F830" s="81"/>
      <c r="G830" s="45"/>
    </row>
    <row r="831" spans="2:7">
      <c r="B831" s="46"/>
      <c r="C831" s="81"/>
      <c r="D831" s="81"/>
      <c r="E831" s="81"/>
      <c r="F831" s="81"/>
      <c r="G831" s="45"/>
    </row>
    <row r="832" spans="2:7">
      <c r="B832" s="46"/>
      <c r="C832" s="81"/>
      <c r="D832" s="81"/>
      <c r="E832" s="81"/>
      <c r="F832" s="81"/>
      <c r="G832" s="45"/>
    </row>
    <row r="833" spans="2:7">
      <c r="B833" s="46"/>
      <c r="C833" s="81"/>
      <c r="D833" s="81"/>
      <c r="E833" s="81"/>
      <c r="F833" s="81"/>
      <c r="G833" s="45"/>
    </row>
    <row r="834" spans="2:7">
      <c r="B834" s="46"/>
      <c r="C834" s="81"/>
      <c r="D834" s="81"/>
      <c r="E834" s="81"/>
      <c r="F834" s="81"/>
      <c r="G834" s="45"/>
    </row>
    <row r="835" spans="2:7">
      <c r="B835" s="46"/>
      <c r="C835" s="81"/>
      <c r="D835" s="81"/>
      <c r="E835" s="81"/>
      <c r="F835" s="81"/>
      <c r="G835" s="45"/>
    </row>
    <row r="836" spans="2:7">
      <c r="B836" s="46"/>
      <c r="C836" s="81"/>
      <c r="D836" s="81"/>
      <c r="E836" s="81"/>
      <c r="F836" s="81"/>
      <c r="G836" s="45"/>
    </row>
    <row r="837" spans="2:7">
      <c r="B837" s="46"/>
      <c r="C837" s="81"/>
      <c r="D837" s="81"/>
      <c r="E837" s="81"/>
      <c r="F837" s="81"/>
      <c r="G837" s="45"/>
    </row>
    <row r="838" spans="2:7">
      <c r="B838" s="46"/>
      <c r="C838" s="81"/>
      <c r="D838" s="81"/>
      <c r="E838" s="81"/>
      <c r="F838" s="81"/>
      <c r="G838" s="45"/>
    </row>
    <row r="839" spans="2:7">
      <c r="B839" s="46"/>
      <c r="C839" s="81"/>
      <c r="D839" s="81"/>
      <c r="E839" s="81"/>
      <c r="F839" s="81"/>
      <c r="G839" s="45"/>
    </row>
    <row r="840" spans="2:7">
      <c r="B840" s="46"/>
      <c r="C840" s="81"/>
      <c r="D840" s="81"/>
      <c r="E840" s="81"/>
      <c r="F840" s="81"/>
      <c r="G840" s="45"/>
    </row>
    <row r="841" spans="2:7">
      <c r="B841" s="46"/>
      <c r="C841" s="81"/>
      <c r="D841" s="81"/>
      <c r="E841" s="81"/>
      <c r="F841" s="81"/>
      <c r="G841" s="45"/>
    </row>
    <row r="842" spans="2:7">
      <c r="B842" s="46"/>
      <c r="C842" s="81"/>
      <c r="D842" s="81"/>
      <c r="E842" s="81"/>
      <c r="F842" s="81"/>
      <c r="G842" s="45"/>
    </row>
    <row r="843" spans="2:7">
      <c r="B843" s="46"/>
      <c r="C843" s="81"/>
      <c r="D843" s="81"/>
      <c r="E843" s="81"/>
      <c r="F843" s="81"/>
      <c r="G843" s="45"/>
    </row>
    <row r="844" spans="2:7">
      <c r="B844" s="46"/>
      <c r="C844" s="81"/>
      <c r="D844" s="81"/>
      <c r="E844" s="81"/>
      <c r="F844" s="81"/>
      <c r="G844" s="45"/>
    </row>
    <row r="845" spans="2:7">
      <c r="B845" s="46"/>
      <c r="C845" s="81"/>
      <c r="D845" s="81"/>
      <c r="E845" s="81"/>
      <c r="F845" s="81"/>
      <c r="G845" s="45"/>
    </row>
    <row r="846" spans="2:7">
      <c r="B846" s="46"/>
      <c r="C846" s="81"/>
      <c r="D846" s="81"/>
      <c r="E846" s="81"/>
      <c r="F846" s="81"/>
      <c r="G846" s="45"/>
    </row>
    <row r="847" spans="2:7">
      <c r="B847" s="46"/>
      <c r="C847" s="81"/>
      <c r="D847" s="81"/>
      <c r="E847" s="81"/>
      <c r="F847" s="81"/>
      <c r="G847" s="45"/>
    </row>
    <row r="848" spans="2:7">
      <c r="B848" s="46"/>
      <c r="C848" s="81"/>
      <c r="D848" s="81"/>
      <c r="E848" s="81"/>
      <c r="F848" s="81"/>
      <c r="G848" s="45"/>
    </row>
    <row r="849" spans="2:7">
      <c r="B849" s="46"/>
      <c r="C849" s="81"/>
      <c r="D849" s="81"/>
      <c r="E849" s="81"/>
      <c r="F849" s="81"/>
      <c r="G849" s="45"/>
    </row>
    <row r="850" spans="2:7">
      <c r="B850" s="46"/>
      <c r="C850" s="81"/>
      <c r="D850" s="81"/>
      <c r="E850" s="81"/>
      <c r="F850" s="81"/>
      <c r="G850" s="45"/>
    </row>
    <row r="851" spans="2:7">
      <c r="B851" s="46"/>
      <c r="C851" s="81"/>
      <c r="D851" s="81"/>
      <c r="E851" s="81"/>
      <c r="F851" s="81"/>
      <c r="G851" s="45"/>
    </row>
    <row r="852" spans="2:7">
      <c r="B852" s="46"/>
      <c r="C852" s="81"/>
      <c r="D852" s="81"/>
      <c r="E852" s="81"/>
      <c r="F852" s="81"/>
      <c r="G852" s="45"/>
    </row>
    <row r="853" spans="2:7">
      <c r="B853" s="46"/>
      <c r="C853" s="81"/>
      <c r="D853" s="81"/>
      <c r="E853" s="81"/>
      <c r="F853" s="81"/>
      <c r="G853" s="45"/>
    </row>
    <row r="854" spans="2:7">
      <c r="B854" s="46"/>
      <c r="C854" s="81"/>
      <c r="D854" s="81"/>
      <c r="E854" s="81"/>
      <c r="F854" s="81"/>
      <c r="G854" s="45"/>
    </row>
    <row r="855" spans="2:7">
      <c r="B855" s="46"/>
      <c r="C855" s="81"/>
      <c r="D855" s="81"/>
      <c r="E855" s="81"/>
      <c r="F855" s="81"/>
      <c r="G855" s="45"/>
    </row>
    <row r="856" spans="2:7">
      <c r="B856" s="46"/>
      <c r="C856" s="81"/>
      <c r="D856" s="81"/>
      <c r="E856" s="81"/>
      <c r="F856" s="81"/>
      <c r="G856" s="45"/>
    </row>
    <row r="857" spans="2:7">
      <c r="B857" s="46"/>
      <c r="C857" s="81"/>
      <c r="D857" s="81"/>
      <c r="E857" s="81"/>
      <c r="F857" s="81"/>
      <c r="G857" s="45"/>
    </row>
    <row r="858" spans="2:7">
      <c r="B858" s="46"/>
      <c r="C858" s="81"/>
      <c r="D858" s="81"/>
      <c r="E858" s="81"/>
      <c r="F858" s="81"/>
      <c r="G858" s="45"/>
    </row>
    <row r="859" spans="2:7">
      <c r="B859" s="46"/>
      <c r="C859" s="81"/>
      <c r="D859" s="81"/>
      <c r="E859" s="81"/>
      <c r="F859" s="81"/>
      <c r="G859" s="45"/>
    </row>
    <row r="860" spans="2:7">
      <c r="B860" s="46"/>
      <c r="C860" s="81"/>
      <c r="D860" s="81"/>
      <c r="E860" s="81"/>
      <c r="F860" s="81"/>
      <c r="G860" s="45"/>
    </row>
    <row r="861" spans="2:7">
      <c r="B861" s="46"/>
      <c r="C861" s="81"/>
      <c r="D861" s="81"/>
      <c r="E861" s="81"/>
      <c r="F861" s="81"/>
      <c r="G861" s="45"/>
    </row>
    <row r="862" spans="2:7">
      <c r="B862" s="46"/>
      <c r="C862" s="81"/>
      <c r="D862" s="81"/>
      <c r="E862" s="81"/>
      <c r="F862" s="81"/>
      <c r="G862" s="45"/>
    </row>
    <row r="863" spans="2:7">
      <c r="B863" s="46"/>
      <c r="C863" s="81"/>
      <c r="D863" s="81"/>
      <c r="E863" s="81"/>
      <c r="F863" s="81"/>
      <c r="G863" s="45"/>
    </row>
    <row r="864" spans="2:7">
      <c r="B864" s="46"/>
      <c r="C864" s="81"/>
      <c r="D864" s="81"/>
      <c r="E864" s="81"/>
      <c r="F864" s="81"/>
      <c r="G864" s="45"/>
    </row>
    <row r="865" spans="2:7">
      <c r="B865" s="46"/>
      <c r="C865" s="81"/>
      <c r="D865" s="81"/>
      <c r="E865" s="81"/>
      <c r="F865" s="81"/>
      <c r="G865" s="45"/>
    </row>
    <row r="866" spans="2:7">
      <c r="B866" s="46"/>
      <c r="C866" s="81"/>
      <c r="D866" s="81"/>
      <c r="E866" s="81"/>
      <c r="F866" s="81"/>
      <c r="G866" s="45"/>
    </row>
    <row r="867" spans="2:7">
      <c r="B867" s="46"/>
      <c r="C867" s="81"/>
      <c r="D867" s="81"/>
      <c r="E867" s="81"/>
      <c r="F867" s="81"/>
      <c r="G867" s="45"/>
    </row>
    <row r="868" spans="2:7">
      <c r="B868" s="46"/>
      <c r="C868" s="81"/>
      <c r="D868" s="81"/>
      <c r="E868" s="81"/>
      <c r="F868" s="81"/>
      <c r="G868" s="45"/>
    </row>
    <row r="869" spans="2:7">
      <c r="B869" s="46"/>
      <c r="C869" s="81"/>
      <c r="D869" s="81"/>
      <c r="E869" s="81"/>
      <c r="F869" s="81"/>
      <c r="G869" s="45"/>
    </row>
    <row r="870" spans="2:7">
      <c r="B870" s="46"/>
      <c r="C870" s="81"/>
      <c r="D870" s="81"/>
      <c r="E870" s="81"/>
      <c r="F870" s="81"/>
      <c r="G870" s="45"/>
    </row>
    <row r="871" spans="2:7">
      <c r="B871" s="46"/>
      <c r="C871" s="81"/>
      <c r="D871" s="81"/>
      <c r="E871" s="81"/>
      <c r="F871" s="81"/>
      <c r="G871" s="45"/>
    </row>
    <row r="872" spans="2:7">
      <c r="B872" s="46"/>
      <c r="C872" s="81"/>
      <c r="D872" s="81"/>
      <c r="E872" s="81"/>
      <c r="F872" s="81"/>
      <c r="G872" s="45"/>
    </row>
    <row r="873" spans="2:7">
      <c r="B873" s="46"/>
      <c r="C873" s="81"/>
      <c r="D873" s="81"/>
      <c r="E873" s="81"/>
      <c r="F873" s="81"/>
      <c r="G873" s="45"/>
    </row>
    <row r="874" spans="2:7">
      <c r="B874" s="46"/>
      <c r="C874" s="81"/>
      <c r="D874" s="81"/>
      <c r="E874" s="81"/>
      <c r="F874" s="81"/>
      <c r="G874" s="45"/>
    </row>
    <row r="875" spans="2:7">
      <c r="B875" s="46"/>
      <c r="C875" s="81"/>
      <c r="D875" s="81"/>
      <c r="E875" s="81"/>
      <c r="F875" s="81"/>
      <c r="G875" s="45"/>
    </row>
    <row r="876" spans="2:7">
      <c r="B876" s="46"/>
      <c r="C876" s="81"/>
      <c r="D876" s="81"/>
      <c r="E876" s="81"/>
      <c r="F876" s="81"/>
      <c r="G876" s="45"/>
    </row>
    <row r="877" spans="2:7">
      <c r="B877" s="46"/>
      <c r="C877" s="81"/>
      <c r="D877" s="81"/>
      <c r="E877" s="81"/>
      <c r="F877" s="81"/>
      <c r="G877" s="45"/>
    </row>
    <row r="878" spans="2:7">
      <c r="B878" s="46"/>
      <c r="C878" s="81"/>
      <c r="D878" s="81"/>
      <c r="E878" s="81"/>
      <c r="F878" s="81"/>
      <c r="G878" s="45"/>
    </row>
    <row r="879" spans="2:7">
      <c r="B879" s="46"/>
      <c r="C879" s="81"/>
      <c r="D879" s="81"/>
      <c r="E879" s="81"/>
      <c r="F879" s="81"/>
      <c r="G879" s="45"/>
    </row>
    <row r="880" spans="2:7">
      <c r="B880" s="46"/>
      <c r="C880" s="81"/>
      <c r="D880" s="81"/>
      <c r="E880" s="81"/>
      <c r="F880" s="81"/>
      <c r="G880" s="45"/>
    </row>
    <row r="881" spans="2:7">
      <c r="B881" s="46"/>
      <c r="C881" s="81"/>
      <c r="D881" s="81"/>
      <c r="E881" s="81"/>
      <c r="F881" s="81"/>
      <c r="G881" s="45"/>
    </row>
    <row r="882" spans="2:7">
      <c r="B882" s="46"/>
      <c r="C882" s="81"/>
      <c r="D882" s="81"/>
      <c r="E882" s="81"/>
      <c r="F882" s="81"/>
      <c r="G882" s="45"/>
    </row>
    <row r="883" spans="2:7">
      <c r="B883" s="46"/>
      <c r="C883" s="81"/>
      <c r="D883" s="81"/>
      <c r="E883" s="81"/>
      <c r="F883" s="81"/>
      <c r="G883" s="45"/>
    </row>
    <row r="884" spans="2:7">
      <c r="B884" s="46"/>
      <c r="C884" s="81"/>
      <c r="D884" s="81"/>
      <c r="E884" s="81"/>
      <c r="F884" s="81"/>
      <c r="G884" s="45"/>
    </row>
    <row r="885" spans="2:7">
      <c r="B885" s="46"/>
      <c r="C885" s="81"/>
      <c r="D885" s="81"/>
      <c r="E885" s="81"/>
      <c r="F885" s="81"/>
      <c r="G885" s="45"/>
    </row>
    <row r="886" spans="2:7">
      <c r="B886" s="46"/>
      <c r="C886" s="81"/>
      <c r="D886" s="81"/>
      <c r="E886" s="81"/>
      <c r="F886" s="81"/>
      <c r="G886" s="45"/>
    </row>
    <row r="887" spans="2:7">
      <c r="B887" s="46"/>
      <c r="C887" s="81"/>
      <c r="D887" s="81"/>
      <c r="E887" s="81"/>
      <c r="F887" s="81"/>
      <c r="G887" s="45"/>
    </row>
    <row r="888" spans="2:7">
      <c r="B888" s="46"/>
      <c r="C888" s="81"/>
      <c r="D888" s="81"/>
      <c r="E888" s="81"/>
      <c r="F888" s="81"/>
      <c r="G888" s="45"/>
    </row>
    <row r="889" spans="2:7">
      <c r="B889" s="46"/>
      <c r="C889" s="81"/>
      <c r="D889" s="81"/>
      <c r="E889" s="81"/>
      <c r="F889" s="81"/>
      <c r="G889" s="45"/>
    </row>
    <row r="890" spans="2:7">
      <c r="B890" s="46"/>
      <c r="C890" s="81"/>
      <c r="D890" s="81"/>
      <c r="E890" s="81"/>
      <c r="F890" s="81"/>
      <c r="G890" s="45"/>
    </row>
    <row r="891" spans="2:7">
      <c r="B891" s="46"/>
      <c r="C891" s="81"/>
      <c r="D891" s="81"/>
      <c r="E891" s="81"/>
      <c r="F891" s="81"/>
      <c r="G891" s="45"/>
    </row>
    <row r="892" spans="2:7">
      <c r="B892" s="46"/>
      <c r="C892" s="81"/>
      <c r="D892" s="81"/>
      <c r="E892" s="81"/>
      <c r="F892" s="81"/>
      <c r="G892" s="45"/>
    </row>
    <row r="893" spans="2:7">
      <c r="B893" s="46"/>
      <c r="C893" s="81"/>
      <c r="D893" s="81"/>
      <c r="E893" s="81"/>
      <c r="F893" s="81"/>
      <c r="G893" s="45"/>
    </row>
    <row r="894" spans="2:7">
      <c r="B894" s="46"/>
      <c r="C894" s="81"/>
      <c r="D894" s="81"/>
      <c r="E894" s="81"/>
      <c r="F894" s="81"/>
      <c r="G894" s="45"/>
    </row>
    <row r="895" spans="2:7">
      <c r="B895" s="46"/>
      <c r="C895" s="81"/>
      <c r="D895" s="81"/>
      <c r="E895" s="81"/>
      <c r="F895" s="81"/>
      <c r="G895" s="45"/>
    </row>
    <row r="896" spans="2:7">
      <c r="B896" s="46"/>
      <c r="C896" s="81"/>
      <c r="D896" s="81"/>
      <c r="E896" s="81"/>
      <c r="F896" s="81"/>
      <c r="G896" s="45"/>
    </row>
    <row r="897" spans="2:7">
      <c r="B897" s="46"/>
      <c r="C897" s="81"/>
      <c r="D897" s="81"/>
      <c r="E897" s="81"/>
      <c r="F897" s="81"/>
      <c r="G897" s="45"/>
    </row>
    <row r="898" spans="2:7">
      <c r="B898" s="46"/>
      <c r="C898" s="81"/>
      <c r="D898" s="81"/>
      <c r="E898" s="81"/>
      <c r="F898" s="81"/>
      <c r="G898" s="45"/>
    </row>
    <row r="899" spans="2:7">
      <c r="B899" s="46"/>
      <c r="C899" s="81"/>
      <c r="D899" s="81"/>
      <c r="E899" s="81"/>
      <c r="F899" s="81"/>
      <c r="G899" s="45"/>
    </row>
    <row r="900" spans="2:7">
      <c r="B900" s="46"/>
      <c r="C900" s="81"/>
      <c r="D900" s="81"/>
      <c r="E900" s="81"/>
      <c r="F900" s="81"/>
      <c r="G900" s="45"/>
    </row>
    <row r="901" spans="2:7">
      <c r="B901" s="46"/>
      <c r="C901" s="81"/>
      <c r="D901" s="81"/>
      <c r="E901" s="81"/>
      <c r="F901" s="81"/>
      <c r="G901" s="45"/>
    </row>
    <row r="902" spans="2:7">
      <c r="B902" s="46"/>
      <c r="C902" s="81"/>
      <c r="D902" s="81"/>
      <c r="E902" s="81"/>
      <c r="F902" s="81"/>
      <c r="G902" s="45"/>
    </row>
    <row r="903" spans="2:7">
      <c r="B903" s="46"/>
      <c r="C903" s="81"/>
      <c r="D903" s="81"/>
      <c r="E903" s="81"/>
      <c r="F903" s="81"/>
      <c r="G903" s="45"/>
    </row>
    <row r="904" spans="2:7">
      <c r="B904" s="46"/>
      <c r="C904" s="81"/>
      <c r="D904" s="81"/>
      <c r="E904" s="81"/>
      <c r="F904" s="81"/>
      <c r="G904" s="45"/>
    </row>
    <row r="905" spans="2:7">
      <c r="B905" s="46"/>
      <c r="C905" s="81"/>
      <c r="D905" s="81"/>
      <c r="E905" s="81"/>
      <c r="F905" s="81"/>
      <c r="G905" s="45"/>
    </row>
    <row r="906" spans="2:7">
      <c r="B906" s="46"/>
      <c r="C906" s="81"/>
      <c r="D906" s="81"/>
      <c r="E906" s="81"/>
      <c r="F906" s="81"/>
      <c r="G906" s="45"/>
    </row>
    <row r="907" spans="2:7">
      <c r="B907" s="46"/>
      <c r="C907" s="81"/>
      <c r="D907" s="81"/>
      <c r="E907" s="81"/>
      <c r="F907" s="81"/>
      <c r="G907" s="45"/>
    </row>
    <row r="908" spans="2:7">
      <c r="B908" s="46"/>
      <c r="C908" s="81"/>
      <c r="D908" s="81"/>
      <c r="E908" s="81"/>
      <c r="F908" s="81"/>
      <c r="G908" s="45"/>
    </row>
    <row r="909" spans="2:7">
      <c r="B909" s="46"/>
      <c r="C909" s="81"/>
      <c r="D909" s="81"/>
      <c r="E909" s="81"/>
      <c r="F909" s="81"/>
      <c r="G909" s="45"/>
    </row>
    <row r="910" spans="2:7">
      <c r="B910" s="46"/>
      <c r="C910" s="81"/>
      <c r="D910" s="81"/>
      <c r="E910" s="81"/>
      <c r="F910" s="81"/>
      <c r="G910" s="45"/>
    </row>
    <row r="911" spans="2:7">
      <c r="B911" s="46"/>
      <c r="C911" s="81"/>
      <c r="D911" s="81"/>
      <c r="E911" s="81"/>
      <c r="F911" s="81"/>
      <c r="G911" s="45"/>
    </row>
    <row r="912" spans="2:7">
      <c r="B912" s="46"/>
      <c r="C912" s="81"/>
      <c r="D912" s="81"/>
      <c r="E912" s="81"/>
      <c r="F912" s="81"/>
      <c r="G912" s="45"/>
    </row>
    <row r="913" spans="2:7">
      <c r="B913" s="46"/>
      <c r="C913" s="81"/>
      <c r="D913" s="81"/>
      <c r="E913" s="81"/>
      <c r="F913" s="81"/>
      <c r="G913" s="45"/>
    </row>
    <row r="914" spans="2:7">
      <c r="B914" s="46"/>
      <c r="C914" s="81"/>
      <c r="D914" s="81"/>
      <c r="E914" s="81"/>
      <c r="F914" s="81"/>
      <c r="G914" s="45"/>
    </row>
    <row r="915" spans="2:7">
      <c r="B915" s="46"/>
      <c r="C915" s="81"/>
      <c r="D915" s="81"/>
      <c r="E915" s="81"/>
      <c r="F915" s="81"/>
      <c r="G915" s="45"/>
    </row>
    <row r="916" spans="2:7">
      <c r="B916" s="46"/>
      <c r="C916" s="81"/>
      <c r="D916" s="81"/>
      <c r="E916" s="81"/>
      <c r="F916" s="81"/>
      <c r="G916" s="45"/>
    </row>
    <row r="917" spans="2:7">
      <c r="B917" s="46"/>
      <c r="C917" s="81"/>
      <c r="D917" s="81"/>
      <c r="E917" s="81"/>
      <c r="F917" s="81"/>
      <c r="G917" s="45"/>
    </row>
    <row r="918" spans="2:7">
      <c r="B918" s="46"/>
      <c r="C918" s="81"/>
      <c r="D918" s="81"/>
      <c r="E918" s="81"/>
      <c r="F918" s="81"/>
      <c r="G918" s="45"/>
    </row>
    <row r="919" spans="2:7">
      <c r="B919" s="46"/>
      <c r="C919" s="81"/>
      <c r="D919" s="81"/>
      <c r="E919" s="81"/>
      <c r="F919" s="81"/>
      <c r="G919" s="45"/>
    </row>
    <row r="920" spans="2:7">
      <c r="B920" s="46"/>
      <c r="C920" s="81"/>
      <c r="D920" s="81"/>
      <c r="E920" s="81"/>
      <c r="F920" s="81"/>
      <c r="G920" s="45"/>
    </row>
    <row r="921" spans="2:7">
      <c r="B921" s="46"/>
      <c r="C921" s="81"/>
      <c r="D921" s="81"/>
      <c r="E921" s="81"/>
      <c r="F921" s="81"/>
      <c r="G921" s="45"/>
    </row>
    <row r="922" spans="2:7">
      <c r="B922" s="46"/>
      <c r="C922" s="81"/>
      <c r="D922" s="81"/>
      <c r="E922" s="81"/>
      <c r="F922" s="81"/>
      <c r="G922" s="45"/>
    </row>
    <row r="923" spans="2:7">
      <c r="B923" s="46"/>
      <c r="C923" s="81"/>
      <c r="D923" s="81"/>
      <c r="E923" s="81"/>
      <c r="F923" s="81"/>
      <c r="G923" s="45"/>
    </row>
    <row r="924" spans="2:7">
      <c r="B924" s="46"/>
      <c r="C924" s="81"/>
      <c r="D924" s="81"/>
      <c r="E924" s="81"/>
      <c r="F924" s="81"/>
      <c r="G924" s="45"/>
    </row>
    <row r="925" spans="2:7">
      <c r="B925" s="46"/>
      <c r="C925" s="81"/>
      <c r="D925" s="81"/>
      <c r="E925" s="81"/>
      <c r="F925" s="81"/>
      <c r="G925" s="45"/>
    </row>
    <row r="926" spans="2:7">
      <c r="B926" s="46"/>
      <c r="C926" s="81"/>
      <c r="D926" s="81"/>
      <c r="E926" s="81"/>
      <c r="F926" s="81"/>
      <c r="G926" s="45"/>
    </row>
    <row r="927" spans="2:7">
      <c r="B927" s="46"/>
      <c r="C927" s="81"/>
      <c r="D927" s="81"/>
      <c r="E927" s="81"/>
      <c r="F927" s="81"/>
      <c r="G927" s="45"/>
    </row>
    <row r="928" spans="2:7">
      <c r="B928" s="46"/>
      <c r="C928" s="81"/>
      <c r="D928" s="81"/>
      <c r="E928" s="81"/>
      <c r="F928" s="81"/>
      <c r="G928" s="45"/>
    </row>
    <row r="929" spans="2:7">
      <c r="B929" s="46"/>
      <c r="C929" s="81"/>
      <c r="D929" s="81"/>
      <c r="E929" s="81"/>
      <c r="F929" s="81"/>
      <c r="G929" s="45"/>
    </row>
    <row r="930" spans="2:7">
      <c r="B930" s="46"/>
      <c r="C930" s="81"/>
      <c r="D930" s="81"/>
      <c r="E930" s="81"/>
      <c r="F930" s="81"/>
      <c r="G930" s="45"/>
    </row>
    <row r="931" spans="2:7">
      <c r="B931" s="46"/>
      <c r="C931" s="81"/>
      <c r="D931" s="81"/>
      <c r="E931" s="81"/>
      <c r="F931" s="81"/>
      <c r="G931" s="45"/>
    </row>
    <row r="932" spans="2:7">
      <c r="B932" s="46"/>
      <c r="C932" s="81"/>
      <c r="D932" s="81"/>
      <c r="E932" s="81"/>
      <c r="F932" s="81"/>
      <c r="G932" s="45"/>
    </row>
    <row r="933" spans="2:7">
      <c r="B933" s="46"/>
      <c r="C933" s="81"/>
      <c r="D933" s="81"/>
      <c r="E933" s="81"/>
      <c r="F933" s="81"/>
      <c r="G933" s="45"/>
    </row>
    <row r="934" spans="2:7">
      <c r="B934" s="46"/>
      <c r="C934" s="81"/>
      <c r="D934" s="81"/>
      <c r="E934" s="81"/>
      <c r="F934" s="81"/>
      <c r="G934" s="45"/>
    </row>
    <row r="935" spans="2:7">
      <c r="B935" s="46"/>
      <c r="C935" s="81"/>
      <c r="D935" s="81"/>
      <c r="E935" s="81"/>
      <c r="F935" s="81"/>
      <c r="G935" s="45"/>
    </row>
    <row r="936" spans="2:7">
      <c r="B936" s="46"/>
      <c r="C936" s="81"/>
      <c r="D936" s="81"/>
      <c r="E936" s="81"/>
      <c r="F936" s="81"/>
      <c r="G936" s="45"/>
    </row>
    <row r="937" spans="2:7">
      <c r="B937" s="46"/>
      <c r="C937" s="81"/>
      <c r="D937" s="81"/>
      <c r="E937" s="81"/>
      <c r="F937" s="81"/>
      <c r="G937" s="45"/>
    </row>
    <row r="938" spans="2:7">
      <c r="B938" s="46"/>
      <c r="C938" s="81"/>
      <c r="D938" s="81"/>
      <c r="E938" s="81"/>
      <c r="F938" s="81"/>
      <c r="G938" s="45"/>
    </row>
    <row r="939" spans="2:7">
      <c r="B939" s="46"/>
      <c r="C939" s="81"/>
      <c r="D939" s="81"/>
      <c r="E939" s="81"/>
      <c r="F939" s="81"/>
      <c r="G939" s="45"/>
    </row>
    <row r="940" spans="2:7">
      <c r="B940" s="46"/>
      <c r="C940" s="81"/>
      <c r="D940" s="81"/>
      <c r="E940" s="81"/>
      <c r="F940" s="81"/>
      <c r="G940" s="45"/>
    </row>
    <row r="941" spans="2:7">
      <c r="B941" s="46"/>
      <c r="C941" s="81"/>
      <c r="D941" s="81"/>
      <c r="E941" s="81"/>
      <c r="F941" s="81"/>
      <c r="G941" s="45"/>
    </row>
    <row r="942" spans="2:7">
      <c r="B942" s="46"/>
      <c r="C942" s="81"/>
      <c r="D942" s="81"/>
      <c r="E942" s="81"/>
      <c r="F942" s="81"/>
      <c r="G942" s="45"/>
    </row>
    <row r="943" spans="2:7">
      <c r="B943" s="46"/>
      <c r="C943" s="81"/>
      <c r="D943" s="81"/>
      <c r="E943" s="81"/>
      <c r="F943" s="81"/>
      <c r="G943" s="45"/>
    </row>
    <row r="944" spans="2:7">
      <c r="B944" s="46"/>
      <c r="C944" s="81"/>
      <c r="D944" s="81"/>
      <c r="E944" s="81"/>
      <c r="F944" s="81"/>
      <c r="G944" s="45"/>
    </row>
    <row r="945" spans="2:7">
      <c r="B945" s="46"/>
      <c r="C945" s="81"/>
      <c r="D945" s="81"/>
      <c r="E945" s="81"/>
      <c r="F945" s="81"/>
      <c r="G945" s="45"/>
    </row>
    <row r="946" spans="2:7">
      <c r="B946" s="46"/>
      <c r="C946" s="81"/>
      <c r="D946" s="81"/>
      <c r="E946" s="81"/>
      <c r="F946" s="81"/>
      <c r="G946" s="45"/>
    </row>
    <row r="947" spans="2:7">
      <c r="B947" s="46"/>
      <c r="C947" s="81"/>
      <c r="D947" s="81"/>
      <c r="E947" s="81"/>
      <c r="F947" s="81"/>
      <c r="G947" s="45"/>
    </row>
    <row r="948" spans="2:7">
      <c r="B948" s="46"/>
      <c r="C948" s="81"/>
      <c r="D948" s="81"/>
      <c r="E948" s="81"/>
      <c r="F948" s="81"/>
      <c r="G948" s="45"/>
    </row>
    <row r="949" spans="2:7">
      <c r="B949" s="46"/>
      <c r="C949" s="81"/>
      <c r="D949" s="81"/>
      <c r="E949" s="81"/>
      <c r="F949" s="81"/>
      <c r="G949" s="45"/>
    </row>
    <row r="950" spans="2:7">
      <c r="B950" s="46"/>
      <c r="C950" s="81"/>
      <c r="D950" s="81"/>
      <c r="E950" s="81"/>
      <c r="F950" s="81"/>
      <c r="G950" s="45"/>
    </row>
    <row r="951" spans="2:7">
      <c r="B951" s="46"/>
      <c r="C951" s="81"/>
      <c r="D951" s="81"/>
      <c r="E951" s="81"/>
      <c r="F951" s="81"/>
      <c r="G951" s="45"/>
    </row>
    <row r="952" spans="2:7">
      <c r="B952" s="46"/>
      <c r="C952" s="81"/>
      <c r="D952" s="81"/>
      <c r="E952" s="81"/>
      <c r="F952" s="81"/>
      <c r="G952" s="45"/>
    </row>
    <row r="953" spans="2:7">
      <c r="B953" s="46"/>
      <c r="C953" s="81"/>
      <c r="D953" s="81"/>
      <c r="E953" s="81"/>
      <c r="F953" s="81"/>
      <c r="G953" s="45"/>
    </row>
    <row r="954" spans="2:7">
      <c r="B954" s="46"/>
      <c r="C954" s="81"/>
      <c r="D954" s="81"/>
      <c r="E954" s="81"/>
      <c r="F954" s="81"/>
      <c r="G954" s="45"/>
    </row>
    <row r="955" spans="2:7">
      <c r="B955" s="46"/>
      <c r="C955" s="81"/>
      <c r="D955" s="81"/>
      <c r="E955" s="81"/>
      <c r="F955" s="81"/>
      <c r="G955" s="45"/>
    </row>
    <row r="956" spans="2:7">
      <c r="B956" s="46"/>
      <c r="C956" s="81"/>
      <c r="D956" s="81"/>
      <c r="E956" s="81"/>
      <c r="F956" s="81"/>
      <c r="G956" s="45"/>
    </row>
    <row r="957" spans="2:7">
      <c r="B957" s="46"/>
      <c r="C957" s="81"/>
      <c r="D957" s="81"/>
      <c r="E957" s="81"/>
      <c r="F957" s="81"/>
      <c r="G957" s="45"/>
    </row>
    <row r="958" spans="2:7">
      <c r="B958" s="46"/>
      <c r="C958" s="81"/>
      <c r="D958" s="81"/>
      <c r="E958" s="81"/>
      <c r="F958" s="81"/>
      <c r="G958" s="45"/>
    </row>
    <row r="959" spans="2:7">
      <c r="B959" s="46"/>
      <c r="C959" s="81"/>
      <c r="D959" s="81"/>
      <c r="E959" s="81"/>
      <c r="F959" s="81"/>
      <c r="G959" s="45"/>
    </row>
    <row r="960" spans="2:7">
      <c r="B960" s="46"/>
      <c r="C960" s="81"/>
      <c r="D960" s="81"/>
      <c r="E960" s="81"/>
      <c r="F960" s="81"/>
      <c r="G960" s="45"/>
    </row>
    <row r="961" spans="2:7">
      <c r="B961" s="46"/>
      <c r="C961" s="81"/>
      <c r="D961" s="81"/>
      <c r="E961" s="81"/>
      <c r="F961" s="81"/>
      <c r="G961" s="45"/>
    </row>
    <row r="962" spans="2:7">
      <c r="B962" s="46"/>
      <c r="C962" s="81"/>
      <c r="D962" s="81"/>
      <c r="E962" s="81"/>
      <c r="F962" s="81"/>
      <c r="G962" s="45"/>
    </row>
    <row r="963" spans="2:7">
      <c r="B963" s="46"/>
      <c r="C963" s="81"/>
      <c r="D963" s="81"/>
      <c r="E963" s="81"/>
      <c r="F963" s="81"/>
      <c r="G963" s="45"/>
    </row>
    <row r="964" spans="2:7">
      <c r="B964" s="46"/>
      <c r="C964" s="81"/>
      <c r="D964" s="81"/>
      <c r="E964" s="81"/>
      <c r="F964" s="81"/>
      <c r="G964" s="45"/>
    </row>
    <row r="965" spans="2:7">
      <c r="B965" s="46"/>
      <c r="C965" s="81"/>
      <c r="D965" s="81"/>
      <c r="E965" s="81"/>
      <c r="F965" s="81"/>
      <c r="G965" s="45"/>
    </row>
    <row r="966" spans="2:7">
      <c r="B966" s="46"/>
      <c r="C966" s="81"/>
      <c r="D966" s="81"/>
      <c r="E966" s="81"/>
      <c r="F966" s="81"/>
      <c r="G966" s="45"/>
    </row>
    <row r="967" spans="2:7">
      <c r="B967" s="46"/>
      <c r="C967" s="81"/>
      <c r="D967" s="81"/>
      <c r="E967" s="81"/>
      <c r="F967" s="81"/>
      <c r="G967" s="45"/>
    </row>
    <row r="968" spans="2:7">
      <c r="B968" s="46"/>
      <c r="C968" s="81"/>
      <c r="D968" s="81"/>
      <c r="E968" s="81"/>
      <c r="F968" s="81"/>
      <c r="G968" s="45"/>
    </row>
    <row r="969" spans="2:7">
      <c r="B969" s="46"/>
      <c r="C969" s="81"/>
      <c r="D969" s="81"/>
      <c r="E969" s="81"/>
      <c r="F969" s="81"/>
      <c r="G969" s="45"/>
    </row>
    <row r="970" spans="2:7">
      <c r="B970" s="46"/>
      <c r="C970" s="81"/>
      <c r="D970" s="81"/>
      <c r="E970" s="81"/>
      <c r="F970" s="81"/>
      <c r="G970" s="45"/>
    </row>
    <row r="971" spans="2:7">
      <c r="B971" s="46"/>
      <c r="C971" s="81"/>
      <c r="D971" s="81"/>
      <c r="E971" s="81"/>
      <c r="F971" s="81"/>
      <c r="G971" s="45"/>
    </row>
    <row r="972" spans="2:7">
      <c r="B972" s="46"/>
      <c r="C972" s="81"/>
      <c r="D972" s="81"/>
      <c r="E972" s="81"/>
      <c r="F972" s="81"/>
      <c r="G972" s="45"/>
    </row>
    <row r="973" spans="2:7">
      <c r="B973" s="46"/>
      <c r="C973" s="81"/>
      <c r="D973" s="81"/>
      <c r="E973" s="81"/>
      <c r="F973" s="81"/>
      <c r="G973" s="45"/>
    </row>
    <row r="974" spans="2:7">
      <c r="B974" s="46"/>
      <c r="C974" s="81"/>
      <c r="D974" s="81"/>
      <c r="E974" s="81"/>
      <c r="F974" s="81"/>
      <c r="G974" s="45"/>
    </row>
    <row r="975" spans="2:7">
      <c r="B975" s="46"/>
      <c r="C975" s="81"/>
      <c r="D975" s="81"/>
      <c r="E975" s="81"/>
      <c r="F975" s="81"/>
      <c r="G975" s="45"/>
    </row>
    <row r="976" spans="2:7">
      <c r="B976" s="46"/>
      <c r="C976" s="81"/>
      <c r="D976" s="81"/>
      <c r="E976" s="81"/>
      <c r="F976" s="81"/>
      <c r="G976" s="45"/>
    </row>
    <row r="977" spans="2:7">
      <c r="B977" s="46"/>
      <c r="C977" s="81"/>
      <c r="D977" s="81"/>
      <c r="E977" s="81"/>
      <c r="F977" s="81"/>
      <c r="G977" s="45"/>
    </row>
    <row r="978" spans="2:7">
      <c r="B978" s="46"/>
      <c r="C978" s="81"/>
      <c r="D978" s="81"/>
      <c r="E978" s="81"/>
      <c r="F978" s="81"/>
      <c r="G978" s="45"/>
    </row>
    <row r="979" spans="2:7">
      <c r="B979" s="46"/>
      <c r="C979" s="81"/>
      <c r="D979" s="81"/>
      <c r="E979" s="81"/>
      <c r="F979" s="81"/>
      <c r="G979" s="45"/>
    </row>
    <row r="980" spans="2:7">
      <c r="B980" s="46"/>
      <c r="C980" s="81"/>
      <c r="D980" s="81"/>
      <c r="E980" s="81"/>
      <c r="F980" s="81"/>
      <c r="G980" s="45"/>
    </row>
    <row r="981" spans="2:7">
      <c r="B981" s="46"/>
      <c r="C981" s="81"/>
      <c r="D981" s="81"/>
      <c r="E981" s="81"/>
      <c r="F981" s="81"/>
      <c r="G981" s="45"/>
    </row>
    <row r="982" spans="2:7">
      <c r="B982" s="46"/>
      <c r="C982" s="81"/>
      <c r="D982" s="81"/>
      <c r="E982" s="81"/>
      <c r="F982" s="81"/>
      <c r="G982" s="45"/>
    </row>
    <row r="983" spans="2:7">
      <c r="B983" s="46"/>
      <c r="C983" s="81"/>
      <c r="D983" s="81"/>
      <c r="E983" s="81"/>
      <c r="F983" s="81"/>
      <c r="G983" s="45"/>
    </row>
    <row r="984" spans="2:7">
      <c r="B984" s="46"/>
      <c r="C984" s="81"/>
      <c r="D984" s="81"/>
      <c r="E984" s="81"/>
      <c r="F984" s="81"/>
      <c r="G984" s="45"/>
    </row>
    <row r="985" spans="2:7">
      <c r="B985" s="46"/>
      <c r="C985" s="81"/>
      <c r="D985" s="81"/>
      <c r="E985" s="81"/>
      <c r="F985" s="81"/>
      <c r="G985" s="45"/>
    </row>
    <row r="986" spans="2:7">
      <c r="B986" s="46"/>
      <c r="C986" s="81"/>
      <c r="D986" s="81"/>
      <c r="E986" s="81"/>
      <c r="F986" s="81"/>
      <c r="G986" s="45"/>
    </row>
    <row r="987" spans="2:7">
      <c r="B987" s="46"/>
      <c r="C987" s="81"/>
      <c r="D987" s="81"/>
      <c r="E987" s="81"/>
      <c r="F987" s="81"/>
      <c r="G987" s="45"/>
    </row>
    <row r="988" spans="2:7">
      <c r="B988" s="46"/>
      <c r="C988" s="81"/>
      <c r="D988" s="81"/>
      <c r="E988" s="81"/>
      <c r="F988" s="81"/>
      <c r="G988" s="45"/>
    </row>
    <row r="989" spans="2:7">
      <c r="B989" s="46"/>
      <c r="C989" s="81"/>
      <c r="D989" s="81"/>
      <c r="E989" s="81"/>
      <c r="F989" s="81"/>
      <c r="G989" s="45"/>
    </row>
    <row r="990" spans="2:7">
      <c r="B990" s="46"/>
      <c r="C990" s="81"/>
      <c r="D990" s="81"/>
      <c r="E990" s="81"/>
      <c r="F990" s="81"/>
      <c r="G990" s="45"/>
    </row>
    <row r="991" spans="2:7">
      <c r="B991" s="46"/>
      <c r="C991" s="81"/>
      <c r="D991" s="81"/>
      <c r="E991" s="81"/>
      <c r="F991" s="81"/>
      <c r="G991" s="45"/>
    </row>
    <row r="992" spans="2:7">
      <c r="B992" s="46"/>
      <c r="C992" s="81"/>
      <c r="D992" s="81"/>
      <c r="E992" s="81"/>
      <c r="F992" s="81"/>
      <c r="G992" s="45"/>
    </row>
    <row r="993" spans="2:7">
      <c r="B993" s="46"/>
      <c r="C993" s="81"/>
      <c r="D993" s="81"/>
      <c r="E993" s="81"/>
      <c r="F993" s="81"/>
      <c r="G993" s="45"/>
    </row>
    <row r="994" spans="2:7">
      <c r="B994" s="46"/>
      <c r="C994" s="81"/>
      <c r="D994" s="81"/>
      <c r="E994" s="81"/>
      <c r="F994" s="81"/>
      <c r="G994" s="45"/>
    </row>
    <row r="995" spans="2:7">
      <c r="B995" s="46"/>
      <c r="C995" s="81"/>
      <c r="D995" s="81"/>
      <c r="E995" s="81"/>
      <c r="F995" s="81"/>
      <c r="G995" s="45"/>
    </row>
    <row r="996" spans="2:7">
      <c r="B996" s="46"/>
      <c r="C996" s="81"/>
      <c r="D996" s="81"/>
      <c r="E996" s="81"/>
      <c r="F996" s="81"/>
      <c r="G996" s="45"/>
    </row>
    <row r="997" spans="2:7">
      <c r="B997" s="46"/>
      <c r="C997" s="81"/>
      <c r="D997" s="81"/>
      <c r="E997" s="81"/>
      <c r="F997" s="81"/>
      <c r="G997" s="45"/>
    </row>
    <row r="998" spans="2:7">
      <c r="B998" s="46"/>
      <c r="C998" s="81"/>
      <c r="D998" s="81"/>
      <c r="E998" s="81"/>
      <c r="F998" s="81"/>
      <c r="G998" s="45"/>
    </row>
    <row r="999" spans="2:7">
      <c r="B999" s="46"/>
      <c r="C999" s="81"/>
      <c r="D999" s="81"/>
      <c r="E999" s="81"/>
      <c r="F999" s="81"/>
      <c r="G999" s="45"/>
    </row>
    <row r="1000" spans="2:7">
      <c r="B1000" s="46"/>
      <c r="C1000" s="81"/>
      <c r="D1000" s="81"/>
      <c r="E1000" s="81"/>
      <c r="F1000" s="81"/>
      <c r="G1000" s="45"/>
    </row>
    <row r="1001" spans="2:7">
      <c r="B1001" s="46"/>
      <c r="C1001" s="81"/>
      <c r="D1001" s="81"/>
      <c r="E1001" s="81"/>
      <c r="F1001" s="81"/>
      <c r="G1001" s="45"/>
    </row>
    <row r="1002" spans="2:7">
      <c r="B1002" s="46"/>
      <c r="C1002" s="81"/>
      <c r="D1002" s="81"/>
      <c r="E1002" s="81"/>
      <c r="F1002" s="81"/>
      <c r="G1002" s="45"/>
    </row>
    <row r="1003" spans="2:7">
      <c r="B1003" s="46"/>
      <c r="C1003" s="81"/>
      <c r="D1003" s="81"/>
      <c r="E1003" s="81"/>
      <c r="F1003" s="81"/>
      <c r="G1003" s="45"/>
    </row>
    <row r="1004" spans="2:7">
      <c r="B1004" s="46"/>
      <c r="C1004" s="81"/>
      <c r="D1004" s="81"/>
      <c r="E1004" s="81"/>
      <c r="F1004" s="81"/>
      <c r="G1004" s="45"/>
    </row>
    <row r="1005" spans="2:7">
      <c r="B1005" s="46"/>
      <c r="C1005" s="81"/>
      <c r="D1005" s="81"/>
      <c r="E1005" s="81"/>
      <c r="F1005" s="81"/>
      <c r="G1005" s="45"/>
    </row>
    <row r="1006" spans="2:7">
      <c r="B1006" s="46"/>
      <c r="C1006" s="81"/>
      <c r="D1006" s="81"/>
      <c r="E1006" s="81"/>
      <c r="F1006" s="81"/>
      <c r="G1006" s="45"/>
    </row>
    <row r="1007" spans="2:7">
      <c r="B1007" s="46"/>
      <c r="C1007" s="81"/>
      <c r="D1007" s="81"/>
      <c r="E1007" s="81"/>
      <c r="F1007" s="81"/>
      <c r="G1007" s="45"/>
    </row>
    <row r="1008" spans="2:7">
      <c r="B1008" s="46"/>
      <c r="C1008" s="81"/>
      <c r="D1008" s="81"/>
      <c r="E1008" s="81"/>
      <c r="F1008" s="81"/>
      <c r="G1008" s="45"/>
    </row>
    <row r="1009" spans="2:7">
      <c r="B1009" s="46"/>
      <c r="C1009" s="81"/>
      <c r="D1009" s="81"/>
      <c r="E1009" s="81"/>
      <c r="F1009" s="81"/>
      <c r="G1009" s="45"/>
    </row>
    <row r="1010" spans="2:7">
      <c r="B1010" s="46"/>
      <c r="C1010" s="81"/>
      <c r="D1010" s="81"/>
      <c r="E1010" s="81"/>
      <c r="F1010" s="81"/>
      <c r="G1010" s="45"/>
    </row>
    <row r="1011" spans="2:7">
      <c r="B1011" s="46"/>
      <c r="C1011" s="81"/>
      <c r="D1011" s="81"/>
      <c r="E1011" s="81"/>
      <c r="F1011" s="81"/>
      <c r="G1011" s="45"/>
    </row>
    <row r="1012" spans="2:7">
      <c r="B1012" s="46"/>
      <c r="C1012" s="81"/>
      <c r="D1012" s="81"/>
      <c r="E1012" s="81"/>
      <c r="F1012" s="81"/>
      <c r="G1012" s="45"/>
    </row>
    <row r="1013" spans="2:7">
      <c r="B1013" s="46"/>
      <c r="C1013" s="81"/>
      <c r="D1013" s="81"/>
      <c r="E1013" s="81"/>
      <c r="F1013" s="81"/>
      <c r="G1013" s="45"/>
    </row>
    <row r="1014" spans="2:7">
      <c r="B1014" s="46"/>
      <c r="C1014" s="81"/>
      <c r="D1014" s="81"/>
      <c r="E1014" s="81"/>
      <c r="F1014" s="81"/>
      <c r="G1014" s="45"/>
    </row>
    <row r="1015" spans="2:7">
      <c r="B1015" s="46"/>
      <c r="C1015" s="81"/>
      <c r="D1015" s="81"/>
      <c r="E1015" s="81"/>
      <c r="F1015" s="81"/>
      <c r="G1015" s="45"/>
    </row>
    <row r="1016" spans="2:7">
      <c r="B1016" s="46"/>
      <c r="C1016" s="81"/>
      <c r="D1016" s="81"/>
      <c r="E1016" s="81"/>
      <c r="F1016" s="81"/>
      <c r="G1016" s="45"/>
    </row>
    <row r="1017" spans="2:7">
      <c r="B1017" s="46"/>
      <c r="C1017" s="81"/>
      <c r="D1017" s="81"/>
      <c r="E1017" s="81"/>
      <c r="F1017" s="81"/>
      <c r="G1017" s="45"/>
    </row>
    <row r="1018" spans="2:7">
      <c r="B1018" s="46"/>
      <c r="C1018" s="81"/>
      <c r="D1018" s="81"/>
      <c r="E1018" s="81"/>
      <c r="F1018" s="81"/>
      <c r="G1018" s="45"/>
    </row>
    <row r="1019" spans="2:7">
      <c r="B1019" s="46"/>
      <c r="C1019" s="81"/>
      <c r="D1019" s="81"/>
      <c r="E1019" s="81"/>
      <c r="F1019" s="81"/>
      <c r="G1019" s="45"/>
    </row>
    <row r="1020" spans="2:7">
      <c r="B1020" s="46"/>
      <c r="C1020" s="81"/>
      <c r="D1020" s="81"/>
      <c r="E1020" s="81"/>
      <c r="F1020" s="81"/>
      <c r="G1020" s="45"/>
    </row>
    <row r="1021" spans="2:7">
      <c r="B1021" s="46"/>
      <c r="C1021" s="81"/>
      <c r="D1021" s="81"/>
      <c r="E1021" s="81"/>
      <c r="F1021" s="81"/>
      <c r="G1021" s="45"/>
    </row>
    <row r="1022" spans="2:7">
      <c r="B1022" s="46"/>
      <c r="C1022" s="81"/>
      <c r="D1022" s="81"/>
      <c r="E1022" s="81"/>
      <c r="F1022" s="81"/>
      <c r="G1022" s="45"/>
    </row>
    <row r="1023" spans="2:7">
      <c r="B1023" s="46"/>
      <c r="C1023" s="81"/>
      <c r="D1023" s="81"/>
      <c r="E1023" s="81"/>
      <c r="F1023" s="81"/>
      <c r="G1023" s="45"/>
    </row>
    <row r="1024" spans="2:7">
      <c r="B1024" s="46"/>
      <c r="C1024" s="81"/>
      <c r="D1024" s="81"/>
      <c r="E1024" s="81"/>
      <c r="F1024" s="81"/>
      <c r="G1024" s="45"/>
    </row>
    <row r="1025" spans="2:7">
      <c r="B1025" s="46"/>
      <c r="C1025" s="81"/>
      <c r="D1025" s="81"/>
      <c r="E1025" s="81"/>
      <c r="F1025" s="81"/>
      <c r="G1025" s="45"/>
    </row>
    <row r="1026" spans="2:7">
      <c r="B1026" s="46"/>
      <c r="C1026" s="81"/>
      <c r="D1026" s="81"/>
      <c r="E1026" s="81"/>
      <c r="F1026" s="81"/>
      <c r="G1026" s="45"/>
    </row>
    <row r="1027" spans="2:7">
      <c r="B1027" s="46"/>
      <c r="C1027" s="81"/>
      <c r="D1027" s="81"/>
      <c r="E1027" s="81"/>
      <c r="F1027" s="81"/>
      <c r="G1027" s="45"/>
    </row>
    <row r="1028" spans="2:7">
      <c r="B1028" s="46"/>
      <c r="C1028" s="81"/>
      <c r="D1028" s="81"/>
      <c r="E1028" s="81"/>
      <c r="F1028" s="81"/>
      <c r="G1028" s="45"/>
    </row>
    <row r="1029" spans="2:7">
      <c r="B1029" s="46"/>
      <c r="C1029" s="81"/>
      <c r="D1029" s="81"/>
      <c r="E1029" s="81"/>
      <c r="F1029" s="81"/>
      <c r="G1029" s="45"/>
    </row>
    <row r="1030" spans="2:7">
      <c r="B1030" s="46"/>
      <c r="C1030" s="81"/>
      <c r="D1030" s="81"/>
      <c r="E1030" s="81"/>
      <c r="F1030" s="81"/>
      <c r="G1030" s="45"/>
    </row>
    <row r="1031" spans="2:7">
      <c r="B1031" s="46"/>
      <c r="C1031" s="81"/>
      <c r="D1031" s="81"/>
      <c r="E1031" s="81"/>
      <c r="F1031" s="81"/>
      <c r="G1031" s="45"/>
    </row>
    <row r="1032" spans="2:7">
      <c r="B1032" s="46"/>
      <c r="C1032" s="81"/>
      <c r="D1032" s="81"/>
      <c r="E1032" s="81"/>
      <c r="F1032" s="81"/>
      <c r="G1032" s="45"/>
    </row>
    <row r="1033" spans="2:7">
      <c r="B1033" s="46"/>
      <c r="C1033" s="81"/>
      <c r="D1033" s="81"/>
      <c r="E1033" s="81"/>
      <c r="F1033" s="81"/>
      <c r="G1033" s="45"/>
    </row>
    <row r="1034" spans="2:7">
      <c r="B1034" s="46"/>
      <c r="C1034" s="81"/>
      <c r="D1034" s="81"/>
      <c r="E1034" s="81"/>
      <c r="F1034" s="81"/>
      <c r="G1034" s="45"/>
    </row>
    <row r="1035" spans="2:7">
      <c r="B1035" s="46"/>
      <c r="C1035" s="81"/>
      <c r="D1035" s="81"/>
      <c r="E1035" s="81"/>
      <c r="F1035" s="81"/>
      <c r="G1035" s="45"/>
    </row>
    <row r="1036" spans="2:7">
      <c r="B1036" s="46"/>
      <c r="C1036" s="81"/>
      <c r="D1036" s="81"/>
      <c r="E1036" s="81"/>
      <c r="F1036" s="81"/>
      <c r="G1036" s="45"/>
    </row>
    <row r="1037" spans="2:7">
      <c r="B1037" s="46"/>
      <c r="C1037" s="81"/>
      <c r="D1037" s="81"/>
      <c r="E1037" s="81"/>
      <c r="F1037" s="81"/>
      <c r="G1037" s="45"/>
    </row>
    <row r="1038" spans="2:7">
      <c r="B1038" s="46"/>
      <c r="C1038" s="81"/>
      <c r="D1038" s="81"/>
      <c r="E1038" s="81"/>
      <c r="F1038" s="81"/>
      <c r="G1038" s="45"/>
    </row>
    <row r="1039" spans="2:7">
      <c r="B1039" s="46"/>
      <c r="C1039" s="81"/>
      <c r="D1039" s="81"/>
      <c r="E1039" s="81"/>
      <c r="F1039" s="81"/>
      <c r="G1039" s="45"/>
    </row>
    <row r="1040" spans="2:7">
      <c r="B1040" s="46"/>
      <c r="C1040" s="81"/>
      <c r="D1040" s="81"/>
      <c r="E1040" s="81"/>
      <c r="F1040" s="81"/>
      <c r="G1040" s="45"/>
    </row>
    <row r="1041" spans="2:7">
      <c r="B1041" s="46"/>
      <c r="C1041" s="81"/>
      <c r="D1041" s="81"/>
      <c r="E1041" s="81"/>
      <c r="F1041" s="81"/>
      <c r="G1041" s="45"/>
    </row>
    <row r="1042" spans="2:7">
      <c r="B1042" s="46"/>
      <c r="C1042" s="81"/>
      <c r="D1042" s="81"/>
      <c r="E1042" s="81"/>
      <c r="F1042" s="81"/>
      <c r="G1042" s="45"/>
    </row>
    <row r="1043" spans="2:7">
      <c r="B1043" s="46"/>
      <c r="C1043" s="81"/>
      <c r="D1043" s="81"/>
      <c r="E1043" s="81"/>
      <c r="F1043" s="81"/>
      <c r="G1043" s="45"/>
    </row>
    <row r="1044" spans="2:7">
      <c r="B1044" s="46"/>
      <c r="C1044" s="81"/>
      <c r="D1044" s="81"/>
      <c r="E1044" s="81"/>
      <c r="F1044" s="81"/>
      <c r="G1044" s="45"/>
    </row>
    <row r="1045" spans="2:7">
      <c r="B1045" s="46"/>
      <c r="C1045" s="81"/>
      <c r="D1045" s="81"/>
      <c r="E1045" s="81"/>
      <c r="F1045" s="81"/>
      <c r="G1045" s="45"/>
    </row>
    <row r="1046" spans="2:7">
      <c r="B1046" s="46"/>
      <c r="C1046" s="81"/>
      <c r="D1046" s="81"/>
      <c r="E1046" s="81"/>
      <c r="F1046" s="81"/>
      <c r="G1046" s="45"/>
    </row>
    <row r="1047" spans="2:7">
      <c r="B1047" s="46"/>
      <c r="C1047" s="81"/>
      <c r="D1047" s="81"/>
      <c r="E1047" s="81"/>
      <c r="F1047" s="81"/>
      <c r="G1047" s="45"/>
    </row>
    <row r="1048" spans="2:7">
      <c r="B1048" s="46"/>
      <c r="C1048" s="81"/>
      <c r="D1048" s="81"/>
      <c r="E1048" s="81"/>
      <c r="F1048" s="81"/>
      <c r="G1048" s="45"/>
    </row>
    <row r="1049" spans="2:7">
      <c r="B1049" s="46"/>
      <c r="C1049" s="81"/>
      <c r="D1049" s="81"/>
      <c r="E1049" s="81"/>
      <c r="F1049" s="81"/>
      <c r="G1049" s="45"/>
    </row>
    <row r="1050" spans="2:7">
      <c r="B1050" s="46"/>
      <c r="C1050" s="81"/>
      <c r="D1050" s="81"/>
      <c r="E1050" s="81"/>
      <c r="F1050" s="81"/>
      <c r="G1050" s="45"/>
    </row>
    <row r="1051" spans="2:7">
      <c r="B1051" s="46"/>
      <c r="C1051" s="81"/>
      <c r="D1051" s="81"/>
      <c r="E1051" s="81"/>
      <c r="F1051" s="81"/>
      <c r="G1051" s="45"/>
    </row>
    <row r="1052" spans="2:7">
      <c r="B1052" s="46"/>
      <c r="C1052" s="81"/>
      <c r="D1052" s="81"/>
      <c r="E1052" s="81"/>
      <c r="F1052" s="81"/>
      <c r="G1052" s="45"/>
    </row>
    <row r="1053" spans="2:7">
      <c r="B1053" s="46"/>
      <c r="C1053" s="81"/>
      <c r="D1053" s="81"/>
      <c r="E1053" s="81"/>
      <c r="F1053" s="81"/>
      <c r="G1053" s="45"/>
    </row>
    <row r="1054" spans="2:7">
      <c r="B1054" s="46"/>
      <c r="C1054" s="81"/>
      <c r="D1054" s="81"/>
      <c r="E1054" s="81"/>
      <c r="F1054" s="81"/>
      <c r="G1054" s="45"/>
    </row>
    <row r="1055" spans="2:7">
      <c r="B1055" s="46"/>
      <c r="C1055" s="81"/>
      <c r="D1055" s="81"/>
      <c r="E1055" s="81"/>
      <c r="F1055" s="81"/>
      <c r="G1055" s="45"/>
    </row>
    <row r="1056" spans="2:7">
      <c r="B1056" s="46"/>
      <c r="C1056" s="81"/>
      <c r="D1056" s="81"/>
      <c r="E1056" s="81"/>
      <c r="F1056" s="81"/>
      <c r="G1056" s="45"/>
    </row>
    <row r="1057" spans="2:7">
      <c r="B1057" s="46"/>
      <c r="C1057" s="81"/>
      <c r="D1057" s="81"/>
      <c r="E1057" s="81"/>
      <c r="F1057" s="81"/>
      <c r="G1057" s="45"/>
    </row>
    <row r="1058" spans="2:7">
      <c r="B1058" s="46"/>
      <c r="C1058" s="81"/>
      <c r="D1058" s="81"/>
      <c r="E1058" s="81"/>
      <c r="F1058" s="81"/>
      <c r="G1058" s="45"/>
    </row>
    <row r="1059" spans="2:7">
      <c r="B1059" s="46"/>
      <c r="C1059" s="81"/>
      <c r="D1059" s="81"/>
      <c r="E1059" s="81"/>
      <c r="F1059" s="81"/>
      <c r="G1059" s="45"/>
    </row>
    <row r="1060" spans="2:7">
      <c r="B1060" s="46"/>
      <c r="C1060" s="81"/>
      <c r="D1060" s="81"/>
      <c r="E1060" s="81"/>
      <c r="F1060" s="81"/>
      <c r="G1060" s="45"/>
    </row>
    <row r="1061" spans="2:7">
      <c r="B1061" s="46"/>
      <c r="C1061" s="81"/>
      <c r="D1061" s="81"/>
      <c r="E1061" s="81"/>
      <c r="F1061" s="81"/>
      <c r="G1061" s="45"/>
    </row>
    <row r="1062" spans="2:7">
      <c r="B1062" s="46"/>
      <c r="C1062" s="81"/>
      <c r="D1062" s="81"/>
      <c r="E1062" s="81"/>
      <c r="F1062" s="81"/>
      <c r="G1062" s="45"/>
    </row>
    <row r="1063" spans="2:7">
      <c r="B1063" s="46"/>
      <c r="C1063" s="81"/>
      <c r="D1063" s="81"/>
      <c r="E1063" s="81"/>
      <c r="F1063" s="81"/>
      <c r="G1063" s="45"/>
    </row>
    <row r="1064" spans="2:7">
      <c r="B1064" s="46"/>
      <c r="C1064" s="81"/>
      <c r="D1064" s="81"/>
      <c r="E1064" s="81"/>
      <c r="F1064" s="81"/>
      <c r="G1064" s="45"/>
    </row>
    <row r="1065" spans="2:7">
      <c r="B1065" s="46"/>
      <c r="C1065" s="81"/>
      <c r="D1065" s="81"/>
      <c r="E1065" s="81"/>
      <c r="F1065" s="81"/>
      <c r="G1065" s="45"/>
    </row>
    <row r="1066" spans="2:7">
      <c r="B1066" s="46"/>
      <c r="C1066" s="81"/>
      <c r="D1066" s="81"/>
      <c r="E1066" s="81"/>
      <c r="F1066" s="81"/>
      <c r="G1066" s="45"/>
    </row>
    <row r="1067" spans="2:7">
      <c r="B1067" s="46"/>
      <c r="C1067" s="81"/>
      <c r="D1067" s="81"/>
      <c r="E1067" s="81"/>
      <c r="F1067" s="81"/>
      <c r="G1067" s="45"/>
    </row>
    <row r="1068" spans="2:7">
      <c r="B1068" s="46"/>
      <c r="C1068" s="81"/>
      <c r="D1068" s="81"/>
      <c r="E1068" s="81"/>
      <c r="F1068" s="81"/>
      <c r="G1068" s="45"/>
    </row>
    <row r="1069" spans="2:7">
      <c r="B1069" s="46"/>
      <c r="C1069" s="81"/>
      <c r="D1069" s="81"/>
      <c r="E1069" s="81"/>
      <c r="F1069" s="81"/>
      <c r="G1069" s="45"/>
    </row>
    <row r="1070" spans="2:7">
      <c r="B1070" s="46"/>
      <c r="C1070" s="81"/>
      <c r="D1070" s="81"/>
      <c r="E1070" s="81"/>
      <c r="F1070" s="81"/>
      <c r="G1070" s="45"/>
    </row>
    <row r="1071" spans="2:7">
      <c r="B1071" s="46"/>
      <c r="C1071" s="81"/>
      <c r="D1071" s="81"/>
      <c r="E1071" s="81"/>
      <c r="F1071" s="81"/>
      <c r="G1071" s="45"/>
    </row>
    <row r="1072" spans="2:7">
      <c r="B1072" s="46"/>
      <c r="C1072" s="81"/>
      <c r="D1072" s="81"/>
      <c r="E1072" s="81"/>
      <c r="F1072" s="81"/>
      <c r="G1072" s="45"/>
    </row>
    <row r="1073" spans="2:7">
      <c r="B1073" s="46"/>
      <c r="C1073" s="81"/>
      <c r="D1073" s="81"/>
      <c r="E1073" s="81"/>
      <c r="F1073" s="81"/>
      <c r="G1073" s="45"/>
    </row>
    <row r="1074" spans="2:7">
      <c r="B1074" s="46"/>
      <c r="C1074" s="81"/>
      <c r="D1074" s="81"/>
      <c r="E1074" s="81"/>
      <c r="F1074" s="81"/>
      <c r="G1074" s="45"/>
    </row>
    <row r="1075" spans="2:7">
      <c r="B1075" s="46"/>
      <c r="C1075" s="81"/>
      <c r="D1075" s="81"/>
      <c r="E1075" s="81"/>
      <c r="F1075" s="81"/>
      <c r="G1075" s="45"/>
    </row>
    <row r="1076" spans="2:7">
      <c r="B1076" s="46"/>
      <c r="C1076" s="81"/>
      <c r="D1076" s="81"/>
      <c r="E1076" s="81"/>
      <c r="F1076" s="81"/>
      <c r="G1076" s="45"/>
    </row>
    <row r="1077" spans="2:7">
      <c r="B1077" s="46"/>
      <c r="C1077" s="81"/>
      <c r="D1077" s="81"/>
      <c r="E1077" s="81"/>
      <c r="F1077" s="81"/>
      <c r="G1077" s="45"/>
    </row>
    <row r="1078" spans="2:7">
      <c r="B1078" s="46"/>
      <c r="C1078" s="81"/>
      <c r="D1078" s="81"/>
      <c r="E1078" s="81"/>
      <c r="F1078" s="81"/>
      <c r="G1078" s="45"/>
    </row>
    <row r="1079" spans="2:7">
      <c r="B1079" s="46"/>
      <c r="C1079" s="81"/>
      <c r="D1079" s="81"/>
      <c r="E1079" s="81"/>
      <c r="F1079" s="81"/>
      <c r="G1079" s="45"/>
    </row>
    <row r="1080" spans="2:7">
      <c r="B1080" s="46"/>
      <c r="C1080" s="81"/>
      <c r="D1080" s="81"/>
      <c r="E1080" s="81"/>
      <c r="F1080" s="81"/>
      <c r="G1080" s="45"/>
    </row>
    <row r="1081" spans="2:7">
      <c r="B1081" s="46"/>
      <c r="C1081" s="81"/>
      <c r="D1081" s="81"/>
      <c r="E1081" s="81"/>
      <c r="F1081" s="81"/>
      <c r="G1081" s="45"/>
    </row>
    <row r="1082" spans="2:7">
      <c r="B1082" s="46"/>
      <c r="C1082" s="81"/>
      <c r="D1082" s="81"/>
      <c r="E1082" s="81"/>
      <c r="F1082" s="81"/>
      <c r="G1082" s="45"/>
    </row>
    <row r="1083" spans="2:7">
      <c r="B1083" s="46"/>
      <c r="C1083" s="81"/>
      <c r="D1083" s="81"/>
      <c r="E1083" s="81"/>
      <c r="F1083" s="81"/>
      <c r="G1083" s="45"/>
    </row>
    <row r="1084" spans="2:7">
      <c r="B1084" s="46"/>
      <c r="C1084" s="81"/>
      <c r="D1084" s="81"/>
      <c r="E1084" s="81"/>
      <c r="F1084" s="81"/>
      <c r="G1084" s="45"/>
    </row>
    <row r="1085" spans="2:7">
      <c r="B1085" s="46"/>
      <c r="C1085" s="81"/>
      <c r="D1085" s="81"/>
      <c r="E1085" s="81"/>
      <c r="F1085" s="81"/>
      <c r="G1085" s="45"/>
    </row>
    <row r="1086" spans="2:7">
      <c r="B1086" s="46"/>
      <c r="C1086" s="81"/>
      <c r="D1086" s="81"/>
      <c r="E1086" s="81"/>
      <c r="F1086" s="81"/>
      <c r="G1086" s="45"/>
    </row>
    <row r="1087" spans="2:7">
      <c r="B1087" s="46"/>
      <c r="C1087" s="81"/>
      <c r="D1087" s="81"/>
      <c r="E1087" s="81"/>
      <c r="F1087" s="81"/>
      <c r="G1087" s="45"/>
    </row>
    <row r="1088" spans="2:7">
      <c r="B1088" s="46"/>
      <c r="C1088" s="81"/>
      <c r="D1088" s="81"/>
      <c r="E1088" s="81"/>
      <c r="F1088" s="81"/>
      <c r="G1088" s="45"/>
    </row>
    <row r="1089" spans="2:7">
      <c r="B1089" s="46"/>
      <c r="C1089" s="81"/>
      <c r="D1089" s="81"/>
      <c r="E1089" s="81"/>
      <c r="F1089" s="81"/>
      <c r="G1089" s="45"/>
    </row>
    <row r="1090" spans="2:7">
      <c r="B1090" s="46"/>
      <c r="C1090" s="81"/>
      <c r="D1090" s="81"/>
      <c r="E1090" s="81"/>
      <c r="F1090" s="81"/>
      <c r="G1090" s="45"/>
    </row>
    <row r="1091" spans="2:7">
      <c r="B1091" s="46"/>
      <c r="C1091" s="81"/>
      <c r="D1091" s="81"/>
      <c r="E1091" s="81"/>
      <c r="F1091" s="81"/>
      <c r="G1091" s="45"/>
    </row>
    <row r="1092" spans="2:7">
      <c r="B1092" s="46"/>
      <c r="C1092" s="81"/>
      <c r="D1092" s="81"/>
      <c r="E1092" s="81"/>
      <c r="F1092" s="81"/>
      <c r="G1092" s="45"/>
    </row>
    <row r="1093" spans="2:7">
      <c r="B1093" s="46"/>
      <c r="C1093" s="81"/>
      <c r="D1093" s="81"/>
      <c r="E1093" s="81"/>
      <c r="F1093" s="81"/>
      <c r="G1093" s="45"/>
    </row>
    <row r="1094" spans="2:7">
      <c r="B1094" s="46"/>
      <c r="C1094" s="81"/>
      <c r="D1094" s="81"/>
      <c r="E1094" s="81"/>
      <c r="F1094" s="81"/>
      <c r="G1094" s="45"/>
    </row>
    <row r="1095" spans="2:7">
      <c r="B1095" s="46"/>
      <c r="C1095" s="81"/>
      <c r="D1095" s="81"/>
      <c r="E1095" s="81"/>
      <c r="F1095" s="81"/>
      <c r="G1095" s="45"/>
    </row>
    <row r="1096" spans="2:7">
      <c r="B1096" s="46"/>
      <c r="C1096" s="81"/>
      <c r="D1096" s="81"/>
      <c r="E1096" s="81"/>
      <c r="F1096" s="81"/>
      <c r="G1096" s="45"/>
    </row>
    <row r="1097" spans="2:7">
      <c r="B1097" s="46"/>
      <c r="C1097" s="81"/>
      <c r="D1097" s="81"/>
      <c r="E1097" s="81"/>
      <c r="F1097" s="81"/>
      <c r="G1097" s="45"/>
    </row>
    <row r="1098" spans="2:7">
      <c r="B1098" s="46"/>
      <c r="C1098" s="81"/>
      <c r="D1098" s="81"/>
      <c r="E1098" s="81"/>
      <c r="F1098" s="81"/>
      <c r="G1098" s="45"/>
    </row>
    <row r="1099" spans="2:7">
      <c r="B1099" s="46"/>
      <c r="C1099" s="81"/>
      <c r="D1099" s="81"/>
      <c r="E1099" s="81"/>
      <c r="F1099" s="81"/>
      <c r="G1099" s="45"/>
    </row>
    <row r="1100" spans="2:7">
      <c r="B1100" s="46"/>
      <c r="C1100" s="81"/>
      <c r="D1100" s="81"/>
      <c r="E1100" s="81"/>
      <c r="F1100" s="81"/>
      <c r="G1100" s="45"/>
    </row>
    <row r="1101" spans="2:7">
      <c r="B1101" s="46"/>
      <c r="C1101" s="81"/>
      <c r="D1101" s="81"/>
      <c r="E1101" s="81"/>
      <c r="F1101" s="81"/>
      <c r="G1101" s="45"/>
    </row>
    <row r="1102" spans="2:7">
      <c r="B1102" s="46"/>
      <c r="C1102" s="81"/>
      <c r="D1102" s="81"/>
      <c r="E1102" s="81"/>
      <c r="F1102" s="81"/>
      <c r="G1102" s="45"/>
    </row>
    <row r="1103" spans="2:7">
      <c r="B1103" s="46"/>
      <c r="C1103" s="81"/>
      <c r="D1103" s="81"/>
      <c r="E1103" s="81"/>
      <c r="F1103" s="81"/>
      <c r="G1103" s="45"/>
    </row>
    <row r="1104" spans="2:7">
      <c r="B1104" s="46"/>
      <c r="C1104" s="81"/>
      <c r="D1104" s="81"/>
      <c r="E1104" s="81"/>
      <c r="F1104" s="81"/>
      <c r="G1104" s="45"/>
    </row>
    <row r="1105" spans="2:7">
      <c r="B1105" s="46"/>
      <c r="C1105" s="81"/>
      <c r="D1105" s="81"/>
      <c r="E1105" s="81"/>
      <c r="F1105" s="81"/>
      <c r="G1105" s="45"/>
    </row>
    <row r="1106" spans="2:7">
      <c r="B1106" s="46"/>
      <c r="C1106" s="81"/>
      <c r="D1106" s="81"/>
      <c r="E1106" s="81"/>
      <c r="F1106" s="81"/>
      <c r="G1106" s="45"/>
    </row>
    <row r="1107" spans="2:7">
      <c r="B1107" s="46"/>
      <c r="C1107" s="81"/>
      <c r="D1107" s="81"/>
      <c r="E1107" s="81"/>
      <c r="F1107" s="81"/>
      <c r="G1107" s="45"/>
    </row>
    <row r="1108" spans="2:7">
      <c r="B1108" s="46"/>
      <c r="C1108" s="81"/>
      <c r="D1108" s="81"/>
      <c r="E1108" s="81"/>
      <c r="F1108" s="81"/>
      <c r="G1108" s="45"/>
    </row>
    <row r="1109" spans="2:7">
      <c r="B1109" s="46"/>
      <c r="C1109" s="81"/>
      <c r="D1109" s="81"/>
      <c r="E1109" s="81"/>
      <c r="F1109" s="81"/>
      <c r="G1109" s="45"/>
    </row>
    <row r="1110" spans="2:7">
      <c r="B1110" s="46"/>
      <c r="C1110" s="81"/>
      <c r="D1110" s="81"/>
      <c r="E1110" s="81"/>
      <c r="F1110" s="81"/>
      <c r="G1110" s="45"/>
    </row>
    <row r="1111" spans="2:7">
      <c r="B1111" s="46"/>
      <c r="C1111" s="81"/>
      <c r="D1111" s="81"/>
      <c r="E1111" s="81"/>
      <c r="F1111" s="81"/>
      <c r="G1111" s="45"/>
    </row>
    <row r="1112" spans="2:7">
      <c r="B1112" s="46"/>
      <c r="C1112" s="81"/>
      <c r="D1112" s="81"/>
      <c r="E1112" s="81"/>
      <c r="F1112" s="81"/>
      <c r="G1112" s="45"/>
    </row>
    <row r="1113" spans="2:7">
      <c r="B1113" s="46"/>
      <c r="C1113" s="81"/>
      <c r="D1113" s="81"/>
      <c r="E1113" s="81"/>
      <c r="F1113" s="81"/>
      <c r="G1113" s="45"/>
    </row>
    <row r="1114" spans="2:7">
      <c r="B1114" s="46"/>
      <c r="C1114" s="81"/>
      <c r="D1114" s="81"/>
      <c r="E1114" s="81"/>
      <c r="F1114" s="81"/>
      <c r="G1114" s="45"/>
    </row>
    <row r="1115" spans="2:7">
      <c r="B1115" s="46"/>
      <c r="C1115" s="81"/>
      <c r="D1115" s="81"/>
      <c r="E1115" s="81"/>
      <c r="F1115" s="81"/>
      <c r="G1115" s="45"/>
    </row>
    <row r="1116" spans="2:7">
      <c r="B1116" s="46"/>
      <c r="C1116" s="81"/>
      <c r="D1116" s="81"/>
      <c r="E1116" s="81"/>
      <c r="F1116" s="81"/>
      <c r="G1116" s="45"/>
    </row>
    <row r="1117" spans="2:7">
      <c r="B1117" s="46"/>
      <c r="C1117" s="81"/>
      <c r="D1117" s="81"/>
      <c r="E1117" s="81"/>
      <c r="F1117" s="81"/>
      <c r="G1117" s="45"/>
    </row>
    <row r="1118" spans="2:7">
      <c r="B1118" s="46"/>
      <c r="C1118" s="81"/>
      <c r="D1118" s="81"/>
      <c r="E1118" s="81"/>
      <c r="F1118" s="81"/>
      <c r="G1118" s="45"/>
    </row>
    <row r="1119" spans="2:7">
      <c r="B1119" s="46"/>
      <c r="C1119" s="81"/>
      <c r="D1119" s="81"/>
      <c r="E1119" s="81"/>
      <c r="F1119" s="81"/>
      <c r="G1119" s="45"/>
    </row>
    <row r="1120" spans="2:7">
      <c r="B1120" s="46"/>
      <c r="C1120" s="81"/>
      <c r="D1120" s="81"/>
      <c r="E1120" s="81"/>
      <c r="F1120" s="81"/>
      <c r="G1120" s="45"/>
    </row>
    <row r="1121" spans="2:7">
      <c r="B1121" s="46"/>
      <c r="C1121" s="81"/>
      <c r="D1121" s="81"/>
      <c r="E1121" s="81"/>
      <c r="F1121" s="81"/>
      <c r="G1121" s="45"/>
    </row>
    <row r="1122" spans="2:7">
      <c r="B1122" s="46"/>
      <c r="C1122" s="81"/>
      <c r="D1122" s="81"/>
      <c r="E1122" s="81"/>
      <c r="F1122" s="81"/>
      <c r="G1122" s="45"/>
    </row>
    <row r="1123" spans="2:7">
      <c r="B1123" s="46"/>
      <c r="C1123" s="81"/>
      <c r="D1123" s="81"/>
      <c r="E1123" s="81"/>
      <c r="F1123" s="81"/>
      <c r="G1123" s="45"/>
    </row>
    <row r="1124" spans="2:7">
      <c r="B1124" s="46"/>
      <c r="C1124" s="81"/>
      <c r="D1124" s="81"/>
      <c r="E1124" s="81"/>
      <c r="F1124" s="81"/>
      <c r="G1124" s="45"/>
    </row>
    <row r="1125" spans="2:7">
      <c r="B1125" s="46"/>
      <c r="C1125" s="81"/>
      <c r="D1125" s="81"/>
      <c r="E1125" s="81"/>
      <c r="F1125" s="81"/>
      <c r="G1125" s="45"/>
    </row>
    <row r="1126" spans="2:7">
      <c r="B1126" s="46"/>
      <c r="C1126" s="81"/>
      <c r="D1126" s="81"/>
      <c r="E1126" s="81"/>
      <c r="F1126" s="81"/>
      <c r="G1126" s="45"/>
    </row>
    <row r="1127" spans="2:7">
      <c r="B1127" s="46"/>
      <c r="C1127" s="81"/>
      <c r="D1127" s="81"/>
      <c r="E1127" s="81"/>
      <c r="F1127" s="81"/>
      <c r="G1127" s="45"/>
    </row>
    <row r="1128" spans="2:7">
      <c r="B1128" s="46"/>
      <c r="C1128" s="81"/>
      <c r="D1128" s="81"/>
      <c r="E1128" s="81"/>
      <c r="F1128" s="81"/>
      <c r="G1128" s="45"/>
    </row>
    <row r="1129" spans="2:7">
      <c r="B1129" s="46"/>
      <c r="C1129" s="81"/>
      <c r="D1129" s="81"/>
      <c r="E1129" s="81"/>
      <c r="F1129" s="81"/>
      <c r="G1129" s="45"/>
    </row>
    <row r="1130" spans="2:7">
      <c r="B1130" s="46"/>
      <c r="C1130" s="81"/>
      <c r="D1130" s="81"/>
      <c r="E1130" s="81"/>
      <c r="F1130" s="81"/>
      <c r="G1130" s="45"/>
    </row>
    <row r="1131" spans="2:7">
      <c r="B1131" s="46"/>
      <c r="C1131" s="81"/>
      <c r="D1131" s="81"/>
      <c r="E1131" s="81"/>
      <c r="F1131" s="81"/>
      <c r="G1131" s="45"/>
    </row>
    <row r="1132" spans="2:7">
      <c r="B1132" s="46"/>
      <c r="C1132" s="81"/>
      <c r="D1132" s="81"/>
      <c r="E1132" s="81"/>
      <c r="F1132" s="81"/>
      <c r="G1132" s="45"/>
    </row>
    <row r="1133" spans="2:7">
      <c r="B1133" s="46"/>
      <c r="C1133" s="81"/>
      <c r="D1133" s="81"/>
      <c r="E1133" s="81"/>
      <c r="F1133" s="81"/>
      <c r="G1133" s="45"/>
    </row>
    <row r="1134" spans="2:7">
      <c r="B1134" s="46"/>
      <c r="C1134" s="81"/>
      <c r="D1134" s="81"/>
      <c r="E1134" s="81"/>
      <c r="F1134" s="81"/>
      <c r="G1134" s="45"/>
    </row>
    <row r="1135" spans="2:7">
      <c r="B1135" s="46"/>
      <c r="C1135" s="81"/>
      <c r="D1135" s="81"/>
      <c r="E1135" s="81"/>
      <c r="F1135" s="81"/>
      <c r="G1135" s="45"/>
    </row>
    <row r="1136" spans="2:7">
      <c r="B1136" s="46"/>
      <c r="C1136" s="81"/>
      <c r="D1136" s="81"/>
      <c r="E1136" s="81"/>
      <c r="F1136" s="81"/>
      <c r="G1136" s="45"/>
    </row>
    <row r="1137" spans="2:7">
      <c r="B1137" s="46"/>
      <c r="C1137" s="81"/>
      <c r="D1137" s="81"/>
      <c r="E1137" s="81"/>
      <c r="F1137" s="81"/>
      <c r="G1137" s="45"/>
    </row>
    <row r="1138" spans="2:7">
      <c r="B1138" s="46"/>
      <c r="C1138" s="81"/>
      <c r="D1138" s="81"/>
      <c r="E1138" s="81"/>
      <c r="F1138" s="81"/>
      <c r="G1138" s="45"/>
    </row>
    <row r="1139" spans="2:7">
      <c r="B1139" s="46"/>
      <c r="C1139" s="81"/>
      <c r="D1139" s="81"/>
      <c r="E1139" s="81"/>
      <c r="F1139" s="81"/>
      <c r="G1139" s="45"/>
    </row>
    <row r="1140" spans="2:7">
      <c r="B1140" s="46"/>
      <c r="C1140" s="81"/>
      <c r="D1140" s="81"/>
      <c r="E1140" s="81"/>
      <c r="F1140" s="81"/>
      <c r="G1140" s="45"/>
    </row>
    <row r="1141" spans="2:7">
      <c r="B1141" s="46"/>
      <c r="C1141" s="81"/>
      <c r="D1141" s="81"/>
      <c r="E1141" s="81"/>
      <c r="F1141" s="81"/>
      <c r="G1141" s="45"/>
    </row>
    <row r="1142" spans="2:7">
      <c r="B1142" s="46"/>
      <c r="C1142" s="81"/>
      <c r="D1142" s="81"/>
      <c r="E1142" s="81"/>
      <c r="F1142" s="81"/>
      <c r="G1142" s="45"/>
    </row>
    <row r="1143" spans="2:7">
      <c r="B1143" s="46"/>
      <c r="C1143" s="81"/>
      <c r="D1143" s="81"/>
      <c r="E1143" s="81"/>
      <c r="F1143" s="81"/>
      <c r="G1143" s="45"/>
    </row>
    <row r="1144" spans="2:7">
      <c r="B1144" s="46"/>
      <c r="C1144" s="81"/>
      <c r="D1144" s="81"/>
      <c r="E1144" s="81"/>
      <c r="F1144" s="81"/>
      <c r="G1144" s="45"/>
    </row>
    <row r="1145" spans="2:7">
      <c r="B1145" s="46"/>
      <c r="C1145" s="81"/>
      <c r="D1145" s="81"/>
      <c r="E1145" s="81"/>
      <c r="F1145" s="81"/>
      <c r="G1145" s="45"/>
    </row>
    <row r="1146" spans="2:7">
      <c r="B1146" s="46"/>
      <c r="C1146" s="81"/>
      <c r="D1146" s="81"/>
      <c r="E1146" s="81"/>
      <c r="F1146" s="81"/>
      <c r="G1146" s="45"/>
    </row>
    <row r="1147" spans="2:7">
      <c r="B1147" s="46"/>
      <c r="C1147" s="81"/>
      <c r="D1147" s="81"/>
      <c r="E1147" s="81"/>
      <c r="F1147" s="81"/>
      <c r="G1147" s="45"/>
    </row>
    <row r="1148" spans="2:7">
      <c r="B1148" s="46"/>
      <c r="C1148" s="81"/>
      <c r="D1148" s="81"/>
      <c r="E1148" s="81"/>
      <c r="F1148" s="81"/>
      <c r="G1148" s="45"/>
    </row>
    <row r="1149" spans="2:7">
      <c r="B1149" s="46"/>
      <c r="C1149" s="81"/>
      <c r="D1149" s="81"/>
      <c r="E1149" s="81"/>
      <c r="F1149" s="81"/>
      <c r="G1149" s="45"/>
    </row>
    <row r="1150" spans="2:7">
      <c r="B1150" s="46"/>
      <c r="C1150" s="81"/>
      <c r="D1150" s="81"/>
      <c r="E1150" s="81"/>
      <c r="F1150" s="81"/>
      <c r="G1150" s="45"/>
    </row>
    <row r="1151" spans="2:7">
      <c r="B1151" s="46"/>
      <c r="C1151" s="81"/>
      <c r="D1151" s="81"/>
      <c r="E1151" s="81"/>
      <c r="F1151" s="81"/>
      <c r="G1151" s="45"/>
    </row>
    <row r="1152" spans="2:7">
      <c r="B1152" s="46"/>
      <c r="C1152" s="81"/>
      <c r="D1152" s="81"/>
      <c r="E1152" s="81"/>
      <c r="F1152" s="81"/>
      <c r="G1152" s="45"/>
    </row>
    <row r="1153" spans="2:7">
      <c r="B1153" s="46"/>
      <c r="C1153" s="81"/>
      <c r="D1153" s="81"/>
      <c r="E1153" s="81"/>
      <c r="F1153" s="81"/>
      <c r="G1153" s="45"/>
    </row>
    <row r="1154" spans="2:7">
      <c r="B1154" s="46"/>
      <c r="C1154" s="81"/>
      <c r="D1154" s="81"/>
      <c r="E1154" s="81"/>
      <c r="F1154" s="81"/>
      <c r="G1154" s="45"/>
    </row>
    <row r="1155" spans="2:7">
      <c r="B1155" s="46"/>
      <c r="C1155" s="81"/>
      <c r="D1155" s="81"/>
      <c r="E1155" s="81"/>
      <c r="F1155" s="81"/>
      <c r="G1155" s="45"/>
    </row>
    <row r="1156" spans="2:7">
      <c r="B1156" s="46"/>
      <c r="C1156" s="81"/>
      <c r="D1156" s="81"/>
      <c r="E1156" s="81"/>
      <c r="F1156" s="81"/>
      <c r="G1156" s="45"/>
    </row>
    <row r="1157" spans="2:7">
      <c r="B1157" s="46"/>
      <c r="C1157" s="81"/>
      <c r="D1157" s="81"/>
      <c r="E1157" s="81"/>
      <c r="F1157" s="81"/>
      <c r="G1157" s="45"/>
    </row>
    <row r="1158" spans="2:7">
      <c r="B1158" s="46"/>
      <c r="C1158" s="81"/>
      <c r="D1158" s="81"/>
      <c r="E1158" s="81"/>
      <c r="F1158" s="81"/>
      <c r="G1158" s="45"/>
    </row>
    <row r="1159" spans="2:7">
      <c r="B1159" s="46"/>
      <c r="C1159" s="81"/>
      <c r="D1159" s="81"/>
      <c r="E1159" s="81"/>
      <c r="F1159" s="81"/>
      <c r="G1159" s="45"/>
    </row>
    <row r="1160" spans="2:7">
      <c r="B1160" s="46"/>
      <c r="C1160" s="81"/>
      <c r="D1160" s="81"/>
      <c r="E1160" s="81"/>
      <c r="F1160" s="81"/>
      <c r="G1160" s="45"/>
    </row>
    <row r="1161" spans="2:7">
      <c r="B1161" s="46"/>
      <c r="C1161" s="81"/>
      <c r="D1161" s="81"/>
      <c r="E1161" s="81"/>
      <c r="F1161" s="81"/>
      <c r="G1161" s="45"/>
    </row>
    <row r="1162" spans="2:7">
      <c r="B1162" s="46"/>
      <c r="C1162" s="81"/>
      <c r="D1162" s="81"/>
      <c r="E1162" s="81"/>
      <c r="F1162" s="81"/>
      <c r="G1162" s="45"/>
    </row>
    <row r="1163" spans="2:7">
      <c r="B1163" s="46"/>
      <c r="C1163" s="81"/>
      <c r="D1163" s="81"/>
      <c r="E1163" s="81"/>
      <c r="F1163" s="81"/>
      <c r="G1163" s="45"/>
    </row>
    <row r="1164" spans="2:7">
      <c r="B1164" s="46"/>
      <c r="C1164" s="81"/>
      <c r="D1164" s="81"/>
      <c r="E1164" s="81"/>
      <c r="F1164" s="81"/>
      <c r="G1164" s="45"/>
    </row>
    <row r="1165" spans="2:7">
      <c r="B1165" s="46"/>
      <c r="C1165" s="81"/>
      <c r="D1165" s="81"/>
      <c r="E1165" s="81"/>
      <c r="F1165" s="81"/>
      <c r="G1165" s="45"/>
    </row>
    <row r="1166" spans="2:7">
      <c r="B1166" s="46"/>
      <c r="C1166" s="81"/>
      <c r="D1166" s="81"/>
      <c r="E1166" s="81"/>
      <c r="F1166" s="81"/>
      <c r="G1166" s="45"/>
    </row>
    <row r="1167" spans="2:7">
      <c r="B1167" s="46"/>
      <c r="C1167" s="81"/>
      <c r="D1167" s="81"/>
      <c r="E1167" s="81"/>
      <c r="F1167" s="81"/>
      <c r="G1167" s="45"/>
    </row>
    <row r="1168" spans="2:7">
      <c r="B1168" s="46"/>
      <c r="C1168" s="81"/>
      <c r="D1168" s="81"/>
      <c r="E1168" s="81"/>
      <c r="F1168" s="81"/>
      <c r="G1168" s="45"/>
    </row>
    <row r="1169" spans="2:7">
      <c r="B1169" s="46"/>
      <c r="C1169" s="81"/>
      <c r="D1169" s="81"/>
      <c r="E1169" s="81"/>
      <c r="F1169" s="81"/>
      <c r="G1169" s="45"/>
    </row>
    <row r="1170" spans="2:7">
      <c r="B1170" s="46"/>
      <c r="C1170" s="81"/>
      <c r="D1170" s="81"/>
      <c r="E1170" s="81"/>
      <c r="F1170" s="81"/>
      <c r="G1170" s="45"/>
    </row>
    <row r="1171" spans="2:7">
      <c r="B1171" s="46"/>
      <c r="C1171" s="81"/>
      <c r="D1171" s="81"/>
      <c r="E1171" s="81"/>
      <c r="F1171" s="81"/>
      <c r="G1171" s="45"/>
    </row>
    <row r="1172" spans="2:7">
      <c r="B1172" s="46"/>
      <c r="C1172" s="81"/>
      <c r="D1172" s="81"/>
      <c r="E1172" s="81"/>
      <c r="F1172" s="81"/>
      <c r="G1172" s="45"/>
    </row>
    <row r="1173" spans="2:7">
      <c r="B1173" s="46"/>
      <c r="C1173" s="81"/>
      <c r="D1173" s="81"/>
      <c r="E1173" s="81"/>
      <c r="F1173" s="81"/>
      <c r="G1173" s="45"/>
    </row>
    <row r="1174" spans="2:7">
      <c r="B1174" s="46"/>
      <c r="C1174" s="81"/>
      <c r="D1174" s="81"/>
      <c r="E1174" s="81"/>
      <c r="F1174" s="81"/>
      <c r="G1174" s="45"/>
    </row>
    <row r="1175" spans="2:7">
      <c r="B1175" s="46"/>
      <c r="C1175" s="81"/>
      <c r="D1175" s="81"/>
      <c r="E1175" s="81"/>
      <c r="F1175" s="81"/>
      <c r="G1175" s="45"/>
    </row>
    <row r="1176" spans="2:7">
      <c r="B1176" s="46"/>
      <c r="C1176" s="81"/>
      <c r="D1176" s="81"/>
      <c r="E1176" s="81"/>
      <c r="F1176" s="81"/>
      <c r="G1176" s="45"/>
    </row>
    <row r="1177" spans="2:7">
      <c r="B1177" s="46"/>
      <c r="C1177" s="81"/>
      <c r="D1177" s="81"/>
      <c r="E1177" s="81"/>
      <c r="F1177" s="81"/>
      <c r="G1177" s="45"/>
    </row>
    <row r="1178" spans="2:7">
      <c r="B1178" s="46"/>
      <c r="C1178" s="81"/>
      <c r="D1178" s="81"/>
      <c r="E1178" s="81"/>
      <c r="F1178" s="81"/>
      <c r="G1178" s="45"/>
    </row>
    <row r="1179" spans="2:7">
      <c r="B1179" s="46"/>
      <c r="C1179" s="81"/>
      <c r="D1179" s="81"/>
      <c r="E1179" s="81"/>
      <c r="F1179" s="81"/>
      <c r="G1179" s="45"/>
    </row>
    <row r="1180" spans="2:7">
      <c r="B1180" s="46"/>
      <c r="C1180" s="81"/>
      <c r="D1180" s="81"/>
      <c r="E1180" s="81"/>
      <c r="F1180" s="81"/>
      <c r="G1180" s="45"/>
    </row>
    <row r="1181" spans="2:7">
      <c r="B1181" s="46"/>
      <c r="C1181" s="81"/>
      <c r="D1181" s="81"/>
      <c r="E1181" s="81"/>
      <c r="F1181" s="81"/>
      <c r="G1181" s="45"/>
    </row>
    <row r="1182" spans="2:7">
      <c r="B1182" s="46"/>
      <c r="C1182" s="81"/>
      <c r="D1182" s="81"/>
      <c r="E1182" s="81"/>
      <c r="F1182" s="81"/>
      <c r="G1182" s="45"/>
    </row>
    <row r="1183" spans="2:7">
      <c r="B1183" s="46"/>
      <c r="C1183" s="81"/>
      <c r="D1183" s="81"/>
      <c r="E1183" s="81"/>
      <c r="F1183" s="81"/>
      <c r="G1183" s="45"/>
    </row>
    <row r="1184" spans="2:7">
      <c r="B1184" s="46"/>
      <c r="C1184" s="81"/>
      <c r="D1184" s="81"/>
      <c r="E1184" s="81"/>
      <c r="F1184" s="81"/>
      <c r="G1184" s="45"/>
    </row>
    <row r="1185" spans="2:7">
      <c r="B1185" s="46"/>
      <c r="C1185" s="81"/>
      <c r="D1185" s="81"/>
      <c r="E1185" s="81"/>
      <c r="F1185" s="81"/>
      <c r="G1185" s="45"/>
    </row>
    <row r="1186" spans="2:7">
      <c r="B1186" s="46"/>
      <c r="C1186" s="81"/>
      <c r="D1186" s="81"/>
      <c r="E1186" s="81"/>
      <c r="F1186" s="81"/>
      <c r="G1186" s="45"/>
    </row>
    <row r="1187" spans="2:7">
      <c r="B1187" s="46"/>
      <c r="C1187" s="81"/>
      <c r="D1187" s="81"/>
      <c r="E1187" s="81"/>
      <c r="F1187" s="81"/>
      <c r="G1187" s="45"/>
    </row>
    <row r="1188" spans="2:7">
      <c r="B1188" s="46"/>
      <c r="C1188" s="81"/>
      <c r="D1188" s="81"/>
      <c r="E1188" s="81"/>
      <c r="F1188" s="81"/>
      <c r="G1188" s="45"/>
    </row>
    <row r="1189" spans="2:7">
      <c r="B1189" s="46"/>
      <c r="C1189" s="81"/>
      <c r="D1189" s="81"/>
      <c r="E1189" s="81"/>
      <c r="F1189" s="81"/>
      <c r="G1189" s="45"/>
    </row>
    <row r="1190" spans="2:7">
      <c r="B1190" s="46"/>
      <c r="C1190" s="81"/>
      <c r="D1190" s="81"/>
      <c r="E1190" s="81"/>
      <c r="F1190" s="81"/>
      <c r="G1190" s="45"/>
    </row>
    <row r="1191" spans="2:7">
      <c r="B1191" s="46"/>
      <c r="C1191" s="81"/>
      <c r="D1191" s="81"/>
      <c r="E1191" s="81"/>
      <c r="F1191" s="81"/>
      <c r="G1191" s="45"/>
    </row>
    <row r="1192" spans="2:7">
      <c r="B1192" s="46"/>
      <c r="C1192" s="81"/>
      <c r="D1192" s="81"/>
      <c r="E1192" s="81"/>
      <c r="F1192" s="81"/>
      <c r="G1192" s="45"/>
    </row>
    <row r="1193" spans="2:7">
      <c r="B1193" s="46"/>
      <c r="C1193" s="81"/>
      <c r="D1193" s="81"/>
      <c r="E1193" s="81"/>
      <c r="F1193" s="81"/>
      <c r="G1193" s="45"/>
    </row>
    <row r="1194" spans="2:7">
      <c r="B1194" s="46"/>
      <c r="C1194" s="81"/>
      <c r="D1194" s="81"/>
      <c r="E1194" s="81"/>
      <c r="F1194" s="81"/>
      <c r="G1194" s="45"/>
    </row>
    <row r="1195" spans="2:7">
      <c r="B1195" s="46"/>
      <c r="C1195" s="81"/>
      <c r="D1195" s="81"/>
      <c r="E1195" s="81"/>
      <c r="F1195" s="81"/>
      <c r="G1195" s="45"/>
    </row>
    <row r="1196" spans="2:7">
      <c r="B1196" s="46"/>
      <c r="C1196" s="81"/>
      <c r="D1196" s="81"/>
      <c r="E1196" s="81"/>
      <c r="F1196" s="81"/>
      <c r="G1196" s="45"/>
    </row>
    <row r="1197" spans="2:7">
      <c r="B1197" s="46"/>
      <c r="C1197" s="81"/>
      <c r="D1197" s="81"/>
      <c r="E1197" s="81"/>
      <c r="F1197" s="81"/>
      <c r="G1197" s="45"/>
    </row>
    <row r="1198" spans="2:7">
      <c r="B1198" s="46"/>
      <c r="C1198" s="81"/>
      <c r="D1198" s="81"/>
      <c r="E1198" s="81"/>
      <c r="F1198" s="81"/>
      <c r="G1198" s="45"/>
    </row>
    <row r="1199" spans="2:7">
      <c r="B1199" s="46"/>
      <c r="C1199" s="81"/>
      <c r="D1199" s="81"/>
      <c r="E1199" s="81"/>
      <c r="F1199" s="81"/>
      <c r="G1199" s="45"/>
    </row>
    <row r="1200" spans="2:7">
      <c r="B1200" s="46"/>
      <c r="C1200" s="81"/>
      <c r="D1200" s="81"/>
      <c r="E1200" s="81"/>
      <c r="F1200" s="81"/>
      <c r="G1200" s="45"/>
    </row>
    <row r="1201" spans="2:7">
      <c r="B1201" s="46"/>
      <c r="C1201" s="81"/>
      <c r="D1201" s="81"/>
      <c r="E1201" s="81"/>
      <c r="F1201" s="81"/>
      <c r="G1201" s="45"/>
    </row>
    <row r="1202" spans="2:7">
      <c r="B1202" s="46"/>
      <c r="C1202" s="81"/>
      <c r="D1202" s="81"/>
      <c r="E1202" s="81"/>
      <c r="F1202" s="81"/>
      <c r="G1202" s="45"/>
    </row>
    <row r="1203" spans="2:7">
      <c r="B1203" s="46"/>
      <c r="C1203" s="81"/>
      <c r="D1203" s="81"/>
      <c r="E1203" s="81"/>
      <c r="F1203" s="81"/>
      <c r="G1203" s="45"/>
    </row>
    <row r="1204" spans="2:7">
      <c r="B1204" s="46"/>
      <c r="C1204" s="81"/>
      <c r="D1204" s="81"/>
      <c r="E1204" s="81"/>
      <c r="F1204" s="81"/>
      <c r="G1204" s="45"/>
    </row>
    <row r="1205" spans="2:7">
      <c r="B1205" s="46"/>
      <c r="C1205" s="81"/>
      <c r="D1205" s="81"/>
      <c r="E1205" s="81"/>
      <c r="F1205" s="81"/>
      <c r="G1205" s="45"/>
    </row>
    <row r="1206" spans="2:7">
      <c r="B1206" s="46"/>
      <c r="C1206" s="81"/>
      <c r="D1206" s="81"/>
      <c r="E1206" s="81"/>
      <c r="F1206" s="81"/>
      <c r="G1206" s="45"/>
    </row>
    <row r="1207" spans="2:7">
      <c r="B1207" s="46"/>
      <c r="C1207" s="81"/>
      <c r="D1207" s="81"/>
      <c r="E1207" s="81"/>
      <c r="F1207" s="81"/>
      <c r="G1207" s="45"/>
    </row>
    <row r="1208" spans="2:7">
      <c r="B1208" s="46"/>
      <c r="C1208" s="81"/>
      <c r="D1208" s="81"/>
      <c r="E1208" s="81"/>
      <c r="F1208" s="81"/>
      <c r="G1208" s="45"/>
    </row>
    <row r="1209" spans="2:7">
      <c r="B1209" s="46"/>
      <c r="C1209" s="81"/>
      <c r="D1209" s="81"/>
      <c r="E1209" s="81"/>
      <c r="F1209" s="81"/>
      <c r="G1209" s="45"/>
    </row>
    <row r="1210" spans="2:7">
      <c r="B1210" s="46"/>
      <c r="C1210" s="81"/>
      <c r="D1210" s="81"/>
      <c r="E1210" s="81"/>
      <c r="F1210" s="81"/>
      <c r="G1210" s="45"/>
    </row>
    <row r="1211" spans="2:7">
      <c r="B1211" s="46"/>
      <c r="C1211" s="81"/>
      <c r="D1211" s="81"/>
      <c r="E1211" s="81"/>
      <c r="F1211" s="81"/>
      <c r="G1211" s="45"/>
    </row>
    <row r="1212" spans="2:7">
      <c r="B1212" s="46"/>
      <c r="C1212" s="81"/>
      <c r="D1212" s="81"/>
      <c r="E1212" s="81"/>
      <c r="F1212" s="81"/>
      <c r="G1212" s="45"/>
    </row>
    <row r="1213" spans="2:7">
      <c r="B1213" s="46"/>
      <c r="C1213" s="81"/>
      <c r="D1213" s="81"/>
      <c r="E1213" s="81"/>
      <c r="F1213" s="81"/>
      <c r="G1213" s="45"/>
    </row>
    <row r="1214" spans="2:7">
      <c r="B1214" s="46"/>
      <c r="C1214" s="81"/>
      <c r="D1214" s="81"/>
      <c r="E1214" s="81"/>
      <c r="F1214" s="81"/>
      <c r="G1214" s="45"/>
    </row>
    <row r="1215" spans="2:7">
      <c r="B1215" s="46"/>
      <c r="C1215" s="81"/>
      <c r="D1215" s="81"/>
      <c r="E1215" s="81"/>
      <c r="F1215" s="81"/>
      <c r="G1215" s="45"/>
    </row>
    <row r="1216" spans="2:7">
      <c r="B1216" s="46"/>
      <c r="C1216" s="81"/>
      <c r="D1216" s="81"/>
      <c r="E1216" s="81"/>
      <c r="F1216" s="81"/>
      <c r="G1216" s="45"/>
    </row>
    <row r="1217" spans="2:7">
      <c r="B1217" s="46"/>
      <c r="C1217" s="81"/>
      <c r="D1217" s="81"/>
      <c r="E1217" s="81"/>
      <c r="F1217" s="81"/>
      <c r="G1217" s="45"/>
    </row>
    <row r="1218" spans="2:7">
      <c r="B1218" s="46"/>
      <c r="C1218" s="81"/>
      <c r="D1218" s="81"/>
      <c r="E1218" s="81"/>
      <c r="F1218" s="81"/>
      <c r="G1218" s="45"/>
    </row>
    <row r="1219" spans="2:7">
      <c r="B1219" s="46"/>
      <c r="C1219" s="81"/>
      <c r="D1219" s="81"/>
      <c r="E1219" s="81"/>
      <c r="F1219" s="81"/>
      <c r="G1219" s="45"/>
    </row>
    <row r="1220" spans="2:7">
      <c r="B1220" s="46"/>
      <c r="C1220" s="81"/>
      <c r="D1220" s="81"/>
      <c r="E1220" s="81"/>
      <c r="F1220" s="81"/>
      <c r="G1220" s="45"/>
    </row>
    <row r="1221" spans="2:7">
      <c r="B1221" s="46"/>
      <c r="C1221" s="81"/>
      <c r="D1221" s="81"/>
      <c r="E1221" s="81"/>
      <c r="F1221" s="81"/>
      <c r="G1221" s="45"/>
    </row>
    <row r="1222" spans="2:7">
      <c r="B1222" s="46"/>
      <c r="C1222" s="81"/>
      <c r="D1222" s="81"/>
      <c r="E1222" s="81"/>
      <c r="F1222" s="81"/>
      <c r="G1222" s="45"/>
    </row>
    <row r="1223" spans="2:7">
      <c r="B1223" s="46"/>
      <c r="C1223" s="81"/>
      <c r="D1223" s="81"/>
      <c r="E1223" s="81"/>
      <c r="F1223" s="81"/>
      <c r="G1223" s="45"/>
    </row>
    <row r="1224" spans="2:7">
      <c r="B1224" s="46"/>
      <c r="C1224" s="81"/>
      <c r="D1224" s="81"/>
      <c r="E1224" s="81"/>
      <c r="F1224" s="81"/>
      <c r="G1224" s="45"/>
    </row>
    <row r="1225" spans="2:7">
      <c r="B1225" s="46"/>
      <c r="C1225" s="81"/>
      <c r="D1225" s="81"/>
      <c r="E1225" s="81"/>
      <c r="F1225" s="81"/>
      <c r="G1225" s="45"/>
    </row>
    <row r="1226" spans="2:7">
      <c r="B1226" s="46"/>
      <c r="C1226" s="81"/>
      <c r="D1226" s="81"/>
      <c r="E1226" s="81"/>
      <c r="F1226" s="81"/>
      <c r="G1226" s="45"/>
    </row>
    <row r="1227" spans="2:7">
      <c r="B1227" s="46"/>
      <c r="C1227" s="81"/>
      <c r="D1227" s="81"/>
      <c r="E1227" s="81"/>
      <c r="F1227" s="81"/>
      <c r="G1227" s="45"/>
    </row>
    <row r="1228" spans="2:7">
      <c r="B1228" s="46"/>
      <c r="C1228" s="81"/>
      <c r="D1228" s="81"/>
      <c r="E1228" s="81"/>
      <c r="F1228" s="81"/>
      <c r="G1228" s="45"/>
    </row>
    <row r="1229" spans="2:7">
      <c r="B1229" s="46"/>
      <c r="C1229" s="81"/>
      <c r="D1229" s="81"/>
      <c r="E1229" s="81"/>
      <c r="F1229" s="81"/>
      <c r="G1229" s="45"/>
    </row>
    <row r="1230" spans="2:7">
      <c r="B1230" s="46"/>
      <c r="C1230" s="81"/>
      <c r="D1230" s="81"/>
      <c r="E1230" s="81"/>
      <c r="F1230" s="81"/>
      <c r="G1230" s="45"/>
    </row>
    <row r="1231" spans="2:7">
      <c r="B1231" s="46"/>
      <c r="C1231" s="81"/>
      <c r="D1231" s="81"/>
      <c r="E1231" s="81"/>
      <c r="F1231" s="81"/>
      <c r="G1231" s="45"/>
    </row>
    <row r="1232" spans="2:7">
      <c r="B1232" s="46"/>
      <c r="C1232" s="81"/>
      <c r="D1232" s="81"/>
      <c r="E1232" s="81"/>
      <c r="F1232" s="81"/>
      <c r="G1232" s="45"/>
    </row>
    <row r="1233" spans="2:7">
      <c r="B1233" s="46"/>
      <c r="C1233" s="81"/>
      <c r="D1233" s="81"/>
      <c r="E1233" s="81"/>
      <c r="F1233" s="81"/>
      <c r="G1233" s="45"/>
    </row>
    <row r="1234" spans="2:7">
      <c r="B1234" s="46"/>
      <c r="C1234" s="81"/>
      <c r="D1234" s="81"/>
      <c r="E1234" s="81"/>
      <c r="F1234" s="81"/>
      <c r="G1234" s="45"/>
    </row>
    <row r="1235" spans="2:7">
      <c r="B1235" s="46"/>
      <c r="C1235" s="81"/>
      <c r="D1235" s="81"/>
      <c r="E1235" s="81"/>
      <c r="F1235" s="81"/>
      <c r="G1235" s="45"/>
    </row>
    <row r="1236" spans="2:7">
      <c r="B1236" s="46"/>
      <c r="C1236" s="81"/>
      <c r="D1236" s="81"/>
      <c r="E1236" s="81"/>
      <c r="F1236" s="81"/>
      <c r="G1236" s="45"/>
    </row>
    <row r="1237" spans="2:7">
      <c r="B1237" s="46"/>
      <c r="C1237" s="81"/>
      <c r="D1237" s="81"/>
      <c r="E1237" s="81"/>
      <c r="F1237" s="81"/>
      <c r="G1237" s="45"/>
    </row>
    <row r="1238" spans="2:7">
      <c r="B1238" s="46"/>
      <c r="C1238" s="81"/>
      <c r="D1238" s="81"/>
      <c r="E1238" s="81"/>
      <c r="F1238" s="81"/>
      <c r="G1238" s="45"/>
    </row>
    <row r="1239" spans="2:7">
      <c r="B1239" s="46"/>
      <c r="C1239" s="81"/>
      <c r="D1239" s="81"/>
      <c r="E1239" s="81"/>
      <c r="F1239" s="81"/>
      <c r="G1239" s="45"/>
    </row>
    <row r="1240" spans="2:7">
      <c r="B1240" s="46"/>
      <c r="C1240" s="81"/>
      <c r="D1240" s="81"/>
      <c r="E1240" s="81"/>
      <c r="F1240" s="81"/>
      <c r="G1240" s="45"/>
    </row>
    <row r="1241" spans="2:7">
      <c r="B1241" s="46"/>
      <c r="C1241" s="81"/>
      <c r="D1241" s="81"/>
      <c r="E1241" s="81"/>
      <c r="F1241" s="81"/>
      <c r="G1241" s="45"/>
    </row>
    <row r="1242" spans="2:7">
      <c r="B1242" s="46"/>
      <c r="C1242" s="81"/>
      <c r="D1242" s="81"/>
      <c r="E1242" s="81"/>
      <c r="F1242" s="81"/>
      <c r="G1242" s="45"/>
    </row>
    <row r="1243" spans="2:7">
      <c r="B1243" s="46"/>
      <c r="C1243" s="81"/>
      <c r="D1243" s="81"/>
      <c r="E1243" s="81"/>
      <c r="F1243" s="81"/>
      <c r="G1243" s="45"/>
    </row>
    <row r="1244" spans="2:7">
      <c r="B1244" s="46"/>
      <c r="C1244" s="81"/>
      <c r="D1244" s="81"/>
      <c r="E1244" s="81"/>
      <c r="F1244" s="81"/>
      <c r="G1244" s="45"/>
    </row>
    <row r="1245" spans="2:7">
      <c r="B1245" s="46"/>
      <c r="C1245" s="81"/>
      <c r="D1245" s="81"/>
      <c r="E1245" s="81"/>
      <c r="F1245" s="81"/>
      <c r="G1245" s="45"/>
    </row>
    <row r="1246" spans="2:7">
      <c r="B1246" s="46"/>
      <c r="C1246" s="81"/>
      <c r="D1246" s="81"/>
      <c r="E1246" s="81"/>
      <c r="F1246" s="81"/>
      <c r="G1246" s="45"/>
    </row>
    <row r="1247" spans="2:7">
      <c r="B1247" s="46"/>
      <c r="C1247" s="81"/>
      <c r="D1247" s="81"/>
      <c r="E1247" s="81"/>
      <c r="F1247" s="81"/>
      <c r="G1247" s="45"/>
    </row>
    <row r="1248" spans="2:7">
      <c r="B1248" s="46"/>
      <c r="C1248" s="81"/>
      <c r="D1248" s="81"/>
      <c r="E1248" s="81"/>
      <c r="F1248" s="81"/>
      <c r="G1248" s="45"/>
    </row>
    <row r="1249" spans="2:7">
      <c r="B1249" s="46"/>
      <c r="C1249" s="81"/>
      <c r="D1249" s="81"/>
      <c r="E1249" s="81"/>
      <c r="F1249" s="81"/>
      <c r="G1249" s="45"/>
    </row>
    <row r="1250" spans="2:7">
      <c r="B1250" s="46"/>
      <c r="C1250" s="81"/>
      <c r="D1250" s="81"/>
      <c r="E1250" s="81"/>
      <c r="F1250" s="81"/>
      <c r="G1250" s="45"/>
    </row>
    <row r="1251" spans="2:7">
      <c r="B1251" s="46"/>
      <c r="C1251" s="81"/>
      <c r="D1251" s="81"/>
      <c r="E1251" s="81"/>
      <c r="F1251" s="81"/>
      <c r="G1251" s="45"/>
    </row>
    <row r="1252" spans="2:7">
      <c r="B1252" s="46"/>
      <c r="C1252" s="81"/>
      <c r="D1252" s="81"/>
      <c r="E1252" s="81"/>
      <c r="F1252" s="81"/>
      <c r="G1252" s="45"/>
    </row>
    <row r="1253" spans="2:7">
      <c r="B1253" s="46"/>
      <c r="C1253" s="81"/>
      <c r="D1253" s="81"/>
      <c r="E1253" s="81"/>
      <c r="F1253" s="81"/>
      <c r="G1253" s="45"/>
    </row>
    <row r="1254" spans="2:7">
      <c r="B1254" s="46"/>
      <c r="C1254" s="81"/>
      <c r="D1254" s="81"/>
      <c r="E1254" s="81"/>
      <c r="F1254" s="81"/>
      <c r="G1254" s="45"/>
    </row>
    <row r="1255" spans="2:7">
      <c r="B1255" s="46"/>
      <c r="C1255" s="81"/>
      <c r="D1255" s="81"/>
      <c r="E1255" s="81"/>
      <c r="F1255" s="81"/>
      <c r="G1255" s="45"/>
    </row>
    <row r="1256" spans="2:7">
      <c r="B1256" s="46"/>
      <c r="C1256" s="81"/>
      <c r="D1256" s="81"/>
      <c r="E1256" s="81"/>
      <c r="F1256" s="81"/>
      <c r="G1256" s="45"/>
    </row>
    <row r="1257" spans="2:7">
      <c r="B1257" s="46"/>
      <c r="C1257" s="81"/>
      <c r="D1257" s="81"/>
      <c r="E1257" s="81"/>
      <c r="F1257" s="81"/>
      <c r="G1257" s="45"/>
    </row>
    <row r="1258" spans="2:7">
      <c r="B1258" s="46"/>
      <c r="C1258" s="81"/>
      <c r="D1258" s="81"/>
      <c r="E1258" s="81"/>
      <c r="F1258" s="81"/>
      <c r="G1258" s="45"/>
    </row>
    <row r="1259" spans="2:7">
      <c r="B1259" s="46"/>
      <c r="C1259" s="81"/>
      <c r="D1259" s="81"/>
      <c r="E1259" s="81"/>
      <c r="F1259" s="81"/>
      <c r="G1259" s="45"/>
    </row>
    <row r="1260" spans="2:7">
      <c r="B1260" s="46"/>
      <c r="C1260" s="81"/>
      <c r="D1260" s="81"/>
      <c r="E1260" s="81"/>
      <c r="F1260" s="81"/>
      <c r="G1260" s="45"/>
    </row>
    <row r="1261" spans="2:7">
      <c r="B1261" s="46"/>
      <c r="C1261" s="81"/>
      <c r="D1261" s="81"/>
      <c r="E1261" s="81"/>
      <c r="F1261" s="81"/>
      <c r="G1261" s="45"/>
    </row>
    <row r="1262" spans="2:7">
      <c r="B1262" s="46"/>
      <c r="C1262" s="81"/>
      <c r="D1262" s="81"/>
      <c r="E1262" s="81"/>
      <c r="F1262" s="81"/>
      <c r="G1262" s="45"/>
    </row>
    <row r="1263" spans="2:7">
      <c r="B1263" s="46"/>
      <c r="C1263" s="81"/>
      <c r="D1263" s="81"/>
      <c r="E1263" s="81"/>
      <c r="F1263" s="81"/>
      <c r="G1263" s="45"/>
    </row>
    <row r="1264" spans="2:7">
      <c r="B1264" s="46"/>
      <c r="C1264" s="81"/>
      <c r="D1264" s="81"/>
      <c r="E1264" s="81"/>
      <c r="F1264" s="81"/>
      <c r="G1264" s="45"/>
    </row>
    <row r="1265" spans="2:7">
      <c r="B1265" s="46"/>
      <c r="C1265" s="81"/>
      <c r="D1265" s="81"/>
      <c r="E1265" s="81"/>
      <c r="F1265" s="81"/>
      <c r="G1265" s="45"/>
    </row>
    <row r="1266" spans="2:7">
      <c r="B1266" s="46"/>
      <c r="C1266" s="81"/>
      <c r="D1266" s="81"/>
      <c r="E1266" s="81"/>
      <c r="F1266" s="81"/>
      <c r="G1266" s="45"/>
    </row>
    <row r="1267" spans="2:7">
      <c r="B1267" s="46"/>
      <c r="C1267" s="81"/>
      <c r="D1267" s="81"/>
      <c r="E1267" s="81"/>
      <c r="F1267" s="81"/>
      <c r="G1267" s="45"/>
    </row>
    <row r="1268" spans="2:7">
      <c r="B1268" s="46"/>
      <c r="C1268" s="81"/>
      <c r="D1268" s="81"/>
      <c r="E1268" s="81"/>
      <c r="F1268" s="81"/>
      <c r="G1268" s="45"/>
    </row>
    <row r="1269" spans="2:7">
      <c r="B1269" s="46"/>
      <c r="C1269" s="81"/>
      <c r="D1269" s="81"/>
      <c r="E1269" s="81"/>
      <c r="F1269" s="81"/>
      <c r="G1269" s="45"/>
    </row>
    <row r="1270" spans="2:7">
      <c r="B1270" s="46"/>
      <c r="C1270" s="81"/>
      <c r="D1270" s="81"/>
      <c r="E1270" s="81"/>
      <c r="F1270" s="81"/>
      <c r="G1270" s="45"/>
    </row>
    <row r="1271" spans="2:7">
      <c r="B1271" s="46"/>
      <c r="C1271" s="81"/>
      <c r="D1271" s="81"/>
      <c r="E1271" s="81"/>
      <c r="F1271" s="81"/>
      <c r="G1271" s="45"/>
    </row>
    <row r="1272" spans="2:7">
      <c r="B1272" s="46"/>
      <c r="C1272" s="81"/>
      <c r="D1272" s="81"/>
      <c r="E1272" s="81"/>
      <c r="F1272" s="81"/>
      <c r="G1272" s="45"/>
    </row>
    <row r="1273" spans="2:7">
      <c r="B1273" s="46"/>
      <c r="C1273" s="81"/>
      <c r="D1273" s="81"/>
      <c r="E1273" s="81"/>
      <c r="F1273" s="81"/>
      <c r="G1273" s="45"/>
    </row>
    <row r="1274" spans="2:7">
      <c r="B1274" s="46"/>
      <c r="C1274" s="81"/>
      <c r="D1274" s="81"/>
      <c r="E1274" s="81"/>
      <c r="F1274" s="81"/>
      <c r="G1274" s="45"/>
    </row>
    <row r="1275" spans="2:7">
      <c r="B1275" s="46"/>
      <c r="C1275" s="81"/>
      <c r="D1275" s="81"/>
      <c r="E1275" s="81"/>
      <c r="F1275" s="81"/>
      <c r="G1275" s="45"/>
    </row>
    <row r="1276" spans="2:7">
      <c r="B1276" s="46"/>
      <c r="C1276" s="81"/>
      <c r="D1276" s="81"/>
      <c r="E1276" s="81"/>
      <c r="F1276" s="81"/>
      <c r="G1276" s="45"/>
    </row>
    <row r="1277" spans="2:7">
      <c r="B1277" s="46"/>
      <c r="C1277" s="81"/>
      <c r="D1277" s="81"/>
      <c r="E1277" s="81"/>
      <c r="F1277" s="81"/>
      <c r="G1277" s="45"/>
    </row>
    <row r="1278" spans="2:7">
      <c r="B1278" s="46"/>
      <c r="C1278" s="81"/>
      <c r="D1278" s="81"/>
      <c r="E1278" s="81"/>
      <c r="F1278" s="81"/>
      <c r="G1278" s="45"/>
    </row>
    <row r="1279" spans="2:7">
      <c r="B1279" s="46"/>
      <c r="C1279" s="81"/>
      <c r="D1279" s="81"/>
      <c r="E1279" s="81"/>
      <c r="F1279" s="81"/>
      <c r="G1279" s="45"/>
    </row>
    <row r="1280" spans="2:7">
      <c r="B1280" s="46"/>
      <c r="C1280" s="81"/>
      <c r="D1280" s="81"/>
      <c r="E1280" s="81"/>
      <c r="F1280" s="81"/>
      <c r="G1280" s="45"/>
    </row>
    <row r="1281" spans="2:7">
      <c r="B1281" s="46"/>
      <c r="C1281" s="81"/>
      <c r="D1281" s="81"/>
      <c r="E1281" s="81"/>
      <c r="F1281" s="81"/>
      <c r="G1281" s="45"/>
    </row>
    <row r="1282" spans="2:7">
      <c r="B1282" s="46"/>
      <c r="C1282" s="81"/>
      <c r="D1282" s="81"/>
      <c r="E1282" s="81"/>
      <c r="F1282" s="81"/>
      <c r="G1282" s="45"/>
    </row>
    <row r="1283" spans="2:7">
      <c r="B1283" s="46"/>
      <c r="C1283" s="81"/>
      <c r="D1283" s="81"/>
      <c r="E1283" s="81"/>
      <c r="F1283" s="81"/>
      <c r="G1283" s="45"/>
    </row>
    <row r="1284" spans="2:7">
      <c r="B1284" s="46"/>
      <c r="C1284" s="81"/>
      <c r="D1284" s="81"/>
      <c r="E1284" s="81"/>
      <c r="F1284" s="81"/>
      <c r="G1284" s="45"/>
    </row>
    <row r="1285" spans="2:7">
      <c r="B1285" s="46"/>
      <c r="C1285" s="81"/>
      <c r="D1285" s="81"/>
      <c r="E1285" s="81"/>
      <c r="F1285" s="81"/>
      <c r="G1285" s="45"/>
    </row>
    <row r="1286" spans="2:7">
      <c r="B1286" s="46"/>
      <c r="C1286" s="81"/>
      <c r="D1286" s="81"/>
      <c r="E1286" s="81"/>
      <c r="F1286" s="81"/>
      <c r="G1286" s="45"/>
    </row>
    <row r="1287" spans="2:7">
      <c r="B1287" s="46"/>
      <c r="C1287" s="81"/>
      <c r="D1287" s="81"/>
      <c r="E1287" s="81"/>
      <c r="F1287" s="81"/>
      <c r="G1287" s="45"/>
    </row>
    <row r="1288" spans="2:7">
      <c r="B1288" s="46"/>
      <c r="C1288" s="81"/>
      <c r="D1288" s="81"/>
      <c r="E1288" s="81"/>
      <c r="F1288" s="81"/>
      <c r="G1288" s="45"/>
    </row>
    <row r="1289" spans="2:7">
      <c r="B1289" s="46"/>
      <c r="C1289" s="81"/>
      <c r="D1289" s="81"/>
      <c r="E1289" s="81"/>
      <c r="F1289" s="81"/>
      <c r="G1289" s="45"/>
    </row>
    <row r="1290" spans="2:7">
      <c r="B1290" s="46"/>
      <c r="C1290" s="81"/>
      <c r="D1290" s="81"/>
      <c r="E1290" s="81"/>
      <c r="F1290" s="81"/>
      <c r="G1290" s="45"/>
    </row>
    <row r="1291" spans="2:7">
      <c r="B1291" s="46"/>
      <c r="C1291" s="81"/>
      <c r="D1291" s="81"/>
      <c r="E1291" s="81"/>
      <c r="F1291" s="81"/>
      <c r="G1291" s="45"/>
    </row>
    <row r="1292" spans="2:7">
      <c r="B1292" s="46"/>
      <c r="C1292" s="81"/>
      <c r="D1292" s="81"/>
      <c r="E1292" s="81"/>
      <c r="F1292" s="81"/>
      <c r="G1292" s="45"/>
    </row>
    <row r="1293" spans="2:7">
      <c r="B1293" s="46"/>
      <c r="C1293" s="81"/>
      <c r="D1293" s="81"/>
      <c r="E1293" s="81"/>
      <c r="F1293" s="81"/>
      <c r="G1293" s="45"/>
    </row>
    <row r="1294" spans="2:7">
      <c r="B1294" s="46"/>
      <c r="C1294" s="81"/>
      <c r="D1294" s="81"/>
      <c r="E1294" s="81"/>
      <c r="F1294" s="81"/>
      <c r="G1294" s="45"/>
    </row>
    <row r="1295" spans="2:7">
      <c r="B1295" s="46"/>
      <c r="C1295" s="81"/>
      <c r="D1295" s="81"/>
      <c r="E1295" s="81"/>
      <c r="F1295" s="81"/>
      <c r="G1295" s="45"/>
    </row>
    <row r="1296" spans="2:7">
      <c r="B1296" s="46"/>
      <c r="C1296" s="81"/>
      <c r="D1296" s="81"/>
      <c r="E1296" s="81"/>
      <c r="F1296" s="81"/>
      <c r="G1296" s="45"/>
    </row>
    <row r="1297" spans="2:7">
      <c r="B1297" s="46"/>
      <c r="C1297" s="81"/>
      <c r="D1297" s="81"/>
      <c r="E1297" s="81"/>
      <c r="F1297" s="81"/>
      <c r="G1297" s="45"/>
    </row>
    <row r="1298" spans="2:7">
      <c r="B1298" s="46"/>
      <c r="C1298" s="81"/>
      <c r="D1298" s="81"/>
      <c r="E1298" s="81"/>
      <c r="F1298" s="81"/>
      <c r="G1298" s="45"/>
    </row>
    <row r="1299" spans="2:7">
      <c r="B1299" s="46"/>
      <c r="C1299" s="81"/>
      <c r="D1299" s="81"/>
      <c r="E1299" s="81"/>
      <c r="F1299" s="81"/>
      <c r="G1299" s="45"/>
    </row>
    <row r="1300" spans="2:7">
      <c r="B1300" s="46"/>
      <c r="C1300" s="81"/>
      <c r="D1300" s="81"/>
      <c r="E1300" s="81"/>
      <c r="F1300" s="81"/>
      <c r="G1300" s="45"/>
    </row>
    <row r="1301" spans="2:7">
      <c r="B1301" s="46"/>
      <c r="C1301" s="81"/>
      <c r="D1301" s="81"/>
      <c r="E1301" s="81"/>
      <c r="F1301" s="81"/>
      <c r="G1301" s="45"/>
    </row>
    <row r="1302" spans="2:7">
      <c r="B1302" s="46"/>
      <c r="C1302" s="81"/>
      <c r="D1302" s="81"/>
      <c r="E1302" s="81"/>
      <c r="F1302" s="81"/>
      <c r="G1302" s="45"/>
    </row>
    <row r="1303" spans="2:7">
      <c r="B1303" s="46"/>
      <c r="C1303" s="81"/>
      <c r="D1303" s="81"/>
      <c r="E1303" s="81"/>
      <c r="F1303" s="81"/>
      <c r="G1303" s="45"/>
    </row>
    <row r="1304" spans="2:7">
      <c r="B1304" s="46"/>
      <c r="C1304" s="81"/>
      <c r="D1304" s="81"/>
      <c r="E1304" s="81"/>
      <c r="F1304" s="81"/>
      <c r="G1304" s="45"/>
    </row>
    <row r="1305" spans="2:7">
      <c r="B1305" s="46"/>
      <c r="C1305" s="81"/>
      <c r="D1305" s="81"/>
      <c r="E1305" s="81"/>
      <c r="F1305" s="81"/>
      <c r="G1305" s="45"/>
    </row>
    <row r="1306" spans="2:7">
      <c r="B1306" s="46"/>
      <c r="C1306" s="81"/>
      <c r="D1306" s="81"/>
      <c r="E1306" s="81"/>
      <c r="F1306" s="81"/>
      <c r="G1306" s="45"/>
    </row>
    <row r="1307" spans="2:7">
      <c r="B1307" s="46"/>
      <c r="C1307" s="81"/>
      <c r="D1307" s="81"/>
      <c r="E1307" s="81"/>
      <c r="F1307" s="81"/>
      <c r="G1307" s="45"/>
    </row>
    <row r="1308" spans="2:7">
      <c r="B1308" s="46"/>
      <c r="C1308" s="81"/>
      <c r="D1308" s="81"/>
      <c r="E1308" s="81"/>
      <c r="F1308" s="81"/>
      <c r="G1308" s="45"/>
    </row>
    <row r="1309" spans="2:7">
      <c r="B1309" s="46"/>
      <c r="C1309" s="81"/>
      <c r="D1309" s="81"/>
      <c r="E1309" s="81"/>
      <c r="F1309" s="81"/>
      <c r="G1309" s="45"/>
    </row>
    <row r="1310" spans="2:7">
      <c r="B1310" s="46"/>
      <c r="C1310" s="81"/>
      <c r="D1310" s="81"/>
      <c r="E1310" s="81"/>
      <c r="F1310" s="81"/>
      <c r="G1310" s="45"/>
    </row>
    <row r="1311" spans="2:7">
      <c r="B1311" s="46"/>
      <c r="C1311" s="81"/>
      <c r="D1311" s="81"/>
      <c r="E1311" s="81"/>
      <c r="F1311" s="81"/>
      <c r="G1311" s="45"/>
    </row>
    <row r="1312" spans="2:7">
      <c r="B1312" s="46"/>
      <c r="C1312" s="81"/>
      <c r="D1312" s="81"/>
      <c r="E1312" s="81"/>
      <c r="F1312" s="81"/>
      <c r="G1312" s="45"/>
    </row>
    <row r="1313" spans="2:7">
      <c r="B1313" s="46"/>
      <c r="C1313" s="81"/>
      <c r="D1313" s="81"/>
      <c r="E1313" s="81"/>
      <c r="F1313" s="81"/>
      <c r="G1313" s="45"/>
    </row>
    <row r="1314" spans="2:7">
      <c r="B1314" s="46"/>
      <c r="C1314" s="81"/>
      <c r="D1314" s="81"/>
      <c r="E1314" s="81"/>
      <c r="F1314" s="81"/>
      <c r="G1314" s="45"/>
    </row>
    <row r="1315" spans="2:7">
      <c r="B1315" s="46"/>
      <c r="C1315" s="81"/>
      <c r="D1315" s="81"/>
      <c r="E1315" s="81"/>
      <c r="F1315" s="81"/>
      <c r="G1315" s="45"/>
    </row>
    <row r="1316" spans="2:7">
      <c r="B1316" s="46"/>
      <c r="C1316" s="81"/>
      <c r="D1316" s="81"/>
      <c r="E1316" s="81"/>
      <c r="F1316" s="81"/>
      <c r="G1316" s="45"/>
    </row>
    <row r="1317" spans="2:7">
      <c r="B1317" s="46"/>
      <c r="C1317" s="81"/>
      <c r="D1317" s="81"/>
      <c r="E1317" s="81"/>
      <c r="F1317" s="81"/>
      <c r="G1317" s="45"/>
    </row>
    <row r="1318" spans="2:7">
      <c r="B1318" s="46"/>
      <c r="C1318" s="81"/>
      <c r="D1318" s="81"/>
      <c r="E1318" s="81"/>
      <c r="F1318" s="81"/>
      <c r="G1318" s="45"/>
    </row>
    <row r="1319" spans="2:7">
      <c r="B1319" s="46"/>
      <c r="C1319" s="81"/>
      <c r="D1319" s="81"/>
      <c r="E1319" s="81"/>
      <c r="F1319" s="81"/>
      <c r="G1319" s="45"/>
    </row>
    <row r="1320" spans="2:7">
      <c r="B1320" s="46"/>
      <c r="C1320" s="81"/>
      <c r="D1320" s="81"/>
      <c r="E1320" s="81"/>
      <c r="F1320" s="81"/>
      <c r="G1320" s="45"/>
    </row>
    <row r="1321" spans="2:7">
      <c r="B1321" s="46"/>
      <c r="C1321" s="81"/>
      <c r="D1321" s="81"/>
      <c r="E1321" s="81"/>
      <c r="F1321" s="81"/>
      <c r="G1321" s="45"/>
    </row>
    <row r="1322" spans="2:7">
      <c r="B1322" s="46"/>
      <c r="C1322" s="81"/>
      <c r="D1322" s="81"/>
      <c r="E1322" s="81"/>
      <c r="F1322" s="81"/>
      <c r="G1322" s="45"/>
    </row>
    <row r="1323" spans="2:7">
      <c r="B1323" s="46"/>
      <c r="C1323" s="81"/>
      <c r="D1323" s="81"/>
      <c r="E1323" s="81"/>
      <c r="F1323" s="81"/>
      <c r="G1323" s="45"/>
    </row>
    <row r="1324" spans="2:7">
      <c r="B1324" s="46"/>
      <c r="C1324" s="81"/>
      <c r="D1324" s="81"/>
      <c r="E1324" s="81"/>
      <c r="F1324" s="81"/>
      <c r="G1324" s="45"/>
    </row>
    <row r="1325" spans="2:7">
      <c r="B1325" s="46"/>
      <c r="C1325" s="81"/>
      <c r="D1325" s="81"/>
      <c r="E1325" s="81"/>
      <c r="F1325" s="81"/>
      <c r="G1325" s="45"/>
    </row>
    <row r="1326" spans="2:7">
      <c r="B1326" s="46"/>
      <c r="C1326" s="81"/>
      <c r="D1326" s="81"/>
      <c r="E1326" s="81"/>
      <c r="F1326" s="81"/>
      <c r="G1326" s="45"/>
    </row>
    <row r="1327" spans="2:7">
      <c r="B1327" s="46"/>
      <c r="C1327" s="81"/>
      <c r="D1327" s="81"/>
      <c r="E1327" s="81"/>
      <c r="F1327" s="81"/>
      <c r="G1327" s="45"/>
    </row>
    <row r="1328" spans="2:7">
      <c r="B1328" s="46"/>
      <c r="C1328" s="81"/>
      <c r="D1328" s="81"/>
      <c r="E1328" s="81"/>
      <c r="F1328" s="81"/>
      <c r="G1328" s="45"/>
    </row>
    <row r="1329" spans="2:7">
      <c r="B1329" s="46"/>
      <c r="C1329" s="81"/>
      <c r="D1329" s="81"/>
      <c r="E1329" s="81"/>
      <c r="F1329" s="81"/>
      <c r="G1329" s="45"/>
    </row>
    <row r="1330" spans="2:7">
      <c r="B1330" s="46"/>
      <c r="C1330" s="81"/>
      <c r="D1330" s="81"/>
      <c r="E1330" s="81"/>
      <c r="F1330" s="81"/>
      <c r="G1330" s="45"/>
    </row>
    <row r="1331" spans="2:7">
      <c r="B1331" s="46"/>
      <c r="C1331" s="81"/>
      <c r="D1331" s="81"/>
      <c r="E1331" s="81"/>
      <c r="F1331" s="81"/>
      <c r="G1331" s="45"/>
    </row>
    <row r="1332" spans="2:7">
      <c r="B1332" s="46"/>
      <c r="C1332" s="81"/>
      <c r="D1332" s="81"/>
      <c r="E1332" s="81"/>
      <c r="F1332" s="81"/>
      <c r="G1332" s="45"/>
    </row>
    <row r="1333" spans="2:7">
      <c r="B1333" s="46"/>
      <c r="C1333" s="81"/>
      <c r="D1333" s="81"/>
      <c r="E1333" s="81"/>
      <c r="F1333" s="81"/>
      <c r="G1333" s="45"/>
    </row>
    <row r="1334" spans="2:7">
      <c r="B1334" s="46"/>
      <c r="C1334" s="81"/>
      <c r="D1334" s="81"/>
      <c r="E1334" s="81"/>
      <c r="F1334" s="81"/>
      <c r="G1334" s="45"/>
    </row>
    <row r="1335" spans="2:7">
      <c r="B1335" s="46"/>
      <c r="C1335" s="81"/>
      <c r="D1335" s="81"/>
      <c r="E1335" s="81"/>
      <c r="F1335" s="81"/>
      <c r="G1335" s="45"/>
    </row>
    <row r="1336" spans="2:7">
      <c r="B1336" s="46"/>
      <c r="C1336" s="81"/>
      <c r="D1336" s="81"/>
      <c r="E1336" s="81"/>
      <c r="F1336" s="81"/>
      <c r="G1336" s="45"/>
    </row>
    <row r="1337" spans="2:7">
      <c r="B1337" s="46"/>
      <c r="C1337" s="81"/>
      <c r="D1337" s="81"/>
      <c r="E1337" s="81"/>
      <c r="F1337" s="81"/>
      <c r="G1337" s="45"/>
    </row>
    <row r="1338" spans="2:7">
      <c r="B1338" s="46"/>
      <c r="C1338" s="81"/>
      <c r="D1338" s="81"/>
      <c r="E1338" s="81"/>
      <c r="F1338" s="81"/>
      <c r="G1338" s="45"/>
    </row>
    <row r="1339" spans="2:7">
      <c r="B1339" s="46"/>
      <c r="C1339" s="81"/>
      <c r="D1339" s="81"/>
      <c r="E1339" s="81"/>
      <c r="F1339" s="81"/>
      <c r="G1339" s="45"/>
    </row>
    <row r="1340" spans="2:7">
      <c r="B1340" s="46"/>
      <c r="C1340" s="81"/>
      <c r="D1340" s="81"/>
      <c r="E1340" s="81"/>
      <c r="F1340" s="81"/>
      <c r="G1340" s="45"/>
    </row>
    <row r="1341" spans="2:7">
      <c r="B1341" s="46"/>
      <c r="C1341" s="81"/>
      <c r="D1341" s="81"/>
      <c r="E1341" s="81"/>
      <c r="F1341" s="81"/>
      <c r="G1341" s="45"/>
    </row>
    <row r="1342" spans="2:7">
      <c r="B1342" s="46"/>
      <c r="C1342" s="81"/>
      <c r="D1342" s="81"/>
      <c r="E1342" s="81"/>
      <c r="F1342" s="81"/>
      <c r="G1342" s="45"/>
    </row>
    <row r="1343" spans="2:7">
      <c r="B1343" s="46"/>
      <c r="C1343" s="81"/>
      <c r="D1343" s="81"/>
      <c r="E1343" s="81"/>
      <c r="F1343" s="81"/>
      <c r="G1343" s="45"/>
    </row>
    <row r="1344" spans="2:7">
      <c r="B1344" s="46"/>
      <c r="C1344" s="81"/>
      <c r="D1344" s="81"/>
      <c r="E1344" s="81"/>
      <c r="F1344" s="81"/>
      <c r="G1344" s="45"/>
    </row>
    <row r="1345" spans="2:7">
      <c r="B1345" s="46"/>
      <c r="C1345" s="81"/>
      <c r="D1345" s="81"/>
      <c r="E1345" s="81"/>
      <c r="F1345" s="81"/>
      <c r="G1345" s="45"/>
    </row>
    <row r="1346" spans="2:7">
      <c r="B1346" s="46"/>
      <c r="C1346" s="81"/>
      <c r="D1346" s="81"/>
      <c r="E1346" s="81"/>
      <c r="F1346" s="81"/>
      <c r="G1346" s="45"/>
    </row>
    <row r="1347" spans="2:7">
      <c r="B1347" s="46"/>
      <c r="C1347" s="81"/>
      <c r="D1347" s="81"/>
      <c r="E1347" s="81"/>
      <c r="F1347" s="81"/>
      <c r="G1347" s="45"/>
    </row>
    <row r="1348" spans="2:7">
      <c r="B1348" s="46"/>
      <c r="C1348" s="81"/>
      <c r="D1348" s="81"/>
      <c r="E1348" s="81"/>
      <c r="F1348" s="81"/>
      <c r="G1348" s="45"/>
    </row>
    <row r="1349" spans="2:7">
      <c r="B1349" s="46"/>
      <c r="C1349" s="81"/>
      <c r="D1349" s="81"/>
      <c r="E1349" s="81"/>
      <c r="F1349" s="81"/>
      <c r="G1349" s="45"/>
    </row>
    <row r="1350" spans="2:7">
      <c r="B1350" s="46"/>
      <c r="C1350" s="81"/>
      <c r="D1350" s="81"/>
      <c r="E1350" s="81"/>
      <c r="F1350" s="81"/>
      <c r="G1350" s="45"/>
    </row>
    <row r="1351" spans="2:7">
      <c r="B1351" s="46"/>
      <c r="C1351" s="81"/>
      <c r="D1351" s="81"/>
      <c r="E1351" s="81"/>
      <c r="F1351" s="81"/>
      <c r="G1351" s="45"/>
    </row>
    <row r="1352" spans="2:7">
      <c r="B1352" s="46"/>
      <c r="C1352" s="81"/>
      <c r="D1352" s="81"/>
      <c r="E1352" s="81"/>
      <c r="F1352" s="81"/>
      <c r="G1352" s="45"/>
    </row>
    <row r="1353" spans="2:7">
      <c r="B1353" s="46"/>
      <c r="C1353" s="81"/>
      <c r="D1353" s="81"/>
      <c r="E1353" s="81"/>
      <c r="F1353" s="81"/>
      <c r="G1353" s="45"/>
    </row>
    <row r="1354" spans="2:7">
      <c r="B1354" s="46"/>
      <c r="C1354" s="81"/>
      <c r="D1354" s="81"/>
      <c r="E1354" s="81"/>
      <c r="F1354" s="81"/>
      <c r="G1354" s="45"/>
    </row>
    <row r="1355" spans="2:7">
      <c r="B1355" s="46"/>
      <c r="C1355" s="81"/>
      <c r="D1355" s="81"/>
      <c r="E1355" s="81"/>
      <c r="F1355" s="81"/>
      <c r="G1355" s="45"/>
    </row>
    <row r="1356" spans="2:7">
      <c r="B1356" s="46"/>
      <c r="C1356" s="81"/>
      <c r="D1356" s="81"/>
      <c r="E1356" s="81"/>
      <c r="F1356" s="81"/>
      <c r="G1356" s="45"/>
    </row>
    <row r="1357" spans="2:7">
      <c r="B1357" s="46"/>
      <c r="C1357" s="81"/>
      <c r="D1357" s="81"/>
      <c r="E1357" s="81"/>
      <c r="F1357" s="81"/>
      <c r="G1357" s="45"/>
    </row>
    <row r="1358" spans="2:7">
      <c r="B1358" s="46"/>
      <c r="C1358" s="81"/>
      <c r="D1358" s="81"/>
      <c r="E1358" s="81"/>
      <c r="F1358" s="81"/>
      <c r="G1358" s="45"/>
    </row>
    <row r="1359" spans="2:7">
      <c r="B1359" s="46"/>
      <c r="C1359" s="81"/>
      <c r="D1359" s="81"/>
      <c r="E1359" s="81"/>
      <c r="F1359" s="81"/>
      <c r="G1359" s="45"/>
    </row>
    <row r="1360" spans="2:7">
      <c r="B1360" s="46"/>
      <c r="C1360" s="81"/>
      <c r="D1360" s="81"/>
      <c r="E1360" s="81"/>
      <c r="F1360" s="81"/>
      <c r="G1360" s="45"/>
    </row>
    <row r="1361" spans="2:7">
      <c r="B1361" s="46"/>
      <c r="C1361" s="81"/>
      <c r="D1361" s="81"/>
      <c r="E1361" s="81"/>
      <c r="F1361" s="81"/>
      <c r="G1361" s="45"/>
    </row>
    <row r="1362" spans="2:7">
      <c r="B1362" s="46"/>
      <c r="C1362" s="81"/>
      <c r="D1362" s="81"/>
      <c r="E1362" s="81"/>
      <c r="F1362" s="81"/>
      <c r="G1362" s="45"/>
    </row>
    <row r="1363" spans="2:7">
      <c r="B1363" s="46"/>
      <c r="C1363" s="81"/>
      <c r="D1363" s="81"/>
      <c r="E1363" s="81"/>
      <c r="F1363" s="81"/>
      <c r="G1363" s="45"/>
    </row>
    <row r="1364" spans="2:7">
      <c r="B1364" s="46"/>
      <c r="C1364" s="81"/>
      <c r="D1364" s="81"/>
      <c r="E1364" s="81"/>
      <c r="F1364" s="81"/>
      <c r="G1364" s="45"/>
    </row>
    <row r="1365" spans="2:7">
      <c r="B1365" s="46"/>
      <c r="C1365" s="81"/>
      <c r="D1365" s="81"/>
      <c r="E1365" s="81"/>
      <c r="F1365" s="81"/>
      <c r="G1365" s="45"/>
    </row>
    <row r="1366" spans="2:7">
      <c r="B1366" s="46"/>
      <c r="C1366" s="81"/>
      <c r="D1366" s="81"/>
      <c r="E1366" s="81"/>
      <c r="F1366" s="81"/>
      <c r="G1366" s="45"/>
    </row>
    <row r="1367" spans="2:7">
      <c r="B1367" s="46"/>
      <c r="C1367" s="81"/>
      <c r="D1367" s="81"/>
      <c r="E1367" s="81"/>
      <c r="F1367" s="81"/>
      <c r="G1367" s="45"/>
    </row>
    <row r="1368" spans="2:7">
      <c r="B1368" s="46"/>
      <c r="C1368" s="81"/>
      <c r="D1368" s="81"/>
      <c r="E1368" s="81"/>
      <c r="F1368" s="81"/>
      <c r="G1368" s="45"/>
    </row>
    <row r="1369" spans="2:7">
      <c r="B1369" s="46"/>
      <c r="C1369" s="81"/>
      <c r="D1369" s="81"/>
      <c r="E1369" s="81"/>
      <c r="F1369" s="81"/>
      <c r="G1369" s="45"/>
    </row>
    <row r="1370" spans="2:7">
      <c r="B1370" s="46"/>
      <c r="C1370" s="81"/>
      <c r="D1370" s="81"/>
      <c r="E1370" s="81"/>
      <c r="F1370" s="81"/>
      <c r="G1370" s="45"/>
    </row>
    <row r="1371" spans="2:7">
      <c r="B1371" s="46"/>
      <c r="C1371" s="81"/>
      <c r="D1371" s="81"/>
      <c r="E1371" s="81"/>
      <c r="F1371" s="81"/>
      <c r="G1371" s="45"/>
    </row>
    <row r="1372" spans="2:7">
      <c r="B1372" s="46"/>
      <c r="C1372" s="81"/>
      <c r="D1372" s="81"/>
      <c r="E1372" s="81"/>
      <c r="F1372" s="81"/>
      <c r="G1372" s="45"/>
    </row>
    <row r="1373" spans="2:7">
      <c r="B1373" s="46"/>
      <c r="C1373" s="81"/>
      <c r="D1373" s="81"/>
      <c r="E1373" s="81"/>
      <c r="F1373" s="81"/>
      <c r="G1373" s="45"/>
    </row>
    <row r="1374" spans="2:7">
      <c r="B1374" s="46"/>
      <c r="C1374" s="81"/>
      <c r="D1374" s="81"/>
      <c r="E1374" s="81"/>
      <c r="F1374" s="81"/>
      <c r="G1374" s="45"/>
    </row>
    <row r="1375" spans="2:7">
      <c r="B1375" s="46"/>
      <c r="C1375" s="81"/>
      <c r="D1375" s="81"/>
      <c r="E1375" s="81"/>
      <c r="F1375" s="81"/>
      <c r="G1375" s="45"/>
    </row>
    <row r="1376" spans="2:7">
      <c r="B1376" s="46"/>
      <c r="C1376" s="81"/>
      <c r="D1376" s="81"/>
      <c r="E1376" s="81"/>
      <c r="F1376" s="81"/>
      <c r="G1376" s="45"/>
    </row>
    <row r="1377" spans="2:7">
      <c r="B1377" s="46"/>
      <c r="C1377" s="81"/>
      <c r="D1377" s="81"/>
      <c r="E1377" s="81"/>
      <c r="F1377" s="81"/>
      <c r="G1377" s="45"/>
    </row>
    <row r="1378" spans="2:7">
      <c r="B1378" s="46"/>
      <c r="C1378" s="81"/>
      <c r="D1378" s="81"/>
      <c r="E1378" s="81"/>
      <c r="F1378" s="81"/>
      <c r="G1378" s="45"/>
    </row>
    <row r="1379" spans="2:7">
      <c r="B1379" s="46"/>
      <c r="C1379" s="81"/>
      <c r="D1379" s="81"/>
      <c r="E1379" s="81"/>
      <c r="F1379" s="81"/>
      <c r="G1379" s="45"/>
    </row>
    <row r="1380" spans="2:7">
      <c r="B1380" s="46"/>
      <c r="C1380" s="81"/>
      <c r="D1380" s="81"/>
      <c r="E1380" s="81"/>
      <c r="F1380" s="81"/>
      <c r="G1380" s="45"/>
    </row>
    <row r="1381" spans="2:7">
      <c r="B1381" s="46"/>
      <c r="C1381" s="81"/>
      <c r="D1381" s="81"/>
      <c r="E1381" s="81"/>
      <c r="F1381" s="81"/>
      <c r="G1381" s="45"/>
    </row>
    <row r="1382" spans="2:7">
      <c r="B1382" s="46"/>
      <c r="C1382" s="81"/>
      <c r="D1382" s="81"/>
      <c r="E1382" s="81"/>
      <c r="F1382" s="81"/>
      <c r="G1382" s="45"/>
    </row>
    <row r="1383" spans="2:7">
      <c r="B1383" s="46"/>
      <c r="C1383" s="81"/>
      <c r="D1383" s="81"/>
      <c r="E1383" s="81"/>
      <c r="F1383" s="81"/>
      <c r="G1383" s="45"/>
    </row>
    <row r="1384" spans="2:7">
      <c r="B1384" s="46"/>
      <c r="C1384" s="81"/>
      <c r="D1384" s="81"/>
      <c r="E1384" s="81"/>
      <c r="F1384" s="81"/>
      <c r="G1384" s="45"/>
    </row>
    <row r="1385" spans="2:7">
      <c r="B1385" s="46"/>
      <c r="C1385" s="81"/>
      <c r="D1385" s="81"/>
      <c r="E1385" s="81"/>
      <c r="F1385" s="81"/>
      <c r="G1385" s="45"/>
    </row>
    <row r="1386" spans="2:7">
      <c r="B1386" s="46"/>
      <c r="C1386" s="81"/>
      <c r="D1386" s="81"/>
      <c r="E1386" s="81"/>
      <c r="F1386" s="81"/>
      <c r="G1386" s="45"/>
    </row>
    <row r="1387" spans="2:7">
      <c r="B1387" s="46"/>
      <c r="C1387" s="81"/>
      <c r="D1387" s="81"/>
      <c r="E1387" s="81"/>
      <c r="F1387" s="81"/>
      <c r="G1387" s="45"/>
    </row>
    <row r="1388" spans="2:7">
      <c r="B1388" s="46"/>
      <c r="C1388" s="81"/>
      <c r="D1388" s="81"/>
      <c r="E1388" s="81"/>
      <c r="F1388" s="81"/>
      <c r="G1388" s="45"/>
    </row>
    <row r="1389" spans="2:7">
      <c r="B1389" s="46"/>
      <c r="C1389" s="81"/>
      <c r="D1389" s="81"/>
      <c r="E1389" s="81"/>
      <c r="F1389" s="81"/>
      <c r="G1389" s="45"/>
    </row>
    <row r="1390" spans="2:7">
      <c r="B1390" s="46"/>
      <c r="C1390" s="81"/>
      <c r="D1390" s="81"/>
      <c r="E1390" s="81"/>
      <c r="F1390" s="81"/>
      <c r="G1390" s="45"/>
    </row>
    <row r="1391" spans="2:7">
      <c r="B1391" s="46"/>
      <c r="C1391" s="81"/>
      <c r="D1391" s="81"/>
      <c r="E1391" s="81"/>
      <c r="F1391" s="81"/>
      <c r="G1391" s="45"/>
    </row>
    <row r="1392" spans="2:7">
      <c r="B1392" s="46"/>
      <c r="C1392" s="81"/>
      <c r="D1392" s="81"/>
      <c r="E1392" s="81"/>
      <c r="F1392" s="81"/>
      <c r="G1392" s="45"/>
    </row>
    <row r="1393" spans="2:7">
      <c r="B1393" s="46"/>
      <c r="C1393" s="81"/>
      <c r="D1393" s="81"/>
      <c r="E1393" s="81"/>
      <c r="F1393" s="81"/>
      <c r="G1393" s="45"/>
    </row>
    <row r="1394" spans="2:7">
      <c r="B1394" s="46"/>
      <c r="C1394" s="81"/>
      <c r="D1394" s="81"/>
      <c r="E1394" s="81"/>
      <c r="F1394" s="81"/>
      <c r="G1394" s="45"/>
    </row>
    <row r="1395" spans="2:7">
      <c r="B1395" s="46"/>
      <c r="C1395" s="81"/>
      <c r="D1395" s="81"/>
      <c r="E1395" s="81"/>
      <c r="F1395" s="81"/>
      <c r="G1395" s="45"/>
    </row>
    <row r="1396" spans="2:7">
      <c r="B1396" s="46"/>
      <c r="C1396" s="81"/>
      <c r="D1396" s="81"/>
      <c r="E1396" s="81"/>
      <c r="F1396" s="81"/>
      <c r="G1396" s="45"/>
    </row>
    <row r="1397" spans="2:7">
      <c r="B1397" s="46"/>
      <c r="C1397" s="81"/>
      <c r="D1397" s="81"/>
      <c r="E1397" s="81"/>
      <c r="F1397" s="81"/>
      <c r="G1397" s="45"/>
    </row>
    <row r="1398" spans="2:7">
      <c r="B1398" s="46"/>
      <c r="C1398" s="81"/>
      <c r="D1398" s="81"/>
      <c r="E1398" s="81"/>
      <c r="F1398" s="81"/>
      <c r="G1398" s="45"/>
    </row>
    <row r="1399" spans="2:7">
      <c r="B1399" s="46"/>
      <c r="C1399" s="81"/>
      <c r="D1399" s="81"/>
      <c r="E1399" s="81"/>
      <c r="F1399" s="81"/>
      <c r="G1399" s="45"/>
    </row>
    <row r="1400" spans="2:7">
      <c r="B1400" s="46"/>
      <c r="C1400" s="81"/>
      <c r="D1400" s="81"/>
      <c r="E1400" s="81"/>
      <c r="F1400" s="81"/>
      <c r="G1400" s="45"/>
    </row>
    <row r="1401" spans="2:7">
      <c r="B1401" s="46"/>
      <c r="C1401" s="81"/>
      <c r="D1401" s="81"/>
      <c r="E1401" s="81"/>
      <c r="F1401" s="81"/>
      <c r="G1401" s="45"/>
    </row>
    <row r="1402" spans="2:7">
      <c r="B1402" s="46"/>
      <c r="C1402" s="81"/>
      <c r="D1402" s="81"/>
      <c r="E1402" s="81"/>
      <c r="F1402" s="81"/>
      <c r="G1402" s="45"/>
    </row>
    <row r="1403" spans="2:7">
      <c r="B1403" s="46"/>
      <c r="C1403" s="81"/>
      <c r="D1403" s="81"/>
      <c r="E1403" s="81"/>
      <c r="F1403" s="81"/>
      <c r="G1403" s="45"/>
    </row>
    <row r="1404" spans="2:7">
      <c r="B1404" s="46"/>
      <c r="C1404" s="81"/>
      <c r="D1404" s="81"/>
      <c r="E1404" s="81"/>
      <c r="F1404" s="81"/>
      <c r="G1404" s="45"/>
    </row>
    <row r="1405" spans="2:7">
      <c r="B1405" s="46"/>
      <c r="C1405" s="81"/>
      <c r="D1405" s="81"/>
      <c r="E1405" s="81"/>
      <c r="F1405" s="81"/>
      <c r="G1405" s="45"/>
    </row>
    <row r="1406" spans="2:7">
      <c r="B1406" s="46"/>
      <c r="C1406" s="81"/>
      <c r="D1406" s="81"/>
      <c r="E1406" s="81"/>
      <c r="F1406" s="81"/>
      <c r="G1406" s="45"/>
    </row>
    <row r="1407" spans="2:7">
      <c r="B1407" s="46"/>
      <c r="C1407" s="81"/>
      <c r="D1407" s="81"/>
      <c r="E1407" s="81"/>
      <c r="F1407" s="81"/>
      <c r="G1407" s="45"/>
    </row>
    <row r="1408" spans="2:7">
      <c r="B1408" s="46"/>
      <c r="C1408" s="81"/>
      <c r="D1408" s="81"/>
      <c r="E1408" s="81"/>
      <c r="F1408" s="81"/>
      <c r="G1408" s="45"/>
    </row>
    <row r="1409" spans="2:7">
      <c r="B1409" s="46"/>
      <c r="C1409" s="81"/>
      <c r="D1409" s="81"/>
      <c r="E1409" s="81"/>
      <c r="F1409" s="81"/>
      <c r="G1409" s="45"/>
    </row>
    <row r="1410" spans="2:7">
      <c r="B1410" s="46"/>
      <c r="C1410" s="81"/>
      <c r="D1410" s="81"/>
      <c r="E1410" s="81"/>
      <c r="F1410" s="81"/>
      <c r="G1410" s="45"/>
    </row>
    <row r="1411" spans="2:7">
      <c r="B1411" s="46"/>
      <c r="C1411" s="81"/>
      <c r="D1411" s="81"/>
      <c r="E1411" s="81"/>
      <c r="F1411" s="81"/>
      <c r="G1411" s="45"/>
    </row>
    <row r="1412" spans="2:7">
      <c r="B1412" s="46"/>
      <c r="C1412" s="81"/>
      <c r="D1412" s="81"/>
      <c r="E1412" s="81"/>
      <c r="F1412" s="81"/>
      <c r="G1412" s="45"/>
    </row>
    <row r="1413" spans="2:7">
      <c r="B1413" s="46"/>
      <c r="C1413" s="81"/>
      <c r="D1413" s="81"/>
      <c r="E1413" s="81"/>
      <c r="F1413" s="81"/>
      <c r="G1413" s="45"/>
    </row>
    <row r="1414" spans="2:7">
      <c r="B1414" s="46"/>
      <c r="C1414" s="81"/>
      <c r="D1414" s="81"/>
      <c r="E1414" s="81"/>
      <c r="F1414" s="81"/>
      <c r="G1414" s="45"/>
    </row>
    <row r="1415" spans="2:7">
      <c r="B1415" s="46"/>
      <c r="C1415" s="81"/>
      <c r="D1415" s="81"/>
      <c r="E1415" s="81"/>
      <c r="F1415" s="81"/>
      <c r="G1415" s="45"/>
    </row>
    <row r="1416" spans="2:7">
      <c r="B1416" s="46"/>
      <c r="C1416" s="81"/>
      <c r="D1416" s="81"/>
      <c r="E1416" s="81"/>
      <c r="F1416" s="81"/>
      <c r="G1416" s="45"/>
    </row>
    <row r="1417" spans="2:7">
      <c r="B1417" s="46"/>
      <c r="C1417" s="81"/>
      <c r="D1417" s="81"/>
      <c r="E1417" s="81"/>
      <c r="F1417" s="81"/>
      <c r="G1417" s="45"/>
    </row>
    <row r="1418" spans="2:7">
      <c r="B1418" s="46"/>
      <c r="C1418" s="81"/>
      <c r="D1418" s="81"/>
      <c r="E1418" s="81"/>
      <c r="F1418" s="81"/>
      <c r="G1418" s="45"/>
    </row>
    <row r="1419" spans="2:7">
      <c r="B1419" s="46"/>
      <c r="C1419" s="81"/>
      <c r="D1419" s="81"/>
      <c r="E1419" s="81"/>
      <c r="F1419" s="81"/>
      <c r="G1419" s="45"/>
    </row>
    <row r="1420" spans="2:7">
      <c r="B1420" s="46"/>
      <c r="C1420" s="81"/>
      <c r="D1420" s="81"/>
      <c r="E1420" s="81"/>
      <c r="F1420" s="81"/>
      <c r="G1420" s="45"/>
    </row>
    <row r="1421" spans="2:7">
      <c r="B1421" s="46"/>
      <c r="C1421" s="81"/>
      <c r="D1421" s="81"/>
      <c r="E1421" s="81"/>
      <c r="F1421" s="81"/>
      <c r="G1421" s="45"/>
    </row>
    <row r="1422" spans="2:7">
      <c r="B1422" s="46"/>
      <c r="C1422" s="81"/>
      <c r="D1422" s="81"/>
      <c r="E1422" s="81"/>
      <c r="F1422" s="81"/>
      <c r="G1422" s="45"/>
    </row>
    <row r="1423" spans="2:7">
      <c r="B1423" s="46"/>
      <c r="C1423" s="81"/>
      <c r="D1423" s="81"/>
      <c r="E1423" s="81"/>
      <c r="F1423" s="81"/>
      <c r="G1423" s="45"/>
    </row>
    <row r="1424" spans="2:7">
      <c r="B1424" s="46"/>
      <c r="C1424" s="81"/>
      <c r="D1424" s="81"/>
      <c r="E1424" s="81"/>
      <c r="F1424" s="81"/>
      <c r="G1424" s="45"/>
    </row>
    <row r="1425" spans="2:7">
      <c r="B1425" s="46"/>
      <c r="C1425" s="81"/>
      <c r="D1425" s="81"/>
      <c r="E1425" s="81"/>
      <c r="F1425" s="81"/>
      <c r="G1425" s="45"/>
    </row>
    <row r="1426" spans="2:7">
      <c r="B1426" s="46"/>
      <c r="C1426" s="81"/>
      <c r="D1426" s="81"/>
      <c r="E1426" s="81"/>
      <c r="F1426" s="81"/>
      <c r="G1426" s="45"/>
    </row>
    <row r="1427" spans="2:7">
      <c r="B1427" s="46"/>
      <c r="C1427" s="81"/>
      <c r="D1427" s="81"/>
      <c r="E1427" s="81"/>
      <c r="F1427" s="81"/>
      <c r="G1427" s="45"/>
    </row>
    <row r="1428" spans="2:7">
      <c r="B1428" s="46"/>
      <c r="C1428" s="81"/>
      <c r="D1428" s="81"/>
      <c r="E1428" s="81"/>
      <c r="F1428" s="81"/>
      <c r="G1428" s="45"/>
    </row>
    <row r="1429" spans="2:7">
      <c r="B1429" s="46"/>
      <c r="C1429" s="81"/>
      <c r="D1429" s="81"/>
      <c r="E1429" s="81"/>
      <c r="F1429" s="81"/>
      <c r="G1429" s="45"/>
    </row>
    <row r="1430" spans="2:7">
      <c r="B1430" s="46"/>
      <c r="C1430" s="81"/>
      <c r="D1430" s="81"/>
      <c r="E1430" s="81"/>
      <c r="F1430" s="81"/>
      <c r="G1430" s="45"/>
    </row>
    <row r="1431" spans="2:7">
      <c r="B1431" s="46"/>
      <c r="C1431" s="81"/>
      <c r="D1431" s="81"/>
      <c r="E1431" s="81"/>
      <c r="F1431" s="81"/>
      <c r="G1431" s="45"/>
    </row>
    <row r="1432" spans="2:7">
      <c r="B1432" s="46"/>
      <c r="C1432" s="81"/>
      <c r="D1432" s="81"/>
      <c r="E1432" s="81"/>
      <c r="F1432" s="81"/>
      <c r="G1432" s="45"/>
    </row>
    <row r="1433" spans="2:7">
      <c r="B1433" s="46"/>
      <c r="C1433" s="81"/>
      <c r="D1433" s="81"/>
      <c r="E1433" s="81"/>
      <c r="F1433" s="81"/>
      <c r="G1433" s="45"/>
    </row>
    <row r="1434" spans="2:7">
      <c r="B1434" s="46"/>
      <c r="C1434" s="81"/>
      <c r="D1434" s="81"/>
      <c r="E1434" s="81"/>
      <c r="F1434" s="81"/>
      <c r="G1434" s="45"/>
    </row>
    <row r="1435" spans="2:7">
      <c r="B1435" s="46"/>
      <c r="C1435" s="81"/>
      <c r="D1435" s="81"/>
      <c r="E1435" s="81"/>
      <c r="F1435" s="81"/>
      <c r="G1435" s="45"/>
    </row>
    <row r="1436" spans="2:7">
      <c r="B1436" s="46"/>
      <c r="C1436" s="81"/>
      <c r="D1436" s="81"/>
      <c r="E1436" s="81"/>
      <c r="F1436" s="81"/>
      <c r="G1436" s="45"/>
    </row>
    <row r="1437" spans="2:7">
      <c r="B1437" s="46"/>
      <c r="C1437" s="81"/>
      <c r="D1437" s="81"/>
      <c r="E1437" s="81"/>
      <c r="F1437" s="81"/>
      <c r="G1437" s="45"/>
    </row>
    <row r="1438" spans="2:7">
      <c r="B1438" s="46"/>
      <c r="C1438" s="81"/>
      <c r="D1438" s="81"/>
      <c r="E1438" s="81"/>
      <c r="F1438" s="81"/>
      <c r="G1438" s="45"/>
    </row>
    <row r="1439" spans="2:7">
      <c r="B1439" s="46"/>
      <c r="C1439" s="81"/>
      <c r="D1439" s="81"/>
      <c r="E1439" s="81"/>
      <c r="F1439" s="81"/>
      <c r="G1439" s="45"/>
    </row>
    <row r="1440" spans="2:7">
      <c r="B1440" s="46"/>
      <c r="C1440" s="81"/>
      <c r="D1440" s="81"/>
      <c r="E1440" s="81"/>
      <c r="F1440" s="81"/>
      <c r="G1440" s="45"/>
    </row>
    <row r="1441" spans="2:7">
      <c r="B1441" s="46"/>
      <c r="C1441" s="81"/>
      <c r="D1441" s="81"/>
      <c r="E1441" s="81"/>
      <c r="F1441" s="81"/>
      <c r="G1441" s="45"/>
    </row>
    <row r="1442" spans="2:7">
      <c r="B1442" s="46"/>
      <c r="C1442" s="81"/>
      <c r="D1442" s="81"/>
      <c r="E1442" s="81"/>
      <c r="F1442" s="81"/>
      <c r="G1442" s="45"/>
    </row>
    <row r="1443" spans="2:7">
      <c r="B1443" s="46"/>
      <c r="C1443" s="81"/>
      <c r="D1443" s="81"/>
      <c r="E1443" s="81"/>
      <c r="F1443" s="81"/>
      <c r="G1443" s="45"/>
    </row>
    <row r="1444" spans="2:7">
      <c r="B1444" s="46"/>
      <c r="C1444" s="81"/>
      <c r="D1444" s="81"/>
      <c r="E1444" s="81"/>
      <c r="F1444" s="81"/>
      <c r="G1444" s="45"/>
    </row>
    <row r="1445" spans="2:7">
      <c r="B1445" s="46"/>
      <c r="C1445" s="81"/>
      <c r="D1445" s="81"/>
      <c r="E1445" s="81"/>
      <c r="F1445" s="81"/>
      <c r="G1445" s="45"/>
    </row>
    <row r="1446" spans="2:7">
      <c r="B1446" s="46"/>
      <c r="C1446" s="81"/>
      <c r="D1446" s="81"/>
      <c r="E1446" s="81"/>
      <c r="F1446" s="81"/>
      <c r="G1446" s="45"/>
    </row>
    <row r="1447" spans="2:7">
      <c r="B1447" s="46"/>
      <c r="C1447" s="81"/>
      <c r="D1447" s="81"/>
      <c r="E1447" s="81"/>
      <c r="F1447" s="81"/>
      <c r="G1447" s="45"/>
    </row>
    <row r="1448" spans="2:7">
      <c r="B1448" s="46"/>
      <c r="C1448" s="81"/>
      <c r="D1448" s="81"/>
      <c r="E1448" s="81"/>
      <c r="F1448" s="81"/>
      <c r="G1448" s="45"/>
    </row>
    <row r="1449" spans="2:7">
      <c r="B1449" s="46"/>
      <c r="C1449" s="81"/>
      <c r="D1449" s="81"/>
      <c r="E1449" s="81"/>
      <c r="F1449" s="81"/>
      <c r="G1449" s="45"/>
    </row>
    <row r="1450" spans="2:7">
      <c r="B1450" s="46"/>
      <c r="C1450" s="81"/>
      <c r="D1450" s="81"/>
      <c r="E1450" s="81"/>
      <c r="F1450" s="81"/>
      <c r="G1450" s="45"/>
    </row>
    <row r="1451" spans="2:7">
      <c r="B1451" s="46"/>
      <c r="C1451" s="81"/>
      <c r="D1451" s="81"/>
      <c r="E1451" s="81"/>
      <c r="F1451" s="81"/>
      <c r="G1451" s="45"/>
    </row>
    <row r="1452" spans="2:7">
      <c r="B1452" s="46"/>
      <c r="C1452" s="81"/>
      <c r="D1452" s="81"/>
      <c r="E1452" s="81"/>
      <c r="F1452" s="81"/>
      <c r="G1452" s="45"/>
    </row>
    <row r="1453" spans="2:7">
      <c r="B1453" s="46"/>
      <c r="C1453" s="81"/>
      <c r="D1453" s="81"/>
      <c r="E1453" s="81"/>
      <c r="F1453" s="81"/>
      <c r="G1453" s="45"/>
    </row>
    <row r="1454" spans="2:7">
      <c r="B1454" s="46"/>
      <c r="C1454" s="81"/>
      <c r="D1454" s="81"/>
      <c r="E1454" s="81"/>
      <c r="F1454" s="81"/>
      <c r="G1454" s="45"/>
    </row>
    <row r="1455" spans="2:7">
      <c r="B1455" s="46"/>
      <c r="C1455" s="81"/>
      <c r="D1455" s="81"/>
      <c r="E1455" s="81"/>
      <c r="F1455" s="81"/>
      <c r="G1455" s="45"/>
    </row>
    <row r="1456" spans="2:7">
      <c r="B1456" s="46"/>
      <c r="C1456" s="81"/>
      <c r="D1456" s="81"/>
      <c r="E1456" s="81"/>
      <c r="F1456" s="81"/>
      <c r="G1456" s="45"/>
    </row>
    <row r="1457" spans="2:7">
      <c r="B1457" s="46"/>
      <c r="C1457" s="81"/>
      <c r="D1457" s="81"/>
      <c r="E1457" s="81"/>
      <c r="F1457" s="81"/>
      <c r="G1457" s="45"/>
    </row>
    <row r="1458" spans="2:7">
      <c r="B1458" s="46"/>
      <c r="C1458" s="81"/>
      <c r="D1458" s="81"/>
      <c r="E1458" s="81"/>
      <c r="F1458" s="81"/>
      <c r="G1458" s="45"/>
    </row>
    <row r="1459" spans="2:7">
      <c r="B1459" s="46"/>
      <c r="C1459" s="81"/>
      <c r="D1459" s="81"/>
      <c r="E1459" s="81"/>
      <c r="F1459" s="81"/>
      <c r="G1459" s="45"/>
    </row>
    <row r="1460" spans="2:7">
      <c r="B1460" s="46"/>
      <c r="C1460" s="81"/>
      <c r="D1460" s="81"/>
      <c r="E1460" s="81"/>
      <c r="F1460" s="81"/>
      <c r="G1460" s="45"/>
    </row>
    <row r="1461" spans="2:7">
      <c r="B1461" s="46"/>
      <c r="C1461" s="81"/>
      <c r="D1461" s="81"/>
      <c r="E1461" s="81"/>
      <c r="F1461" s="81"/>
      <c r="G1461" s="45"/>
    </row>
    <row r="1462" spans="2:7">
      <c r="B1462" s="46"/>
      <c r="C1462" s="81"/>
      <c r="D1462" s="81"/>
      <c r="E1462" s="81"/>
      <c r="F1462" s="81"/>
      <c r="G1462" s="45"/>
    </row>
    <row r="1463" spans="2:7">
      <c r="B1463" s="46"/>
      <c r="C1463" s="81"/>
      <c r="D1463" s="81"/>
      <c r="E1463" s="81"/>
      <c r="F1463" s="81"/>
      <c r="G1463" s="45"/>
    </row>
    <row r="1464" spans="2:7">
      <c r="B1464" s="46"/>
      <c r="C1464" s="81"/>
      <c r="D1464" s="81"/>
      <c r="E1464" s="81"/>
      <c r="F1464" s="81"/>
      <c r="G1464" s="45"/>
    </row>
    <row r="1465" spans="2:7">
      <c r="B1465" s="46"/>
      <c r="C1465" s="81"/>
      <c r="D1465" s="81"/>
      <c r="E1465" s="81"/>
      <c r="F1465" s="81"/>
      <c r="G1465" s="45"/>
    </row>
    <row r="1466" spans="2:7">
      <c r="B1466" s="46"/>
      <c r="C1466" s="81"/>
      <c r="D1466" s="81"/>
      <c r="E1466" s="81"/>
      <c r="F1466" s="81"/>
      <c r="G1466" s="45"/>
    </row>
    <row r="1467" spans="2:7">
      <c r="B1467" s="46"/>
      <c r="C1467" s="81"/>
      <c r="D1467" s="81"/>
      <c r="E1467" s="81"/>
      <c r="F1467" s="81"/>
      <c r="G1467" s="45"/>
    </row>
    <row r="1468" spans="2:7">
      <c r="B1468" s="46"/>
      <c r="C1468" s="81"/>
      <c r="D1468" s="81"/>
      <c r="E1468" s="81"/>
      <c r="F1468" s="81"/>
      <c r="G1468" s="45"/>
    </row>
    <row r="1469" spans="2:7">
      <c r="B1469" s="46"/>
      <c r="C1469" s="81"/>
      <c r="D1469" s="81"/>
      <c r="E1469" s="81"/>
      <c r="F1469" s="81"/>
      <c r="G1469" s="45"/>
    </row>
    <row r="1470" spans="2:7">
      <c r="B1470" s="46"/>
      <c r="C1470" s="81"/>
      <c r="D1470" s="81"/>
      <c r="E1470" s="81"/>
      <c r="F1470" s="81"/>
      <c r="G1470" s="45"/>
    </row>
    <row r="1471" spans="2:7">
      <c r="B1471" s="46"/>
      <c r="C1471" s="81"/>
      <c r="D1471" s="81"/>
      <c r="E1471" s="81"/>
      <c r="F1471" s="81"/>
      <c r="G1471" s="45"/>
    </row>
    <row r="1472" spans="2:7">
      <c r="B1472" s="46"/>
      <c r="C1472" s="81"/>
      <c r="D1472" s="81"/>
      <c r="E1472" s="81"/>
      <c r="F1472" s="81"/>
      <c r="G1472" s="45"/>
    </row>
    <row r="1473" spans="2:7">
      <c r="B1473" s="46"/>
      <c r="C1473" s="81"/>
      <c r="D1473" s="81"/>
      <c r="E1473" s="81"/>
      <c r="F1473" s="81"/>
      <c r="G1473" s="45"/>
    </row>
    <row r="1474" spans="2:7">
      <c r="B1474" s="46"/>
      <c r="C1474" s="81"/>
      <c r="D1474" s="81"/>
      <c r="E1474" s="81"/>
      <c r="F1474" s="81"/>
      <c r="G1474" s="45"/>
    </row>
    <row r="1475" spans="2:7">
      <c r="B1475" s="46"/>
      <c r="C1475" s="81"/>
      <c r="D1475" s="81"/>
      <c r="E1475" s="81"/>
      <c r="F1475" s="81"/>
      <c r="G1475" s="45"/>
    </row>
    <row r="1476" spans="2:7">
      <c r="B1476" s="46"/>
      <c r="C1476" s="81"/>
      <c r="D1476" s="81"/>
      <c r="E1476" s="81"/>
      <c r="F1476" s="81"/>
      <c r="G1476" s="45"/>
    </row>
    <row r="1477" spans="2:7">
      <c r="B1477" s="46"/>
      <c r="C1477" s="81"/>
      <c r="D1477" s="81"/>
      <c r="E1477" s="81"/>
      <c r="F1477" s="81"/>
      <c r="G1477" s="45"/>
    </row>
    <row r="1478" spans="2:7">
      <c r="B1478" s="46"/>
      <c r="C1478" s="81"/>
      <c r="D1478" s="81"/>
      <c r="E1478" s="81"/>
      <c r="F1478" s="81"/>
      <c r="G1478" s="45"/>
    </row>
    <row r="1479" spans="2:7">
      <c r="B1479" s="46"/>
      <c r="C1479" s="81"/>
      <c r="D1479" s="81"/>
      <c r="E1479" s="81"/>
      <c r="F1479" s="81"/>
      <c r="G1479" s="45"/>
    </row>
    <row r="1480" spans="2:7">
      <c r="B1480" s="46"/>
      <c r="C1480" s="81"/>
      <c r="D1480" s="81"/>
      <c r="E1480" s="81"/>
      <c r="F1480" s="81"/>
      <c r="G1480" s="45"/>
    </row>
    <row r="1481" spans="2:7">
      <c r="B1481" s="46"/>
      <c r="C1481" s="81"/>
      <c r="D1481" s="81"/>
      <c r="E1481" s="81"/>
      <c r="F1481" s="81"/>
      <c r="G1481" s="45"/>
    </row>
    <row r="1482" spans="2:7">
      <c r="B1482" s="46"/>
      <c r="C1482" s="81"/>
      <c r="D1482" s="81"/>
      <c r="E1482" s="81"/>
      <c r="F1482" s="81"/>
      <c r="G1482" s="45"/>
    </row>
    <row r="1483" spans="2:7">
      <c r="B1483" s="46"/>
      <c r="C1483" s="81"/>
      <c r="D1483" s="81"/>
      <c r="E1483" s="81"/>
      <c r="F1483" s="81"/>
      <c r="G1483" s="45"/>
    </row>
    <row r="1484" spans="2:7">
      <c r="B1484" s="46"/>
      <c r="C1484" s="81"/>
      <c r="D1484" s="81"/>
      <c r="E1484" s="81"/>
      <c r="F1484" s="81"/>
      <c r="G1484" s="45"/>
    </row>
    <row r="1485" spans="2:7">
      <c r="B1485" s="46"/>
      <c r="C1485" s="81"/>
      <c r="D1485" s="81"/>
      <c r="E1485" s="81"/>
      <c r="F1485" s="81"/>
      <c r="G1485" s="45"/>
    </row>
    <row r="1486" spans="2:7">
      <c r="B1486" s="46"/>
      <c r="C1486" s="81"/>
      <c r="D1486" s="81"/>
      <c r="E1486" s="81"/>
      <c r="F1486" s="81"/>
      <c r="G1486" s="45"/>
    </row>
    <row r="1487" spans="2:7">
      <c r="B1487" s="46"/>
      <c r="C1487" s="81"/>
      <c r="D1487" s="81"/>
      <c r="E1487" s="81"/>
      <c r="F1487" s="81"/>
      <c r="G1487" s="45"/>
    </row>
    <row r="1488" spans="2:7">
      <c r="B1488" s="46"/>
      <c r="C1488" s="81"/>
      <c r="D1488" s="81"/>
      <c r="E1488" s="81"/>
      <c r="F1488" s="81"/>
      <c r="G1488" s="45"/>
    </row>
    <row r="1489" spans="2:7">
      <c r="B1489" s="46"/>
      <c r="C1489" s="81"/>
      <c r="D1489" s="81"/>
      <c r="E1489" s="81"/>
      <c r="F1489" s="81"/>
      <c r="G1489" s="45"/>
    </row>
    <row r="1490" spans="2:7">
      <c r="B1490" s="46"/>
      <c r="C1490" s="81"/>
      <c r="D1490" s="81"/>
      <c r="E1490" s="81"/>
      <c r="F1490" s="81"/>
      <c r="G1490" s="45"/>
    </row>
    <row r="1491" spans="2:7">
      <c r="B1491" s="46"/>
      <c r="C1491" s="81"/>
      <c r="D1491" s="81"/>
      <c r="E1491" s="81"/>
      <c r="F1491" s="81"/>
      <c r="G1491" s="45"/>
    </row>
    <row r="1492" spans="2:7">
      <c r="B1492" s="46"/>
      <c r="C1492" s="81"/>
      <c r="D1492" s="81"/>
      <c r="E1492" s="81"/>
      <c r="F1492" s="81"/>
      <c r="G1492" s="45"/>
    </row>
    <row r="1493" spans="2:7">
      <c r="B1493" s="46"/>
      <c r="C1493" s="81"/>
      <c r="D1493" s="81"/>
      <c r="E1493" s="81"/>
      <c r="F1493" s="81"/>
      <c r="G1493" s="45"/>
    </row>
    <row r="1494" spans="2:7">
      <c r="B1494" s="46"/>
      <c r="C1494" s="81"/>
      <c r="D1494" s="81"/>
      <c r="E1494" s="81"/>
      <c r="F1494" s="81"/>
      <c r="G1494" s="45"/>
    </row>
    <row r="1495" spans="2:7">
      <c r="B1495" s="46"/>
      <c r="C1495" s="81"/>
      <c r="D1495" s="81"/>
      <c r="E1495" s="81"/>
      <c r="F1495" s="81"/>
      <c r="G1495" s="45"/>
    </row>
    <row r="1496" spans="2:7">
      <c r="B1496" s="46"/>
      <c r="C1496" s="81"/>
      <c r="D1496" s="81"/>
      <c r="E1496" s="81"/>
      <c r="F1496" s="81"/>
      <c r="G1496" s="45"/>
    </row>
    <row r="1497" spans="2:7">
      <c r="B1497" s="46"/>
      <c r="C1497" s="81"/>
      <c r="D1497" s="81"/>
      <c r="E1497" s="81"/>
      <c r="F1497" s="81"/>
      <c r="G1497" s="45"/>
    </row>
    <row r="1498" spans="2:7">
      <c r="B1498" s="46"/>
      <c r="C1498" s="81"/>
      <c r="D1498" s="81"/>
      <c r="E1498" s="81"/>
      <c r="F1498" s="81"/>
      <c r="G1498" s="45"/>
    </row>
    <row r="1499" spans="2:7">
      <c r="B1499" s="46"/>
      <c r="C1499" s="81"/>
      <c r="D1499" s="81"/>
      <c r="E1499" s="81"/>
      <c r="F1499" s="81"/>
      <c r="G1499" s="45"/>
    </row>
    <row r="1500" spans="2:7">
      <c r="B1500" s="46"/>
      <c r="C1500" s="81"/>
      <c r="D1500" s="81"/>
      <c r="E1500" s="81"/>
      <c r="F1500" s="81"/>
      <c r="G1500" s="45"/>
    </row>
    <row r="1501" spans="2:7">
      <c r="B1501" s="46"/>
      <c r="C1501" s="81"/>
      <c r="D1501" s="81"/>
      <c r="E1501" s="81"/>
      <c r="F1501" s="81"/>
      <c r="G1501" s="45"/>
    </row>
    <row r="1502" spans="2:7">
      <c r="B1502" s="46"/>
      <c r="C1502" s="81"/>
      <c r="D1502" s="81"/>
      <c r="E1502" s="81"/>
      <c r="F1502" s="81"/>
      <c r="G1502" s="45"/>
    </row>
    <row r="1503" spans="2:7">
      <c r="B1503" s="46"/>
      <c r="C1503" s="81"/>
      <c r="D1503" s="81"/>
      <c r="E1503" s="81"/>
      <c r="F1503" s="81"/>
      <c r="G1503" s="45"/>
    </row>
    <row r="1504" spans="2:7">
      <c r="B1504" s="46"/>
      <c r="C1504" s="81"/>
      <c r="D1504" s="81"/>
      <c r="E1504" s="81"/>
      <c r="F1504" s="81"/>
      <c r="G1504" s="45"/>
    </row>
    <row r="1505" spans="2:7">
      <c r="B1505" s="46"/>
      <c r="C1505" s="81"/>
      <c r="D1505" s="81"/>
      <c r="E1505" s="81"/>
      <c r="F1505" s="81"/>
      <c r="G1505" s="45"/>
    </row>
    <row r="1506" spans="2:7">
      <c r="B1506" s="46"/>
      <c r="C1506" s="81"/>
      <c r="D1506" s="81"/>
      <c r="E1506" s="81"/>
      <c r="F1506" s="81"/>
      <c r="G1506" s="45"/>
    </row>
    <row r="1507" spans="2:7">
      <c r="B1507" s="46"/>
      <c r="C1507" s="81"/>
      <c r="D1507" s="81"/>
      <c r="E1507" s="81"/>
      <c r="F1507" s="81"/>
      <c r="G1507" s="45"/>
    </row>
    <row r="1508" spans="2:7">
      <c r="B1508" s="46"/>
      <c r="C1508" s="81"/>
      <c r="D1508" s="81"/>
      <c r="E1508" s="81"/>
      <c r="F1508" s="81"/>
      <c r="G1508" s="45"/>
    </row>
    <row r="1509" spans="2:7">
      <c r="B1509" s="46"/>
      <c r="C1509" s="81"/>
      <c r="D1509" s="81"/>
      <c r="E1509" s="81"/>
      <c r="F1509" s="81"/>
      <c r="G1509" s="45"/>
    </row>
    <row r="1510" spans="2:7">
      <c r="B1510" s="46"/>
      <c r="C1510" s="81"/>
      <c r="D1510" s="81"/>
      <c r="E1510" s="81"/>
      <c r="F1510" s="81"/>
      <c r="G1510" s="45"/>
    </row>
    <row r="1511" spans="2:7">
      <c r="B1511" s="46"/>
      <c r="C1511" s="81"/>
      <c r="D1511" s="81"/>
      <c r="E1511" s="81"/>
      <c r="F1511" s="81"/>
      <c r="G1511" s="45"/>
    </row>
    <row r="1512" spans="2:7">
      <c r="B1512" s="46"/>
      <c r="C1512" s="81"/>
      <c r="D1512" s="81"/>
      <c r="E1512" s="81"/>
      <c r="F1512" s="81"/>
      <c r="G1512" s="45"/>
    </row>
    <row r="1513" spans="2:7">
      <c r="B1513" s="46"/>
      <c r="C1513" s="81"/>
      <c r="D1513" s="81"/>
      <c r="E1513" s="81"/>
      <c r="F1513" s="81"/>
      <c r="G1513" s="45"/>
    </row>
    <row r="1514" spans="2:7">
      <c r="B1514" s="46"/>
      <c r="C1514" s="81"/>
      <c r="D1514" s="81"/>
      <c r="E1514" s="81"/>
      <c r="F1514" s="81"/>
      <c r="G1514" s="45"/>
    </row>
    <row r="1515" spans="2:7">
      <c r="B1515" s="46"/>
      <c r="C1515" s="81"/>
      <c r="D1515" s="81"/>
      <c r="E1515" s="81"/>
      <c r="F1515" s="81"/>
      <c r="G1515" s="45"/>
    </row>
    <row r="1516" spans="2:7">
      <c r="B1516" s="46"/>
      <c r="C1516" s="81"/>
      <c r="D1516" s="81"/>
      <c r="E1516" s="81"/>
      <c r="F1516" s="81"/>
      <c r="G1516" s="45"/>
    </row>
    <row r="1517" spans="2:7">
      <c r="B1517" s="46"/>
      <c r="C1517" s="81"/>
      <c r="D1517" s="81"/>
      <c r="E1517" s="81"/>
      <c r="F1517" s="81"/>
      <c r="G1517" s="45"/>
    </row>
    <row r="1518" spans="2:7">
      <c r="B1518" s="46"/>
      <c r="C1518" s="81"/>
      <c r="D1518" s="81"/>
      <c r="E1518" s="81"/>
      <c r="F1518" s="81"/>
      <c r="G1518" s="45"/>
    </row>
    <row r="1519" spans="2:7">
      <c r="B1519" s="46"/>
      <c r="C1519" s="81"/>
      <c r="D1519" s="81"/>
      <c r="E1519" s="81"/>
      <c r="F1519" s="81"/>
      <c r="G1519" s="45"/>
    </row>
    <row r="1520" spans="2:7">
      <c r="B1520" s="46"/>
      <c r="C1520" s="81"/>
      <c r="D1520" s="81"/>
      <c r="E1520" s="81"/>
      <c r="F1520" s="81"/>
      <c r="G1520" s="45"/>
    </row>
    <row r="1521" spans="2:7">
      <c r="B1521" s="46"/>
      <c r="C1521" s="81"/>
      <c r="D1521" s="81"/>
      <c r="E1521" s="81"/>
      <c r="F1521" s="81"/>
      <c r="G1521" s="45"/>
    </row>
    <row r="1522" spans="2:7">
      <c r="B1522" s="46"/>
      <c r="C1522" s="81"/>
      <c r="D1522" s="81"/>
      <c r="E1522" s="81"/>
      <c r="F1522" s="81"/>
      <c r="G1522" s="45"/>
    </row>
    <row r="1523" spans="2:7">
      <c r="B1523" s="46"/>
      <c r="C1523" s="81"/>
      <c r="D1523" s="81"/>
      <c r="E1523" s="81"/>
      <c r="F1523" s="81"/>
      <c r="G1523" s="45"/>
    </row>
    <row r="1524" spans="2:7">
      <c r="B1524" s="46"/>
      <c r="C1524" s="81"/>
      <c r="D1524" s="81"/>
      <c r="E1524" s="81"/>
      <c r="F1524" s="81"/>
      <c r="G1524" s="45"/>
    </row>
    <row r="1525" spans="2:7">
      <c r="B1525" s="46"/>
      <c r="C1525" s="81"/>
      <c r="D1525" s="81"/>
      <c r="E1525" s="81"/>
      <c r="F1525" s="81"/>
      <c r="G1525" s="45"/>
    </row>
    <row r="1526" spans="2:7">
      <c r="B1526" s="46"/>
      <c r="C1526" s="81"/>
      <c r="D1526" s="81"/>
      <c r="E1526" s="81"/>
      <c r="F1526" s="81"/>
      <c r="G1526" s="45"/>
    </row>
    <row r="1527" spans="2:7">
      <c r="B1527" s="46"/>
      <c r="C1527" s="81"/>
      <c r="D1527" s="81"/>
      <c r="E1527" s="81"/>
      <c r="F1527" s="81"/>
      <c r="G1527" s="45"/>
    </row>
    <row r="1528" spans="2:7">
      <c r="B1528" s="46"/>
      <c r="C1528" s="81"/>
      <c r="D1528" s="81"/>
      <c r="E1528" s="81"/>
      <c r="F1528" s="81"/>
      <c r="G1528" s="45"/>
    </row>
    <row r="1529" spans="2:7">
      <c r="B1529" s="46"/>
      <c r="C1529" s="81"/>
      <c r="D1529" s="81"/>
      <c r="E1529" s="81"/>
      <c r="F1529" s="81"/>
      <c r="G1529" s="45"/>
    </row>
    <row r="1530" spans="2:7">
      <c r="B1530" s="46"/>
      <c r="C1530" s="81"/>
      <c r="D1530" s="81"/>
      <c r="E1530" s="81"/>
      <c r="F1530" s="81"/>
      <c r="G1530" s="45"/>
    </row>
    <row r="1531" spans="2:7">
      <c r="B1531" s="46"/>
      <c r="C1531" s="81"/>
      <c r="D1531" s="81"/>
      <c r="E1531" s="81"/>
      <c r="F1531" s="81"/>
      <c r="G1531" s="45"/>
    </row>
    <row r="1532" spans="2:7">
      <c r="B1532" s="46"/>
      <c r="C1532" s="81"/>
      <c r="D1532" s="81"/>
      <c r="E1532" s="81"/>
      <c r="F1532" s="81"/>
      <c r="G1532" s="45"/>
    </row>
    <row r="1533" spans="2:7">
      <c r="B1533" s="46"/>
      <c r="C1533" s="81"/>
      <c r="D1533" s="81"/>
      <c r="E1533" s="81"/>
      <c r="F1533" s="81"/>
      <c r="G1533" s="45"/>
    </row>
    <row r="1534" spans="2:7">
      <c r="B1534" s="46"/>
      <c r="C1534" s="81"/>
      <c r="D1534" s="81"/>
      <c r="E1534" s="81"/>
      <c r="F1534" s="81"/>
      <c r="G1534" s="45"/>
    </row>
    <row r="1535" spans="2:7">
      <c r="B1535" s="46"/>
      <c r="C1535" s="81"/>
      <c r="D1535" s="81"/>
      <c r="E1535" s="81"/>
      <c r="F1535" s="81"/>
      <c r="G1535" s="45"/>
    </row>
    <row r="1536" spans="2:7">
      <c r="B1536" s="46"/>
      <c r="C1536" s="81"/>
      <c r="D1536" s="81"/>
      <c r="E1536" s="81"/>
      <c r="F1536" s="81"/>
      <c r="G1536" s="45"/>
    </row>
    <row r="1537" spans="2:7">
      <c r="B1537" s="46"/>
      <c r="C1537" s="81"/>
      <c r="D1537" s="81"/>
      <c r="E1537" s="81"/>
      <c r="F1537" s="81"/>
      <c r="G1537" s="45"/>
    </row>
    <row r="1538" spans="2:7">
      <c r="B1538" s="46"/>
      <c r="C1538" s="81"/>
      <c r="D1538" s="81"/>
      <c r="E1538" s="81"/>
      <c r="F1538" s="81"/>
      <c r="G1538" s="45"/>
    </row>
    <row r="1539" spans="2:7">
      <c r="B1539" s="46"/>
      <c r="C1539" s="81"/>
      <c r="D1539" s="81"/>
      <c r="E1539" s="81"/>
      <c r="F1539" s="81"/>
      <c r="G1539" s="45"/>
    </row>
    <row r="1540" spans="2:7">
      <c r="B1540" s="46"/>
      <c r="C1540" s="81"/>
      <c r="D1540" s="81"/>
      <c r="E1540" s="81"/>
      <c r="F1540" s="81"/>
      <c r="G1540" s="45"/>
    </row>
    <row r="1541" spans="2:7">
      <c r="B1541" s="46"/>
      <c r="C1541" s="81"/>
      <c r="D1541" s="81"/>
      <c r="E1541" s="81"/>
      <c r="F1541" s="81"/>
      <c r="G1541" s="45"/>
    </row>
    <row r="1542" spans="2:7">
      <c r="B1542" s="46"/>
      <c r="C1542" s="81"/>
      <c r="D1542" s="81"/>
      <c r="E1542" s="81"/>
      <c r="F1542" s="81"/>
      <c r="G1542" s="45"/>
    </row>
    <row r="1543" spans="2:7">
      <c r="B1543" s="46"/>
      <c r="C1543" s="81"/>
      <c r="D1543" s="81"/>
      <c r="E1543" s="81"/>
      <c r="F1543" s="81"/>
      <c r="G1543" s="45"/>
    </row>
    <row r="1544" spans="2:7">
      <c r="B1544" s="46"/>
      <c r="C1544" s="81"/>
      <c r="D1544" s="81"/>
      <c r="E1544" s="81"/>
      <c r="F1544" s="81"/>
      <c r="G1544" s="45"/>
    </row>
    <row r="1545" spans="2:7">
      <c r="B1545" s="46"/>
      <c r="C1545" s="81"/>
      <c r="D1545" s="81"/>
      <c r="E1545" s="81"/>
      <c r="F1545" s="81"/>
      <c r="G1545" s="45"/>
    </row>
    <row r="1546" spans="2:7">
      <c r="B1546" s="46"/>
      <c r="C1546" s="81"/>
      <c r="D1546" s="81"/>
      <c r="E1546" s="81"/>
      <c r="F1546" s="81"/>
      <c r="G1546" s="45"/>
    </row>
    <row r="1547" spans="2:7">
      <c r="B1547" s="46"/>
      <c r="C1547" s="81"/>
      <c r="D1547" s="81"/>
      <c r="E1547" s="81"/>
      <c r="F1547" s="81"/>
      <c r="G1547" s="45"/>
    </row>
    <row r="1548" spans="2:7">
      <c r="B1548" s="46"/>
      <c r="C1548" s="81"/>
      <c r="D1548" s="81"/>
      <c r="E1548" s="81"/>
      <c r="F1548" s="81"/>
      <c r="G1548" s="45"/>
    </row>
    <row r="1549" spans="2:7">
      <c r="B1549" s="46"/>
      <c r="C1549" s="81"/>
      <c r="D1549" s="81"/>
      <c r="E1549" s="81"/>
      <c r="F1549" s="81"/>
      <c r="G1549" s="45"/>
    </row>
    <row r="1550" spans="2:7">
      <c r="B1550" s="46"/>
      <c r="C1550" s="81"/>
      <c r="D1550" s="81"/>
      <c r="E1550" s="81"/>
      <c r="F1550" s="81"/>
      <c r="G1550" s="45"/>
    </row>
    <row r="1551" spans="2:7">
      <c r="B1551" s="46"/>
      <c r="C1551" s="81"/>
      <c r="D1551" s="81"/>
      <c r="E1551" s="81"/>
      <c r="F1551" s="81"/>
      <c r="G1551" s="45"/>
    </row>
    <row r="1552" spans="2:7">
      <c r="B1552" s="46"/>
      <c r="C1552" s="81"/>
      <c r="D1552" s="81"/>
      <c r="E1552" s="81"/>
      <c r="F1552" s="81"/>
      <c r="G1552" s="45"/>
    </row>
    <row r="1553" spans="2:7">
      <c r="B1553" s="46"/>
      <c r="C1553" s="81"/>
      <c r="D1553" s="81"/>
      <c r="E1553" s="81"/>
      <c r="F1553" s="81"/>
      <c r="G1553" s="45"/>
    </row>
    <row r="1554" spans="2:7">
      <c r="B1554" s="46"/>
      <c r="C1554" s="81"/>
      <c r="D1554" s="81"/>
      <c r="E1554" s="81"/>
      <c r="F1554" s="81"/>
      <c r="G1554" s="45"/>
    </row>
    <row r="1555" spans="2:7">
      <c r="B1555" s="46"/>
      <c r="C1555" s="81"/>
      <c r="D1555" s="81"/>
      <c r="E1555" s="81"/>
      <c r="F1555" s="81"/>
      <c r="G1555" s="45"/>
    </row>
    <row r="1556" spans="2:7">
      <c r="B1556" s="46"/>
      <c r="C1556" s="81"/>
      <c r="D1556" s="81"/>
      <c r="E1556" s="81"/>
      <c r="F1556" s="81"/>
      <c r="G1556" s="45"/>
    </row>
    <row r="1557" spans="2:7">
      <c r="B1557" s="46"/>
      <c r="C1557" s="81"/>
      <c r="D1557" s="81"/>
      <c r="E1557" s="81"/>
      <c r="F1557" s="81"/>
      <c r="G1557" s="45"/>
    </row>
    <row r="1558" spans="2:7">
      <c r="B1558" s="46"/>
      <c r="C1558" s="81"/>
      <c r="D1558" s="81"/>
      <c r="E1558" s="81"/>
      <c r="F1558" s="81"/>
      <c r="G1558" s="45"/>
    </row>
    <row r="1559" spans="2:7">
      <c r="B1559" s="46"/>
      <c r="C1559" s="81"/>
      <c r="D1559" s="81"/>
      <c r="E1559" s="81"/>
      <c r="F1559" s="81"/>
      <c r="G1559" s="45"/>
    </row>
    <row r="1560" spans="2:7">
      <c r="B1560" s="46"/>
      <c r="C1560" s="81"/>
      <c r="D1560" s="81"/>
      <c r="E1560" s="81"/>
      <c r="F1560" s="81"/>
      <c r="G1560" s="45"/>
    </row>
    <row r="1561" spans="2:7">
      <c r="B1561" s="46"/>
      <c r="C1561" s="81"/>
      <c r="D1561" s="81"/>
      <c r="E1561" s="81"/>
      <c r="F1561" s="81"/>
      <c r="G1561" s="45"/>
    </row>
    <row r="1562" spans="2:7">
      <c r="B1562" s="46"/>
      <c r="C1562" s="81"/>
      <c r="D1562" s="81"/>
      <c r="E1562" s="81"/>
      <c r="F1562" s="81"/>
      <c r="G1562" s="45"/>
    </row>
    <row r="1563" spans="2:7">
      <c r="B1563" s="46"/>
      <c r="C1563" s="81"/>
      <c r="D1563" s="81"/>
      <c r="E1563" s="81"/>
      <c r="F1563" s="81"/>
      <c r="G1563" s="45"/>
    </row>
    <row r="1564" spans="2:7">
      <c r="B1564" s="46"/>
      <c r="C1564" s="81"/>
      <c r="D1564" s="81"/>
      <c r="E1564" s="81"/>
      <c r="F1564" s="81"/>
      <c r="G1564" s="45"/>
    </row>
    <row r="1565" spans="2:7">
      <c r="B1565" s="46"/>
      <c r="C1565" s="81"/>
      <c r="D1565" s="81"/>
      <c r="E1565" s="81"/>
      <c r="F1565" s="81"/>
      <c r="G1565" s="45"/>
    </row>
    <row r="1566" spans="2:7">
      <c r="B1566" s="46"/>
      <c r="C1566" s="81"/>
      <c r="D1566" s="81"/>
      <c r="E1566" s="81"/>
      <c r="F1566" s="81"/>
      <c r="G1566" s="45"/>
    </row>
    <row r="1567" spans="2:7">
      <c r="B1567" s="46"/>
      <c r="C1567" s="81"/>
      <c r="D1567" s="81"/>
      <c r="E1567" s="81"/>
      <c r="F1567" s="81"/>
      <c r="G1567" s="45"/>
    </row>
    <row r="1568" spans="2:7">
      <c r="B1568" s="46"/>
      <c r="C1568" s="81"/>
      <c r="D1568" s="81"/>
      <c r="E1568" s="81"/>
      <c r="F1568" s="81"/>
      <c r="G1568" s="45"/>
    </row>
    <row r="1569" spans="2:7">
      <c r="B1569" s="46"/>
      <c r="C1569" s="81"/>
      <c r="D1569" s="81"/>
      <c r="E1569" s="81"/>
      <c r="F1569" s="81"/>
      <c r="G1569" s="45"/>
    </row>
    <row r="1570" spans="2:7">
      <c r="B1570" s="46"/>
      <c r="C1570" s="81"/>
      <c r="D1570" s="81"/>
      <c r="E1570" s="81"/>
      <c r="F1570" s="81"/>
      <c r="G1570" s="45"/>
    </row>
    <row r="1571" spans="2:7">
      <c r="B1571" s="46"/>
      <c r="C1571" s="81"/>
      <c r="D1571" s="81"/>
      <c r="E1571" s="81"/>
      <c r="F1571" s="81"/>
      <c r="G1571" s="45"/>
    </row>
    <row r="1572" spans="2:7">
      <c r="B1572" s="46"/>
      <c r="C1572" s="81"/>
      <c r="D1572" s="81"/>
      <c r="E1572" s="81"/>
      <c r="F1572" s="81"/>
      <c r="G1572" s="45"/>
    </row>
    <row r="1573" spans="2:7">
      <c r="B1573" s="46"/>
      <c r="C1573" s="81"/>
      <c r="D1573" s="81"/>
      <c r="E1573" s="81"/>
      <c r="F1573" s="81"/>
      <c r="G1573" s="45"/>
    </row>
    <row r="1574" spans="2:7">
      <c r="B1574" s="46"/>
      <c r="C1574" s="81"/>
      <c r="D1574" s="81"/>
      <c r="E1574" s="81"/>
      <c r="F1574" s="81"/>
      <c r="G1574" s="45"/>
    </row>
    <row r="1575" spans="2:7">
      <c r="B1575" s="46"/>
      <c r="C1575" s="81"/>
      <c r="D1575" s="81"/>
      <c r="E1575" s="81"/>
      <c r="F1575" s="81"/>
      <c r="G1575" s="45"/>
    </row>
    <row r="1576" spans="2:7">
      <c r="B1576" s="46"/>
      <c r="C1576" s="81"/>
      <c r="D1576" s="81"/>
      <c r="E1576" s="81"/>
      <c r="F1576" s="81"/>
      <c r="G1576" s="45"/>
    </row>
    <row r="1577" spans="2:7">
      <c r="B1577" s="46"/>
      <c r="C1577" s="81"/>
      <c r="D1577" s="81"/>
      <c r="E1577" s="81"/>
      <c r="F1577" s="81"/>
      <c r="G1577" s="45"/>
    </row>
    <row r="1578" spans="2:7">
      <c r="B1578" s="46"/>
      <c r="C1578" s="81"/>
      <c r="D1578" s="81"/>
      <c r="E1578" s="81"/>
      <c r="F1578" s="81"/>
      <c r="G1578" s="45"/>
    </row>
    <row r="1579" spans="2:7">
      <c r="B1579" s="46"/>
      <c r="C1579" s="81"/>
      <c r="D1579" s="81"/>
      <c r="E1579" s="81"/>
      <c r="F1579" s="81"/>
      <c r="G1579" s="45"/>
    </row>
    <row r="1580" spans="2:7">
      <c r="B1580" s="46"/>
      <c r="C1580" s="81"/>
      <c r="D1580" s="81"/>
      <c r="E1580" s="81"/>
      <c r="F1580" s="81"/>
      <c r="G1580" s="45"/>
    </row>
    <row r="1581" spans="2:7">
      <c r="B1581" s="46"/>
      <c r="C1581" s="81"/>
      <c r="D1581" s="81"/>
      <c r="E1581" s="81"/>
      <c r="F1581" s="81"/>
      <c r="G1581" s="45"/>
    </row>
    <row r="1582" spans="2:7">
      <c r="B1582" s="46"/>
      <c r="C1582" s="81"/>
      <c r="D1582" s="81"/>
      <c r="E1582" s="81"/>
      <c r="F1582" s="81"/>
      <c r="G1582" s="45"/>
    </row>
    <row r="1583" spans="2:7">
      <c r="B1583" s="46"/>
      <c r="C1583" s="81"/>
      <c r="D1583" s="81"/>
      <c r="E1583" s="81"/>
      <c r="F1583" s="81"/>
      <c r="G1583" s="45"/>
    </row>
    <row r="1584" spans="2:7">
      <c r="B1584" s="46"/>
      <c r="C1584" s="81"/>
      <c r="D1584" s="81"/>
      <c r="E1584" s="81"/>
      <c r="F1584" s="81"/>
      <c r="G1584" s="45"/>
    </row>
    <row r="1585" spans="2:7">
      <c r="B1585" s="46"/>
      <c r="C1585" s="81"/>
      <c r="D1585" s="81"/>
      <c r="E1585" s="81"/>
      <c r="F1585" s="81"/>
      <c r="G1585" s="45"/>
    </row>
    <row r="1586" spans="2:7">
      <c r="B1586" s="46"/>
      <c r="C1586" s="81"/>
      <c r="D1586" s="81"/>
      <c r="E1586" s="81"/>
      <c r="F1586" s="81"/>
      <c r="G1586" s="45"/>
    </row>
    <row r="1587" spans="2:7">
      <c r="B1587" s="46"/>
      <c r="C1587" s="81"/>
      <c r="D1587" s="81"/>
      <c r="E1587" s="81"/>
      <c r="F1587" s="81"/>
      <c r="G1587" s="45"/>
    </row>
    <row r="1588" spans="2:7">
      <c r="B1588" s="46"/>
      <c r="C1588" s="81"/>
      <c r="D1588" s="81"/>
      <c r="E1588" s="81"/>
      <c r="F1588" s="81"/>
      <c r="G1588" s="45"/>
    </row>
    <row r="1589" spans="2:7">
      <c r="B1589" s="46"/>
      <c r="C1589" s="81"/>
      <c r="D1589" s="81"/>
      <c r="E1589" s="81"/>
      <c r="F1589" s="81"/>
      <c r="G1589" s="45"/>
    </row>
    <row r="1590" spans="2:7">
      <c r="B1590" s="46"/>
      <c r="C1590" s="81"/>
      <c r="D1590" s="81"/>
      <c r="E1590" s="81"/>
      <c r="F1590" s="81"/>
      <c r="G1590" s="45"/>
    </row>
    <row r="1591" spans="2:7">
      <c r="B1591" s="46"/>
      <c r="C1591" s="81"/>
      <c r="D1591" s="81"/>
      <c r="E1591" s="81"/>
      <c r="F1591" s="81"/>
      <c r="G1591" s="45"/>
    </row>
    <row r="1592" spans="2:7">
      <c r="B1592" s="46"/>
      <c r="C1592" s="81"/>
      <c r="D1592" s="81"/>
      <c r="E1592" s="81"/>
      <c r="F1592" s="81"/>
      <c r="G1592" s="45"/>
    </row>
    <row r="1593" spans="2:7">
      <c r="B1593" s="46"/>
      <c r="C1593" s="81"/>
      <c r="D1593" s="81"/>
      <c r="E1593" s="81"/>
      <c r="F1593" s="81"/>
      <c r="G1593" s="45"/>
    </row>
    <row r="1594" spans="2:7">
      <c r="B1594" s="46"/>
      <c r="C1594" s="81"/>
      <c r="D1594" s="81"/>
      <c r="E1594" s="81"/>
      <c r="F1594" s="81"/>
      <c r="G1594" s="45"/>
    </row>
    <row r="1595" spans="2:7">
      <c r="B1595" s="46"/>
      <c r="C1595" s="81"/>
      <c r="D1595" s="81"/>
      <c r="E1595" s="81"/>
      <c r="F1595" s="81"/>
      <c r="G1595" s="45"/>
    </row>
    <row r="1596" spans="2:7">
      <c r="B1596" s="46"/>
      <c r="C1596" s="81"/>
      <c r="D1596" s="81"/>
      <c r="E1596" s="81"/>
      <c r="F1596" s="81"/>
      <c r="G1596" s="45"/>
    </row>
    <row r="1597" spans="2:7">
      <c r="B1597" s="46"/>
      <c r="C1597" s="81"/>
      <c r="D1597" s="81"/>
      <c r="E1597" s="81"/>
      <c r="F1597" s="81"/>
      <c r="G1597" s="45"/>
    </row>
    <row r="1598" spans="2:7">
      <c r="B1598" s="46"/>
      <c r="C1598" s="81"/>
      <c r="D1598" s="81"/>
      <c r="E1598" s="81"/>
      <c r="F1598" s="81"/>
      <c r="G1598" s="45"/>
    </row>
    <row r="1599" spans="2:7">
      <c r="B1599" s="46"/>
      <c r="C1599" s="81"/>
      <c r="D1599" s="81"/>
      <c r="E1599" s="81"/>
      <c r="F1599" s="81"/>
      <c r="G1599" s="45"/>
    </row>
    <row r="1600" spans="2:7">
      <c r="B1600" s="46"/>
      <c r="C1600" s="81"/>
      <c r="D1600" s="81"/>
      <c r="E1600" s="81"/>
      <c r="F1600" s="81"/>
      <c r="G1600" s="45"/>
    </row>
    <row r="1601" spans="2:7">
      <c r="B1601" s="46"/>
      <c r="C1601" s="81"/>
      <c r="D1601" s="81"/>
      <c r="E1601" s="81"/>
      <c r="F1601" s="81"/>
      <c r="G1601" s="45"/>
    </row>
    <row r="1602" spans="2:7">
      <c r="B1602" s="46"/>
      <c r="C1602" s="81"/>
      <c r="D1602" s="81"/>
      <c r="E1602" s="81"/>
      <c r="F1602" s="81"/>
      <c r="G1602" s="45"/>
    </row>
    <row r="1603" spans="2:7">
      <c r="B1603" s="46"/>
      <c r="C1603" s="81"/>
      <c r="D1603" s="81"/>
      <c r="E1603" s="81"/>
      <c r="F1603" s="81"/>
      <c r="G1603" s="45"/>
    </row>
    <row r="1604" spans="2:7">
      <c r="B1604" s="46"/>
      <c r="C1604" s="81"/>
      <c r="D1604" s="81"/>
      <c r="E1604" s="81"/>
      <c r="F1604" s="81"/>
      <c r="G1604" s="45"/>
    </row>
    <row r="1605" spans="2:7">
      <c r="B1605" s="46"/>
      <c r="C1605" s="81"/>
      <c r="D1605" s="81"/>
      <c r="E1605" s="81"/>
      <c r="F1605" s="81"/>
      <c r="G1605" s="45"/>
    </row>
    <row r="1606" spans="2:7">
      <c r="B1606" s="46"/>
      <c r="C1606" s="81"/>
      <c r="D1606" s="81"/>
      <c r="E1606" s="81"/>
      <c r="F1606" s="81"/>
      <c r="G1606" s="45"/>
    </row>
    <row r="1607" spans="2:7">
      <c r="B1607" s="46"/>
      <c r="C1607" s="81"/>
      <c r="D1607" s="81"/>
      <c r="E1607" s="81"/>
      <c r="F1607" s="81"/>
      <c r="G1607" s="45"/>
    </row>
    <row r="1608" spans="2:7">
      <c r="B1608" s="46"/>
      <c r="C1608" s="81"/>
      <c r="D1608" s="81"/>
      <c r="E1608" s="81"/>
      <c r="F1608" s="81"/>
      <c r="G1608" s="45"/>
    </row>
    <row r="1609" spans="2:7">
      <c r="B1609" s="46"/>
      <c r="C1609" s="81"/>
      <c r="D1609" s="81"/>
      <c r="E1609" s="81"/>
      <c r="F1609" s="81"/>
      <c r="G1609" s="45"/>
    </row>
    <row r="1610" spans="2:7">
      <c r="B1610" s="46"/>
      <c r="C1610" s="81"/>
      <c r="D1610" s="81"/>
      <c r="E1610" s="81"/>
      <c r="F1610" s="81"/>
      <c r="G1610" s="45"/>
    </row>
    <row r="1611" spans="2:7">
      <c r="B1611" s="46"/>
      <c r="C1611" s="81"/>
      <c r="D1611" s="81"/>
      <c r="E1611" s="81"/>
      <c r="F1611" s="81"/>
      <c r="G1611" s="45"/>
    </row>
    <row r="1612" spans="2:7">
      <c r="B1612" s="46"/>
      <c r="C1612" s="81"/>
      <c r="D1612" s="81"/>
      <c r="E1612" s="81"/>
      <c r="F1612" s="81"/>
      <c r="G1612" s="45"/>
    </row>
    <row r="1613" spans="2:7">
      <c r="B1613" s="46"/>
      <c r="C1613" s="81"/>
      <c r="D1613" s="81"/>
      <c r="E1613" s="81"/>
      <c r="F1613" s="81"/>
      <c r="G1613" s="45"/>
    </row>
    <row r="1614" spans="2:7">
      <c r="B1614" s="46"/>
      <c r="C1614" s="81"/>
      <c r="D1614" s="81"/>
      <c r="E1614" s="81"/>
      <c r="F1614" s="81"/>
      <c r="G1614" s="45"/>
    </row>
    <row r="1615" spans="2:7">
      <c r="B1615" s="46"/>
      <c r="C1615" s="81"/>
      <c r="D1615" s="81"/>
      <c r="E1615" s="81"/>
      <c r="F1615" s="81"/>
      <c r="G1615" s="45"/>
    </row>
    <row r="1616" spans="2:7">
      <c r="B1616" s="46"/>
      <c r="C1616" s="81"/>
      <c r="D1616" s="81"/>
      <c r="E1616" s="81"/>
      <c r="F1616" s="81"/>
      <c r="G1616" s="45"/>
    </row>
    <row r="1617" spans="2:7">
      <c r="B1617" s="46"/>
      <c r="C1617" s="81"/>
      <c r="D1617" s="81"/>
      <c r="E1617" s="81"/>
      <c r="F1617" s="81"/>
      <c r="G1617" s="45"/>
    </row>
    <row r="1618" spans="2:7">
      <c r="B1618" s="46"/>
      <c r="C1618" s="81"/>
      <c r="D1618" s="81"/>
      <c r="E1618" s="81"/>
      <c r="F1618" s="81"/>
      <c r="G1618" s="45"/>
    </row>
    <row r="1619" spans="2:7">
      <c r="B1619" s="46"/>
      <c r="C1619" s="81"/>
      <c r="D1619" s="81"/>
      <c r="E1619" s="81"/>
      <c r="F1619" s="81"/>
      <c r="G1619" s="45"/>
    </row>
    <row r="1620" spans="2:7">
      <c r="B1620" s="46"/>
      <c r="C1620" s="81"/>
      <c r="D1620" s="81"/>
      <c r="E1620" s="81"/>
      <c r="F1620" s="81"/>
      <c r="G1620" s="45"/>
    </row>
    <row r="1621" spans="2:7">
      <c r="B1621" s="46"/>
      <c r="C1621" s="81"/>
      <c r="D1621" s="81"/>
      <c r="E1621" s="81"/>
      <c r="F1621" s="81"/>
      <c r="G1621" s="45"/>
    </row>
    <row r="1622" spans="2:7">
      <c r="B1622" s="46"/>
      <c r="C1622" s="81"/>
      <c r="D1622" s="81"/>
      <c r="E1622" s="81"/>
      <c r="F1622" s="81"/>
      <c r="G1622" s="45"/>
    </row>
    <row r="1623" spans="2:7">
      <c r="B1623" s="46"/>
      <c r="C1623" s="81"/>
      <c r="D1623" s="81"/>
      <c r="E1623" s="81"/>
      <c r="F1623" s="81"/>
      <c r="G1623" s="45"/>
    </row>
    <row r="1624" spans="2:7">
      <c r="B1624" s="46"/>
      <c r="C1624" s="81"/>
      <c r="D1624" s="81"/>
      <c r="E1624" s="81"/>
      <c r="F1624" s="81"/>
      <c r="G1624" s="45"/>
    </row>
    <row r="1625" spans="2:7">
      <c r="B1625" s="46"/>
      <c r="C1625" s="81"/>
      <c r="D1625" s="81"/>
      <c r="E1625" s="81"/>
      <c r="F1625" s="81"/>
      <c r="G1625" s="45"/>
    </row>
    <row r="1626" spans="2:7">
      <c r="B1626" s="46"/>
      <c r="C1626" s="81"/>
      <c r="D1626" s="81"/>
      <c r="E1626" s="81"/>
      <c r="F1626" s="81"/>
      <c r="G1626" s="45"/>
    </row>
    <row r="1627" spans="2:7">
      <c r="B1627" s="46"/>
      <c r="C1627" s="81"/>
      <c r="D1627" s="81"/>
      <c r="E1627" s="81"/>
      <c r="F1627" s="81"/>
      <c r="G1627" s="45"/>
    </row>
    <row r="1628" spans="2:7">
      <c r="B1628" s="46"/>
      <c r="C1628" s="81"/>
      <c r="D1628" s="81"/>
      <c r="E1628" s="81"/>
      <c r="F1628" s="81"/>
      <c r="G1628" s="45"/>
    </row>
    <row r="1629" spans="2:7">
      <c r="B1629" s="46"/>
      <c r="C1629" s="81"/>
      <c r="D1629" s="81"/>
      <c r="E1629" s="81"/>
      <c r="F1629" s="81"/>
      <c r="G1629" s="45"/>
    </row>
    <row r="1630" spans="2:7">
      <c r="B1630" s="46"/>
      <c r="C1630" s="81"/>
      <c r="D1630" s="81"/>
      <c r="E1630" s="81"/>
      <c r="F1630" s="81"/>
      <c r="G1630" s="45"/>
    </row>
    <row r="1631" spans="2:7">
      <c r="B1631" s="46"/>
      <c r="C1631" s="81"/>
      <c r="D1631" s="81"/>
      <c r="E1631" s="81"/>
      <c r="F1631" s="81"/>
      <c r="G1631" s="45"/>
    </row>
    <row r="1632" spans="2:7">
      <c r="B1632" s="46"/>
      <c r="C1632" s="81"/>
      <c r="D1632" s="81"/>
      <c r="E1632" s="81"/>
      <c r="F1632" s="81"/>
      <c r="G1632" s="45"/>
    </row>
    <row r="1633" spans="2:7">
      <c r="B1633" s="46"/>
      <c r="C1633" s="81"/>
      <c r="D1633" s="81"/>
      <c r="E1633" s="81"/>
      <c r="F1633" s="81"/>
      <c r="G1633" s="45"/>
    </row>
    <row r="1634" spans="2:7">
      <c r="B1634" s="46"/>
      <c r="C1634" s="81"/>
      <c r="D1634" s="81"/>
      <c r="E1634" s="81"/>
      <c r="F1634" s="81"/>
      <c r="G1634" s="45"/>
    </row>
    <row r="1635" spans="2:7">
      <c r="B1635" s="46"/>
      <c r="C1635" s="81"/>
      <c r="D1635" s="81"/>
      <c r="E1635" s="81"/>
      <c r="F1635" s="81"/>
      <c r="G1635" s="45"/>
    </row>
    <row r="1636" spans="2:7">
      <c r="B1636" s="46"/>
      <c r="C1636" s="81"/>
      <c r="D1636" s="81"/>
      <c r="E1636" s="81"/>
      <c r="F1636" s="81"/>
      <c r="G1636" s="45"/>
    </row>
    <row r="1637" spans="2:7">
      <c r="B1637" s="46"/>
      <c r="C1637" s="81"/>
      <c r="D1637" s="81"/>
      <c r="E1637" s="81"/>
      <c r="F1637" s="81"/>
      <c r="G1637" s="45"/>
    </row>
    <row r="1638" spans="2:7">
      <c r="B1638" s="46"/>
      <c r="C1638" s="81"/>
      <c r="D1638" s="81"/>
      <c r="E1638" s="81"/>
      <c r="F1638" s="81"/>
      <c r="G1638" s="45"/>
    </row>
    <row r="1639" spans="2:7">
      <c r="B1639" s="46"/>
      <c r="C1639" s="81"/>
      <c r="D1639" s="81"/>
      <c r="E1639" s="81"/>
      <c r="F1639" s="81"/>
      <c r="G1639" s="45"/>
    </row>
    <row r="1640" spans="2:7">
      <c r="B1640" s="46"/>
      <c r="C1640" s="81"/>
      <c r="D1640" s="81"/>
      <c r="E1640" s="81"/>
      <c r="F1640" s="81"/>
      <c r="G1640" s="45"/>
    </row>
    <row r="1641" spans="2:7">
      <c r="B1641" s="46"/>
      <c r="C1641" s="81"/>
      <c r="D1641" s="81"/>
      <c r="E1641" s="81"/>
      <c r="F1641" s="81"/>
      <c r="G1641" s="45"/>
    </row>
    <row r="1642" spans="2:7">
      <c r="B1642" s="46"/>
      <c r="C1642" s="81"/>
      <c r="D1642" s="81"/>
      <c r="E1642" s="81"/>
      <c r="F1642" s="81"/>
      <c r="G1642" s="45"/>
    </row>
    <row r="1643" spans="2:7">
      <c r="B1643" s="46"/>
      <c r="C1643" s="81"/>
      <c r="D1643" s="81"/>
      <c r="E1643" s="81"/>
      <c r="F1643" s="81"/>
      <c r="G1643" s="45"/>
    </row>
    <row r="1644" spans="2:7">
      <c r="B1644" s="46"/>
      <c r="C1644" s="81"/>
      <c r="D1644" s="81"/>
      <c r="E1644" s="81"/>
      <c r="F1644" s="81"/>
      <c r="G1644" s="45"/>
    </row>
    <row r="1645" spans="2:7">
      <c r="B1645" s="46"/>
      <c r="C1645" s="81"/>
      <c r="D1645" s="81"/>
      <c r="E1645" s="81"/>
      <c r="F1645" s="81"/>
      <c r="G1645" s="45"/>
    </row>
    <row r="1646" spans="2:7">
      <c r="B1646" s="46"/>
      <c r="C1646" s="81"/>
      <c r="D1646" s="81"/>
      <c r="E1646" s="81"/>
      <c r="F1646" s="81"/>
      <c r="G1646" s="45"/>
    </row>
    <row r="1647" spans="2:7">
      <c r="C1647" s="81"/>
      <c r="D1647" s="81"/>
      <c r="E1647" s="81"/>
      <c r="F1647" s="81"/>
      <c r="G1647" s="45"/>
    </row>
    <row r="1648" spans="2:7">
      <c r="C1648" s="81"/>
      <c r="D1648" s="81"/>
      <c r="E1648" s="81"/>
      <c r="F1648" s="81"/>
      <c r="G1648" s="45"/>
    </row>
    <row r="1649" spans="3:7">
      <c r="C1649" s="81"/>
      <c r="D1649" s="81"/>
      <c r="E1649" s="81"/>
      <c r="F1649" s="81"/>
      <c r="G1649" s="45"/>
    </row>
    <row r="1650" spans="3:7">
      <c r="C1650" s="81"/>
      <c r="D1650" s="81"/>
      <c r="E1650" s="81"/>
      <c r="F1650" s="81"/>
      <c r="G1650" s="45"/>
    </row>
    <row r="1651" spans="3:7">
      <c r="C1651" s="81"/>
      <c r="D1651" s="81"/>
      <c r="E1651" s="81"/>
      <c r="F1651" s="81"/>
      <c r="G1651" s="45"/>
    </row>
    <row r="1652" spans="3:7">
      <c r="C1652" s="81"/>
      <c r="D1652" s="81"/>
      <c r="E1652" s="81"/>
      <c r="F1652" s="81"/>
      <c r="G1652" s="45"/>
    </row>
    <row r="1653" spans="3:7">
      <c r="C1653" s="81"/>
      <c r="D1653" s="81"/>
      <c r="E1653" s="81"/>
      <c r="F1653" s="81"/>
      <c r="G1653" s="45"/>
    </row>
    <row r="1654" spans="3:7">
      <c r="C1654" s="81"/>
      <c r="D1654" s="81"/>
      <c r="E1654" s="81"/>
      <c r="F1654" s="81"/>
      <c r="G1654" s="45"/>
    </row>
  </sheetData>
  <sheetProtection algorithmName="SHA-512" hashValue="CE+Pvf+L4u5Og+8fyZKZnffFtdn2CXY950Tp68OOMawuFnHG1jgAADc7YwIY3F7AAeATPDLygDUXgNrb1x5HYg==" saltValue="lKi+JEAHTM5NdSXv2GHtWQ==" spinCount="100000" sheet="1" selectLockedCells="1"/>
  <mergeCells count="207">
    <mergeCell ref="I26:N26"/>
    <mergeCell ref="C209:D209"/>
    <mergeCell ref="C203:D203"/>
    <mergeCell ref="C204:D204"/>
    <mergeCell ref="C205:D205"/>
    <mergeCell ref="C206:D206"/>
    <mergeCell ref="C207:D207"/>
    <mergeCell ref="C208:D208"/>
    <mergeCell ref="C197:D197"/>
    <mergeCell ref="C198:D198"/>
    <mergeCell ref="C199:D199"/>
    <mergeCell ref="C200:D200"/>
    <mergeCell ref="C201:D201"/>
    <mergeCell ref="C202:D202"/>
    <mergeCell ref="C191:D191"/>
    <mergeCell ref="C192:D192"/>
    <mergeCell ref="C193:D193"/>
    <mergeCell ref="C194:D194"/>
    <mergeCell ref="C195:D195"/>
    <mergeCell ref="C196:D196"/>
    <mergeCell ref="C185:D185"/>
    <mergeCell ref="C186:D186"/>
    <mergeCell ref="C187:D187"/>
    <mergeCell ref="C188:D188"/>
    <mergeCell ref="C189:D189"/>
    <mergeCell ref="C190:D190"/>
    <mergeCell ref="C179:D179"/>
    <mergeCell ref="C180:D180"/>
    <mergeCell ref="C181:D181"/>
    <mergeCell ref="C182:D182"/>
    <mergeCell ref="C183:D183"/>
    <mergeCell ref="C184:D184"/>
    <mergeCell ref="C173:D173"/>
    <mergeCell ref="C174:D174"/>
    <mergeCell ref="C175:D175"/>
    <mergeCell ref="C176:D176"/>
    <mergeCell ref="C177:D177"/>
    <mergeCell ref="C178:D178"/>
    <mergeCell ref="C167:D167"/>
    <mergeCell ref="C168:D168"/>
    <mergeCell ref="C169:D169"/>
    <mergeCell ref="C170:D170"/>
    <mergeCell ref="C171:D171"/>
    <mergeCell ref="C172:D172"/>
    <mergeCell ref="C161:D161"/>
    <mergeCell ref="C162:D162"/>
    <mergeCell ref="C163:D163"/>
    <mergeCell ref="C164:D164"/>
    <mergeCell ref="C165:D165"/>
    <mergeCell ref="C166:D166"/>
    <mergeCell ref="C155:D155"/>
    <mergeCell ref="C156:D156"/>
    <mergeCell ref="C157:D157"/>
    <mergeCell ref="C158:D158"/>
    <mergeCell ref="C159:D159"/>
    <mergeCell ref="C160:D160"/>
    <mergeCell ref="C149:D149"/>
    <mergeCell ref="C150:D150"/>
    <mergeCell ref="C151:D151"/>
    <mergeCell ref="C152:D152"/>
    <mergeCell ref="C153:D153"/>
    <mergeCell ref="C154:D154"/>
    <mergeCell ref="C143:D143"/>
    <mergeCell ref="C144:D144"/>
    <mergeCell ref="C145:D145"/>
    <mergeCell ref="C146:D146"/>
    <mergeCell ref="C147:D147"/>
    <mergeCell ref="C148:D148"/>
    <mergeCell ref="C137:D137"/>
    <mergeCell ref="C138:D138"/>
    <mergeCell ref="C139:D139"/>
    <mergeCell ref="C140:D140"/>
    <mergeCell ref="C141:D141"/>
    <mergeCell ref="C142:D142"/>
    <mergeCell ref="C131:D131"/>
    <mergeCell ref="C132:D132"/>
    <mergeCell ref="C133:D133"/>
    <mergeCell ref="C134:D134"/>
    <mergeCell ref="C135:D135"/>
    <mergeCell ref="C136:D136"/>
    <mergeCell ref="C125:D125"/>
    <mergeCell ref="C126:D126"/>
    <mergeCell ref="C127:D127"/>
    <mergeCell ref="C128:D128"/>
    <mergeCell ref="C129:D129"/>
    <mergeCell ref="C130:D130"/>
    <mergeCell ref="C119:D119"/>
    <mergeCell ref="C120:D120"/>
    <mergeCell ref="C121:D121"/>
    <mergeCell ref="C122:D122"/>
    <mergeCell ref="C123:D123"/>
    <mergeCell ref="C124:D124"/>
    <mergeCell ref="C113:D113"/>
    <mergeCell ref="C114:D114"/>
    <mergeCell ref="C115:D115"/>
    <mergeCell ref="C116:D116"/>
    <mergeCell ref="C117:D117"/>
    <mergeCell ref="C118:D118"/>
    <mergeCell ref="C107:D107"/>
    <mergeCell ref="C108:D108"/>
    <mergeCell ref="C109:D109"/>
    <mergeCell ref="C110:D110"/>
    <mergeCell ref="C111:D111"/>
    <mergeCell ref="C112:D112"/>
    <mergeCell ref="C101:D101"/>
    <mergeCell ref="C102:D102"/>
    <mergeCell ref="C103:D103"/>
    <mergeCell ref="C104:D104"/>
    <mergeCell ref="C105:D105"/>
    <mergeCell ref="C106:D106"/>
    <mergeCell ref="C95:D95"/>
    <mergeCell ref="C96:D96"/>
    <mergeCell ref="C97:D97"/>
    <mergeCell ref="C98:D98"/>
    <mergeCell ref="C99:D99"/>
    <mergeCell ref="C100:D100"/>
    <mergeCell ref="C89:D89"/>
    <mergeCell ref="C90:D90"/>
    <mergeCell ref="C91:D91"/>
    <mergeCell ref="C92:D92"/>
    <mergeCell ref="C93:D93"/>
    <mergeCell ref="C94:D94"/>
    <mergeCell ref="C83:D83"/>
    <mergeCell ref="C84:D84"/>
    <mergeCell ref="C85:D85"/>
    <mergeCell ref="C86:D86"/>
    <mergeCell ref="C87:D87"/>
    <mergeCell ref="C88:D88"/>
    <mergeCell ref="C77:D77"/>
    <mergeCell ref="C78:D78"/>
    <mergeCell ref="C79:D79"/>
    <mergeCell ref="C80:D80"/>
    <mergeCell ref="C81:D81"/>
    <mergeCell ref="C82:D82"/>
    <mergeCell ref="C71:D71"/>
    <mergeCell ref="C72:D72"/>
    <mergeCell ref="C73:D73"/>
    <mergeCell ref="C74:D74"/>
    <mergeCell ref="C75:D75"/>
    <mergeCell ref="C76:D76"/>
    <mergeCell ref="C65:D65"/>
    <mergeCell ref="C66:D66"/>
    <mergeCell ref="C67:D67"/>
    <mergeCell ref="C68:D68"/>
    <mergeCell ref="C69:D69"/>
    <mergeCell ref="C70:D70"/>
    <mergeCell ref="C26:E26"/>
    <mergeCell ref="C59:D59"/>
    <mergeCell ref="C60:D60"/>
    <mergeCell ref="C61:D61"/>
    <mergeCell ref="C62:D62"/>
    <mergeCell ref="C63:D63"/>
    <mergeCell ref="C64:D64"/>
    <mergeCell ref="C53:D53"/>
    <mergeCell ref="C54:D54"/>
    <mergeCell ref="C55:D55"/>
    <mergeCell ref="C56:D56"/>
    <mergeCell ref="C57:D57"/>
    <mergeCell ref="C58:D58"/>
    <mergeCell ref="C12:G12"/>
    <mergeCell ref="C13:G13"/>
    <mergeCell ref="C16:E16"/>
    <mergeCell ref="C50:D50"/>
    <mergeCell ref="C51:D51"/>
    <mergeCell ref="C52:D52"/>
    <mergeCell ref="C15:E15"/>
    <mergeCell ref="C47:D47"/>
    <mergeCell ref="C21:G21"/>
    <mergeCell ref="C22:G22"/>
    <mergeCell ref="C23:E23"/>
    <mergeCell ref="C24:E24"/>
    <mergeCell ref="C41:D41"/>
    <mergeCell ref="C42:D42"/>
    <mergeCell ref="C43:D43"/>
    <mergeCell ref="C44:D44"/>
    <mergeCell ref="C45:D45"/>
    <mergeCell ref="C46:D46"/>
    <mergeCell ref="C37:D37"/>
    <mergeCell ref="C38:D38"/>
    <mergeCell ref="C39:D39"/>
    <mergeCell ref="C40:D40"/>
    <mergeCell ref="C27:E27"/>
    <mergeCell ref="C25:G25"/>
    <mergeCell ref="B8:B9"/>
    <mergeCell ref="C8:G8"/>
    <mergeCell ref="C9:E9"/>
    <mergeCell ref="A1:D1"/>
    <mergeCell ref="C14:E14"/>
    <mergeCell ref="C49:D49"/>
    <mergeCell ref="I25:N25"/>
    <mergeCell ref="B2:G2"/>
    <mergeCell ref="B3:G3"/>
    <mergeCell ref="B4:G4"/>
    <mergeCell ref="B6:B7"/>
    <mergeCell ref="C6:E7"/>
    <mergeCell ref="F6:G6"/>
    <mergeCell ref="C48:D48"/>
    <mergeCell ref="C20:E20"/>
    <mergeCell ref="C19:E19"/>
    <mergeCell ref="C18:E18"/>
    <mergeCell ref="B25:B27"/>
    <mergeCell ref="B21:B24"/>
    <mergeCell ref="B12:B20"/>
    <mergeCell ref="B10:B11"/>
    <mergeCell ref="C17:G17"/>
    <mergeCell ref="C10:G10"/>
    <mergeCell ref="C11:E11"/>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rowBreaks count="1" manualBreakCount="1">
    <brk id="407" max="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O55"/>
  <sheetViews>
    <sheetView showGridLines="0" showRuler="0" zoomScale="89" zoomScaleNormal="89" zoomScalePageLayoutView="90" workbookViewId="0">
      <selection activeCell="F9" sqref="F9"/>
    </sheetView>
  </sheetViews>
  <sheetFormatPr defaultColWidth="8.7109375" defaultRowHeight="25.35" customHeight="1"/>
  <cols>
    <col min="1" max="1" width="2.7109375" style="63" bestFit="1" customWidth="1"/>
    <col min="2" max="2" width="6.42578125" style="63" customWidth="1"/>
    <col min="3" max="3" width="80.5703125" style="63" customWidth="1"/>
    <col min="4" max="4" width="9.42578125" style="63" customWidth="1"/>
    <col min="5" max="5" width="5.140625" style="63" customWidth="1"/>
    <col min="6" max="6" width="7.7109375" style="190" customWidth="1"/>
    <col min="7" max="7" width="8.5703125" style="190" customWidth="1"/>
    <col min="8" max="8" width="3.28515625" style="63" customWidth="1"/>
    <col min="9" max="16384" width="8.7109375" style="63"/>
  </cols>
  <sheetData>
    <row r="1" spans="1:7" s="190" customFormat="1" ht="25.35" customHeight="1">
      <c r="A1" s="718" t="s">
        <v>832</v>
      </c>
      <c r="B1" s="718"/>
      <c r="C1" s="718"/>
    </row>
    <row r="2" spans="1:7" ht="20.25" customHeight="1">
      <c r="A2" s="191"/>
      <c r="B2" s="964" t="s">
        <v>833</v>
      </c>
      <c r="C2" s="964"/>
      <c r="D2" s="964"/>
      <c r="E2" s="964"/>
      <c r="F2" s="964"/>
      <c r="G2" s="964"/>
    </row>
    <row r="3" spans="1:7" ht="20.25" customHeight="1">
      <c r="A3" s="191"/>
      <c r="B3" s="964" t="s">
        <v>834</v>
      </c>
      <c r="C3" s="964"/>
      <c r="D3" s="964"/>
      <c r="E3" s="964"/>
      <c r="F3" s="964"/>
      <c r="G3" s="964"/>
    </row>
    <row r="4" spans="1:7" ht="20.25" customHeight="1">
      <c r="A4" s="191"/>
      <c r="B4" s="964" t="s">
        <v>835</v>
      </c>
      <c r="C4" s="964"/>
      <c r="D4" s="964"/>
      <c r="E4" s="964"/>
      <c r="F4" s="964"/>
      <c r="G4" s="964"/>
    </row>
    <row r="5" spans="1:7" ht="13.5" customHeight="1">
      <c r="A5" s="191"/>
      <c r="B5" s="192"/>
    </row>
    <row r="6" spans="1:7" ht="25.35" customHeight="1">
      <c r="A6" s="193"/>
      <c r="B6" s="625" t="s">
        <v>856</v>
      </c>
      <c r="C6" s="998" t="s">
        <v>836</v>
      </c>
      <c r="D6" s="998"/>
      <c r="E6" s="998"/>
      <c r="F6" s="616" t="s">
        <v>837</v>
      </c>
      <c r="G6" s="616"/>
    </row>
    <row r="7" spans="1:7" ht="18.75" customHeight="1">
      <c r="A7" s="193"/>
      <c r="B7" s="997"/>
      <c r="C7" s="998"/>
      <c r="D7" s="998"/>
      <c r="E7" s="998"/>
      <c r="F7" s="389" t="s">
        <v>803</v>
      </c>
      <c r="G7" s="389" t="s">
        <v>838</v>
      </c>
    </row>
    <row r="8" spans="1:7" ht="25.35" customHeight="1">
      <c r="B8" s="211" t="s">
        <v>857</v>
      </c>
      <c r="C8" s="729" t="s">
        <v>571</v>
      </c>
      <c r="D8" s="730"/>
      <c r="E8" s="730"/>
      <c r="F8" s="730"/>
      <c r="G8" s="731"/>
    </row>
    <row r="9" spans="1:7" ht="25.35" customHeight="1">
      <c r="B9" s="971"/>
      <c r="C9" s="994" t="s">
        <v>858</v>
      </c>
      <c r="D9" s="994"/>
      <c r="E9" s="994"/>
      <c r="F9" s="302"/>
      <c r="G9" s="211">
        <v>15</v>
      </c>
    </row>
    <row r="10" spans="1:7" ht="25.35" customHeight="1">
      <c r="B10" s="971"/>
      <c r="C10" s="994" t="s">
        <v>859</v>
      </c>
      <c r="D10" s="994"/>
      <c r="E10" s="994"/>
      <c r="F10" s="302"/>
      <c r="G10" s="211">
        <v>10</v>
      </c>
    </row>
    <row r="11" spans="1:7" ht="25.35" customHeight="1">
      <c r="B11" s="971"/>
      <c r="C11" s="994" t="s">
        <v>860</v>
      </c>
      <c r="D11" s="994"/>
      <c r="E11" s="994"/>
      <c r="F11" s="302"/>
      <c r="G11" s="211">
        <v>0</v>
      </c>
    </row>
    <row r="12" spans="1:7" ht="25.35" customHeight="1">
      <c r="B12" s="306">
        <v>10</v>
      </c>
      <c r="C12" s="995" t="s">
        <v>311</v>
      </c>
      <c r="D12" s="995"/>
      <c r="E12" s="995"/>
      <c r="F12" s="995"/>
      <c r="G12" s="995"/>
    </row>
    <row r="13" spans="1:7" ht="25.35" customHeight="1">
      <c r="B13" s="971"/>
      <c r="C13" s="994" t="s">
        <v>861</v>
      </c>
      <c r="D13" s="994"/>
      <c r="E13" s="994"/>
      <c r="F13" s="302"/>
      <c r="G13" s="211">
        <v>40</v>
      </c>
    </row>
    <row r="14" spans="1:7" ht="25.35" customHeight="1">
      <c r="B14" s="971"/>
      <c r="C14" s="994" t="s">
        <v>862</v>
      </c>
      <c r="D14" s="994"/>
      <c r="E14" s="994"/>
      <c r="F14" s="302"/>
      <c r="G14" s="211">
        <v>20</v>
      </c>
    </row>
    <row r="15" spans="1:7" ht="25.35" customHeight="1">
      <c r="B15" s="971"/>
      <c r="C15" s="994" t="s">
        <v>863</v>
      </c>
      <c r="D15" s="994"/>
      <c r="E15" s="994"/>
      <c r="F15" s="302"/>
      <c r="G15" s="211">
        <v>10</v>
      </c>
    </row>
    <row r="16" spans="1:7" ht="25.35" customHeight="1">
      <c r="B16" s="971"/>
      <c r="C16" s="994" t="s">
        <v>864</v>
      </c>
      <c r="D16" s="994"/>
      <c r="E16" s="994"/>
      <c r="F16" s="302"/>
      <c r="G16" s="211">
        <v>0</v>
      </c>
    </row>
    <row r="17" spans="2:15" ht="25.35" customHeight="1">
      <c r="B17" s="211">
        <v>10</v>
      </c>
      <c r="C17" s="995" t="s">
        <v>865</v>
      </c>
      <c r="D17" s="995"/>
      <c r="E17" s="995"/>
      <c r="F17" s="995"/>
      <c r="G17" s="995"/>
    </row>
    <row r="18" spans="2:15" ht="25.35" customHeight="1">
      <c r="B18" s="971"/>
      <c r="C18" s="994" t="s">
        <v>866</v>
      </c>
      <c r="D18" s="994"/>
      <c r="E18" s="994"/>
      <c r="F18" s="302"/>
      <c r="G18" s="211">
        <v>30</v>
      </c>
    </row>
    <row r="19" spans="2:15" ht="25.35" customHeight="1">
      <c r="B19" s="971"/>
      <c r="C19" s="994" t="s">
        <v>867</v>
      </c>
      <c r="D19" s="994"/>
      <c r="E19" s="994"/>
      <c r="F19" s="302"/>
      <c r="G19" s="211">
        <v>20</v>
      </c>
    </row>
    <row r="20" spans="2:15" ht="25.35" customHeight="1">
      <c r="B20" s="971"/>
      <c r="C20" s="994" t="s">
        <v>868</v>
      </c>
      <c r="D20" s="994"/>
      <c r="E20" s="994"/>
      <c r="F20" s="302"/>
      <c r="G20" s="211">
        <v>10</v>
      </c>
    </row>
    <row r="21" spans="2:15" ht="25.35" customHeight="1">
      <c r="B21" s="971"/>
      <c r="C21" s="994" t="s">
        <v>869</v>
      </c>
      <c r="D21" s="994"/>
      <c r="E21" s="994"/>
      <c r="F21" s="302"/>
      <c r="G21" s="224">
        <v>0</v>
      </c>
    </row>
    <row r="22" spans="2:15" ht="25.35" customHeight="1">
      <c r="B22" s="211">
        <v>13</v>
      </c>
      <c r="C22" s="500" t="s">
        <v>870</v>
      </c>
      <c r="D22" s="999" t="s">
        <v>871</v>
      </c>
      <c r="E22" s="999"/>
      <c r="F22" s="999"/>
      <c r="G22" s="1000"/>
    </row>
    <row r="23" spans="2:15" ht="25.35" customHeight="1">
      <c r="B23" s="971"/>
      <c r="C23" s="994" t="s">
        <v>872</v>
      </c>
      <c r="D23" s="994"/>
      <c r="E23" s="994"/>
      <c r="F23" s="302"/>
      <c r="G23" s="224">
        <v>15</v>
      </c>
    </row>
    <row r="24" spans="2:15" ht="25.35" customHeight="1">
      <c r="B24" s="971"/>
      <c r="C24" s="994" t="s">
        <v>873</v>
      </c>
      <c r="D24" s="994"/>
      <c r="E24" s="994"/>
      <c r="F24" s="302"/>
      <c r="G24" s="224">
        <v>15</v>
      </c>
    </row>
    <row r="25" spans="2:15" ht="25.35" customHeight="1">
      <c r="B25" s="971"/>
      <c r="C25" s="994" t="s">
        <v>874</v>
      </c>
      <c r="D25" s="994"/>
      <c r="E25" s="994"/>
      <c r="F25" s="302"/>
      <c r="G25" s="211">
        <v>15</v>
      </c>
      <c r="J25" s="980"/>
      <c r="K25" s="981"/>
      <c r="L25" s="981"/>
      <c r="M25" s="981"/>
      <c r="N25" s="981"/>
      <c r="O25" s="981"/>
    </row>
    <row r="26" spans="2:15" ht="25.35" customHeight="1">
      <c r="B26" s="971"/>
      <c r="C26" s="994" t="s">
        <v>875</v>
      </c>
      <c r="D26" s="994"/>
      <c r="E26" s="994"/>
      <c r="F26" s="302"/>
      <c r="G26" s="224">
        <v>15</v>
      </c>
    </row>
    <row r="27" spans="2:15" ht="25.35" customHeight="1">
      <c r="B27" s="971"/>
      <c r="C27" s="994" t="s">
        <v>876</v>
      </c>
      <c r="D27" s="994"/>
      <c r="E27" s="994"/>
      <c r="F27" s="302"/>
      <c r="G27" s="224">
        <v>10</v>
      </c>
    </row>
    <row r="28" spans="2:15" ht="25.35" customHeight="1">
      <c r="B28" s="971"/>
      <c r="C28" s="994" t="s">
        <v>877</v>
      </c>
      <c r="D28" s="994"/>
      <c r="E28" s="994"/>
      <c r="F28" s="302"/>
      <c r="G28" s="224">
        <v>20</v>
      </c>
    </row>
    <row r="29" spans="2:15" ht="25.35" customHeight="1">
      <c r="B29" s="971"/>
      <c r="C29" s="994" t="s">
        <v>878</v>
      </c>
      <c r="D29" s="994"/>
      <c r="E29" s="994"/>
      <c r="F29" s="302"/>
      <c r="G29" s="224">
        <v>15</v>
      </c>
    </row>
    <row r="30" spans="2:15" ht="25.35" customHeight="1">
      <c r="B30" s="211">
        <v>14</v>
      </c>
      <c r="C30" s="995" t="s">
        <v>879</v>
      </c>
      <c r="D30" s="995"/>
      <c r="E30" s="995"/>
      <c r="F30" s="995"/>
      <c r="G30" s="995"/>
    </row>
    <row r="31" spans="2:15" ht="25.35" customHeight="1">
      <c r="B31" s="971"/>
      <c r="C31" s="994" t="s">
        <v>880</v>
      </c>
      <c r="D31" s="994"/>
      <c r="E31" s="994"/>
      <c r="F31" s="133"/>
      <c r="G31" s="306">
        <v>25</v>
      </c>
    </row>
    <row r="32" spans="2:15" ht="25.35" customHeight="1">
      <c r="B32" s="971"/>
      <c r="C32" s="994" t="s">
        <v>881</v>
      </c>
      <c r="D32" s="994"/>
      <c r="E32" s="994"/>
      <c r="F32" s="133"/>
      <c r="G32" s="306">
        <v>15</v>
      </c>
    </row>
    <row r="33" spans="1:7" ht="25.35" customHeight="1">
      <c r="B33" s="971"/>
      <c r="C33" s="994" t="s">
        <v>882</v>
      </c>
      <c r="D33" s="994"/>
      <c r="E33" s="994"/>
      <c r="F33" s="133"/>
      <c r="G33" s="306">
        <v>20</v>
      </c>
    </row>
    <row r="34" spans="1:7" ht="25.35" customHeight="1">
      <c r="B34" s="971"/>
      <c r="C34" s="994" t="s">
        <v>883</v>
      </c>
      <c r="D34" s="994"/>
      <c r="E34" s="994"/>
      <c r="F34" s="133"/>
      <c r="G34" s="306">
        <v>10</v>
      </c>
    </row>
    <row r="35" spans="1:7" ht="21.6" customHeight="1">
      <c r="B35" s="211">
        <v>15</v>
      </c>
      <c r="C35" s="995" t="s">
        <v>884</v>
      </c>
      <c r="D35" s="995"/>
      <c r="E35" s="995"/>
      <c r="F35" s="995"/>
      <c r="G35" s="995"/>
    </row>
    <row r="36" spans="1:7" ht="24" customHeight="1">
      <c r="A36" s="193"/>
      <c r="B36" s="971"/>
      <c r="C36" s="994" t="s">
        <v>885</v>
      </c>
      <c r="D36" s="994"/>
      <c r="E36" s="994"/>
      <c r="F36" s="302"/>
      <c r="G36" s="389" t="s">
        <v>886</v>
      </c>
    </row>
    <row r="37" spans="1:7" ht="21.6" customHeight="1">
      <c r="A37" s="195"/>
      <c r="B37" s="971"/>
      <c r="C37" s="996" t="s">
        <v>887</v>
      </c>
      <c r="D37" s="996"/>
      <c r="E37" s="996"/>
      <c r="F37" s="306">
        <f>'Pg. 28 Self-Score'!F9+'Pg. 28 Self-Score'!F11+'Pg. 28 Self-Score'!F14+'Pg. 28 Self-Score'!F15+'Pg. 28 Self-Score'!F16+'Pg. 28 Self-Score'!F18+'Pg. 28 Self-Score'!F19+'Pg. 28 Self-Score'!F20+'Pg. 28 Self-Score'!F23+'Pg. 28 Self-Score'!F24+'Pg. 28 Self-Score'!F27+'Pg. 29 Self-Score'!F9+'Pg. 29 Self-Score'!F10+'Pg. 29 Self-Score'!F11+'Pg. 29 Self-Score'!F13+'Pg. 29 Self-Score'!F14+'Pg. 29 Self-Score'!F15+'Pg. 29 Self-Score'!F16+'Pg. 29 Self-Score'!F18+'Pg. 29 Self-Score'!F19+'Pg. 29 Self-Score'!F20+'Pg. 29 Self-Score'!F21+'Pg. 29 Self-Score'!F23+'Pg. 29 Self-Score'!F24+'Pg. 29 Self-Score'!F25+'Pg. 29 Self-Score'!F26+'Pg. 29 Self-Score'!F27+'Pg. 29 Self-Score'!F28+'Pg. 29 Self-Score'!F29+'Pg. 29 Self-Score'!F31+'Pg. 29 Self-Score'!F32+'Pg. 29 Self-Score'!F33+'Pg. 29 Self-Score'!F34+'Pg. 29 Self-Score'!F36</f>
        <v>0</v>
      </c>
      <c r="G37" s="306"/>
    </row>
    <row r="38" spans="1:7" ht="25.35" customHeight="1">
      <c r="B38" s="81"/>
      <c r="C38" s="81"/>
      <c r="D38" s="81"/>
      <c r="E38" s="81"/>
      <c r="F38" s="46"/>
      <c r="G38" s="46"/>
    </row>
    <row r="39" spans="1:7" ht="25.35" customHeight="1">
      <c r="B39" s="81"/>
      <c r="C39" s="81"/>
      <c r="D39" s="81"/>
      <c r="E39" s="81"/>
      <c r="F39" s="46"/>
      <c r="G39" s="46"/>
    </row>
    <row r="40" spans="1:7" ht="25.35" customHeight="1">
      <c r="B40" s="81"/>
      <c r="C40" s="81"/>
      <c r="D40" s="81"/>
      <c r="E40" s="81"/>
      <c r="F40" s="46"/>
      <c r="G40" s="46"/>
    </row>
    <row r="41" spans="1:7" ht="25.35" customHeight="1">
      <c r="B41" s="81"/>
      <c r="C41" s="81"/>
      <c r="D41" s="81"/>
      <c r="E41" s="81"/>
      <c r="F41" s="46"/>
      <c r="G41" s="46"/>
    </row>
    <row r="42" spans="1:7" ht="25.35" customHeight="1">
      <c r="B42" s="81"/>
      <c r="C42" s="81"/>
      <c r="D42" s="81"/>
      <c r="E42" s="81"/>
      <c r="F42" s="46"/>
      <c r="G42" s="46"/>
    </row>
    <row r="43" spans="1:7" ht="25.35" customHeight="1">
      <c r="B43" s="81"/>
      <c r="C43" s="81"/>
      <c r="D43" s="81"/>
      <c r="E43" s="81"/>
      <c r="F43" s="46"/>
      <c r="G43" s="46"/>
    </row>
    <row r="55" spans="3:3" ht="25.35" customHeight="1">
      <c r="C55" s="63" t="s">
        <v>60</v>
      </c>
    </row>
  </sheetData>
  <sheetProtection algorithmName="SHA-512" hashValue="v8BfA4zs5K3RO67hSJEMkVCT0J0sqMlZSpcdIm60zXxQptQIua3tcWIDsTtvG8Qu6Zhgy3pRKlQoXX4fn9K/JA==" saltValue="3D0rSLbVXV1+5E8V3oT+SA==" spinCount="100000" sheet="1" selectLockedCells="1"/>
  <mergeCells count="44">
    <mergeCell ref="C35:G35"/>
    <mergeCell ref="J25:O25"/>
    <mergeCell ref="B13:B16"/>
    <mergeCell ref="C34:E34"/>
    <mergeCell ref="C14:E14"/>
    <mergeCell ref="C15:E15"/>
    <mergeCell ref="C16:E16"/>
    <mergeCell ref="D22:G22"/>
    <mergeCell ref="C23:E23"/>
    <mergeCell ref="C13:E13"/>
    <mergeCell ref="C28:E28"/>
    <mergeCell ref="B23:B29"/>
    <mergeCell ref="C37:E37"/>
    <mergeCell ref="C9:E9"/>
    <mergeCell ref="C8:G8"/>
    <mergeCell ref="B2:G2"/>
    <mergeCell ref="B3:G3"/>
    <mergeCell ref="B4:G4"/>
    <mergeCell ref="B6:B7"/>
    <mergeCell ref="C6:E7"/>
    <mergeCell ref="F6:G6"/>
    <mergeCell ref="B9:B11"/>
    <mergeCell ref="C36:E36"/>
    <mergeCell ref="C26:E26"/>
    <mergeCell ref="C27:E27"/>
    <mergeCell ref="C32:E32"/>
    <mergeCell ref="C33:E33"/>
    <mergeCell ref="C31:E31"/>
    <mergeCell ref="A1:C1"/>
    <mergeCell ref="B36:B37"/>
    <mergeCell ref="B31:B34"/>
    <mergeCell ref="C11:E11"/>
    <mergeCell ref="C10:E10"/>
    <mergeCell ref="C17:G17"/>
    <mergeCell ref="C12:G12"/>
    <mergeCell ref="B18:B21"/>
    <mergeCell ref="C18:E18"/>
    <mergeCell ref="C19:E19"/>
    <mergeCell ref="C20:E20"/>
    <mergeCell ref="C30:G30"/>
    <mergeCell ref="C24:E24"/>
    <mergeCell ref="C25:E25"/>
    <mergeCell ref="C21:E21"/>
    <mergeCell ref="C29:E29"/>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BV267"/>
  <sheetViews>
    <sheetView showGridLines="0" zoomScaleNormal="100" workbookViewId="0">
      <selection activeCell="K11" sqref="K11"/>
    </sheetView>
  </sheetViews>
  <sheetFormatPr defaultColWidth="9.140625" defaultRowHeight="12.75"/>
  <cols>
    <col min="1" max="1" width="4.5703125" style="29" customWidth="1"/>
    <col min="2" max="2" width="2.28515625" style="29" customWidth="1"/>
    <col min="3" max="3" width="3" style="29" customWidth="1"/>
    <col min="4" max="6" width="9.140625" style="29"/>
    <col min="7" max="7" width="7.42578125" style="29" customWidth="1"/>
    <col min="8" max="8" width="10" style="29" customWidth="1"/>
    <col min="9" max="9" width="8.85546875" style="29" customWidth="1"/>
    <col min="10" max="10" width="9.140625" style="29"/>
    <col min="11" max="11" width="9.28515625" style="29" customWidth="1"/>
    <col min="12" max="12" width="7.5703125" style="29" customWidth="1"/>
    <col min="13" max="13" width="7.85546875" style="29" customWidth="1"/>
    <col min="14" max="14" width="9.28515625" style="29" customWidth="1"/>
    <col min="15" max="15" width="8.85546875" style="29" customWidth="1"/>
    <col min="16" max="16" width="6.140625" style="29" customWidth="1"/>
    <col min="17" max="17" width="2.7109375" style="29" customWidth="1"/>
    <col min="18" max="74" width="9.140625" style="63"/>
    <col min="75" max="16384" width="9.140625" style="29"/>
  </cols>
  <sheetData>
    <row r="1" spans="1:17" ht="18.95" customHeight="1">
      <c r="A1" s="232" t="s">
        <v>61</v>
      </c>
      <c r="B1" s="60" t="s">
        <v>62</v>
      </c>
      <c r="C1" s="60"/>
      <c r="D1" s="60"/>
      <c r="E1" s="60"/>
      <c r="F1" s="60"/>
      <c r="G1" s="60"/>
      <c r="H1" s="60"/>
      <c r="I1" s="60"/>
      <c r="J1" s="60"/>
      <c r="K1" s="60"/>
      <c r="L1" s="60"/>
      <c r="M1" s="60"/>
      <c r="N1" s="60"/>
      <c r="O1" s="60"/>
      <c r="P1" s="60"/>
      <c r="Q1" s="57"/>
    </row>
    <row r="2" spans="1:17" ht="36.75" customHeight="1">
      <c r="A2" s="233"/>
      <c r="B2" s="629" t="s">
        <v>63</v>
      </c>
      <c r="C2" s="629"/>
      <c r="D2" s="629"/>
      <c r="E2" s="629"/>
      <c r="F2" s="629"/>
      <c r="G2" s="629"/>
      <c r="H2" s="629"/>
      <c r="I2" s="629"/>
      <c r="J2" s="629"/>
      <c r="K2" s="629"/>
      <c r="L2" s="629"/>
      <c r="M2" s="629"/>
      <c r="N2" s="629"/>
      <c r="O2" s="629"/>
      <c r="P2" s="629"/>
      <c r="Q2" s="31"/>
    </row>
    <row r="3" spans="1:17" ht="10.5" customHeight="1">
      <c r="A3" s="54"/>
      <c r="B3" s="54"/>
      <c r="C3" s="31"/>
      <c r="D3" s="51"/>
      <c r="E3" s="51"/>
      <c r="F3" s="51"/>
      <c r="G3" s="51"/>
      <c r="H3" s="51"/>
      <c r="I3" s="51"/>
      <c r="J3" s="51"/>
      <c r="K3" s="51"/>
      <c r="L3" s="51"/>
      <c r="M3" s="51"/>
      <c r="N3" s="51"/>
      <c r="O3" s="51"/>
      <c r="P3" s="51"/>
      <c r="Q3" s="31"/>
    </row>
    <row r="4" spans="1:17" ht="25.5" customHeight="1">
      <c r="A4" s="233"/>
      <c r="B4" s="629" t="s">
        <v>64</v>
      </c>
      <c r="C4" s="629"/>
      <c r="D4" s="629"/>
      <c r="E4" s="629"/>
      <c r="F4" s="629"/>
      <c r="G4" s="629"/>
      <c r="H4" s="629"/>
      <c r="I4" s="629"/>
      <c r="J4" s="629"/>
      <c r="K4" s="629"/>
      <c r="L4" s="629"/>
      <c r="M4" s="629"/>
      <c r="N4" s="629"/>
      <c r="O4" s="629"/>
      <c r="P4" s="629"/>
      <c r="Q4" s="31"/>
    </row>
    <row r="5" spans="1:17" ht="10.5" customHeight="1">
      <c r="A5" s="54"/>
      <c r="B5" s="54"/>
      <c r="C5" s="31"/>
      <c r="D5" s="51"/>
      <c r="E5" s="51"/>
      <c r="F5" s="51"/>
      <c r="G5" s="51"/>
      <c r="H5" s="51"/>
      <c r="I5" s="51"/>
      <c r="J5" s="51"/>
      <c r="K5" s="51"/>
      <c r="L5" s="51"/>
      <c r="M5" s="51"/>
      <c r="N5" s="51"/>
      <c r="O5" s="51"/>
      <c r="P5" s="51"/>
      <c r="Q5" s="31"/>
    </row>
    <row r="6" spans="1:17" ht="27.75" customHeight="1">
      <c r="A6" s="416"/>
      <c r="B6" s="629" t="s">
        <v>65</v>
      </c>
      <c r="C6" s="629"/>
      <c r="D6" s="629"/>
      <c r="E6" s="629"/>
      <c r="F6" s="629"/>
      <c r="G6" s="629"/>
      <c r="H6" s="629"/>
      <c r="I6" s="629"/>
      <c r="J6" s="629"/>
      <c r="K6" s="629"/>
      <c r="L6" s="629"/>
      <c r="M6" s="629"/>
      <c r="N6" s="629"/>
      <c r="O6" s="629"/>
      <c r="P6" s="629"/>
      <c r="Q6" s="31"/>
    </row>
    <row r="7" spans="1:17" ht="10.5" customHeight="1">
      <c r="A7" s="54"/>
      <c r="B7" s="54"/>
      <c r="C7" s="31"/>
      <c r="D7" s="51"/>
      <c r="E7" s="51"/>
      <c r="F7" s="51"/>
      <c r="G7" s="51"/>
      <c r="H7" s="51"/>
      <c r="I7" s="51"/>
      <c r="J7" s="51"/>
      <c r="K7" s="51"/>
      <c r="L7" s="51"/>
      <c r="M7" s="51"/>
      <c r="N7" s="51"/>
      <c r="O7" s="51"/>
      <c r="P7" s="51"/>
      <c r="Q7" s="31"/>
    </row>
    <row r="8" spans="1:17" ht="18.95" customHeight="1">
      <c r="A8" s="232" t="s">
        <v>66</v>
      </c>
      <c r="B8" s="630" t="s">
        <v>67</v>
      </c>
      <c r="C8" s="630"/>
      <c r="D8" s="630"/>
      <c r="E8" s="630"/>
      <c r="F8" s="630"/>
      <c r="G8" s="630"/>
      <c r="H8" s="630"/>
      <c r="I8" s="630"/>
      <c r="J8" s="630"/>
      <c r="K8" s="630"/>
      <c r="L8" s="630"/>
      <c r="M8" s="630"/>
      <c r="N8" s="630"/>
      <c r="O8" s="630"/>
      <c r="P8" s="630"/>
      <c r="Q8" s="57"/>
    </row>
    <row r="9" spans="1:17" ht="18.95" customHeight="1">
      <c r="A9" s="54"/>
      <c r="B9" s="53" t="s">
        <v>37</v>
      </c>
      <c r="C9" s="629" t="s">
        <v>68</v>
      </c>
      <c r="D9" s="629"/>
      <c r="E9" s="629"/>
      <c r="F9" s="629"/>
      <c r="G9" s="629"/>
      <c r="H9" s="629"/>
      <c r="I9" s="629"/>
      <c r="J9" s="629"/>
      <c r="K9" s="629"/>
      <c r="L9" s="629"/>
      <c r="M9" s="629"/>
      <c r="N9" s="629"/>
      <c r="O9" s="629"/>
      <c r="P9" s="629"/>
      <c r="Q9" s="31"/>
    </row>
    <row r="10" spans="1:17" ht="18.95" customHeight="1">
      <c r="A10" s="54"/>
      <c r="B10" s="53" t="s">
        <v>40</v>
      </c>
      <c r="C10" s="629" t="s">
        <v>69</v>
      </c>
      <c r="D10" s="629"/>
      <c r="E10" s="629"/>
      <c r="F10" s="629"/>
      <c r="G10" s="629"/>
      <c r="H10" s="629"/>
      <c r="I10" s="629"/>
      <c r="J10" s="629"/>
      <c r="K10" s="629"/>
      <c r="L10" s="629"/>
      <c r="M10" s="629"/>
      <c r="N10" s="629"/>
      <c r="O10" s="629"/>
      <c r="P10" s="629"/>
      <c r="Q10" s="31"/>
    </row>
    <row r="11" spans="1:17" ht="18.95" customHeight="1">
      <c r="A11" s="54"/>
      <c r="B11" s="53" t="s">
        <v>43</v>
      </c>
      <c r="C11" s="629" t="s">
        <v>70</v>
      </c>
      <c r="D11" s="629"/>
      <c r="E11" s="629"/>
      <c r="F11" s="629"/>
      <c r="G11" s="629"/>
      <c r="H11" s="629"/>
      <c r="I11" s="629"/>
      <c r="J11" s="637"/>
      <c r="K11" s="48" t="s">
        <v>33</v>
      </c>
      <c r="L11" s="52"/>
      <c r="M11" s="52"/>
      <c r="N11" s="52"/>
      <c r="O11" s="52"/>
      <c r="P11" s="52"/>
      <c r="Q11" s="53"/>
    </row>
    <row r="12" spans="1:17" ht="10.5" customHeight="1">
      <c r="A12" s="54"/>
      <c r="B12" s="54"/>
      <c r="C12" s="31"/>
      <c r="D12" s="51"/>
      <c r="E12" s="51"/>
      <c r="F12" s="51"/>
      <c r="G12" s="51"/>
      <c r="H12" s="51"/>
      <c r="I12" s="51"/>
      <c r="J12" s="51"/>
      <c r="K12" s="51"/>
      <c r="L12" s="51"/>
      <c r="M12" s="51"/>
      <c r="N12" s="51"/>
      <c r="O12" s="51"/>
      <c r="P12" s="51"/>
      <c r="Q12" s="31"/>
    </row>
    <row r="13" spans="1:17" ht="18.95" customHeight="1">
      <c r="A13" s="232" t="s">
        <v>71</v>
      </c>
      <c r="B13" s="630" t="s">
        <v>72</v>
      </c>
      <c r="C13" s="630"/>
      <c r="D13" s="630"/>
      <c r="E13" s="630"/>
      <c r="F13" s="630"/>
      <c r="G13" s="630"/>
      <c r="H13" s="630"/>
      <c r="I13" s="630"/>
      <c r="J13" s="630"/>
      <c r="K13" s="630"/>
      <c r="L13" s="630"/>
      <c r="M13" s="630"/>
      <c r="N13" s="630"/>
      <c r="O13" s="630"/>
      <c r="P13" s="630"/>
      <c r="Q13" s="56"/>
    </row>
    <row r="14" spans="1:17" ht="25.5" customHeight="1">
      <c r="A14" s="54"/>
      <c r="B14" s="56" t="s">
        <v>37</v>
      </c>
      <c r="C14" s="639" t="s">
        <v>73</v>
      </c>
      <c r="D14" s="639"/>
      <c r="E14" s="639"/>
      <c r="F14" s="639"/>
      <c r="G14" s="639"/>
      <c r="H14" s="639"/>
      <c r="I14" s="639"/>
      <c r="J14" s="66"/>
      <c r="K14" s="55" t="s">
        <v>33</v>
      </c>
      <c r="L14" s="56"/>
      <c r="M14" s="56"/>
      <c r="N14" s="56"/>
      <c r="O14" s="56"/>
      <c r="P14" s="56"/>
      <c r="Q14" s="57"/>
    </row>
    <row r="15" spans="1:17" ht="18.95" customHeight="1">
      <c r="A15" s="54"/>
      <c r="B15" s="56" t="s">
        <v>40</v>
      </c>
      <c r="C15" s="66" t="s">
        <v>74</v>
      </c>
      <c r="D15" s="66"/>
      <c r="E15" s="66"/>
      <c r="F15" s="66"/>
      <c r="G15" s="66"/>
      <c r="H15" s="66"/>
      <c r="I15" s="66"/>
      <c r="J15" s="66"/>
      <c r="K15" s="303"/>
      <c r="L15" s="31"/>
      <c r="M15" s="31"/>
      <c r="N15" s="31"/>
      <c r="O15" s="31"/>
      <c r="P15" s="31"/>
      <c r="Q15" s="57"/>
    </row>
    <row r="16" spans="1:17" ht="21.75" customHeight="1">
      <c r="A16" s="54"/>
      <c r="B16" s="56" t="s">
        <v>43</v>
      </c>
      <c r="C16" s="66" t="s">
        <v>75</v>
      </c>
      <c r="D16" s="66"/>
      <c r="E16" s="66"/>
      <c r="F16" s="66"/>
      <c r="G16" s="66"/>
      <c r="H16" s="66"/>
      <c r="I16" s="66"/>
      <c r="J16" s="66"/>
      <c r="K16" s="48" t="s">
        <v>33</v>
      </c>
      <c r="L16" s="53"/>
      <c r="M16" s="53"/>
      <c r="N16" s="53"/>
      <c r="O16" s="53"/>
      <c r="P16" s="53"/>
      <c r="Q16" s="556"/>
    </row>
    <row r="17" spans="1:74" ht="23.25" customHeight="1">
      <c r="A17" s="54"/>
      <c r="B17" s="56" t="s">
        <v>47</v>
      </c>
      <c r="C17" s="66" t="s">
        <v>76</v>
      </c>
      <c r="D17" s="66"/>
      <c r="E17" s="66"/>
      <c r="F17" s="66"/>
      <c r="G17" s="66"/>
      <c r="H17" s="66"/>
      <c r="I17" s="66"/>
      <c r="J17" s="57"/>
      <c r="K17" s="48" t="s">
        <v>33</v>
      </c>
      <c r="L17" s="60" t="s">
        <v>77</v>
      </c>
      <c r="M17" s="60"/>
      <c r="N17" s="48" t="s">
        <v>33</v>
      </c>
      <c r="O17" s="60" t="s">
        <v>78</v>
      </c>
      <c r="P17" s="57"/>
      <c r="Q17" s="63"/>
    </row>
    <row r="18" spans="1:74" ht="10.5" customHeight="1">
      <c r="A18" s="54"/>
      <c r="B18" s="56"/>
      <c r="D18" s="31"/>
      <c r="E18" s="31"/>
      <c r="F18" s="67"/>
      <c r="G18" s="67"/>
      <c r="H18" s="57"/>
      <c r="I18" s="57"/>
      <c r="J18" s="57"/>
      <c r="K18" s="63"/>
      <c r="L18" s="63"/>
      <c r="M18" s="60"/>
      <c r="N18" s="60"/>
      <c r="O18" s="60"/>
      <c r="P18" s="60"/>
      <c r="Q18" s="57"/>
    </row>
    <row r="19" spans="1:74">
      <c r="A19" s="54"/>
      <c r="B19" s="56" t="s">
        <v>54</v>
      </c>
      <c r="C19" s="640" t="s">
        <v>79</v>
      </c>
      <c r="D19" s="640"/>
      <c r="E19" s="640"/>
      <c r="F19" s="640"/>
      <c r="G19" s="640"/>
      <c r="H19" s="640"/>
      <c r="I19" s="640"/>
      <c r="J19" s="640"/>
      <c r="K19" s="640"/>
      <c r="L19" s="640"/>
      <c r="M19" s="640"/>
      <c r="N19" s="640"/>
      <c r="O19" s="640"/>
      <c r="P19" s="640"/>
      <c r="Q19" s="57"/>
    </row>
    <row r="20" spans="1:74" ht="15" customHeight="1">
      <c r="A20" s="54"/>
      <c r="B20" s="54"/>
      <c r="C20" s="641" t="s">
        <v>80</v>
      </c>
      <c r="D20" s="641"/>
      <c r="E20" s="641"/>
      <c r="F20" s="641"/>
      <c r="G20" s="641"/>
      <c r="H20" s="641"/>
      <c r="I20" s="641"/>
      <c r="J20" s="641"/>
      <c r="K20" s="641"/>
      <c r="L20" s="641"/>
      <c r="M20" s="641"/>
      <c r="N20" s="304"/>
      <c r="O20" s="304"/>
      <c r="P20" s="268"/>
      <c r="Q20" s="57"/>
    </row>
    <row r="21" spans="1:74" ht="10.5" customHeight="1">
      <c r="A21" s="54"/>
      <c r="B21" s="54"/>
      <c r="C21" s="31"/>
      <c r="D21" s="638"/>
      <c r="E21" s="638"/>
      <c r="F21" s="638"/>
      <c r="G21" s="638"/>
      <c r="H21" s="638"/>
      <c r="I21" s="638"/>
      <c r="J21" s="57"/>
      <c r="K21" s="52"/>
      <c r="L21" s="60"/>
      <c r="M21" s="60"/>
      <c r="N21" s="60"/>
      <c r="O21" s="60"/>
      <c r="P21" s="60"/>
      <c r="Q21" s="57"/>
    </row>
    <row r="22" spans="1:74" ht="18.95" customHeight="1">
      <c r="A22" s="232" t="s">
        <v>81</v>
      </c>
      <c r="B22" s="636" t="s">
        <v>82</v>
      </c>
      <c r="C22" s="636"/>
      <c r="D22" s="636"/>
      <c r="E22" s="636"/>
      <c r="F22" s="636"/>
      <c r="G22" s="636"/>
      <c r="H22" s="636"/>
      <c r="I22" s="636"/>
      <c r="J22" s="636"/>
      <c r="K22" s="636"/>
      <c r="L22" s="636"/>
      <c r="M22" s="636"/>
      <c r="N22" s="636"/>
      <c r="O22" s="636"/>
      <c r="P22" s="636"/>
      <c r="Q22" s="57"/>
    </row>
    <row r="23" spans="1:74" ht="25.5" customHeight="1">
      <c r="A23" s="233"/>
      <c r="B23" s="629" t="s">
        <v>83</v>
      </c>
      <c r="C23" s="629"/>
      <c r="D23" s="629"/>
      <c r="E23" s="629"/>
      <c r="F23" s="629"/>
      <c r="G23" s="629"/>
      <c r="H23" s="629"/>
      <c r="I23" s="629"/>
      <c r="J23" s="629"/>
      <c r="K23" s="629"/>
      <c r="L23" s="629"/>
      <c r="M23" s="629"/>
      <c r="N23" s="629"/>
      <c r="O23" s="629"/>
      <c r="P23" s="629"/>
      <c r="Q23" s="31"/>
    </row>
    <row r="24" spans="1:74" ht="10.5" customHeight="1">
      <c r="A24" s="233"/>
      <c r="B24" s="233"/>
      <c r="C24" s="31"/>
      <c r="D24" s="51"/>
      <c r="E24" s="51"/>
      <c r="F24" s="51"/>
      <c r="G24" s="51"/>
      <c r="H24" s="51"/>
      <c r="I24" s="51"/>
      <c r="J24" s="51"/>
      <c r="K24" s="51"/>
      <c r="L24" s="51"/>
      <c r="M24" s="51"/>
      <c r="N24" s="51"/>
      <c r="O24" s="51"/>
      <c r="P24" s="51"/>
      <c r="Q24" s="31"/>
    </row>
    <row r="25" spans="1:74" ht="17.25" customHeight="1">
      <c r="A25" s="232" t="s">
        <v>84</v>
      </c>
      <c r="B25" s="636" t="s">
        <v>85</v>
      </c>
      <c r="C25" s="636"/>
      <c r="D25" s="636"/>
      <c r="E25" s="636"/>
      <c r="F25" s="636"/>
      <c r="G25" s="636"/>
      <c r="H25" s="636"/>
      <c r="I25" s="636"/>
      <c r="J25" s="636"/>
      <c r="K25" s="636"/>
      <c r="L25" s="636"/>
      <c r="M25" s="636"/>
      <c r="N25" s="636"/>
      <c r="O25" s="636"/>
      <c r="P25" s="636"/>
      <c r="Q25" s="53"/>
    </row>
    <row r="26" spans="1:74" ht="17.25" customHeight="1">
      <c r="A26" s="233"/>
      <c r="B26" s="629" t="s">
        <v>86</v>
      </c>
      <c r="C26" s="629"/>
      <c r="D26" s="629"/>
      <c r="E26" s="629"/>
      <c r="F26" s="629"/>
      <c r="G26" s="629"/>
      <c r="H26" s="629"/>
      <c r="I26" s="629"/>
      <c r="J26" s="629"/>
      <c r="K26" s="629"/>
      <c r="L26" s="629"/>
      <c r="M26" s="629"/>
      <c r="N26" s="629"/>
      <c r="O26" s="629"/>
      <c r="P26" s="629"/>
      <c r="Q26" s="31"/>
    </row>
    <row r="27" spans="1:74" ht="10.5" customHeight="1">
      <c r="A27" s="233"/>
      <c r="B27" s="233"/>
      <c r="C27" s="31"/>
      <c r="D27" s="51"/>
      <c r="E27" s="51"/>
      <c r="F27" s="51"/>
      <c r="G27" s="51"/>
      <c r="H27" s="51"/>
      <c r="I27" s="51"/>
      <c r="J27" s="51"/>
      <c r="K27" s="51"/>
      <c r="L27" s="51"/>
      <c r="M27" s="51"/>
      <c r="N27" s="51"/>
      <c r="O27" s="51"/>
      <c r="P27" s="51"/>
      <c r="Q27" s="31"/>
    </row>
    <row r="28" spans="1:74" ht="17.25" customHeight="1">
      <c r="A28" s="232" t="s">
        <v>87</v>
      </c>
      <c r="B28" s="636" t="s">
        <v>88</v>
      </c>
      <c r="C28" s="636"/>
      <c r="D28" s="636"/>
      <c r="E28" s="636"/>
      <c r="F28" s="636"/>
      <c r="G28" s="636"/>
      <c r="H28" s="636"/>
      <c r="I28" s="636"/>
      <c r="J28" s="636"/>
      <c r="K28" s="636"/>
      <c r="L28" s="636"/>
      <c r="M28" s="636"/>
      <c r="N28" s="636"/>
      <c r="O28" s="636"/>
      <c r="P28" s="636"/>
      <c r="Q28" s="57"/>
    </row>
    <row r="29" spans="1:74" ht="37.5" customHeight="1">
      <c r="A29" s="233"/>
      <c r="B29" s="629" t="s">
        <v>89</v>
      </c>
      <c r="C29" s="629"/>
      <c r="D29" s="629"/>
      <c r="E29" s="629"/>
      <c r="F29" s="629"/>
      <c r="G29" s="629"/>
      <c r="H29" s="629"/>
      <c r="I29" s="629"/>
      <c r="J29" s="629"/>
      <c r="K29" s="629"/>
      <c r="L29" s="629"/>
      <c r="M29" s="629"/>
      <c r="N29" s="629"/>
      <c r="O29" s="629"/>
      <c r="P29" s="629"/>
      <c r="Q29" s="31"/>
    </row>
    <row r="30" spans="1:74" ht="10.5" customHeight="1">
      <c r="A30" s="233"/>
      <c r="B30" s="233"/>
      <c r="C30" s="31"/>
      <c r="D30" s="51"/>
      <c r="E30" s="51"/>
      <c r="F30" s="51"/>
      <c r="G30" s="51"/>
      <c r="H30" s="51"/>
      <c r="I30" s="51"/>
      <c r="J30" s="51"/>
      <c r="K30" s="51"/>
      <c r="L30" s="51"/>
      <c r="M30" s="51"/>
      <c r="N30" s="51"/>
      <c r="O30" s="51"/>
      <c r="P30" s="51"/>
      <c r="Q30" s="31"/>
    </row>
    <row r="31" spans="1:74" s="32" customFormat="1" ht="17.25" customHeight="1">
      <c r="A31" s="233" t="s">
        <v>90</v>
      </c>
      <c r="B31" s="636" t="s">
        <v>91</v>
      </c>
      <c r="C31" s="636"/>
      <c r="D31" s="636"/>
      <c r="E31" s="636"/>
      <c r="F31" s="636"/>
      <c r="G31" s="636"/>
      <c r="H31" s="636"/>
      <c r="I31" s="636"/>
      <c r="J31" s="636"/>
      <c r="K31" s="636"/>
      <c r="L31" s="636"/>
      <c r="M31" s="636"/>
      <c r="N31" s="636"/>
      <c r="O31" s="636"/>
      <c r="P31" s="636"/>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row>
    <row r="32" spans="1:74" s="32" customFormat="1" ht="28.5" customHeight="1">
      <c r="A32" s="58"/>
      <c r="B32" s="629" t="s">
        <v>92</v>
      </c>
      <c r="C32" s="629"/>
      <c r="D32" s="629"/>
      <c r="E32" s="629"/>
      <c r="F32" s="629"/>
      <c r="G32" s="629"/>
      <c r="H32" s="637"/>
      <c r="I32" s="48" t="s">
        <v>33</v>
      </c>
      <c r="K32" s="629" t="s">
        <v>93</v>
      </c>
      <c r="L32" s="629"/>
      <c r="M32" s="629"/>
      <c r="N32" s="629"/>
      <c r="O32" s="629"/>
      <c r="P32" s="629"/>
      <c r="Q32" s="59"/>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row>
    <row r="33" spans="1:74" s="32" customFormat="1" ht="46.5" customHeight="1">
      <c r="A33" s="54"/>
      <c r="B33" s="629" t="s">
        <v>94</v>
      </c>
      <c r="C33" s="629"/>
      <c r="D33" s="629"/>
      <c r="E33" s="629"/>
      <c r="F33" s="629"/>
      <c r="G33" s="629"/>
      <c r="H33" s="629"/>
      <c r="I33" s="629"/>
      <c r="J33" s="629"/>
      <c r="K33" s="629"/>
      <c r="L33" s="629"/>
      <c r="M33" s="629"/>
      <c r="N33" s="629"/>
      <c r="O33" s="629"/>
      <c r="P33" s="629"/>
      <c r="Q33" s="31"/>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row>
    <row r="34" spans="1:74" s="32" customFormat="1" ht="17.25" customHeight="1">
      <c r="A34" s="54"/>
      <c r="B34" s="53" t="s">
        <v>37</v>
      </c>
      <c r="C34" s="629" t="s">
        <v>95</v>
      </c>
      <c r="D34" s="629"/>
      <c r="E34" s="629"/>
      <c r="F34" s="629"/>
      <c r="G34" s="629"/>
      <c r="H34" s="629"/>
      <c r="I34" s="629"/>
      <c r="J34" s="629"/>
      <c r="K34" s="629"/>
      <c r="L34" s="629"/>
      <c r="M34" s="629"/>
      <c r="N34" s="629"/>
      <c r="O34" s="629"/>
      <c r="P34" s="629"/>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row>
    <row r="35" spans="1:74" s="32" customFormat="1" ht="17.25" customHeight="1">
      <c r="A35" s="62"/>
      <c r="B35" s="415"/>
      <c r="C35" s="557" t="s">
        <v>96</v>
      </c>
      <c r="D35" s="629" t="s">
        <v>97</v>
      </c>
      <c r="E35" s="631"/>
      <c r="F35" s="631"/>
      <c r="G35" s="631"/>
      <c r="H35" s="631"/>
      <c r="I35" s="631"/>
      <c r="J35" s="631"/>
      <c r="K35" s="631"/>
      <c r="L35" s="631"/>
      <c r="M35" s="631"/>
      <c r="N35" s="631"/>
      <c r="O35" s="631"/>
      <c r="P35" s="631"/>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row>
    <row r="36" spans="1:74" s="32" customFormat="1" ht="17.25" customHeight="1">
      <c r="A36" s="62"/>
      <c r="B36" s="396"/>
      <c r="C36" s="557" t="s">
        <v>96</v>
      </c>
      <c r="D36" s="629" t="s">
        <v>98</v>
      </c>
      <c r="E36" s="631"/>
      <c r="F36" s="631"/>
      <c r="G36" s="631"/>
      <c r="H36" s="631"/>
      <c r="I36" s="631"/>
      <c r="J36" s="631"/>
      <c r="K36" s="631"/>
      <c r="L36" s="631"/>
      <c r="M36" s="631"/>
      <c r="N36" s="631"/>
      <c r="O36" s="631"/>
      <c r="P36" s="631"/>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row>
    <row r="37" spans="1:74" s="32" customFormat="1" ht="17.25" customHeight="1">
      <c r="A37" s="62"/>
      <c r="B37" s="53" t="s">
        <v>40</v>
      </c>
      <c r="C37" s="629" t="s">
        <v>99</v>
      </c>
      <c r="D37" s="629"/>
      <c r="E37" s="629"/>
      <c r="F37" s="629"/>
      <c r="G37" s="629"/>
      <c r="H37" s="629"/>
      <c r="I37" s="629"/>
      <c r="J37" s="629"/>
      <c r="K37" s="629"/>
      <c r="L37" s="629"/>
      <c r="M37" s="629"/>
      <c r="N37" s="629"/>
      <c r="O37" s="629"/>
      <c r="P37" s="629"/>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row>
    <row r="38" spans="1:74" s="32" customFormat="1" ht="17.25" customHeight="1">
      <c r="A38" s="62"/>
      <c r="B38" s="53" t="s">
        <v>43</v>
      </c>
      <c r="C38" s="629" t="s">
        <v>100</v>
      </c>
      <c r="D38" s="629"/>
      <c r="E38" s="629"/>
      <c r="F38" s="629"/>
      <c r="G38" s="629"/>
      <c r="H38" s="629"/>
      <c r="I38" s="629"/>
      <c r="J38" s="629"/>
      <c r="K38" s="629"/>
      <c r="L38" s="629"/>
      <c r="M38" s="629"/>
      <c r="N38" s="629"/>
      <c r="O38" s="629"/>
      <c r="P38" s="629"/>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row>
    <row r="39" spans="1:74" s="32" customFormat="1" ht="17.25" customHeight="1">
      <c r="A39" s="62"/>
      <c r="B39" s="53"/>
      <c r="C39" s="557" t="s">
        <v>96</v>
      </c>
      <c r="D39" s="629" t="s">
        <v>101</v>
      </c>
      <c r="E39" s="631"/>
      <c r="F39" s="631"/>
      <c r="G39" s="631"/>
      <c r="H39" s="631"/>
      <c r="I39" s="631"/>
      <c r="J39" s="631"/>
      <c r="K39" s="631"/>
      <c r="L39" s="631"/>
      <c r="M39" s="631"/>
      <c r="N39" s="631"/>
      <c r="O39" s="631"/>
      <c r="P39" s="631"/>
      <c r="Q39" s="31"/>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row>
    <row r="40" spans="1:74" s="32" customFormat="1" ht="17.25" customHeight="1">
      <c r="A40" s="62"/>
      <c r="B40" s="53" t="s">
        <v>47</v>
      </c>
      <c r="C40" s="629" t="s">
        <v>102</v>
      </c>
      <c r="D40" s="629"/>
      <c r="E40" s="629"/>
      <c r="F40" s="629"/>
      <c r="G40" s="629"/>
      <c r="H40" s="629"/>
      <c r="I40" s="629"/>
      <c r="J40" s="629"/>
      <c r="K40" s="629"/>
      <c r="L40" s="629"/>
      <c r="M40" s="629"/>
      <c r="N40" s="629"/>
      <c r="O40" s="629"/>
      <c r="P40" s="629"/>
      <c r="Q40" s="31"/>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row>
    <row r="41" spans="1:74" s="32" customFormat="1" ht="17.25" customHeight="1">
      <c r="A41" s="62"/>
      <c r="B41" s="53"/>
      <c r="C41" s="557" t="s">
        <v>96</v>
      </c>
      <c r="D41" s="629" t="s">
        <v>103</v>
      </c>
      <c r="E41" s="631"/>
      <c r="F41" s="631"/>
      <c r="G41" s="631"/>
      <c r="H41" s="631"/>
      <c r="I41" s="631"/>
      <c r="J41" s="631"/>
      <c r="K41" s="631"/>
      <c r="L41" s="631"/>
      <c r="M41" s="631"/>
      <c r="N41" s="631"/>
      <c r="O41" s="631"/>
      <c r="P41" s="631"/>
      <c r="Q41" s="31"/>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row>
    <row r="42" spans="1:74" s="32" customFormat="1" ht="17.25" customHeight="1">
      <c r="A42" s="62"/>
      <c r="B42" s="53" t="s">
        <v>54</v>
      </c>
      <c r="C42" s="629" t="s">
        <v>104</v>
      </c>
      <c r="D42" s="629"/>
      <c r="E42" s="629"/>
      <c r="F42" s="629"/>
      <c r="G42" s="629"/>
      <c r="H42" s="629"/>
      <c r="I42" s="629"/>
      <c r="J42" s="629"/>
      <c r="K42" s="629"/>
      <c r="L42" s="629"/>
      <c r="M42" s="629"/>
      <c r="N42" s="629"/>
      <c r="O42" s="629"/>
      <c r="P42" s="629"/>
      <c r="Q42" s="31"/>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row>
    <row r="43" spans="1:74" s="32" customFormat="1" ht="17.25" customHeight="1">
      <c r="A43" s="62"/>
      <c r="B43" s="53" t="s">
        <v>105</v>
      </c>
      <c r="C43" s="629" t="s">
        <v>106</v>
      </c>
      <c r="D43" s="629"/>
      <c r="E43" s="629"/>
      <c r="F43" s="629"/>
      <c r="G43" s="629"/>
      <c r="H43" s="629"/>
      <c r="I43" s="629"/>
      <c r="J43" s="629"/>
      <c r="K43" s="629"/>
      <c r="L43" s="629"/>
      <c r="M43" s="629"/>
      <c r="N43" s="629"/>
      <c r="O43" s="629"/>
      <c r="P43" s="629"/>
      <c r="Q43" s="31"/>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row>
    <row r="44" spans="1:74" s="32" customFormat="1" ht="17.25" customHeight="1">
      <c r="A44" s="62"/>
      <c r="B44" s="53"/>
      <c r="C44" s="557" t="s">
        <v>96</v>
      </c>
      <c r="D44" s="629" t="s">
        <v>107</v>
      </c>
      <c r="E44" s="629"/>
      <c r="F44" s="629"/>
      <c r="G44" s="629"/>
      <c r="H44" s="629"/>
      <c r="I44" s="629"/>
      <c r="J44" s="629"/>
      <c r="K44" s="629"/>
      <c r="L44" s="629"/>
      <c r="M44" s="629"/>
      <c r="N44" s="629"/>
      <c r="O44" s="629"/>
      <c r="P44" s="31"/>
      <c r="Q44" s="31"/>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row>
    <row r="45" spans="1:74" s="32" customFormat="1" ht="17.25" customHeight="1">
      <c r="A45" s="62"/>
      <c r="B45" s="53"/>
      <c r="C45" s="557" t="s">
        <v>96</v>
      </c>
      <c r="D45" s="629" t="s">
        <v>108</v>
      </c>
      <c r="E45" s="629"/>
      <c r="F45" s="629"/>
      <c r="G45" s="629"/>
      <c r="H45" s="629"/>
      <c r="I45" s="629"/>
      <c r="J45" s="629"/>
      <c r="K45" s="629"/>
      <c r="L45" s="629"/>
      <c r="M45" s="629"/>
      <c r="N45" s="629"/>
      <c r="O45" s="629"/>
      <c r="P45" s="629"/>
      <c r="Q45" s="31"/>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row>
    <row r="46" spans="1:74" s="32" customFormat="1" ht="17.25" customHeight="1">
      <c r="A46" s="62"/>
      <c r="B46" s="53" t="s">
        <v>109</v>
      </c>
      <c r="C46" s="629" t="s">
        <v>110</v>
      </c>
      <c r="D46" s="629"/>
      <c r="E46" s="629"/>
      <c r="F46" s="629"/>
      <c r="G46" s="629"/>
      <c r="H46" s="629"/>
      <c r="I46" s="634" t="s">
        <v>111</v>
      </c>
      <c r="J46" s="634"/>
      <c r="K46" s="634"/>
      <c r="L46" s="51" t="s">
        <v>112</v>
      </c>
      <c r="M46" s="632" t="s">
        <v>113</v>
      </c>
      <c r="N46" s="632"/>
      <c r="O46" s="632"/>
      <c r="P46" s="632"/>
      <c r="Q46" s="63"/>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row>
    <row r="47" spans="1:74" s="32" customFormat="1" ht="17.25" customHeight="1">
      <c r="A47" s="62"/>
      <c r="B47" s="53" t="s">
        <v>114</v>
      </c>
      <c r="C47" s="635" t="s">
        <v>115</v>
      </c>
      <c r="D47" s="635"/>
      <c r="E47" s="635"/>
      <c r="F47" s="635"/>
      <c r="G47" s="635"/>
      <c r="H47" s="635"/>
      <c r="I47" s="633" t="s">
        <v>116</v>
      </c>
      <c r="J47" s="633"/>
      <c r="K47" s="633"/>
      <c r="L47" s="633"/>
      <c r="M47" s="633"/>
      <c r="N47" s="63"/>
      <c r="O47" s="63"/>
      <c r="P47" s="63"/>
      <c r="Q47" s="63"/>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row>
    <row r="48" spans="1:74" s="32" customFormat="1" ht="18.95" customHeight="1">
      <c r="A48" s="269"/>
      <c r="B48" s="269"/>
      <c r="C48" s="57"/>
      <c r="D48" s="67"/>
      <c r="E48" s="67"/>
      <c r="F48" s="57"/>
      <c r="G48" s="57"/>
      <c r="H48" s="57"/>
      <c r="I48" s="57"/>
      <c r="J48" s="57"/>
      <c r="K48" s="61"/>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row>
    <row r="49" spans="1:17" s="57" customFormat="1" ht="18.95" customHeight="1">
      <c r="A49" s="54"/>
      <c r="B49" s="54"/>
      <c r="C49" s="630"/>
      <c r="D49" s="630"/>
      <c r="E49" s="630"/>
      <c r="F49" s="630"/>
      <c r="G49" s="630"/>
      <c r="H49" s="630"/>
      <c r="I49" s="630"/>
      <c r="J49" s="630"/>
      <c r="K49" s="630"/>
      <c r="L49" s="630"/>
      <c r="M49" s="630"/>
      <c r="N49" s="630"/>
      <c r="O49" s="630"/>
      <c r="P49" s="630"/>
      <c r="Q49" s="56"/>
    </row>
    <row r="50" spans="1:17" s="61" customFormat="1" ht="18.95" customHeight="1">
      <c r="A50" s="270"/>
      <c r="B50" s="270"/>
      <c r="C50" s="59"/>
      <c r="D50" s="629"/>
      <c r="E50" s="629"/>
      <c r="F50" s="629"/>
      <c r="G50" s="629"/>
      <c r="H50" s="629"/>
      <c r="I50" s="629"/>
      <c r="J50" s="629"/>
      <c r="K50" s="629"/>
      <c r="L50" s="629"/>
      <c r="M50" s="629"/>
      <c r="N50" s="629"/>
      <c r="O50" s="629"/>
      <c r="P50" s="629"/>
      <c r="Q50" s="31"/>
    </row>
    <row r="51" spans="1:17" s="61" customFormat="1" ht="18.95" customHeight="1">
      <c r="A51" s="270"/>
      <c r="B51" s="270"/>
      <c r="C51" s="59"/>
      <c r="D51" s="629"/>
      <c r="E51" s="629"/>
      <c r="F51" s="629"/>
      <c r="G51" s="629"/>
      <c r="H51" s="629"/>
      <c r="I51" s="629"/>
      <c r="J51" s="629"/>
      <c r="K51" s="629"/>
      <c r="L51" s="629"/>
      <c r="M51" s="629"/>
      <c r="N51" s="629"/>
      <c r="O51" s="629"/>
      <c r="P51" s="629"/>
      <c r="Q51" s="31"/>
    </row>
    <row r="52" spans="1:17" s="61" customFormat="1" ht="18.95" customHeight="1">
      <c r="A52" s="270"/>
      <c r="B52" s="270"/>
      <c r="C52" s="59"/>
      <c r="D52" s="629"/>
      <c r="E52" s="629"/>
      <c r="F52" s="629"/>
      <c r="G52" s="629"/>
      <c r="H52" s="629"/>
      <c r="I52" s="629"/>
      <c r="J52" s="629"/>
      <c r="K52" s="629"/>
      <c r="L52" s="629"/>
      <c r="M52" s="629"/>
      <c r="N52" s="629"/>
      <c r="O52" s="629"/>
      <c r="P52" s="629"/>
      <c r="Q52" s="31"/>
    </row>
    <row r="53" spans="1:17" s="61" customFormat="1" ht="18.95" customHeight="1">
      <c r="A53" s="270"/>
      <c r="B53" s="270"/>
      <c r="C53" s="59"/>
      <c r="D53" s="629"/>
      <c r="E53" s="629"/>
      <c r="F53" s="629"/>
      <c r="G53" s="629"/>
      <c r="H53" s="629"/>
      <c r="I53" s="629"/>
      <c r="J53" s="629"/>
      <c r="K53" s="629"/>
      <c r="L53" s="629"/>
      <c r="M53" s="629"/>
      <c r="N53" s="629"/>
      <c r="O53" s="629"/>
      <c r="P53" s="629"/>
      <c r="Q53" s="31"/>
    </row>
    <row r="54" spans="1:17" s="61" customFormat="1" ht="12.6" customHeight="1">
      <c r="A54" s="270"/>
      <c r="B54" s="270"/>
      <c r="C54" s="59"/>
      <c r="D54" s="629"/>
      <c r="E54" s="629"/>
      <c r="F54" s="629"/>
      <c r="G54" s="629"/>
      <c r="H54" s="629"/>
      <c r="I54" s="629"/>
      <c r="J54" s="629"/>
      <c r="K54" s="629"/>
      <c r="L54" s="629"/>
      <c r="M54" s="629"/>
      <c r="N54" s="629"/>
      <c r="O54" s="629"/>
      <c r="P54" s="629"/>
      <c r="Q54" s="31"/>
    </row>
    <row r="55" spans="1:17" s="61" customFormat="1" ht="27" customHeight="1">
      <c r="A55" s="270"/>
      <c r="B55" s="270"/>
      <c r="C55" s="59"/>
      <c r="D55" s="629"/>
      <c r="E55" s="629"/>
      <c r="F55" s="629"/>
      <c r="G55" s="629"/>
      <c r="H55" s="629"/>
      <c r="I55" s="629"/>
      <c r="J55" s="629"/>
      <c r="K55" s="629"/>
      <c r="L55" s="629"/>
      <c r="M55" s="629"/>
      <c r="N55" s="629"/>
      <c r="O55" s="629"/>
      <c r="P55" s="629"/>
      <c r="Q55" s="31"/>
    </row>
    <row r="56" spans="1:17" s="61" customFormat="1" ht="15" customHeight="1">
      <c r="A56" s="270"/>
      <c r="B56" s="270"/>
      <c r="C56" s="59"/>
      <c r="D56" s="629"/>
      <c r="E56" s="629"/>
      <c r="F56" s="629"/>
      <c r="G56" s="629"/>
      <c r="H56" s="629"/>
      <c r="I56" s="629"/>
      <c r="J56" s="629"/>
      <c r="K56" s="629"/>
      <c r="L56" s="629"/>
      <c r="M56" s="629"/>
      <c r="N56" s="629"/>
      <c r="O56" s="629"/>
      <c r="P56" s="629"/>
      <c r="Q56" s="31"/>
    </row>
    <row r="57" spans="1:17" s="63" customFormat="1"/>
    <row r="58" spans="1:17" s="63" customFormat="1"/>
    <row r="59" spans="1:17" s="63" customFormat="1"/>
    <row r="60" spans="1:17" s="63" customFormat="1"/>
    <row r="61" spans="1:17" s="63" customFormat="1"/>
    <row r="62" spans="1:17" s="63" customFormat="1"/>
    <row r="63" spans="1:17" s="63" customFormat="1"/>
    <row r="64" spans="1:17" s="63" customFormat="1"/>
    <row r="65" s="63" customFormat="1"/>
    <row r="66" s="63" customFormat="1"/>
    <row r="67" s="63" customFormat="1"/>
    <row r="68" s="63" customFormat="1"/>
    <row r="69" s="63" customFormat="1"/>
    <row r="70" s="63" customFormat="1"/>
    <row r="71" s="63" customFormat="1"/>
    <row r="72" s="63" customFormat="1"/>
    <row r="73" s="63" customFormat="1"/>
    <row r="74" s="63" customFormat="1"/>
    <row r="75" s="63" customFormat="1"/>
    <row r="76" s="63" customFormat="1"/>
    <row r="77" s="63" customFormat="1"/>
    <row r="78" s="63" customFormat="1"/>
    <row r="79" s="63" customFormat="1"/>
    <row r="80"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row r="95" s="63" customFormat="1"/>
    <row r="96" s="63" customFormat="1"/>
    <row r="97" s="63" customFormat="1"/>
    <row r="98" s="63" customFormat="1"/>
    <row r="99" s="63" customFormat="1"/>
    <row r="100" s="63" customFormat="1"/>
    <row r="101" s="63" customFormat="1"/>
    <row r="102" s="63" customFormat="1"/>
    <row r="103" s="63" customFormat="1"/>
    <row r="104" s="63" customFormat="1"/>
    <row r="105" s="63" customFormat="1"/>
    <row r="106" s="63" customFormat="1"/>
    <row r="107" s="63" customFormat="1"/>
    <row r="108" s="63" customFormat="1"/>
    <row r="109" s="63" customFormat="1"/>
    <row r="110" s="63" customFormat="1"/>
    <row r="111" s="63" customFormat="1"/>
    <row r="112" s="63" customFormat="1"/>
    <row r="113" s="63" customFormat="1"/>
    <row r="114" s="63" customFormat="1"/>
    <row r="115" s="63" customFormat="1"/>
    <row r="116" s="63" customFormat="1"/>
    <row r="117" s="63" customFormat="1"/>
    <row r="118" s="63" customFormat="1"/>
    <row r="119" s="63" customFormat="1"/>
    <row r="120" s="63" customFormat="1"/>
    <row r="121" s="63" customFormat="1"/>
    <row r="122" s="63" customFormat="1"/>
    <row r="123" s="63" customFormat="1"/>
    <row r="124" s="63" customFormat="1"/>
    <row r="125" s="63" customFormat="1"/>
    <row r="126" s="63" customFormat="1"/>
    <row r="127" s="63" customFormat="1"/>
    <row r="128" s="63" customFormat="1"/>
    <row r="129" s="63" customFormat="1"/>
    <row r="130" s="63" customFormat="1"/>
    <row r="131" s="63" customFormat="1"/>
    <row r="132" s="63" customFormat="1"/>
    <row r="133" s="63" customFormat="1"/>
    <row r="134" s="63" customFormat="1"/>
    <row r="135" s="63" customFormat="1"/>
    <row r="136" s="63" customFormat="1"/>
    <row r="137" s="63" customFormat="1"/>
    <row r="138" s="63" customFormat="1"/>
    <row r="139" s="63" customFormat="1"/>
    <row r="140" s="63" customFormat="1"/>
    <row r="141" s="63" customFormat="1"/>
    <row r="142" s="63" customFormat="1"/>
    <row r="143" s="63" customFormat="1"/>
    <row r="144" s="63" customFormat="1"/>
    <row r="145" s="63" customFormat="1"/>
    <row r="146" s="63" customFormat="1"/>
    <row r="147" s="63" customFormat="1"/>
    <row r="148" s="63" customFormat="1"/>
    <row r="149" s="63" customFormat="1"/>
    <row r="150" s="63" customFormat="1"/>
    <row r="151" s="63" customFormat="1"/>
    <row r="152" s="63" customFormat="1"/>
    <row r="153" s="63" customFormat="1"/>
    <row r="154" s="63" customFormat="1"/>
    <row r="155" s="63" customFormat="1"/>
    <row r="156" s="63" customFormat="1"/>
    <row r="157" s="63" customFormat="1"/>
    <row r="158" s="63" customFormat="1"/>
    <row r="159" s="63" customFormat="1"/>
    <row r="160" s="63" customFormat="1"/>
    <row r="161" s="63" customFormat="1"/>
    <row r="162" s="63" customFormat="1"/>
    <row r="163" s="63" customFormat="1"/>
    <row r="164" s="63" customFormat="1"/>
    <row r="165" s="63" customFormat="1"/>
    <row r="166" s="63" customFormat="1"/>
    <row r="167" s="63" customFormat="1"/>
    <row r="168" s="63" customFormat="1"/>
    <row r="169" s="63" customFormat="1"/>
    <row r="170" s="63" customFormat="1"/>
    <row r="171" s="63" customFormat="1"/>
    <row r="172" s="63" customFormat="1"/>
    <row r="173" s="63" customFormat="1"/>
    <row r="174" s="63" customFormat="1"/>
    <row r="175" s="63" customFormat="1"/>
    <row r="176" s="63" customFormat="1"/>
    <row r="177" s="63" customFormat="1"/>
    <row r="178" s="63" customFormat="1"/>
    <row r="179" s="63" customFormat="1"/>
    <row r="180" s="63" customFormat="1"/>
    <row r="181" s="63" customFormat="1"/>
    <row r="182" s="63" customFormat="1"/>
    <row r="183" s="63" customFormat="1"/>
    <row r="184" s="63" customFormat="1"/>
    <row r="185" s="63" customFormat="1"/>
    <row r="186" s="63" customFormat="1"/>
    <row r="187" s="63" customFormat="1"/>
    <row r="188" s="63" customFormat="1"/>
    <row r="189" s="63" customFormat="1"/>
    <row r="190" s="63" customFormat="1"/>
    <row r="191" s="63" customFormat="1"/>
    <row r="192" s="63" customFormat="1"/>
    <row r="193" s="63" customFormat="1"/>
    <row r="194" s="63" customFormat="1"/>
    <row r="195" s="63" customFormat="1"/>
    <row r="196" s="63" customFormat="1"/>
    <row r="197" s="63" customFormat="1"/>
    <row r="198" s="63" customFormat="1"/>
    <row r="199" s="63" customFormat="1"/>
    <row r="200" s="63" customFormat="1"/>
    <row r="201" s="63" customFormat="1"/>
    <row r="202" s="63" customFormat="1"/>
    <row r="203" s="63" customFormat="1"/>
    <row r="204" s="63" customFormat="1"/>
    <row r="205" s="63" customFormat="1"/>
    <row r="206" s="63" customFormat="1"/>
    <row r="207" s="63" customFormat="1"/>
    <row r="208" s="63" customFormat="1"/>
    <row r="209" s="63" customFormat="1"/>
    <row r="210" s="63" customFormat="1"/>
    <row r="211" s="63" customFormat="1"/>
    <row r="212" s="63" customFormat="1"/>
    <row r="213" s="63" customFormat="1"/>
    <row r="214" s="63" customFormat="1"/>
    <row r="215" s="63" customFormat="1"/>
    <row r="216" s="63" customFormat="1"/>
    <row r="217" s="63" customFormat="1"/>
    <row r="218" s="63" customFormat="1"/>
    <row r="219" s="63" customFormat="1"/>
    <row r="220" s="63" customFormat="1"/>
    <row r="221" s="63" customFormat="1"/>
    <row r="222" s="63" customFormat="1"/>
    <row r="223" s="63" customFormat="1"/>
    <row r="224" s="63" customFormat="1"/>
    <row r="225" s="63" customFormat="1"/>
    <row r="226" s="63" customFormat="1"/>
    <row r="227" s="63" customFormat="1"/>
    <row r="228" s="63" customFormat="1"/>
    <row r="229" s="63" customFormat="1"/>
    <row r="230" s="63" customFormat="1"/>
    <row r="231" s="63" customFormat="1"/>
    <row r="232" s="63" customFormat="1"/>
    <row r="233" s="63" customFormat="1"/>
    <row r="234" s="63" customFormat="1"/>
    <row r="235" s="63" customFormat="1"/>
    <row r="236" s="63" customFormat="1"/>
    <row r="237" s="63" customFormat="1"/>
    <row r="238" s="63" customFormat="1"/>
    <row r="239" s="63" customFormat="1"/>
    <row r="240" s="63" customFormat="1"/>
    <row r="241" s="63" customFormat="1"/>
    <row r="242" s="63" customFormat="1"/>
    <row r="243" s="63" customFormat="1"/>
    <row r="244" s="63" customFormat="1"/>
    <row r="245" s="63" customFormat="1"/>
    <row r="246" s="63" customFormat="1"/>
    <row r="247" s="63" customFormat="1"/>
    <row r="248" s="63" customFormat="1"/>
    <row r="249" s="63" customFormat="1"/>
    <row r="250" s="63" customFormat="1"/>
    <row r="251" s="63" customFormat="1"/>
    <row r="252" s="63" customFormat="1"/>
    <row r="253" s="63" customFormat="1"/>
    <row r="254" s="63" customFormat="1"/>
    <row r="255" s="63" customFormat="1"/>
    <row r="256" s="63" customFormat="1"/>
    <row r="257" s="63" customFormat="1"/>
    <row r="258" s="63" customFormat="1"/>
    <row r="259" s="63" customFormat="1"/>
    <row r="260" s="63" customFormat="1"/>
    <row r="261" s="63" customFormat="1"/>
    <row r="262" s="63" customFormat="1"/>
    <row r="263" s="63" customFormat="1"/>
    <row r="264" s="63" customFormat="1"/>
    <row r="265" s="63" customFormat="1"/>
    <row r="266" s="63" customFormat="1"/>
    <row r="267" s="63" customFormat="1"/>
  </sheetData>
  <sheetProtection algorithmName="SHA-512" hashValue="p/CBvGRa3w/lorWlY0+AV5/iCa4VPuX76Z3G3CApRuaXIjfZ4s2nZN6AYTMGam2hJUosOd1BqRokkN3g6SWGDQ==" saltValue="Rrms6DajQ49YURM+NhENXw==" spinCount="100000" sheet="1" selectLockedCells="1"/>
  <protectedRanges>
    <protectedRange sqref="Q1 K11 K19:K21 K14:K17 N17" name="Range2_4"/>
    <protectedRange sqref="K11 K19:K21 K14:K17 N17" name="Range1_4"/>
    <protectedRange sqref="I32" name="Range1_1"/>
  </protectedRanges>
  <mergeCells count="47">
    <mergeCell ref="C37:P37"/>
    <mergeCell ref="C38:P38"/>
    <mergeCell ref="D36:P36"/>
    <mergeCell ref="D35:P35"/>
    <mergeCell ref="C34:P34"/>
    <mergeCell ref="B2:P2"/>
    <mergeCell ref="B4:P4"/>
    <mergeCell ref="B6:P6"/>
    <mergeCell ref="B13:P13"/>
    <mergeCell ref="C9:P9"/>
    <mergeCell ref="C10:P10"/>
    <mergeCell ref="C11:J11"/>
    <mergeCell ref="B8:P8"/>
    <mergeCell ref="B33:P33"/>
    <mergeCell ref="B25:P25"/>
    <mergeCell ref="B26:P26"/>
    <mergeCell ref="B28:P28"/>
    <mergeCell ref="B29:P29"/>
    <mergeCell ref="K32:P32"/>
    <mergeCell ref="D21:I21"/>
    <mergeCell ref="C14:I14"/>
    <mergeCell ref="C19:P19"/>
    <mergeCell ref="C20:M20"/>
    <mergeCell ref="B22:P22"/>
    <mergeCell ref="B23:P23"/>
    <mergeCell ref="C49:P49"/>
    <mergeCell ref="D41:P41"/>
    <mergeCell ref="D39:P39"/>
    <mergeCell ref="D45:P45"/>
    <mergeCell ref="M46:P46"/>
    <mergeCell ref="I47:M47"/>
    <mergeCell ref="I46:K46"/>
    <mergeCell ref="D44:O44"/>
    <mergeCell ref="C40:P40"/>
    <mergeCell ref="C43:P43"/>
    <mergeCell ref="C46:H46"/>
    <mergeCell ref="C47:H47"/>
    <mergeCell ref="C42:P42"/>
    <mergeCell ref="B31:P31"/>
    <mergeCell ref="B32:H32"/>
    <mergeCell ref="D55:P55"/>
    <mergeCell ref="D56:P56"/>
    <mergeCell ref="D50:P50"/>
    <mergeCell ref="D51:P51"/>
    <mergeCell ref="D52:P52"/>
    <mergeCell ref="D53:P53"/>
    <mergeCell ref="D54:P54"/>
  </mergeCells>
  <dataValidations count="3">
    <dataValidation type="list" showInputMessage="1" showErrorMessage="1" sqref="K14" xr:uid="{00000000-0002-0000-0200-000001000000}">
      <formula1>"Select One, Purchase Agreement, Deed of Property, Other, explain"</formula1>
    </dataValidation>
    <dataValidation type="list" showInputMessage="1" showErrorMessage="1" sqref="K11 N17 K16:K17" xr:uid="{00000000-0002-0000-0200-000002000000}">
      <formula1>"Select One, Yes, No, N/A"</formula1>
    </dataValidation>
    <dataValidation type="list" showInputMessage="1" showErrorMessage="1" sqref="I32" xr:uid="{00000000-0002-0000-0200-000003000000}">
      <formula1>"Select One, Yes, No"</formula1>
    </dataValidation>
  </dataValidations>
  <hyperlinks>
    <hyperlink ref="C20" r:id="rId1" xr:uid="{50993AC1-BBCC-4B99-9747-015F85511546}"/>
    <hyperlink ref="M46:P46" r:id="rId2" display="Chapter 4 of HUD Handbook 1378." xr:uid="{B88725C5-3DDB-49BD-93F4-F8F28BF604D0}"/>
    <hyperlink ref="I47:M47" r:id="rId3" display="www.wvhdf.com" xr:uid="{AFC42A4C-6446-4372-B442-D22B473583A2}"/>
    <hyperlink ref="I46:K46" r:id="rId4" display=" 49 CFR 24.301, 24.303-.305" xr:uid="{5AAB658F-68D3-4BA8-A9BA-6B2AB11D8F21}"/>
  </hyperlinks>
  <pageMargins left="0.25" right="0.25" top="0.25" bottom="0.25" header="0.3" footer="0.05"/>
  <pageSetup scale="85" orientation="portrait" r:id="rId5"/>
  <headerFooter>
    <oddHeader xml:space="preserve">&amp;R
</oddHeader>
    <oddFooter>&amp;L&amp;"Arial Narrow,Regular"HOME - HTF&amp;CPage &amp;P of &amp;N&amp;R&amp;"Arial Narrow,Regular"2026</oddFooter>
  </headerFooter>
  <ignoredErrors>
    <ignoredError sqref="A21:A48 A1:A19" numberStoredAsText="1"/>
  </ignoredErrors>
  <drawing r:id="rId6"/>
  <legacyDrawing r:id="rId7"/>
  <mc:AlternateContent xmlns:mc="http://schemas.openxmlformats.org/markup-compatibility/2006">
    <mc:Choice Requires="x14">
      <controls>
        <mc:AlternateContent xmlns:mc="http://schemas.openxmlformats.org/markup-compatibility/2006">
          <mc:Choice Requires="x14">
            <control shapeId="84995" r:id="rId8" name="Check Box 3">
              <controlPr defaultSize="0" autoFill="0" autoLine="0" autoPict="0">
                <anchor moveWithCells="1">
                  <from>
                    <xdr:col>0</xdr:col>
                    <xdr:colOff>76200</xdr:colOff>
                    <xdr:row>0</xdr:row>
                    <xdr:rowOff>209550</xdr:rowOff>
                  </from>
                  <to>
                    <xdr:col>0</xdr:col>
                    <xdr:colOff>276225</xdr:colOff>
                    <xdr:row>1</xdr:row>
                    <xdr:rowOff>180975</xdr:rowOff>
                  </to>
                </anchor>
              </controlPr>
            </control>
          </mc:Choice>
        </mc:AlternateContent>
        <mc:AlternateContent xmlns:mc="http://schemas.openxmlformats.org/markup-compatibility/2006">
          <mc:Choice Requires="x14">
            <control shapeId="84997" r:id="rId9" name="Check Box 5">
              <controlPr defaultSize="0" autoFill="0" autoLine="0" autoPict="0">
                <anchor moveWithCells="1">
                  <from>
                    <xdr:col>0</xdr:col>
                    <xdr:colOff>66675</xdr:colOff>
                    <xdr:row>2</xdr:row>
                    <xdr:rowOff>209550</xdr:rowOff>
                  </from>
                  <to>
                    <xdr:col>0</xdr:col>
                    <xdr:colOff>266700</xdr:colOff>
                    <xdr:row>3</xdr:row>
                    <xdr:rowOff>209550</xdr:rowOff>
                  </to>
                </anchor>
              </controlPr>
            </control>
          </mc:Choice>
        </mc:AlternateContent>
        <mc:AlternateContent xmlns:mc="http://schemas.openxmlformats.org/markup-compatibility/2006">
          <mc:Choice Requires="x14">
            <control shapeId="84998" r:id="rId10" name="Check Box 6">
              <controlPr defaultSize="0" autoFill="0" autoLine="0" autoPict="0">
                <anchor moveWithCells="1">
                  <from>
                    <xdr:col>0</xdr:col>
                    <xdr:colOff>66675</xdr:colOff>
                    <xdr:row>5</xdr:row>
                    <xdr:rowOff>0</xdr:rowOff>
                  </from>
                  <to>
                    <xdr:col>0</xdr:col>
                    <xdr:colOff>266700</xdr:colOff>
                    <xdr:row>5</xdr:row>
                    <xdr:rowOff>209550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A283-19A0-4152-B695-6F2367FA21FB}">
  <sheetPr codeName="Sheet21"/>
  <dimension ref="C3:H8"/>
  <sheetViews>
    <sheetView view="pageLayout" zoomScaleNormal="100" workbookViewId="0">
      <selection activeCell="A12" sqref="A12"/>
    </sheetView>
  </sheetViews>
  <sheetFormatPr defaultRowHeight="12.75"/>
  <cols>
    <col min="6" max="6" width="10.28515625" bestFit="1" customWidth="1"/>
  </cols>
  <sheetData>
    <row r="3" spans="3:8" ht="25.5">
      <c r="C3" s="82" t="s">
        <v>33</v>
      </c>
      <c r="F3" t="s">
        <v>33</v>
      </c>
      <c r="H3" s="501" t="s">
        <v>33</v>
      </c>
    </row>
    <row r="4" spans="3:8">
      <c r="C4" s="82" t="s">
        <v>888</v>
      </c>
      <c r="F4" t="s">
        <v>350</v>
      </c>
      <c r="H4" s="501" t="s">
        <v>889</v>
      </c>
    </row>
    <row r="5" spans="3:8">
      <c r="C5" s="82" t="s">
        <v>383</v>
      </c>
      <c r="F5" t="s">
        <v>351</v>
      </c>
      <c r="H5" s="501" t="s">
        <v>890</v>
      </c>
    </row>
    <row r="6" spans="3:8">
      <c r="F6" t="s">
        <v>352</v>
      </c>
    </row>
    <row r="7" spans="3:8">
      <c r="F7" t="s">
        <v>353</v>
      </c>
    </row>
    <row r="8" spans="3:8">
      <c r="F8" t="s">
        <v>354</v>
      </c>
    </row>
  </sheetData>
  <sheetProtection algorithmName="SHA-512" hashValue="zKPFSBuh6wXOAAjmYpYYPszOCM0/WRZ4ncG2c7Y1L0iurq7vhCkD2RyMbpvvKcZSOkXXDlYfPRmqP7act9YBkw==" saltValue="fdWvTXlvER1eG7NVaM5+kA==" spinCount="100000" sheet="1" selectLockedCells="1" selectUnlockedCells="1"/>
  <pageMargins left="0.25" right="0.25" top="0.25" bottom="0.25" header="0.3" footer="0.05"/>
  <pageSetup scale="85" orientation="portrait" r:id="rId1"/>
  <headerFooter>
    <oddHeader xml:space="preserve">&amp;R
</oddHeader>
    <oddFooter>&amp;L&amp;"Arial Narrow,Regular"HOME - HTF&amp;C&amp;P of &amp;N&amp;R&amp;"Arial Narrow,Regular"2026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N47"/>
  <sheetViews>
    <sheetView showGridLines="0" zoomScaleNormal="100" zoomScaleSheetLayoutView="98" workbookViewId="0">
      <selection activeCell="F2" sqref="F2"/>
    </sheetView>
  </sheetViews>
  <sheetFormatPr defaultColWidth="10.7109375" defaultRowHeight="12.75"/>
  <cols>
    <col min="1" max="1" width="3.85546875" style="236" customWidth="1"/>
    <col min="2" max="2" width="26.85546875" style="22" customWidth="1"/>
    <col min="3" max="3" width="22.5703125" style="11" customWidth="1"/>
    <col min="4" max="4" width="9.42578125" style="11" customWidth="1"/>
    <col min="5" max="5" width="9.7109375" style="11" customWidth="1"/>
    <col min="6" max="6" width="11.140625" style="11" customWidth="1"/>
    <col min="7" max="7" width="22.5703125" style="11" customWidth="1"/>
    <col min="8" max="8" width="15" style="11" customWidth="1"/>
    <col min="9" max="12" width="12.7109375" style="11" customWidth="1"/>
    <col min="13" max="13" width="13.7109375" style="11" customWidth="1"/>
    <col min="14" max="15" width="12.7109375" style="11" customWidth="1"/>
    <col min="16" max="21" width="10.7109375" style="11" customWidth="1"/>
    <col min="22" max="16384" width="10.7109375" style="11"/>
  </cols>
  <sheetData>
    <row r="1" spans="1:14">
      <c r="A1" s="68" t="s">
        <v>117</v>
      </c>
      <c r="B1" s="648" t="s">
        <v>118</v>
      </c>
      <c r="C1" s="649"/>
      <c r="D1" s="649"/>
      <c r="E1" s="649"/>
      <c r="F1" s="649"/>
      <c r="G1" s="399"/>
      <c r="H1" s="399"/>
      <c r="I1" s="40"/>
      <c r="J1" s="40"/>
      <c r="K1" s="40"/>
      <c r="L1" s="40"/>
      <c r="M1" s="40"/>
      <c r="N1" s="40"/>
    </row>
    <row r="2" spans="1:14" s="42" customFormat="1" ht="24" customHeight="1">
      <c r="A2" s="80"/>
      <c r="B2" s="610" t="s">
        <v>119</v>
      </c>
      <c r="C2" s="610"/>
      <c r="D2" s="610"/>
      <c r="E2" s="652"/>
      <c r="F2" s="133" t="s">
        <v>33</v>
      </c>
      <c r="H2" s="45"/>
      <c r="I2" s="85"/>
      <c r="J2" s="45"/>
      <c r="K2" s="45"/>
      <c r="L2" s="45"/>
      <c r="M2" s="45"/>
      <c r="N2" s="45"/>
    </row>
    <row r="3" spans="1:14" s="8" customFormat="1" ht="15.75" customHeight="1">
      <c r="A3" s="235"/>
      <c r="B3" s="649" t="s">
        <v>120</v>
      </c>
      <c r="C3" s="649"/>
      <c r="D3" s="649"/>
      <c r="E3" s="649"/>
      <c r="F3" s="649"/>
      <c r="G3" s="649"/>
      <c r="H3" s="649"/>
      <c r="I3" s="1"/>
      <c r="J3" s="1"/>
      <c r="K3" s="1"/>
      <c r="L3" s="1"/>
      <c r="M3" s="1"/>
      <c r="N3" s="1"/>
    </row>
    <row r="4" spans="1:14" s="8" customFormat="1" ht="16.5" customHeight="1">
      <c r="A4" s="235"/>
      <c r="B4" s="649" t="s">
        <v>121</v>
      </c>
      <c r="C4" s="649"/>
      <c r="D4" s="649"/>
      <c r="E4" s="649"/>
      <c r="F4" s="649"/>
      <c r="G4" s="649"/>
      <c r="H4" s="649"/>
      <c r="I4" s="1"/>
      <c r="J4" s="1"/>
      <c r="K4" s="1"/>
      <c r="L4" s="1"/>
      <c r="M4" s="1"/>
      <c r="N4" s="1"/>
    </row>
    <row r="5" spans="1:14" s="8" customFormat="1" ht="8.25" customHeight="1">
      <c r="A5" s="236"/>
      <c r="B5" s="298"/>
      <c r="C5" s="298"/>
      <c r="D5" s="298"/>
      <c r="E5" s="298"/>
      <c r="F5" s="298"/>
      <c r="G5" s="298"/>
      <c r="H5" s="298"/>
      <c r="K5" s="644"/>
      <c r="L5" s="644"/>
      <c r="M5" s="644"/>
      <c r="N5" s="644"/>
    </row>
    <row r="6" spans="1:14" ht="15" customHeight="1">
      <c r="A6" s="20" t="s">
        <v>122</v>
      </c>
      <c r="B6" s="645" t="s">
        <v>123</v>
      </c>
      <c r="C6" s="651"/>
      <c r="D6" s="651"/>
      <c r="E6" s="651"/>
      <c r="F6" s="651"/>
      <c r="G6" s="38"/>
      <c r="H6" s="38"/>
      <c r="J6" s="8"/>
      <c r="K6" s="8"/>
      <c r="L6" s="8"/>
      <c r="M6" s="8"/>
      <c r="N6" s="8"/>
    </row>
    <row r="7" spans="1:14" ht="15" customHeight="1">
      <c r="B7" s="650" t="s">
        <v>124</v>
      </c>
      <c r="C7" s="650"/>
      <c r="D7" s="650"/>
      <c r="E7" s="650"/>
      <c r="F7" s="650"/>
      <c r="G7" s="650"/>
      <c r="H7" s="650"/>
      <c r="I7" s="21"/>
      <c r="J7" s="21"/>
      <c r="K7" s="8"/>
      <c r="L7" s="8"/>
      <c r="M7" s="8"/>
      <c r="N7" s="8"/>
    </row>
    <row r="8" spans="1:14" ht="8.25" customHeight="1">
      <c r="C8" s="417"/>
      <c r="D8" s="417"/>
      <c r="E8" s="417"/>
      <c r="F8" s="417"/>
      <c r="G8" s="417"/>
      <c r="H8" s="417"/>
      <c r="I8" s="8"/>
      <c r="J8" s="424"/>
      <c r="K8" s="8"/>
      <c r="L8" s="8"/>
      <c r="M8" s="8"/>
      <c r="N8" s="8"/>
    </row>
    <row r="9" spans="1:14" ht="60" customHeight="1">
      <c r="B9" s="267" t="s">
        <v>125</v>
      </c>
      <c r="C9" s="102" t="s">
        <v>126</v>
      </c>
      <c r="D9" s="267" t="s">
        <v>127</v>
      </c>
      <c r="E9" s="267" t="s">
        <v>128</v>
      </c>
      <c r="F9" s="102" t="s">
        <v>129</v>
      </c>
      <c r="G9" s="102" t="s">
        <v>130</v>
      </c>
      <c r="H9" s="102" t="s">
        <v>131</v>
      </c>
    </row>
    <row r="10" spans="1:14" ht="21.6" customHeight="1">
      <c r="B10" s="220" t="s">
        <v>132</v>
      </c>
      <c r="C10" s="302"/>
      <c r="D10" s="133" t="s">
        <v>33</v>
      </c>
      <c r="E10" s="133" t="s">
        <v>33</v>
      </c>
      <c r="F10" s="133" t="s">
        <v>33</v>
      </c>
      <c r="G10" s="133" t="s">
        <v>33</v>
      </c>
      <c r="H10" s="302" t="s">
        <v>33</v>
      </c>
      <c r="I10" s="7"/>
      <c r="J10" s="7"/>
    </row>
    <row r="11" spans="1:14" ht="21.6" customHeight="1">
      <c r="B11" s="104" t="s">
        <v>133</v>
      </c>
      <c r="C11" s="302"/>
      <c r="D11" s="133" t="s">
        <v>33</v>
      </c>
      <c r="E11" s="133" t="s">
        <v>33</v>
      </c>
      <c r="F11" s="133" t="s">
        <v>33</v>
      </c>
      <c r="G11" s="133" t="s">
        <v>33</v>
      </c>
      <c r="H11" s="302" t="s">
        <v>33</v>
      </c>
      <c r="I11" s="7"/>
      <c r="J11" s="7"/>
    </row>
    <row r="12" spans="1:14" ht="21.6" customHeight="1">
      <c r="B12" s="104" t="s">
        <v>134</v>
      </c>
      <c r="C12" s="302"/>
      <c r="D12" s="133" t="s">
        <v>33</v>
      </c>
      <c r="E12" s="133" t="s">
        <v>33</v>
      </c>
      <c r="F12" s="133" t="s">
        <v>33</v>
      </c>
      <c r="G12" s="133" t="s">
        <v>33</v>
      </c>
      <c r="H12" s="302" t="s">
        <v>33</v>
      </c>
      <c r="I12" s="7"/>
      <c r="J12" s="7"/>
    </row>
    <row r="13" spans="1:14" ht="21.6" customHeight="1">
      <c r="B13" s="220" t="s">
        <v>135</v>
      </c>
      <c r="C13" s="302"/>
      <c r="D13" s="133" t="s">
        <v>33</v>
      </c>
      <c r="E13" s="133" t="s">
        <v>33</v>
      </c>
      <c r="F13" s="133" t="s">
        <v>33</v>
      </c>
      <c r="G13" s="133" t="s">
        <v>33</v>
      </c>
      <c r="H13" s="302" t="s">
        <v>33</v>
      </c>
      <c r="I13" s="7"/>
      <c r="J13" s="7"/>
    </row>
    <row r="14" spans="1:14" ht="21.6" customHeight="1">
      <c r="B14" s="220" t="s">
        <v>136</v>
      </c>
      <c r="C14" s="302"/>
      <c r="D14" s="133" t="s">
        <v>33</v>
      </c>
      <c r="E14" s="133" t="s">
        <v>33</v>
      </c>
      <c r="F14" s="133" t="s">
        <v>33</v>
      </c>
      <c r="G14" s="133" t="s">
        <v>33</v>
      </c>
      <c r="H14" s="302" t="s">
        <v>33</v>
      </c>
      <c r="I14" s="7"/>
      <c r="J14" s="7"/>
    </row>
    <row r="15" spans="1:14" ht="21.6" customHeight="1">
      <c r="B15" s="220" t="s">
        <v>137</v>
      </c>
      <c r="C15" s="302"/>
      <c r="D15" s="133" t="s">
        <v>33</v>
      </c>
      <c r="E15" s="133" t="s">
        <v>33</v>
      </c>
      <c r="F15" s="133" t="s">
        <v>33</v>
      </c>
      <c r="G15" s="133" t="s">
        <v>33</v>
      </c>
      <c r="H15" s="302" t="s">
        <v>33</v>
      </c>
      <c r="I15" s="7"/>
      <c r="J15" s="7"/>
    </row>
    <row r="16" spans="1:14" ht="21.6" customHeight="1">
      <c r="B16" s="220" t="s">
        <v>138</v>
      </c>
      <c r="C16" s="302"/>
      <c r="D16" s="133" t="s">
        <v>33</v>
      </c>
      <c r="E16" s="133" t="s">
        <v>33</v>
      </c>
      <c r="F16" s="133" t="s">
        <v>33</v>
      </c>
      <c r="G16" s="133" t="s">
        <v>33</v>
      </c>
      <c r="H16" s="302" t="s">
        <v>33</v>
      </c>
      <c r="I16" s="7"/>
      <c r="J16" s="7"/>
    </row>
    <row r="17" spans="1:12" ht="21.6" customHeight="1">
      <c r="B17" s="220" t="s">
        <v>138</v>
      </c>
      <c r="C17" s="302"/>
      <c r="D17" s="133" t="s">
        <v>33</v>
      </c>
      <c r="E17" s="133" t="s">
        <v>33</v>
      </c>
      <c r="F17" s="133" t="s">
        <v>33</v>
      </c>
      <c r="G17" s="133" t="s">
        <v>33</v>
      </c>
      <c r="H17" s="302" t="s">
        <v>33</v>
      </c>
      <c r="I17" s="7"/>
      <c r="J17" s="7"/>
    </row>
    <row r="18" spans="1:12" ht="21.6" customHeight="1">
      <c r="B18" s="220" t="s">
        <v>139</v>
      </c>
      <c r="C18" s="302"/>
      <c r="D18" s="133" t="s">
        <v>33</v>
      </c>
      <c r="E18" s="133" t="s">
        <v>33</v>
      </c>
      <c r="F18" s="133" t="s">
        <v>33</v>
      </c>
      <c r="G18" s="133" t="s">
        <v>33</v>
      </c>
      <c r="H18" s="302" t="s">
        <v>33</v>
      </c>
      <c r="I18" s="7"/>
      <c r="J18" s="7"/>
    </row>
    <row r="19" spans="1:12" ht="21.6" customHeight="1">
      <c r="B19" s="220" t="s">
        <v>140</v>
      </c>
      <c r="C19" s="302"/>
      <c r="D19" s="133" t="s">
        <v>33</v>
      </c>
      <c r="E19" s="133" t="s">
        <v>33</v>
      </c>
      <c r="F19" s="133" t="s">
        <v>33</v>
      </c>
      <c r="G19" s="133" t="s">
        <v>33</v>
      </c>
      <c r="H19" s="302" t="s">
        <v>33</v>
      </c>
      <c r="I19" s="7"/>
      <c r="J19" s="7"/>
    </row>
    <row r="20" spans="1:12" ht="21.6" customHeight="1">
      <c r="B20" s="220" t="s">
        <v>141</v>
      </c>
      <c r="C20" s="302"/>
      <c r="D20" s="133" t="s">
        <v>33</v>
      </c>
      <c r="E20" s="133" t="s">
        <v>33</v>
      </c>
      <c r="F20" s="133" t="s">
        <v>33</v>
      </c>
      <c r="G20" s="133" t="s">
        <v>33</v>
      </c>
      <c r="H20" s="302" t="s">
        <v>33</v>
      </c>
      <c r="I20" s="7"/>
      <c r="J20" s="7"/>
    </row>
    <row r="21" spans="1:12" ht="21.6" customHeight="1">
      <c r="B21" s="104" t="s">
        <v>142</v>
      </c>
      <c r="C21" s="302"/>
      <c r="D21" s="133" t="s">
        <v>33</v>
      </c>
      <c r="E21" s="133" t="s">
        <v>33</v>
      </c>
      <c r="F21" s="133" t="s">
        <v>33</v>
      </c>
      <c r="G21" s="133" t="s">
        <v>33</v>
      </c>
      <c r="H21" s="302" t="s">
        <v>33</v>
      </c>
      <c r="I21" s="7"/>
      <c r="J21" s="7"/>
    </row>
    <row r="22" spans="1:12" ht="21.6" customHeight="1">
      <c r="B22" s="104" t="s">
        <v>143</v>
      </c>
      <c r="C22" s="302"/>
      <c r="D22" s="133" t="s">
        <v>33</v>
      </c>
      <c r="E22" s="133" t="s">
        <v>33</v>
      </c>
      <c r="F22" s="133" t="s">
        <v>33</v>
      </c>
      <c r="G22" s="133" t="s">
        <v>33</v>
      </c>
      <c r="H22" s="302" t="s">
        <v>33</v>
      </c>
      <c r="I22" s="7"/>
      <c r="J22" s="7"/>
    </row>
    <row r="23" spans="1:12" ht="26.25" customHeight="1">
      <c r="B23" s="104" t="s">
        <v>144</v>
      </c>
      <c r="C23" s="302"/>
      <c r="D23" s="133" t="s">
        <v>33</v>
      </c>
      <c r="E23" s="133" t="s">
        <v>33</v>
      </c>
      <c r="F23" s="133" t="s">
        <v>33</v>
      </c>
      <c r="G23" s="133" t="s">
        <v>33</v>
      </c>
      <c r="H23" s="302" t="s">
        <v>33</v>
      </c>
      <c r="I23" s="7"/>
      <c r="J23" s="7"/>
    </row>
    <row r="24" spans="1:12" ht="21.6" customHeight="1">
      <c r="B24" s="104" t="s">
        <v>145</v>
      </c>
      <c r="C24" s="302"/>
      <c r="D24" s="133" t="s">
        <v>33</v>
      </c>
      <c r="E24" s="133" t="s">
        <v>33</v>
      </c>
      <c r="F24" s="133" t="s">
        <v>33</v>
      </c>
      <c r="G24" s="133" t="s">
        <v>33</v>
      </c>
      <c r="H24" s="302" t="s">
        <v>33</v>
      </c>
      <c r="I24" s="7"/>
      <c r="J24" s="7"/>
    </row>
    <row r="25" spans="1:12" ht="21.6" customHeight="1">
      <c r="B25" s="220" t="s">
        <v>146</v>
      </c>
      <c r="C25" s="302"/>
      <c r="D25" s="133" t="s">
        <v>33</v>
      </c>
      <c r="E25" s="133" t="s">
        <v>33</v>
      </c>
      <c r="F25" s="133" t="s">
        <v>33</v>
      </c>
      <c r="G25" s="133" t="s">
        <v>33</v>
      </c>
      <c r="H25" s="302" t="s">
        <v>33</v>
      </c>
      <c r="I25" s="647"/>
      <c r="J25" s="647"/>
      <c r="K25" s="647"/>
      <c r="L25" s="647"/>
    </row>
    <row r="26" spans="1:12" ht="25.5" customHeight="1">
      <c r="B26" s="104" t="s">
        <v>147</v>
      </c>
      <c r="C26" s="302"/>
      <c r="D26" s="133" t="s">
        <v>33</v>
      </c>
      <c r="E26" s="133" t="s">
        <v>33</v>
      </c>
      <c r="F26" s="133" t="s">
        <v>33</v>
      </c>
      <c r="G26" s="133" t="s">
        <v>33</v>
      </c>
      <c r="H26" s="302" t="s">
        <v>33</v>
      </c>
      <c r="I26" s="7"/>
      <c r="J26" s="7"/>
    </row>
    <row r="27" spans="1:12" ht="26.25" customHeight="1">
      <c r="B27" s="104" t="s">
        <v>148</v>
      </c>
      <c r="C27" s="302"/>
      <c r="D27" s="133" t="s">
        <v>33</v>
      </c>
      <c r="E27" s="133" t="s">
        <v>33</v>
      </c>
      <c r="F27" s="133" t="s">
        <v>33</v>
      </c>
      <c r="G27" s="133" t="s">
        <v>33</v>
      </c>
      <c r="H27" s="302" t="s">
        <v>33</v>
      </c>
      <c r="I27" s="8"/>
      <c r="J27" s="8"/>
    </row>
    <row r="28" spans="1:12" ht="8.25" customHeight="1">
      <c r="C28" s="8"/>
      <c r="D28" s="8"/>
      <c r="E28" s="8"/>
      <c r="F28" s="8"/>
      <c r="G28" s="8"/>
      <c r="H28" s="8"/>
      <c r="I28" s="8"/>
      <c r="J28" s="8"/>
    </row>
    <row r="29" spans="1:12" ht="15" customHeight="1">
      <c r="A29" s="234" t="s">
        <v>149</v>
      </c>
      <c r="B29" s="645" t="s">
        <v>150</v>
      </c>
      <c r="C29" s="645"/>
      <c r="D29" s="645"/>
      <c r="E29" s="645"/>
      <c r="F29" s="645"/>
      <c r="G29" s="645"/>
      <c r="H29" s="645"/>
      <c r="I29" s="8"/>
      <c r="J29" s="8"/>
    </row>
    <row r="30" spans="1:12" s="28" customFormat="1" ht="8.25" customHeight="1">
      <c r="A30" s="237"/>
      <c r="C30" s="418"/>
      <c r="D30" s="418"/>
      <c r="E30" s="418"/>
      <c r="F30" s="418"/>
      <c r="G30" s="419"/>
      <c r="H30" s="12"/>
      <c r="I30" s="12"/>
      <c r="J30" s="12"/>
    </row>
    <row r="31" spans="1:12" s="28" customFormat="1" ht="18" customHeight="1">
      <c r="A31" s="237"/>
      <c r="B31" s="560" t="s">
        <v>151</v>
      </c>
      <c r="C31" s="397"/>
      <c r="D31" s="420"/>
      <c r="E31" s="654" t="s">
        <v>152</v>
      </c>
      <c r="F31" s="655"/>
      <c r="G31" s="421"/>
    </row>
    <row r="32" spans="1:12" ht="18" customHeight="1">
      <c r="B32" s="642" t="s">
        <v>153</v>
      </c>
      <c r="C32" s="642"/>
      <c r="D32" s="642"/>
      <c r="E32" s="656"/>
      <c r="F32" s="657"/>
      <c r="G32" s="342"/>
    </row>
    <row r="33" spans="1:8" ht="18" customHeight="1">
      <c r="B33" s="642" t="s">
        <v>154</v>
      </c>
      <c r="C33" s="642"/>
      <c r="D33" s="642"/>
      <c r="E33" s="656"/>
      <c r="F33" s="657"/>
      <c r="G33" s="342"/>
    </row>
    <row r="34" spans="1:8" ht="18" customHeight="1">
      <c r="B34" s="642" t="s">
        <v>155</v>
      </c>
      <c r="C34" s="642"/>
      <c r="D34" s="642"/>
      <c r="E34" s="656"/>
      <c r="F34" s="657"/>
      <c r="G34" s="342"/>
    </row>
    <row r="35" spans="1:8" ht="18" customHeight="1">
      <c r="B35" s="646" t="s">
        <v>156</v>
      </c>
      <c r="C35" s="646"/>
      <c r="D35" s="646"/>
      <c r="E35" s="656"/>
      <c r="F35" s="657"/>
      <c r="G35" s="342"/>
    </row>
    <row r="36" spans="1:8" ht="18" customHeight="1">
      <c r="B36" s="642" t="s">
        <v>157</v>
      </c>
      <c r="C36" s="642"/>
      <c r="D36" s="642"/>
      <c r="E36" s="656"/>
      <c r="F36" s="657"/>
      <c r="G36" s="342"/>
    </row>
    <row r="37" spans="1:8" ht="18" customHeight="1">
      <c r="B37" s="642" t="s">
        <v>158</v>
      </c>
      <c r="C37" s="642"/>
      <c r="D37" s="642"/>
      <c r="E37" s="656"/>
      <c r="F37" s="657"/>
      <c r="G37" s="342"/>
    </row>
    <row r="38" spans="1:8" ht="18" customHeight="1">
      <c r="B38" s="642" t="s">
        <v>159</v>
      </c>
      <c r="C38" s="642"/>
      <c r="D38" s="642"/>
      <c r="E38" s="656"/>
      <c r="F38" s="657"/>
      <c r="G38" s="342"/>
    </row>
    <row r="39" spans="1:8" ht="18" customHeight="1">
      <c r="B39" s="642" t="s">
        <v>160</v>
      </c>
      <c r="C39" s="642"/>
      <c r="D39" s="642"/>
      <c r="E39" s="656"/>
      <c r="F39" s="657"/>
      <c r="G39" s="342"/>
    </row>
    <row r="40" spans="1:8" ht="18" customHeight="1">
      <c r="B40" s="642" t="s">
        <v>161</v>
      </c>
      <c r="C40" s="642"/>
      <c r="D40" s="642"/>
      <c r="E40" s="656"/>
      <c r="F40" s="657"/>
      <c r="G40" s="342"/>
    </row>
    <row r="41" spans="1:8" ht="20.25" customHeight="1">
      <c r="B41" s="646" t="s">
        <v>162</v>
      </c>
      <c r="C41" s="646"/>
      <c r="D41" s="646"/>
      <c r="E41" s="656"/>
      <c r="F41" s="657"/>
      <c r="G41" s="342"/>
    </row>
    <row r="42" spans="1:8" ht="21" customHeight="1">
      <c r="B42" s="642" t="s">
        <v>163</v>
      </c>
      <c r="C42" s="642"/>
      <c r="D42" s="642"/>
      <c r="E42" s="656"/>
      <c r="F42" s="657"/>
      <c r="G42" s="342"/>
    </row>
    <row r="43" spans="1:8" ht="18" customHeight="1">
      <c r="B43" s="642" t="s">
        <v>164</v>
      </c>
      <c r="C43" s="642"/>
      <c r="D43" s="642"/>
      <c r="E43" s="656"/>
      <c r="F43" s="657"/>
      <c r="G43" s="342"/>
    </row>
    <row r="44" spans="1:8" ht="8.25" customHeight="1"/>
    <row r="45" spans="1:8" ht="12.75" customHeight="1">
      <c r="B45" s="643" t="s">
        <v>165</v>
      </c>
      <c r="C45" s="643"/>
      <c r="D45" s="643"/>
      <c r="E45" s="643"/>
      <c r="F45" s="643"/>
      <c r="G45" s="643"/>
      <c r="H45" s="643"/>
    </row>
    <row r="46" spans="1:8" ht="16.5" customHeight="1">
      <c r="B46" s="658" t="s">
        <v>166</v>
      </c>
      <c r="C46" s="658"/>
      <c r="D46" s="658"/>
      <c r="E46" s="658"/>
      <c r="F46" s="658"/>
      <c r="G46" s="658"/>
      <c r="H46" s="658"/>
    </row>
    <row r="47" spans="1:8" s="422" customFormat="1" ht="16.5" customHeight="1">
      <c r="A47" s="423"/>
      <c r="B47" s="653" t="s">
        <v>895</v>
      </c>
      <c r="C47" s="653"/>
      <c r="D47" s="653"/>
      <c r="E47" s="653"/>
      <c r="F47" s="653"/>
      <c r="G47" s="653"/>
      <c r="H47" s="653"/>
    </row>
  </sheetData>
  <sheetProtection algorithmName="SHA-512" hashValue="zN1BfPn+3QYiVXMpyAp7HOMwo4HmRWdbnft/oe3TLseEhZ4YJ0HM5SZvMggb1TyV9CkKQ651GZX87M1cLTIEfA==" saltValue="Nm1TPoS0oEOIImfsgUtvpQ==" spinCount="100000" sheet="1" selectLockedCells="1"/>
  <protectedRanges>
    <protectedRange sqref="E31:G43" name="Range2"/>
    <protectedRange sqref="D10:H27" name="Range1"/>
  </protectedRanges>
  <dataConsolidate link="1"/>
  <mergeCells count="37">
    <mergeCell ref="B47:H47"/>
    <mergeCell ref="E31:F31"/>
    <mergeCell ref="E32:F32"/>
    <mergeCell ref="E33:F33"/>
    <mergeCell ref="E34:F34"/>
    <mergeCell ref="E35:F35"/>
    <mergeCell ref="E36:F36"/>
    <mergeCell ref="E37:F37"/>
    <mergeCell ref="E38:F38"/>
    <mergeCell ref="E39:F39"/>
    <mergeCell ref="E40:F40"/>
    <mergeCell ref="E41:F41"/>
    <mergeCell ref="E42:F42"/>
    <mergeCell ref="E43:F43"/>
    <mergeCell ref="B41:D41"/>
    <mergeCell ref="B46:H46"/>
    <mergeCell ref="B1:F1"/>
    <mergeCell ref="B7:H7"/>
    <mergeCell ref="B6:F6"/>
    <mergeCell ref="B4:H4"/>
    <mergeCell ref="B3:H3"/>
    <mergeCell ref="B2:E2"/>
    <mergeCell ref="K5:N5"/>
    <mergeCell ref="B42:D42"/>
    <mergeCell ref="B36:D36"/>
    <mergeCell ref="B29:H29"/>
    <mergeCell ref="B33:D33"/>
    <mergeCell ref="B32:D32"/>
    <mergeCell ref="B34:D34"/>
    <mergeCell ref="B35:D35"/>
    <mergeCell ref="I25:L25"/>
    <mergeCell ref="B37:D37"/>
    <mergeCell ref="B43:D43"/>
    <mergeCell ref="B38:D38"/>
    <mergeCell ref="B39:D39"/>
    <mergeCell ref="B40:D40"/>
    <mergeCell ref="B45:H45"/>
  </mergeCells>
  <phoneticPr fontId="0" type="noConversion"/>
  <dataValidations count="3">
    <dataValidation type="list" showInputMessage="1" showErrorMessage="1" sqref="G10:G27 D10:E27" xr:uid="{00000000-0002-0000-0300-000000000000}">
      <formula1>"Select One, Yes, No"</formula1>
    </dataValidation>
    <dataValidation type="list" showInputMessage="1" showErrorMessage="1" sqref="F10:F27" xr:uid="{00000000-0002-0000-0300-000001000000}">
      <formula1>"Select One, Profit, Nonprofit, CHDO"</formula1>
    </dataValidation>
    <dataValidation type="list" showInputMessage="1" showErrorMessage="1" sqref="H10:H27" xr:uid="{00000000-0002-0000-0300-000002000000}">
      <formula1>"Select One, Owner, Developer, Contractor, Owner/Developer, Owner/Contractor, Developer/Contractor"</formula1>
    </dataValidation>
  </dataValidations>
  <hyperlinks>
    <hyperlink ref="B46" r:id="rId1" display="https://www.wvhdf.com/wp-content/uploads/2019/03/Environmental-Compliance-Guidebook-Forms-2-28-19.pdf" xr:uid="{0E93DC94-247E-4100-A4F6-5247D589314C}"/>
  </hyperlinks>
  <pageMargins left="0.25" right="0.25" top="0.25" bottom="0.25" header="0.3" footer="0.05"/>
  <pageSetup scale="85" firstPageNumber="3" orientation="portrait" r:id="rId2"/>
  <headerFooter>
    <oddHeader xml:space="preserve">&amp;R
</oddHeader>
    <oddFooter>&amp;L&amp;"Arial Narrow,Regular"HOME - HTF&amp;CPage &amp;P of &amp;N&amp;R&amp;"Arial Narrow,Regular"2026</oddFooter>
  </headerFooter>
  <ignoredErrors>
    <ignoredError sqref="A25:A29 A1 A48:A1048576 A30:A45 A7:A23 A2:A6 A46:A47" numberStoredAsText="1"/>
  </ignoredErrors>
  <extLst>
    <ext xmlns:x14="http://schemas.microsoft.com/office/spreadsheetml/2009/9/main" uri="{CCE6A557-97BC-4b89-ADB6-D9C93CAAB3DF}">
      <x14:dataValidations xmlns:xm="http://schemas.microsoft.com/office/excel/2006/main" count="1">
        <x14:dataValidation type="list" showInputMessage="1" showErrorMessage="1" xr:uid="{00000000-0002-0000-0300-000003000000}">
          <x14:formula1>
            <xm:f>'DO NOT DELETE - DROP DOWN LIST'!$C$3:$C$5</xm:f>
          </x14:formula1>
          <xm:sqref>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U49"/>
  <sheetViews>
    <sheetView showGridLines="0" zoomScaleNormal="100" workbookViewId="0">
      <selection activeCell="C6" sqref="C6"/>
    </sheetView>
  </sheetViews>
  <sheetFormatPr defaultColWidth="10.7109375" defaultRowHeight="12.75"/>
  <cols>
    <col min="1" max="1" width="3.5703125" style="20" bestFit="1" customWidth="1"/>
    <col min="2" max="2" width="2.7109375" style="11" customWidth="1"/>
    <col min="3" max="3" width="7.5703125" style="11" customWidth="1"/>
    <col min="4" max="4" width="2.7109375" style="11" customWidth="1"/>
    <col min="5" max="7" width="7.5703125" style="11" customWidth="1"/>
    <col min="8" max="8" width="8.85546875" style="11" customWidth="1"/>
    <col min="9" max="9" width="10.140625" style="11" customWidth="1"/>
    <col min="10" max="10" width="8" style="11" customWidth="1"/>
    <col min="11" max="11" width="17.7109375" style="11" customWidth="1"/>
    <col min="12" max="13" width="11.28515625" style="11" customWidth="1"/>
    <col min="14" max="14" width="12" style="11" customWidth="1"/>
    <col min="15" max="47" width="10.7109375" style="74"/>
    <col min="48" max="16384" width="10.7109375" style="11"/>
  </cols>
  <sheetData>
    <row r="1" spans="1:22">
      <c r="A1" s="17" t="s">
        <v>167</v>
      </c>
      <c r="B1" s="14" t="s">
        <v>168</v>
      </c>
      <c r="C1" s="14"/>
      <c r="D1" s="14"/>
      <c r="E1" s="14"/>
      <c r="F1" s="14"/>
      <c r="G1" s="14"/>
      <c r="H1" s="14"/>
      <c r="I1" s="14"/>
      <c r="J1" s="14"/>
      <c r="K1" s="14"/>
      <c r="L1" s="14"/>
      <c r="M1" s="14"/>
      <c r="N1" s="14"/>
    </row>
    <row r="2" spans="1:22" ht="6.6" customHeight="1">
      <c r="A2" s="17"/>
      <c r="B2" s="14"/>
      <c r="C2" s="14"/>
      <c r="D2" s="14"/>
      <c r="E2" s="14"/>
      <c r="F2" s="14"/>
      <c r="G2" s="14"/>
      <c r="H2" s="14"/>
      <c r="I2" s="14"/>
      <c r="J2" s="14"/>
      <c r="K2" s="14"/>
      <c r="L2" s="14"/>
      <c r="M2" s="14"/>
      <c r="N2" s="14"/>
    </row>
    <row r="3" spans="1:22" ht="13.15" customHeight="1">
      <c r="A3" s="243"/>
      <c r="B3" s="679" t="s">
        <v>169</v>
      </c>
      <c r="C3" s="679"/>
      <c r="D3" s="679"/>
      <c r="E3" s="679"/>
      <c r="F3" s="679"/>
      <c r="G3" s="679"/>
      <c r="H3" s="679"/>
      <c r="I3" s="679"/>
      <c r="J3" s="679"/>
      <c r="K3" s="679"/>
      <c r="L3" s="679"/>
      <c r="M3" s="679"/>
      <c r="N3" s="679"/>
    </row>
    <row r="4" spans="1:22" ht="6.6" customHeight="1">
      <c r="A4" s="243"/>
      <c r="B4" s="15"/>
      <c r="C4" s="169"/>
      <c r="D4" s="169"/>
      <c r="E4" s="169"/>
      <c r="F4" s="169"/>
      <c r="G4" s="169"/>
      <c r="H4" s="169"/>
      <c r="I4" s="169"/>
      <c r="J4" s="169"/>
      <c r="K4" s="169"/>
      <c r="L4" s="169"/>
      <c r="M4" s="169"/>
      <c r="N4" s="169"/>
    </row>
    <row r="5" spans="1:22" ht="12.6" customHeight="1">
      <c r="A5" s="17"/>
      <c r="B5" s="399" t="s">
        <v>37</v>
      </c>
      <c r="C5" s="679" t="s">
        <v>170</v>
      </c>
      <c r="D5" s="679"/>
      <c r="E5" s="679"/>
      <c r="F5" s="679"/>
      <c r="G5" s="679"/>
      <c r="H5" s="679"/>
      <c r="I5" s="679"/>
      <c r="J5" s="679"/>
      <c r="K5" s="679"/>
      <c r="L5" s="679"/>
      <c r="M5" s="679"/>
      <c r="N5" s="679"/>
    </row>
    <row r="6" spans="1:22" ht="15" customHeight="1">
      <c r="A6" s="14"/>
      <c r="B6" s="14"/>
      <c r="C6" s="345"/>
      <c r="D6" s="37" t="s">
        <v>171</v>
      </c>
      <c r="E6" s="37"/>
      <c r="F6" s="41"/>
      <c r="G6" s="37"/>
      <c r="H6" s="37"/>
      <c r="I6" s="37"/>
      <c r="J6" s="37"/>
      <c r="K6" s="37"/>
      <c r="L6" s="37"/>
      <c r="M6" s="37"/>
      <c r="N6" s="37"/>
    </row>
    <row r="7" spans="1:22" ht="15" customHeight="1">
      <c r="A7" s="14"/>
      <c r="B7" s="14"/>
      <c r="C7" s="345"/>
      <c r="D7" s="15" t="s">
        <v>172</v>
      </c>
      <c r="E7" s="15"/>
      <c r="F7" s="15"/>
      <c r="G7" s="15"/>
      <c r="H7" s="15"/>
      <c r="I7" s="15"/>
      <c r="J7" s="15"/>
      <c r="K7" s="15"/>
      <c r="L7" s="15"/>
      <c r="M7" s="15"/>
      <c r="N7" s="15"/>
    </row>
    <row r="8" spans="1:22" ht="6.6" customHeight="1">
      <c r="A8" s="14"/>
      <c r="B8" s="14"/>
      <c r="C8" s="64"/>
      <c r="D8" s="15"/>
      <c r="E8" s="15"/>
      <c r="F8" s="15"/>
      <c r="G8" s="15"/>
      <c r="H8" s="15"/>
      <c r="I8" s="15"/>
      <c r="J8" s="15"/>
      <c r="K8" s="15"/>
      <c r="L8" s="15"/>
      <c r="M8" s="15"/>
      <c r="N8" s="15"/>
    </row>
    <row r="9" spans="1:22" ht="26.65" customHeight="1">
      <c r="A9" s="244"/>
      <c r="B9" s="679" t="s">
        <v>173</v>
      </c>
      <c r="C9" s="679"/>
      <c r="D9" s="679"/>
      <c r="E9" s="679"/>
      <c r="F9" s="679"/>
      <c r="G9" s="679"/>
      <c r="H9" s="679"/>
      <c r="I9" s="679"/>
      <c r="J9" s="679"/>
      <c r="K9" s="679"/>
      <c r="L9" s="679"/>
      <c r="M9" s="679"/>
      <c r="N9" s="679"/>
    </row>
    <row r="10" spans="1:22" ht="10.15" customHeight="1">
      <c r="A10" s="14"/>
      <c r="B10" s="16"/>
      <c r="C10" s="15"/>
      <c r="D10" s="15"/>
      <c r="E10" s="15"/>
      <c r="F10" s="15"/>
      <c r="G10" s="15"/>
      <c r="H10" s="15"/>
      <c r="I10" s="15"/>
      <c r="J10" s="15"/>
      <c r="K10" s="15"/>
      <c r="L10" s="15"/>
      <c r="M10" s="15"/>
      <c r="N10" s="15"/>
    </row>
    <row r="11" spans="1:22">
      <c r="A11" s="14"/>
      <c r="B11" s="399" t="s">
        <v>40</v>
      </c>
      <c r="C11" s="14" t="s">
        <v>174</v>
      </c>
      <c r="D11" s="15"/>
      <c r="E11" s="15"/>
      <c r="F11" s="15"/>
      <c r="G11" s="15"/>
      <c r="H11" s="15"/>
      <c r="I11" s="15"/>
      <c r="J11" s="15"/>
      <c r="K11" s="15"/>
      <c r="L11" s="15"/>
      <c r="M11" s="15"/>
      <c r="N11" s="15"/>
    </row>
    <row r="12" spans="1:22">
      <c r="A12" s="14"/>
      <c r="B12" s="16"/>
      <c r="C12" s="345"/>
      <c r="D12" s="37" t="s">
        <v>175</v>
      </c>
      <c r="E12" s="37"/>
      <c r="F12" s="37"/>
      <c r="G12" s="37"/>
      <c r="H12" s="37"/>
      <c r="I12" s="37"/>
      <c r="J12" s="37"/>
      <c r="K12" s="37"/>
      <c r="L12" s="37"/>
      <c r="M12" s="37"/>
      <c r="N12" s="37"/>
    </row>
    <row r="13" spans="1:22" ht="12.6" customHeight="1">
      <c r="A13" s="244"/>
      <c r="B13" s="14"/>
      <c r="C13" s="345"/>
      <c r="D13" s="15" t="s">
        <v>176</v>
      </c>
      <c r="E13" s="15"/>
      <c r="F13" s="15"/>
      <c r="G13" s="15"/>
      <c r="H13" s="15"/>
      <c r="I13" s="15"/>
      <c r="J13" s="15"/>
      <c r="K13" s="15"/>
      <c r="L13" s="15"/>
      <c r="M13" s="15"/>
      <c r="N13" s="15"/>
    </row>
    <row r="14" spans="1:22" ht="6.6" customHeight="1">
      <c r="A14" s="244"/>
      <c r="B14" s="14"/>
      <c r="C14" s="16"/>
      <c r="D14" s="15"/>
      <c r="E14" s="15"/>
      <c r="F14" s="15"/>
      <c r="G14" s="15"/>
      <c r="H14" s="15"/>
      <c r="I14" s="15"/>
      <c r="J14" s="15"/>
      <c r="K14" s="15"/>
      <c r="L14" s="15"/>
      <c r="M14" s="15"/>
      <c r="N14" s="15"/>
    </row>
    <row r="15" spans="1:22" ht="32.25" customHeight="1">
      <c r="A15" s="244"/>
      <c r="B15" s="648" t="s">
        <v>177</v>
      </c>
      <c r="C15" s="648"/>
      <c r="D15" s="648"/>
      <c r="E15" s="648"/>
      <c r="F15" s="648"/>
      <c r="G15" s="648"/>
      <c r="H15" s="648"/>
      <c r="I15" s="648"/>
      <c r="J15" s="648"/>
      <c r="K15" s="648"/>
      <c r="L15" s="648"/>
      <c r="M15" s="648"/>
      <c r="N15" s="648"/>
      <c r="O15" s="650"/>
      <c r="P15" s="650"/>
      <c r="Q15" s="650"/>
      <c r="R15" s="650"/>
      <c r="S15" s="650"/>
      <c r="T15" s="650"/>
      <c r="U15" s="650"/>
      <c r="V15" s="650"/>
    </row>
    <row r="16" spans="1:22" ht="6.6" customHeight="1">
      <c r="A16" s="244"/>
      <c r="B16" s="33"/>
      <c r="C16" s="37"/>
      <c r="D16" s="37"/>
      <c r="E16" s="37"/>
      <c r="F16" s="37"/>
      <c r="G16" s="37"/>
      <c r="H16" s="37"/>
      <c r="I16" s="37"/>
      <c r="J16" s="37"/>
      <c r="K16" s="37"/>
      <c r="L16" s="37"/>
      <c r="M16" s="37"/>
      <c r="N16" s="37"/>
      <c r="O16" s="418"/>
      <c r="P16" s="418"/>
      <c r="Q16" s="418"/>
      <c r="R16" s="418"/>
      <c r="S16" s="418"/>
      <c r="T16" s="418"/>
      <c r="U16" s="418"/>
      <c r="V16" s="418"/>
    </row>
    <row r="17" spans="1:20">
      <c r="A17" s="17"/>
      <c r="B17" s="648" t="s">
        <v>178</v>
      </c>
      <c r="C17" s="648"/>
      <c r="D17" s="648"/>
      <c r="E17" s="648"/>
      <c r="F17" s="648"/>
      <c r="G17" s="648"/>
      <c r="H17" s="648"/>
      <c r="I17" s="648"/>
      <c r="J17" s="648"/>
      <c r="K17" s="648"/>
      <c r="L17" s="648"/>
      <c r="M17" s="648"/>
      <c r="N17" s="648"/>
    </row>
    <row r="18" spans="1:20" ht="6.6" customHeight="1">
      <c r="A18" s="17"/>
      <c r="B18" s="14"/>
      <c r="C18" s="14"/>
      <c r="D18" s="14"/>
      <c r="E18" s="14"/>
      <c r="F18" s="14"/>
      <c r="G18" s="14"/>
      <c r="H18" s="14"/>
      <c r="I18" s="14"/>
      <c r="J18" s="14"/>
      <c r="K18" s="14"/>
      <c r="L18" s="14"/>
      <c r="M18" s="14"/>
      <c r="N18" s="14"/>
    </row>
    <row r="19" spans="1:20" s="28" customFormat="1" ht="17.25" customHeight="1" thickBot="1">
      <c r="A19" s="17" t="s">
        <v>179</v>
      </c>
      <c r="B19" s="648" t="s">
        <v>180</v>
      </c>
      <c r="C19" s="648"/>
      <c r="D19" s="648"/>
      <c r="E19" s="648"/>
      <c r="F19" s="648"/>
      <c r="G19" s="648"/>
      <c r="H19" s="648"/>
      <c r="I19" s="648"/>
      <c r="J19" s="648"/>
      <c r="K19" s="648"/>
      <c r="L19" s="648"/>
      <c r="M19" s="648"/>
      <c r="N19" s="648"/>
      <c r="O19" s="271"/>
      <c r="P19" s="271"/>
      <c r="Q19" s="271"/>
      <c r="R19" s="271"/>
      <c r="S19" s="271"/>
      <c r="T19" s="271"/>
    </row>
    <row r="20" spans="1:20" s="9" customFormat="1" ht="15.75" customHeight="1" thickBot="1">
      <c r="A20" s="17"/>
      <c r="B20" s="14" t="s">
        <v>37</v>
      </c>
      <c r="C20" s="18" t="s">
        <v>181</v>
      </c>
      <c r="D20" s="18"/>
      <c r="E20" s="18"/>
      <c r="F20" s="18"/>
      <c r="G20" s="18"/>
      <c r="H20" s="509" t="s">
        <v>33</v>
      </c>
      <c r="I20" s="508"/>
      <c r="K20" s="38"/>
      <c r="L20" s="18"/>
      <c r="M20" s="18"/>
      <c r="N20" s="19"/>
      <c r="O20" s="47"/>
      <c r="P20" s="47"/>
      <c r="Q20" s="47"/>
      <c r="R20" s="47"/>
      <c r="S20" s="47"/>
      <c r="T20" s="47"/>
    </row>
    <row r="21" spans="1:20">
      <c r="A21" s="17"/>
      <c r="B21" s="399" t="s">
        <v>40</v>
      </c>
      <c r="C21" s="678" t="s">
        <v>182</v>
      </c>
      <c r="D21" s="678"/>
      <c r="E21" s="678"/>
      <c r="F21" s="678"/>
      <c r="G21" s="678"/>
      <c r="H21" s="678"/>
      <c r="I21" s="678"/>
      <c r="J21" s="678"/>
      <c r="K21" s="678"/>
      <c r="L21" s="678"/>
      <c r="M21" s="678"/>
      <c r="N21" s="678"/>
      <c r="P21" s="11"/>
      <c r="Q21" s="11"/>
      <c r="R21" s="11"/>
      <c r="S21" s="11"/>
      <c r="T21" s="11"/>
    </row>
    <row r="22" spans="1:20" ht="6.6" customHeight="1" thickBot="1">
      <c r="A22" s="243"/>
      <c r="B22" s="15"/>
      <c r="C22" s="15"/>
      <c r="D22" s="15"/>
      <c r="E22" s="14"/>
      <c r="F22" s="14"/>
      <c r="G22" s="14"/>
      <c r="H22" s="14"/>
      <c r="I22" s="14"/>
      <c r="J22" s="15"/>
      <c r="K22" s="14"/>
      <c r="L22" s="14"/>
      <c r="M22" s="14"/>
      <c r="N22" s="14"/>
    </row>
    <row r="23" spans="1:20" ht="23.25" customHeight="1">
      <c r="A23" s="68"/>
      <c r="B23" s="676" t="s">
        <v>183</v>
      </c>
      <c r="C23" s="677"/>
      <c r="D23" s="677"/>
      <c r="E23" s="677"/>
      <c r="F23" s="677"/>
      <c r="G23" s="677"/>
      <c r="H23" s="677"/>
      <c r="I23" s="677"/>
      <c r="J23" s="677"/>
      <c r="K23" s="677"/>
      <c r="L23" s="674" t="s">
        <v>184</v>
      </c>
      <c r="M23" s="674"/>
      <c r="N23" s="675"/>
      <c r="O23" s="43"/>
      <c r="P23" s="43"/>
      <c r="Q23" s="43"/>
    </row>
    <row r="24" spans="1:20" ht="69" customHeight="1" thickBot="1">
      <c r="A24" s="68"/>
      <c r="B24" s="673" t="s">
        <v>185</v>
      </c>
      <c r="C24" s="669"/>
      <c r="D24" s="669"/>
      <c r="E24" s="669"/>
      <c r="F24" s="669"/>
      <c r="G24" s="669"/>
      <c r="H24" s="255" t="s">
        <v>186</v>
      </c>
      <c r="I24" s="255" t="s">
        <v>187</v>
      </c>
      <c r="J24" s="669" t="s">
        <v>188</v>
      </c>
      <c r="K24" s="669"/>
      <c r="L24" s="506" t="s">
        <v>189</v>
      </c>
      <c r="M24" s="506" t="s">
        <v>190</v>
      </c>
      <c r="N24" s="507" t="s">
        <v>191</v>
      </c>
      <c r="O24" s="667"/>
      <c r="P24" s="668"/>
      <c r="Q24" s="668"/>
      <c r="R24" s="668"/>
      <c r="S24" s="668"/>
      <c r="T24" s="668"/>
    </row>
    <row r="25" spans="1:20" ht="25.5" customHeight="1">
      <c r="A25" s="68"/>
      <c r="B25" s="671"/>
      <c r="C25" s="672"/>
      <c r="D25" s="672"/>
      <c r="E25" s="672"/>
      <c r="F25" s="672"/>
      <c r="G25" s="672"/>
      <c r="H25" s="502"/>
      <c r="I25" s="503" t="s">
        <v>33</v>
      </c>
      <c r="J25" s="672"/>
      <c r="K25" s="672"/>
      <c r="L25" s="504" t="s">
        <v>33</v>
      </c>
      <c r="M25" s="504" t="s">
        <v>33</v>
      </c>
      <c r="N25" s="505" t="s">
        <v>33</v>
      </c>
    </row>
    <row r="26" spans="1:20" ht="25.5" customHeight="1">
      <c r="A26" s="68"/>
      <c r="B26" s="659"/>
      <c r="C26" s="660"/>
      <c r="D26" s="660"/>
      <c r="E26" s="660"/>
      <c r="F26" s="660"/>
      <c r="G26" s="660"/>
      <c r="H26" s="346"/>
      <c r="I26" s="302" t="s">
        <v>33</v>
      </c>
      <c r="J26" s="660"/>
      <c r="K26" s="660"/>
      <c r="L26" s="133" t="s">
        <v>33</v>
      </c>
      <c r="M26" s="133" t="s">
        <v>33</v>
      </c>
      <c r="N26" s="347" t="s">
        <v>33</v>
      </c>
    </row>
    <row r="27" spans="1:20" ht="25.5" customHeight="1">
      <c r="A27" s="68"/>
      <c r="B27" s="659"/>
      <c r="C27" s="660"/>
      <c r="D27" s="660"/>
      <c r="E27" s="660"/>
      <c r="F27" s="660"/>
      <c r="G27" s="660"/>
      <c r="H27" s="346"/>
      <c r="I27" s="302" t="s">
        <v>33</v>
      </c>
      <c r="J27" s="660"/>
      <c r="K27" s="660"/>
      <c r="L27" s="133" t="s">
        <v>33</v>
      </c>
      <c r="M27" s="133" t="s">
        <v>33</v>
      </c>
      <c r="N27" s="347" t="s">
        <v>33</v>
      </c>
    </row>
    <row r="28" spans="1:20" ht="25.5" customHeight="1">
      <c r="A28" s="68"/>
      <c r="B28" s="659"/>
      <c r="C28" s="660"/>
      <c r="D28" s="660"/>
      <c r="E28" s="660"/>
      <c r="F28" s="660"/>
      <c r="G28" s="660"/>
      <c r="H28" s="346"/>
      <c r="I28" s="302" t="s">
        <v>33</v>
      </c>
      <c r="J28" s="660"/>
      <c r="K28" s="660"/>
      <c r="L28" s="133" t="s">
        <v>33</v>
      </c>
      <c r="M28" s="133" t="s">
        <v>33</v>
      </c>
      <c r="N28" s="347" t="s">
        <v>33</v>
      </c>
    </row>
    <row r="29" spans="1:20" ht="25.5" customHeight="1">
      <c r="A29" s="68"/>
      <c r="B29" s="659"/>
      <c r="C29" s="660"/>
      <c r="D29" s="660"/>
      <c r="E29" s="660"/>
      <c r="F29" s="660"/>
      <c r="G29" s="660"/>
      <c r="H29" s="346"/>
      <c r="I29" s="302" t="s">
        <v>33</v>
      </c>
      <c r="J29" s="660"/>
      <c r="K29" s="660"/>
      <c r="L29" s="133" t="s">
        <v>33</v>
      </c>
      <c r="M29" s="133" t="s">
        <v>33</v>
      </c>
      <c r="N29" s="347" t="s">
        <v>33</v>
      </c>
    </row>
    <row r="30" spans="1:20" ht="25.5" customHeight="1">
      <c r="A30" s="68"/>
      <c r="B30" s="659"/>
      <c r="C30" s="660"/>
      <c r="D30" s="660"/>
      <c r="E30" s="660"/>
      <c r="F30" s="660"/>
      <c r="G30" s="660"/>
      <c r="H30" s="346"/>
      <c r="I30" s="302" t="s">
        <v>33</v>
      </c>
      <c r="J30" s="660"/>
      <c r="K30" s="660"/>
      <c r="L30" s="133" t="s">
        <v>33</v>
      </c>
      <c r="M30" s="133" t="s">
        <v>33</v>
      </c>
      <c r="N30" s="347" t="s">
        <v>33</v>
      </c>
    </row>
    <row r="31" spans="1:20" ht="25.5" customHeight="1">
      <c r="A31" s="68"/>
      <c r="B31" s="659"/>
      <c r="C31" s="660"/>
      <c r="D31" s="660"/>
      <c r="E31" s="660"/>
      <c r="F31" s="660"/>
      <c r="G31" s="660"/>
      <c r="H31" s="346"/>
      <c r="I31" s="302" t="s">
        <v>33</v>
      </c>
      <c r="J31" s="660"/>
      <c r="K31" s="660"/>
      <c r="L31" s="133" t="s">
        <v>33</v>
      </c>
      <c r="M31" s="133" t="s">
        <v>33</v>
      </c>
      <c r="N31" s="347" t="s">
        <v>33</v>
      </c>
    </row>
    <row r="32" spans="1:20" ht="25.5" customHeight="1">
      <c r="A32" s="68"/>
      <c r="B32" s="659"/>
      <c r="C32" s="660"/>
      <c r="D32" s="660"/>
      <c r="E32" s="660"/>
      <c r="F32" s="660"/>
      <c r="G32" s="660"/>
      <c r="H32" s="346"/>
      <c r="I32" s="302" t="s">
        <v>33</v>
      </c>
      <c r="J32" s="660"/>
      <c r="K32" s="660"/>
      <c r="L32" s="133" t="s">
        <v>33</v>
      </c>
      <c r="M32" s="133" t="s">
        <v>33</v>
      </c>
      <c r="N32" s="347" t="s">
        <v>33</v>
      </c>
    </row>
    <row r="33" spans="1:20" ht="25.5" customHeight="1">
      <c r="A33" s="68"/>
      <c r="B33" s="659"/>
      <c r="C33" s="660"/>
      <c r="D33" s="660"/>
      <c r="E33" s="660"/>
      <c r="F33" s="660"/>
      <c r="G33" s="660"/>
      <c r="H33" s="346"/>
      <c r="I33" s="302" t="s">
        <v>33</v>
      </c>
      <c r="J33" s="660"/>
      <c r="K33" s="660"/>
      <c r="L33" s="133" t="s">
        <v>33</v>
      </c>
      <c r="M33" s="133" t="s">
        <v>33</v>
      </c>
      <c r="N33" s="347" t="s">
        <v>33</v>
      </c>
    </row>
    <row r="34" spans="1:20" ht="25.5" customHeight="1">
      <c r="A34" s="68"/>
      <c r="B34" s="659"/>
      <c r="C34" s="660"/>
      <c r="D34" s="660"/>
      <c r="E34" s="660"/>
      <c r="F34" s="660"/>
      <c r="G34" s="660"/>
      <c r="H34" s="346"/>
      <c r="I34" s="302" t="s">
        <v>33</v>
      </c>
      <c r="J34" s="660"/>
      <c r="K34" s="660"/>
      <c r="L34" s="133" t="s">
        <v>33</v>
      </c>
      <c r="M34" s="133" t="s">
        <v>33</v>
      </c>
      <c r="N34" s="347" t="s">
        <v>33</v>
      </c>
    </row>
    <row r="35" spans="1:20" ht="25.5" customHeight="1">
      <c r="A35" s="68"/>
      <c r="B35" s="659"/>
      <c r="C35" s="660"/>
      <c r="D35" s="660"/>
      <c r="E35" s="660"/>
      <c r="F35" s="660"/>
      <c r="G35" s="660"/>
      <c r="H35" s="346"/>
      <c r="I35" s="302" t="s">
        <v>33</v>
      </c>
      <c r="J35" s="660"/>
      <c r="K35" s="660"/>
      <c r="L35" s="133" t="s">
        <v>33</v>
      </c>
      <c r="M35" s="133" t="s">
        <v>33</v>
      </c>
      <c r="N35" s="347" t="s">
        <v>33</v>
      </c>
    </row>
    <row r="36" spans="1:20" ht="25.5" customHeight="1">
      <c r="A36" s="68"/>
      <c r="B36" s="659"/>
      <c r="C36" s="660"/>
      <c r="D36" s="660"/>
      <c r="E36" s="660"/>
      <c r="F36" s="660"/>
      <c r="G36" s="660"/>
      <c r="H36" s="346"/>
      <c r="I36" s="302" t="s">
        <v>33</v>
      </c>
      <c r="J36" s="660"/>
      <c r="K36" s="660"/>
      <c r="L36" s="133" t="s">
        <v>33</v>
      </c>
      <c r="M36" s="133" t="s">
        <v>33</v>
      </c>
      <c r="N36" s="347" t="s">
        <v>33</v>
      </c>
    </row>
    <row r="37" spans="1:20" s="40" customFormat="1" ht="25.5" customHeight="1">
      <c r="A37" s="68"/>
      <c r="B37" s="659"/>
      <c r="C37" s="660"/>
      <c r="D37" s="660"/>
      <c r="E37" s="660"/>
      <c r="F37" s="660"/>
      <c r="G37" s="660"/>
      <c r="H37" s="346"/>
      <c r="I37" s="302" t="s">
        <v>33</v>
      </c>
      <c r="J37" s="660"/>
      <c r="K37" s="660"/>
      <c r="L37" s="133" t="s">
        <v>33</v>
      </c>
      <c r="M37" s="133" t="s">
        <v>33</v>
      </c>
      <c r="N37" s="347" t="s">
        <v>33</v>
      </c>
      <c r="O37" s="47"/>
      <c r="P37" s="47"/>
      <c r="Q37" s="74"/>
      <c r="R37" s="74"/>
      <c r="S37" s="74"/>
      <c r="T37" s="74"/>
    </row>
    <row r="38" spans="1:20" s="40" customFormat="1" ht="25.5" customHeight="1">
      <c r="A38" s="68"/>
      <c r="B38" s="659"/>
      <c r="C38" s="660"/>
      <c r="D38" s="660"/>
      <c r="E38" s="660"/>
      <c r="F38" s="660"/>
      <c r="G38" s="660"/>
      <c r="H38" s="346"/>
      <c r="I38" s="302" t="s">
        <v>33</v>
      </c>
      <c r="J38" s="660"/>
      <c r="K38" s="660"/>
      <c r="L38" s="133" t="s">
        <v>33</v>
      </c>
      <c r="M38" s="133" t="s">
        <v>33</v>
      </c>
      <c r="N38" s="347" t="s">
        <v>33</v>
      </c>
      <c r="O38" s="667"/>
      <c r="P38" s="668"/>
      <c r="Q38" s="668"/>
      <c r="R38" s="668"/>
      <c r="S38" s="668"/>
      <c r="T38" s="668"/>
    </row>
    <row r="39" spans="1:20" s="1" customFormat="1" ht="25.5" customHeight="1">
      <c r="A39" s="68"/>
      <c r="B39" s="659"/>
      <c r="C39" s="660"/>
      <c r="D39" s="660"/>
      <c r="E39" s="660"/>
      <c r="F39" s="660"/>
      <c r="G39" s="660"/>
      <c r="H39" s="346"/>
      <c r="I39" s="302" t="s">
        <v>33</v>
      </c>
      <c r="J39" s="660"/>
      <c r="K39" s="660"/>
      <c r="L39" s="133" t="s">
        <v>33</v>
      </c>
      <c r="M39" s="133" t="s">
        <v>33</v>
      </c>
      <c r="N39" s="347" t="s">
        <v>33</v>
      </c>
      <c r="O39" s="74"/>
      <c r="P39" s="74"/>
    </row>
    <row r="40" spans="1:20" ht="25.5" customHeight="1">
      <c r="A40" s="68"/>
      <c r="B40" s="659"/>
      <c r="C40" s="660"/>
      <c r="D40" s="660"/>
      <c r="E40" s="660"/>
      <c r="F40" s="660"/>
      <c r="G40" s="660"/>
      <c r="H40" s="346"/>
      <c r="I40" s="302" t="s">
        <v>33</v>
      </c>
      <c r="J40" s="660"/>
      <c r="K40" s="660"/>
      <c r="L40" s="133" t="s">
        <v>33</v>
      </c>
      <c r="M40" s="133" t="s">
        <v>33</v>
      </c>
      <c r="N40" s="347" t="s">
        <v>33</v>
      </c>
    </row>
    <row r="41" spans="1:20" ht="25.5" customHeight="1">
      <c r="A41" s="68"/>
      <c r="B41" s="659"/>
      <c r="C41" s="660"/>
      <c r="D41" s="660"/>
      <c r="E41" s="660"/>
      <c r="F41" s="660"/>
      <c r="G41" s="660"/>
      <c r="H41" s="346"/>
      <c r="I41" s="302" t="s">
        <v>33</v>
      </c>
      <c r="J41" s="660"/>
      <c r="K41" s="660"/>
      <c r="L41" s="133" t="s">
        <v>33</v>
      </c>
      <c r="M41" s="133" t="s">
        <v>33</v>
      </c>
      <c r="N41" s="347" t="s">
        <v>33</v>
      </c>
    </row>
    <row r="42" spans="1:20" ht="25.5" customHeight="1" thickBot="1">
      <c r="A42" s="68"/>
      <c r="B42" s="670"/>
      <c r="C42" s="661"/>
      <c r="D42" s="661"/>
      <c r="E42" s="661"/>
      <c r="F42" s="661"/>
      <c r="G42" s="661"/>
      <c r="H42" s="348"/>
      <c r="I42" s="349" t="s">
        <v>33</v>
      </c>
      <c r="J42" s="661"/>
      <c r="K42" s="661"/>
      <c r="L42" s="350" t="s">
        <v>33</v>
      </c>
      <c r="M42" s="350" t="s">
        <v>33</v>
      </c>
      <c r="N42" s="351" t="s">
        <v>33</v>
      </c>
    </row>
    <row r="43" spans="1:20" ht="6.6" customHeight="1">
      <c r="A43" s="68"/>
      <c r="B43" s="69"/>
      <c r="C43" s="69"/>
      <c r="D43" s="69"/>
      <c r="E43" s="69"/>
      <c r="F43" s="69"/>
      <c r="G43" s="70"/>
      <c r="H43" s="69"/>
      <c r="I43" s="69"/>
      <c r="J43" s="69"/>
      <c r="K43" s="71"/>
      <c r="L43" s="46"/>
      <c r="M43" s="46"/>
      <c r="N43" s="46"/>
    </row>
    <row r="44" spans="1:20" ht="18" customHeight="1">
      <c r="A44" s="72"/>
      <c r="B44" s="666" t="s">
        <v>192</v>
      </c>
      <c r="C44" s="666"/>
      <c r="D44" s="666"/>
      <c r="E44" s="666"/>
      <c r="F44" s="666"/>
      <c r="G44" s="666"/>
      <c r="H44" s="666"/>
      <c r="I44" s="666"/>
      <c r="J44" s="666"/>
      <c r="K44" s="666"/>
      <c r="L44" s="666"/>
      <c r="M44" s="666"/>
      <c r="N44" s="666"/>
      <c r="O44" s="663"/>
    </row>
    <row r="45" spans="1:20" ht="43.5" customHeight="1">
      <c r="B45" s="665" t="s">
        <v>193</v>
      </c>
      <c r="C45" s="665"/>
      <c r="D45" s="665"/>
      <c r="E45" s="665"/>
      <c r="F45" s="665"/>
      <c r="G45" s="665"/>
      <c r="H45" s="665"/>
      <c r="I45" s="665"/>
      <c r="J45" s="665"/>
      <c r="K45" s="665"/>
      <c r="L45" s="665"/>
      <c r="M45" s="665"/>
      <c r="N45" s="665"/>
      <c r="O45" s="663"/>
      <c r="P45" s="662"/>
      <c r="Q45" s="662"/>
      <c r="R45" s="662"/>
    </row>
    <row r="46" spans="1:20" s="40" customFormat="1" ht="18" customHeight="1">
      <c r="A46" s="73"/>
      <c r="B46" s="1"/>
      <c r="C46" s="1"/>
      <c r="D46" s="1"/>
      <c r="E46" s="1"/>
      <c r="F46" s="1"/>
      <c r="G46" s="1"/>
      <c r="H46" s="1"/>
      <c r="I46" s="1"/>
      <c r="J46" s="1"/>
      <c r="K46" s="1"/>
      <c r="L46" s="1"/>
      <c r="M46" s="1"/>
      <c r="N46" s="1"/>
      <c r="O46" s="74"/>
      <c r="P46" s="74"/>
      <c r="Q46" s="74"/>
      <c r="R46" s="74"/>
      <c r="S46" s="74"/>
      <c r="T46" s="74"/>
    </row>
    <row r="47" spans="1:20" s="40" customFormat="1">
      <c r="A47" s="68"/>
      <c r="B47" s="664"/>
      <c r="C47" s="664"/>
      <c r="D47" s="664"/>
      <c r="E47" s="664"/>
      <c r="F47" s="664"/>
      <c r="G47" s="664"/>
      <c r="H47" s="664"/>
      <c r="I47" s="664"/>
      <c r="J47" s="664"/>
      <c r="K47" s="664"/>
      <c r="L47" s="664"/>
      <c r="M47" s="664"/>
      <c r="N47" s="664"/>
      <c r="O47" s="74"/>
      <c r="P47" s="74"/>
      <c r="Q47" s="74"/>
      <c r="R47" s="74"/>
      <c r="S47" s="74"/>
      <c r="T47" s="74"/>
    </row>
    <row r="48" spans="1:20" s="40" customFormat="1">
      <c r="A48" s="68"/>
      <c r="B48" s="664"/>
      <c r="C48" s="664"/>
      <c r="D48" s="664"/>
      <c r="E48" s="664"/>
      <c r="F48" s="664"/>
      <c r="G48" s="664"/>
      <c r="H48" s="664"/>
      <c r="O48" s="74"/>
      <c r="P48" s="74"/>
      <c r="Q48" s="74"/>
      <c r="R48" s="74"/>
      <c r="S48" s="74"/>
      <c r="T48" s="74"/>
    </row>
    <row r="49" spans="2:10" s="40" customFormat="1">
      <c r="B49" s="600"/>
      <c r="C49" s="600"/>
      <c r="D49" s="600"/>
      <c r="E49" s="600"/>
      <c r="F49" s="600"/>
      <c r="G49" s="600"/>
      <c r="H49" s="600"/>
      <c r="I49" s="600"/>
      <c r="J49" s="600"/>
    </row>
  </sheetData>
  <sheetProtection algorithmName="SHA-512" hashValue="o7ye/DvphqeckdZAyC2dEi8NJOgRyELTXQuOheZiurEh85XetV5CdptjuWMyFbTPTfyxmH0ZhoiMdSyke1wsgw==" saltValue="qFTrKz3KVozwBntth40VHQ==" spinCount="100000" sheet="1" selectLockedCells="1"/>
  <mergeCells count="57">
    <mergeCell ref="O15:V15"/>
    <mergeCell ref="B15:N15"/>
    <mergeCell ref="B9:N9"/>
    <mergeCell ref="C5:N5"/>
    <mergeCell ref="B3:N3"/>
    <mergeCell ref="L23:N23"/>
    <mergeCell ref="B23:K23"/>
    <mergeCell ref="C21:N21"/>
    <mergeCell ref="B19:N19"/>
    <mergeCell ref="B17:N17"/>
    <mergeCell ref="O24:T24"/>
    <mergeCell ref="J24:K24"/>
    <mergeCell ref="B40:G40"/>
    <mergeCell ref="B41:G41"/>
    <mergeCell ref="B42:G42"/>
    <mergeCell ref="B25:G25"/>
    <mergeCell ref="J25:K25"/>
    <mergeCell ref="J38:K38"/>
    <mergeCell ref="J39:K39"/>
    <mergeCell ref="B24:G24"/>
    <mergeCell ref="B38:G38"/>
    <mergeCell ref="B37:G37"/>
    <mergeCell ref="B29:G29"/>
    <mergeCell ref="O38:T38"/>
    <mergeCell ref="J40:K40"/>
    <mergeCell ref="J41:K41"/>
    <mergeCell ref="B49:J49"/>
    <mergeCell ref="B48:H48"/>
    <mergeCell ref="B47:N47"/>
    <mergeCell ref="B45:N45"/>
    <mergeCell ref="B44:N44"/>
    <mergeCell ref="J42:K42"/>
    <mergeCell ref="P45:R45"/>
    <mergeCell ref="J26:K26"/>
    <mergeCell ref="J28:K28"/>
    <mergeCell ref="J29:K29"/>
    <mergeCell ref="J37:K37"/>
    <mergeCell ref="J36:K36"/>
    <mergeCell ref="J30:K30"/>
    <mergeCell ref="J31:K31"/>
    <mergeCell ref="J32:K32"/>
    <mergeCell ref="J33:K33"/>
    <mergeCell ref="J34:K34"/>
    <mergeCell ref="J27:K27"/>
    <mergeCell ref="J35:K35"/>
    <mergeCell ref="O44:O45"/>
    <mergeCell ref="B26:G26"/>
    <mergeCell ref="B39:G39"/>
    <mergeCell ref="B28:G28"/>
    <mergeCell ref="B36:G36"/>
    <mergeCell ref="B30:G30"/>
    <mergeCell ref="B31:G31"/>
    <mergeCell ref="B32:G32"/>
    <mergeCell ref="B33:G33"/>
    <mergeCell ref="B34:G34"/>
    <mergeCell ref="B27:G27"/>
    <mergeCell ref="B35:G35"/>
  </mergeCells>
  <phoneticPr fontId="0" type="noConversion"/>
  <dataValidations disablePrompts="1" count="1">
    <dataValidation type="list" showInputMessage="1" showErrorMessage="1" sqref="H20" xr:uid="{00000000-0002-0000-0400-000000000000}">
      <formula1>"Select One, Yes, No"</formula1>
    </dataValidation>
  </dataValidations>
  <pageMargins left="0.25" right="0.25" top="0.25" bottom="0.25" header="0.3" footer="0.05"/>
  <pageSetup scale="85" firstPageNumber="4" orientation="portrait" r:id="rId1"/>
  <headerFooter>
    <oddHeader xml:space="preserve">&amp;R
</oddHeader>
    <oddFooter>&amp;L&amp;"Arial Narrow,Regular"HOME - HTF&amp;CPage &amp;P of &amp;N&amp;R&amp;"Arial Narrow,Regular"2026</oddFooter>
  </headerFooter>
  <ignoredErrors>
    <ignoredError sqref="A19:A20 A1" numberStoredAsText="1"/>
  </ignoredErrors>
  <extLst>
    <ext xmlns:x14="http://schemas.microsoft.com/office/spreadsheetml/2009/9/main" uri="{CCE6A557-97BC-4b89-ADB6-D9C93CAAB3DF}">
      <x14:dataValidations xmlns:xm="http://schemas.microsoft.com/office/excel/2006/main" disablePrompts="1" count="2">
        <x14:dataValidation type="list" showInputMessage="1" showErrorMessage="1" xr:uid="{4B184E32-3F36-4721-913F-9BD9BE607F1B}">
          <x14:formula1>
            <xm:f>'DO NOT DELETE - DROP DOWN LIST'!$H$3:$H$5</xm:f>
          </x14:formula1>
          <xm:sqref>I25:I42</xm:sqref>
        </x14:dataValidation>
        <x14:dataValidation type="list" showInputMessage="1" showErrorMessage="1" xr:uid="{B267F6F7-A34C-40CF-A7FA-7833561399C7}">
          <x14:formula1>
            <xm:f>'DO NOT DELETE - DROP DOWN LIST'!$C$3:$C$5</xm:f>
          </x14:formula1>
          <xm:sqref>L25:N42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U230"/>
  <sheetViews>
    <sheetView showGridLines="0" showRuler="0" zoomScaleNormal="100" workbookViewId="0">
      <selection activeCell="I5" sqref="I5:J5"/>
    </sheetView>
  </sheetViews>
  <sheetFormatPr defaultColWidth="10.7109375" defaultRowHeight="12.75"/>
  <cols>
    <col min="1" max="1" width="3.140625" style="20" customWidth="1"/>
    <col min="2" max="4" width="2.7109375" style="11" customWidth="1"/>
    <col min="5" max="6" width="6.7109375" style="11" customWidth="1"/>
    <col min="7" max="7" width="5.28515625" style="11" customWidth="1"/>
    <col min="8" max="8" width="6.7109375" style="11" customWidth="1"/>
    <col min="9" max="9" width="4.5703125" style="11" customWidth="1"/>
    <col min="10" max="10" width="6.7109375" style="11" customWidth="1"/>
    <col min="11" max="11" width="7" style="11" customWidth="1"/>
    <col min="12" max="12" width="6.7109375" style="11" customWidth="1"/>
    <col min="13" max="13" width="2" style="11" customWidth="1"/>
    <col min="14" max="14" width="9.5703125" style="11" customWidth="1"/>
    <col min="15" max="15" width="7.7109375" style="11" customWidth="1"/>
    <col min="16" max="16" width="17" style="11" customWidth="1"/>
    <col min="17" max="47" width="10.7109375" style="40"/>
    <col min="48" max="16384" width="10.7109375" style="11"/>
  </cols>
  <sheetData>
    <row r="1" spans="1:47" ht="15" customHeight="1">
      <c r="A1" s="242" t="s">
        <v>194</v>
      </c>
      <c r="B1" s="680" t="s">
        <v>195</v>
      </c>
      <c r="C1" s="680"/>
      <c r="D1" s="680"/>
      <c r="E1" s="680"/>
      <c r="F1" s="680"/>
      <c r="G1" s="680"/>
      <c r="H1" s="680"/>
      <c r="I1" s="680"/>
      <c r="J1" s="680"/>
      <c r="K1" s="680"/>
      <c r="L1" s="680"/>
      <c r="M1" s="680"/>
      <c r="N1" s="680"/>
      <c r="O1" s="680"/>
      <c r="P1" s="680"/>
    </row>
    <row r="2" spans="1:47" ht="7.15" customHeight="1">
      <c r="A2" s="242"/>
      <c r="B2" s="1"/>
      <c r="C2" s="1"/>
      <c r="D2" s="1"/>
      <c r="E2" s="216"/>
      <c r="F2" s="24"/>
      <c r="G2" s="24"/>
      <c r="H2" s="24"/>
      <c r="I2" s="24"/>
      <c r="J2" s="24"/>
      <c r="K2" s="24"/>
      <c r="L2" s="24"/>
      <c r="M2" s="24"/>
      <c r="N2" s="24"/>
      <c r="O2" s="24"/>
      <c r="P2" s="24"/>
    </row>
    <row r="3" spans="1:47" ht="56.45" customHeight="1">
      <c r="A3" s="242"/>
      <c r="B3" s="626" t="s">
        <v>196</v>
      </c>
      <c r="C3" s="626"/>
      <c r="D3" s="626"/>
      <c r="E3" s="626"/>
      <c r="F3" s="626"/>
      <c r="G3" s="626"/>
      <c r="H3" s="626"/>
      <c r="I3" s="626"/>
      <c r="J3" s="626"/>
      <c r="K3" s="626"/>
      <c r="L3" s="626"/>
      <c r="M3" s="626"/>
      <c r="N3" s="626"/>
      <c r="O3" s="626"/>
      <c r="P3" s="626"/>
    </row>
    <row r="4" spans="1:47" ht="6.6" customHeight="1" thickBot="1">
      <c r="A4" s="242"/>
      <c r="B4" s="1"/>
      <c r="C4" s="1"/>
      <c r="D4" s="1"/>
      <c r="E4" s="216"/>
      <c r="F4" s="24"/>
      <c r="G4" s="24"/>
      <c r="H4" s="24"/>
      <c r="I4" s="24"/>
      <c r="J4" s="24"/>
      <c r="K4" s="24"/>
      <c r="L4" s="24"/>
      <c r="M4" s="24"/>
      <c r="N4" s="24"/>
      <c r="O4" s="24"/>
      <c r="P4" s="24"/>
    </row>
    <row r="5" spans="1:47" ht="15" customHeight="1" thickBot="1">
      <c r="A5" s="43"/>
      <c r="B5" s="398" t="s">
        <v>37</v>
      </c>
      <c r="C5" s="1" t="s">
        <v>197</v>
      </c>
      <c r="D5" s="1"/>
      <c r="E5" s="1"/>
      <c r="F5" s="1"/>
      <c r="G5" s="1"/>
      <c r="H5" s="1"/>
      <c r="I5" s="681" t="s">
        <v>33</v>
      </c>
      <c r="J5" s="682"/>
      <c r="K5" s="14"/>
      <c r="L5" s="40"/>
      <c r="M5" s="40"/>
      <c r="N5" s="40"/>
      <c r="O5" s="40"/>
      <c r="P5" s="40"/>
    </row>
    <row r="6" spans="1:47" ht="7.15" customHeight="1">
      <c r="A6" s="242"/>
      <c r="B6" s="40"/>
      <c r="C6" s="1"/>
      <c r="D6" s="1"/>
      <c r="E6" s="216"/>
      <c r="F6" s="24"/>
      <c r="G6" s="24"/>
      <c r="H6" s="24"/>
      <c r="I6" s="24"/>
      <c r="J6" s="24"/>
      <c r="K6" s="24"/>
      <c r="L6" s="24"/>
      <c r="M6" s="24"/>
      <c r="N6" s="24"/>
      <c r="O6" s="24"/>
      <c r="P6" s="24"/>
    </row>
    <row r="7" spans="1:47" ht="15" customHeight="1">
      <c r="A7" s="242"/>
      <c r="B7" s="398" t="s">
        <v>40</v>
      </c>
      <c r="C7" s="640" t="s">
        <v>198</v>
      </c>
      <c r="D7" s="640"/>
      <c r="E7" s="640"/>
      <c r="F7" s="640"/>
      <c r="G7" s="640"/>
      <c r="H7" s="640"/>
      <c r="I7" s="640"/>
      <c r="J7" s="683"/>
      <c r="K7" s="683"/>
      <c r="L7" s="683"/>
      <c r="M7" s="599" t="s">
        <v>199</v>
      </c>
      <c r="N7" s="599"/>
      <c r="O7" s="683"/>
      <c r="P7" s="683"/>
    </row>
    <row r="8" spans="1:47" ht="7.15" customHeight="1">
      <c r="A8" s="242"/>
      <c r="B8" s="40"/>
      <c r="C8" s="41"/>
      <c r="D8" s="41"/>
      <c r="E8" s="273"/>
      <c r="F8" s="274"/>
      <c r="G8" s="274"/>
      <c r="H8" s="274"/>
      <c r="I8" s="274"/>
      <c r="J8" s="217"/>
      <c r="K8" s="24"/>
      <c r="L8" s="24"/>
      <c r="M8" s="24"/>
      <c r="N8" s="24"/>
      <c r="O8" s="23"/>
      <c r="P8" s="24"/>
    </row>
    <row r="9" spans="1:47" ht="15" customHeight="1">
      <c r="A9" s="242"/>
      <c r="B9" s="398" t="s">
        <v>43</v>
      </c>
      <c r="C9" s="640" t="s">
        <v>200</v>
      </c>
      <c r="D9" s="640"/>
      <c r="E9" s="640"/>
      <c r="F9" s="640"/>
      <c r="G9" s="640"/>
      <c r="H9" s="640"/>
      <c r="I9" s="640"/>
      <c r="J9" s="683"/>
      <c r="K9" s="683"/>
      <c r="L9" s="683"/>
      <c r="M9" s="599" t="s">
        <v>201</v>
      </c>
      <c r="N9" s="599"/>
      <c r="O9" s="683"/>
      <c r="P9" s="683"/>
    </row>
    <row r="10" spans="1:47" ht="6.6" customHeight="1">
      <c r="A10" s="242"/>
      <c r="B10" s="398"/>
      <c r="C10" s="41"/>
      <c r="D10" s="41"/>
      <c r="E10" s="41"/>
      <c r="F10" s="41"/>
      <c r="G10" s="41"/>
      <c r="H10" s="41"/>
      <c r="I10" s="41"/>
      <c r="J10" s="41"/>
      <c r="K10" s="41"/>
      <c r="L10" s="41"/>
      <c r="M10" s="44"/>
      <c r="N10" s="44"/>
      <c r="O10" s="41"/>
      <c r="P10" s="41"/>
    </row>
    <row r="11" spans="1:47" ht="42" customHeight="1">
      <c r="A11" s="242"/>
      <c r="B11" s="244" t="s">
        <v>47</v>
      </c>
      <c r="C11" s="626" t="s">
        <v>202</v>
      </c>
      <c r="D11" s="626"/>
      <c r="E11" s="626"/>
      <c r="F11" s="626"/>
      <c r="G11" s="626"/>
      <c r="H11" s="626"/>
      <c r="I11" s="626"/>
      <c r="J11" s="626"/>
      <c r="K11" s="626"/>
      <c r="L11" s="626"/>
      <c r="M11" s="626"/>
      <c r="N11" s="626"/>
      <c r="O11" s="626"/>
      <c r="P11" s="626"/>
    </row>
    <row r="12" spans="1:47" ht="7.15" customHeight="1">
      <c r="A12" s="242"/>
      <c r="B12" s="1"/>
      <c r="C12" s="626"/>
      <c r="D12" s="626"/>
      <c r="E12" s="626"/>
      <c r="F12" s="626"/>
      <c r="G12" s="626"/>
      <c r="H12" s="626"/>
      <c r="I12" s="626"/>
      <c r="J12" s="626"/>
      <c r="K12" s="626"/>
      <c r="L12" s="626"/>
      <c r="M12" s="626"/>
      <c r="N12" s="626"/>
      <c r="O12" s="626"/>
      <c r="P12" s="626"/>
    </row>
    <row r="13" spans="1:47" ht="9.75" customHeight="1">
      <c r="A13" s="68"/>
      <c r="B13" s="266"/>
      <c r="C13" s="266"/>
      <c r="D13" s="266"/>
      <c r="E13" s="266"/>
      <c r="F13" s="266"/>
      <c r="G13" s="266"/>
      <c r="H13" s="266"/>
      <c r="I13" s="266"/>
      <c r="J13" s="266"/>
      <c r="K13" s="266"/>
      <c r="L13" s="266"/>
      <c r="M13" s="266"/>
      <c r="N13" s="266"/>
      <c r="O13" s="266"/>
      <c r="P13" s="266"/>
    </row>
    <row r="14" spans="1:47" s="28" customFormat="1" ht="25.9" customHeight="1">
      <c r="A14" s="272" t="s">
        <v>203</v>
      </c>
      <c r="B14" s="618" t="s">
        <v>204</v>
      </c>
      <c r="C14" s="618"/>
      <c r="D14" s="618"/>
      <c r="E14" s="618"/>
      <c r="F14" s="618"/>
      <c r="G14" s="618"/>
      <c r="H14" s="618"/>
      <c r="I14" s="618"/>
      <c r="J14" s="618"/>
      <c r="K14" s="618"/>
      <c r="L14" s="618"/>
      <c r="M14" s="618"/>
      <c r="N14" s="618"/>
      <c r="O14" s="618"/>
      <c r="P14" s="61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row>
    <row r="15" spans="1:47" ht="7.15" customHeight="1">
      <c r="A15" s="242"/>
      <c r="B15" s="1"/>
      <c r="C15" s="1"/>
      <c r="D15" s="1"/>
      <c r="E15" s="40"/>
      <c r="F15" s="40"/>
      <c r="G15" s="40"/>
      <c r="H15" s="40"/>
      <c r="I15" s="40"/>
      <c r="J15" s="1"/>
      <c r="K15" s="40"/>
      <c r="L15" s="40"/>
      <c r="M15" s="40"/>
      <c r="N15" s="40"/>
      <c r="O15" s="40"/>
      <c r="P15" s="40"/>
    </row>
    <row r="16" spans="1:47" ht="41.25" customHeight="1">
      <c r="A16" s="235"/>
      <c r="B16" s="626" t="s">
        <v>205</v>
      </c>
      <c r="C16" s="626"/>
      <c r="D16" s="626"/>
      <c r="E16" s="626"/>
      <c r="F16" s="626"/>
      <c r="G16" s="626"/>
      <c r="H16" s="626"/>
      <c r="I16" s="626"/>
      <c r="J16" s="626"/>
      <c r="K16" s="626"/>
      <c r="L16" s="626"/>
      <c r="M16" s="626"/>
      <c r="N16" s="626"/>
      <c r="O16" s="626"/>
      <c r="P16" s="626"/>
    </row>
    <row r="17" spans="1:47" ht="7.15" customHeight="1">
      <c r="A17" s="242"/>
      <c r="B17" s="1"/>
      <c r="C17" s="1"/>
      <c r="D17" s="1"/>
      <c r="E17" s="40"/>
      <c r="F17" s="40"/>
      <c r="G17" s="40"/>
      <c r="H17" s="40"/>
      <c r="I17" s="40"/>
      <c r="J17" s="1"/>
      <c r="K17" s="40"/>
      <c r="L17" s="40"/>
      <c r="M17" s="40"/>
      <c r="N17" s="40"/>
      <c r="O17" s="40"/>
      <c r="P17" s="40"/>
    </row>
    <row r="18" spans="1:47" s="28" customFormat="1" ht="15.4" customHeight="1">
      <c r="A18" s="272" t="s">
        <v>206</v>
      </c>
      <c r="B18" s="85" t="s">
        <v>207</v>
      </c>
      <c r="C18" s="85"/>
      <c r="D18" s="85"/>
      <c r="E18" s="85"/>
      <c r="F18" s="85"/>
      <c r="G18" s="85"/>
      <c r="H18" s="85"/>
      <c r="I18" s="85"/>
      <c r="J18" s="85"/>
      <c r="K18" s="686"/>
      <c r="L18" s="686"/>
      <c r="M18" s="686"/>
      <c r="N18" s="686"/>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row>
    <row r="19" spans="1:47" ht="7.15" customHeight="1">
      <c r="A19" s="242"/>
      <c r="B19" s="1"/>
      <c r="C19" s="1"/>
      <c r="D19" s="1"/>
      <c r="E19" s="40"/>
      <c r="F19" s="40"/>
      <c r="G19" s="40"/>
      <c r="H19" s="40"/>
      <c r="I19" s="40"/>
      <c r="J19" s="1"/>
      <c r="K19" s="40"/>
      <c r="L19" s="40"/>
      <c r="M19" s="40"/>
      <c r="N19" s="40"/>
      <c r="O19" s="40"/>
      <c r="P19" s="40"/>
    </row>
    <row r="20" spans="1:47" ht="75" customHeight="1">
      <c r="A20" s="68"/>
      <c r="B20" s="684" t="s">
        <v>208</v>
      </c>
      <c r="C20" s="684"/>
      <c r="D20" s="684"/>
      <c r="E20" s="684"/>
      <c r="F20" s="684"/>
      <c r="G20" s="684"/>
      <c r="H20" s="684"/>
      <c r="I20" s="684"/>
      <c r="J20" s="684"/>
      <c r="K20" s="684"/>
      <c r="L20" s="684"/>
      <c r="M20" s="684"/>
      <c r="N20" s="684"/>
      <c r="O20" s="684"/>
      <c r="P20" s="684"/>
    </row>
    <row r="21" spans="1:47" ht="30" customHeight="1">
      <c r="A21" s="68"/>
      <c r="B21" s="685" t="s">
        <v>209</v>
      </c>
      <c r="C21" s="685"/>
      <c r="D21" s="685"/>
      <c r="E21" s="685"/>
      <c r="F21" s="685"/>
      <c r="G21" s="685"/>
      <c r="H21" s="685"/>
      <c r="I21" s="685"/>
      <c r="J21" s="685"/>
      <c r="K21" s="685"/>
      <c r="L21" s="685"/>
      <c r="M21" s="685"/>
      <c r="N21" s="685"/>
      <c r="O21" s="685"/>
      <c r="P21" s="685"/>
    </row>
    <row r="22" spans="1:47" ht="54.75" customHeight="1">
      <c r="A22" s="68"/>
      <c r="B22" s="684" t="s">
        <v>210</v>
      </c>
      <c r="C22" s="684"/>
      <c r="D22" s="684"/>
      <c r="E22" s="684"/>
      <c r="F22" s="684"/>
      <c r="G22" s="684"/>
      <c r="H22" s="684"/>
      <c r="I22" s="684"/>
      <c r="J22" s="684"/>
      <c r="K22" s="684"/>
      <c r="L22" s="684"/>
      <c r="M22" s="684"/>
      <c r="N22" s="684"/>
      <c r="O22" s="684"/>
      <c r="P22" s="684"/>
    </row>
    <row r="23" spans="1:47" ht="30" customHeight="1">
      <c r="A23" s="68"/>
      <c r="B23" s="684" t="s">
        <v>211</v>
      </c>
      <c r="C23" s="684"/>
      <c r="D23" s="684"/>
      <c r="E23" s="684"/>
      <c r="F23" s="684"/>
      <c r="G23" s="684"/>
      <c r="H23" s="684"/>
      <c r="I23" s="684"/>
      <c r="J23" s="684"/>
      <c r="K23" s="684"/>
      <c r="L23" s="684"/>
      <c r="M23" s="684"/>
      <c r="N23" s="684"/>
      <c r="O23" s="684"/>
      <c r="P23" s="684"/>
    </row>
    <row r="24" spans="1:47">
      <c r="A24" s="68"/>
      <c r="B24" s="40"/>
      <c r="C24" s="40"/>
      <c r="D24" s="40"/>
      <c r="E24" s="40"/>
      <c r="F24" s="40"/>
      <c r="G24" s="40"/>
      <c r="H24" s="40"/>
      <c r="I24" s="40"/>
      <c r="J24" s="40"/>
      <c r="K24" s="40"/>
      <c r="L24" s="40"/>
      <c r="M24" s="40"/>
      <c r="N24" s="40"/>
      <c r="O24" s="40"/>
      <c r="P24" s="40"/>
    </row>
    <row r="25" spans="1:47">
      <c r="A25" s="68"/>
      <c r="B25" s="40"/>
      <c r="C25" s="40"/>
      <c r="D25" s="40"/>
      <c r="E25" s="40"/>
      <c r="F25" s="40"/>
      <c r="G25" s="40"/>
      <c r="H25" s="40"/>
      <c r="I25" s="40"/>
      <c r="J25" s="40"/>
      <c r="K25" s="40"/>
      <c r="L25" s="40"/>
      <c r="M25" s="40"/>
      <c r="N25" s="40"/>
      <c r="O25" s="40"/>
      <c r="P25" s="40"/>
    </row>
    <row r="26" spans="1:47">
      <c r="A26" s="68"/>
      <c r="B26" s="40"/>
      <c r="C26" s="40"/>
      <c r="D26" s="40"/>
      <c r="E26" s="40"/>
      <c r="F26" s="40"/>
      <c r="G26" s="40"/>
      <c r="H26" s="40"/>
      <c r="I26" s="40"/>
      <c r="J26" s="40"/>
      <c r="K26" s="40"/>
      <c r="L26" s="40"/>
      <c r="M26" s="40"/>
      <c r="N26" s="40"/>
      <c r="O26" s="40"/>
      <c r="P26" s="40"/>
    </row>
    <row r="27" spans="1:47">
      <c r="A27" s="68"/>
      <c r="B27" s="40"/>
      <c r="C27" s="40"/>
      <c r="D27" s="40"/>
      <c r="E27" s="40"/>
      <c r="F27" s="40"/>
      <c r="G27" s="40"/>
      <c r="H27" s="40"/>
      <c r="I27" s="40"/>
      <c r="J27" s="40"/>
      <c r="K27" s="40"/>
      <c r="L27" s="40"/>
      <c r="M27" s="40"/>
      <c r="N27" s="40"/>
      <c r="O27" s="40"/>
      <c r="P27" s="40"/>
    </row>
    <row r="28" spans="1:47">
      <c r="A28" s="68"/>
      <c r="B28" s="40"/>
      <c r="C28" s="40"/>
      <c r="D28" s="40"/>
      <c r="E28" s="40"/>
      <c r="F28" s="40"/>
      <c r="G28" s="40"/>
      <c r="H28" s="40"/>
      <c r="I28" s="40"/>
      <c r="J28" s="40"/>
      <c r="K28" s="40"/>
      <c r="L28" s="40"/>
      <c r="M28" s="40"/>
      <c r="N28" s="40"/>
      <c r="O28" s="40"/>
      <c r="P28" s="40"/>
    </row>
    <row r="29" spans="1:47">
      <c r="A29" s="68"/>
      <c r="B29" s="40"/>
      <c r="C29" s="40"/>
      <c r="D29" s="40"/>
      <c r="E29" s="40"/>
      <c r="F29" s="40"/>
      <c r="G29" s="40"/>
      <c r="H29" s="40"/>
      <c r="I29" s="40"/>
      <c r="J29" s="40"/>
      <c r="K29" s="40"/>
      <c r="L29" s="40"/>
      <c r="M29" s="40"/>
      <c r="N29" s="40"/>
      <c r="O29" s="40"/>
      <c r="P29" s="40"/>
    </row>
    <row r="30" spans="1:47">
      <c r="A30" s="68"/>
      <c r="B30" s="40"/>
      <c r="C30" s="40"/>
      <c r="D30" s="40"/>
      <c r="E30" s="40"/>
      <c r="F30" s="40"/>
      <c r="G30" s="40"/>
      <c r="H30" s="40"/>
      <c r="I30" s="40"/>
      <c r="J30" s="40"/>
      <c r="K30" s="40"/>
      <c r="L30" s="40"/>
      <c r="M30" s="40"/>
      <c r="N30" s="40"/>
      <c r="O30" s="40"/>
      <c r="P30" s="40"/>
    </row>
    <row r="31" spans="1:47">
      <c r="A31" s="68"/>
      <c r="B31" s="40"/>
      <c r="C31" s="40"/>
      <c r="D31" s="40"/>
      <c r="E31" s="40"/>
      <c r="F31" s="40"/>
      <c r="G31" s="40"/>
      <c r="H31" s="40"/>
      <c r="I31" s="40"/>
      <c r="J31" s="40"/>
      <c r="K31" s="40"/>
      <c r="L31" s="40"/>
      <c r="M31" s="40"/>
      <c r="N31" s="40"/>
      <c r="O31" s="40"/>
      <c r="P31" s="40"/>
    </row>
    <row r="32" spans="1:47">
      <c r="A32" s="68"/>
      <c r="B32" s="40"/>
      <c r="C32" s="40"/>
      <c r="D32" s="40"/>
      <c r="E32" s="40"/>
      <c r="F32" s="40"/>
      <c r="G32" s="40"/>
      <c r="H32" s="40"/>
      <c r="I32" s="40"/>
      <c r="J32" s="40"/>
      <c r="K32" s="40"/>
      <c r="L32" s="40"/>
      <c r="M32" s="40"/>
      <c r="N32" s="40"/>
      <c r="O32" s="40"/>
      <c r="P32" s="40"/>
    </row>
    <row r="33" spans="1:16">
      <c r="A33" s="68"/>
      <c r="B33" s="40"/>
      <c r="C33" s="40"/>
      <c r="D33" s="40"/>
      <c r="E33" s="40"/>
      <c r="F33" s="40"/>
      <c r="G33" s="40"/>
      <c r="H33" s="40"/>
      <c r="I33" s="40"/>
      <c r="J33" s="40"/>
      <c r="K33" s="40"/>
      <c r="L33" s="40"/>
      <c r="M33" s="40"/>
      <c r="N33" s="40"/>
      <c r="O33" s="40"/>
      <c r="P33" s="40"/>
    </row>
    <row r="34" spans="1:16">
      <c r="A34" s="68"/>
      <c r="B34" s="40"/>
      <c r="C34" s="40"/>
      <c r="D34" s="40"/>
      <c r="E34" s="40"/>
      <c r="F34" s="40"/>
      <c r="G34" s="40"/>
      <c r="H34" s="40"/>
      <c r="I34" s="40"/>
      <c r="J34" s="40"/>
      <c r="K34" s="40"/>
      <c r="L34" s="40"/>
      <c r="M34" s="40"/>
      <c r="N34" s="40"/>
      <c r="O34" s="40"/>
      <c r="P34" s="40"/>
    </row>
    <row r="35" spans="1:16">
      <c r="A35" s="68"/>
      <c r="B35" s="40"/>
      <c r="C35" s="40"/>
      <c r="D35" s="40"/>
      <c r="E35" s="40"/>
      <c r="F35" s="40"/>
      <c r="G35" s="40"/>
      <c r="H35" s="40"/>
      <c r="I35" s="40"/>
      <c r="J35" s="40"/>
      <c r="K35" s="40"/>
      <c r="L35" s="40"/>
      <c r="M35" s="40"/>
      <c r="N35" s="40"/>
      <c r="O35" s="40"/>
      <c r="P35" s="40"/>
    </row>
    <row r="36" spans="1:16">
      <c r="A36" s="68"/>
      <c r="B36" s="40"/>
      <c r="C36" s="40"/>
      <c r="D36" s="40"/>
      <c r="E36" s="40"/>
      <c r="F36" s="40"/>
      <c r="G36" s="40"/>
      <c r="H36" s="40"/>
      <c r="I36" s="40"/>
      <c r="J36" s="40"/>
      <c r="K36" s="40"/>
      <c r="L36" s="40"/>
      <c r="M36" s="40"/>
      <c r="N36" s="40"/>
      <c r="O36" s="40"/>
      <c r="P36" s="40"/>
    </row>
    <row r="37" spans="1:16">
      <c r="A37" s="68"/>
      <c r="B37" s="40"/>
      <c r="C37" s="40"/>
      <c r="D37" s="40"/>
      <c r="E37" s="40"/>
      <c r="F37" s="40"/>
      <c r="G37" s="40"/>
      <c r="H37" s="40"/>
      <c r="I37" s="40"/>
      <c r="J37" s="40"/>
      <c r="K37" s="40"/>
      <c r="L37" s="40"/>
      <c r="M37" s="40"/>
      <c r="N37" s="40"/>
      <c r="O37" s="40"/>
      <c r="P37" s="40"/>
    </row>
    <row r="38" spans="1:16">
      <c r="A38" s="68"/>
      <c r="B38" s="40"/>
      <c r="C38" s="40"/>
      <c r="D38" s="40"/>
      <c r="E38" s="40"/>
      <c r="F38" s="40"/>
      <c r="G38" s="40"/>
      <c r="H38" s="40"/>
      <c r="I38" s="40"/>
      <c r="J38" s="40"/>
      <c r="K38" s="40"/>
      <c r="L38" s="40"/>
      <c r="M38" s="40"/>
      <c r="N38" s="40"/>
      <c r="O38" s="40"/>
      <c r="P38" s="40"/>
    </row>
    <row r="39" spans="1:16">
      <c r="A39" s="68"/>
      <c r="B39" s="40"/>
      <c r="C39" s="40"/>
      <c r="D39" s="40"/>
      <c r="E39" s="40"/>
      <c r="F39" s="40"/>
      <c r="G39" s="40"/>
      <c r="H39" s="40"/>
      <c r="I39" s="40"/>
      <c r="J39" s="40"/>
      <c r="K39" s="40"/>
      <c r="L39" s="40"/>
      <c r="M39" s="40"/>
      <c r="N39" s="40"/>
      <c r="O39" s="40"/>
      <c r="P39" s="40"/>
    </row>
    <row r="40" spans="1:16">
      <c r="A40" s="68"/>
      <c r="B40" s="40"/>
      <c r="C40" s="40"/>
      <c r="D40" s="40"/>
      <c r="E40" s="40"/>
      <c r="F40" s="40"/>
      <c r="G40" s="40"/>
      <c r="H40" s="40"/>
      <c r="I40" s="40"/>
      <c r="J40" s="40"/>
      <c r="K40" s="40"/>
      <c r="L40" s="40"/>
      <c r="M40" s="40"/>
      <c r="N40" s="40"/>
      <c r="O40" s="40"/>
      <c r="P40" s="40"/>
    </row>
    <row r="41" spans="1:16">
      <c r="A41" s="68"/>
      <c r="B41" s="40"/>
      <c r="C41" s="40"/>
      <c r="D41" s="40"/>
      <c r="E41" s="40"/>
      <c r="F41" s="40"/>
      <c r="G41" s="40"/>
      <c r="H41" s="40"/>
      <c r="I41" s="40"/>
      <c r="J41" s="40"/>
      <c r="K41" s="40"/>
      <c r="L41" s="40"/>
      <c r="M41" s="40"/>
      <c r="N41" s="40"/>
      <c r="O41" s="40"/>
      <c r="P41" s="40"/>
    </row>
    <row r="42" spans="1:16">
      <c r="A42" s="68"/>
      <c r="B42" s="40"/>
      <c r="C42" s="40"/>
      <c r="D42" s="40"/>
      <c r="E42" s="40"/>
      <c r="F42" s="40"/>
      <c r="G42" s="40"/>
      <c r="H42" s="40"/>
      <c r="I42" s="40"/>
      <c r="J42" s="40"/>
      <c r="K42" s="40"/>
      <c r="L42" s="40"/>
      <c r="M42" s="40"/>
      <c r="N42" s="40"/>
      <c r="O42" s="40"/>
      <c r="P42" s="40"/>
    </row>
    <row r="43" spans="1:16">
      <c r="A43" s="68"/>
      <c r="B43" s="40"/>
      <c r="C43" s="40"/>
      <c r="D43" s="40"/>
      <c r="E43" s="40"/>
      <c r="F43" s="40"/>
      <c r="G43" s="40"/>
      <c r="H43" s="40"/>
      <c r="I43" s="40"/>
      <c r="J43" s="40"/>
      <c r="K43" s="40"/>
      <c r="L43" s="40"/>
      <c r="M43" s="40"/>
      <c r="N43" s="40"/>
      <c r="O43" s="40"/>
      <c r="P43" s="40"/>
    </row>
    <row r="44" spans="1:16">
      <c r="A44" s="68"/>
      <c r="B44" s="40"/>
      <c r="C44" s="40"/>
      <c r="D44" s="40"/>
      <c r="E44" s="40"/>
      <c r="F44" s="40"/>
      <c r="G44" s="40"/>
      <c r="H44" s="40"/>
      <c r="I44" s="40"/>
      <c r="J44" s="40"/>
      <c r="K44" s="40"/>
      <c r="L44" s="40"/>
      <c r="M44" s="40"/>
      <c r="N44" s="40"/>
      <c r="O44" s="40"/>
      <c r="P44" s="40"/>
    </row>
    <row r="45" spans="1:16">
      <c r="A45" s="68"/>
      <c r="B45" s="40"/>
      <c r="C45" s="40"/>
      <c r="D45" s="40"/>
      <c r="E45" s="40"/>
      <c r="F45" s="40"/>
      <c r="G45" s="40"/>
      <c r="H45" s="40"/>
      <c r="I45" s="40"/>
      <c r="J45" s="40"/>
      <c r="K45" s="40"/>
      <c r="L45" s="40"/>
      <c r="M45" s="40"/>
      <c r="N45" s="40"/>
      <c r="O45" s="40"/>
      <c r="P45" s="40"/>
    </row>
    <row r="46" spans="1:16">
      <c r="A46" s="68"/>
      <c r="B46" s="40"/>
      <c r="C46" s="40"/>
      <c r="D46" s="40"/>
      <c r="E46" s="40"/>
      <c r="F46" s="40"/>
      <c r="G46" s="40"/>
      <c r="H46" s="40"/>
      <c r="I46" s="40"/>
      <c r="J46" s="40"/>
      <c r="K46" s="40"/>
      <c r="L46" s="40"/>
      <c r="M46" s="40"/>
      <c r="N46" s="40"/>
      <c r="O46" s="40"/>
      <c r="P46" s="40"/>
    </row>
    <row r="47" spans="1:16">
      <c r="A47" s="68"/>
      <c r="B47" s="40"/>
      <c r="C47" s="40"/>
      <c r="D47" s="40"/>
      <c r="E47" s="40"/>
      <c r="F47" s="40"/>
      <c r="G47" s="40"/>
      <c r="H47" s="40"/>
      <c r="I47" s="40"/>
      <c r="J47" s="40"/>
      <c r="K47" s="40"/>
      <c r="L47" s="40"/>
      <c r="M47" s="40"/>
      <c r="N47" s="40"/>
      <c r="O47" s="40"/>
      <c r="P47" s="40"/>
    </row>
    <row r="48" spans="1:16">
      <c r="A48" s="68"/>
      <c r="B48" s="40"/>
      <c r="C48" s="40"/>
      <c r="D48" s="40"/>
      <c r="E48" s="40"/>
      <c r="F48" s="40"/>
      <c r="G48" s="40"/>
      <c r="H48" s="40"/>
      <c r="I48" s="40"/>
      <c r="J48" s="40"/>
      <c r="K48" s="40"/>
      <c r="L48" s="40"/>
      <c r="M48" s="40"/>
      <c r="N48" s="40"/>
      <c r="O48" s="40"/>
      <c r="P48" s="40"/>
    </row>
    <row r="49" spans="1:16">
      <c r="A49" s="68"/>
      <c r="B49" s="40"/>
      <c r="C49" s="40"/>
      <c r="D49" s="40"/>
      <c r="E49" s="40"/>
      <c r="F49" s="40"/>
      <c r="G49" s="40"/>
      <c r="H49" s="40"/>
      <c r="I49" s="40"/>
      <c r="J49" s="40"/>
      <c r="K49" s="40"/>
      <c r="L49" s="40"/>
      <c r="M49" s="40"/>
      <c r="N49" s="40"/>
      <c r="O49" s="40"/>
      <c r="P49" s="40"/>
    </row>
    <row r="50" spans="1:16">
      <c r="A50" s="68"/>
      <c r="B50" s="40"/>
      <c r="C50" s="40"/>
      <c r="D50" s="40"/>
      <c r="E50" s="40"/>
      <c r="F50" s="40"/>
      <c r="G50" s="40"/>
      <c r="H50" s="40"/>
      <c r="I50" s="40"/>
      <c r="J50" s="40"/>
      <c r="K50" s="40"/>
      <c r="L50" s="40"/>
      <c r="M50" s="40"/>
      <c r="N50" s="40"/>
      <c r="O50" s="40"/>
      <c r="P50" s="40"/>
    </row>
    <row r="51" spans="1:16">
      <c r="A51" s="68"/>
      <c r="B51" s="40"/>
      <c r="C51" s="40"/>
      <c r="D51" s="40"/>
      <c r="E51" s="40"/>
      <c r="F51" s="40"/>
      <c r="G51" s="40"/>
      <c r="H51" s="40"/>
      <c r="I51" s="40"/>
      <c r="J51" s="40"/>
      <c r="K51" s="40"/>
      <c r="L51" s="40"/>
      <c r="M51" s="40"/>
      <c r="N51" s="40"/>
      <c r="O51" s="40"/>
      <c r="P51" s="40"/>
    </row>
    <row r="52" spans="1:16">
      <c r="A52" s="68"/>
      <c r="B52" s="40"/>
      <c r="C52" s="40"/>
      <c r="D52" s="40"/>
      <c r="E52" s="40"/>
      <c r="F52" s="40"/>
      <c r="G52" s="40"/>
      <c r="H52" s="40"/>
      <c r="I52" s="40"/>
      <c r="J52" s="40"/>
      <c r="K52" s="40"/>
      <c r="L52" s="40"/>
      <c r="M52" s="40"/>
      <c r="N52" s="40"/>
      <c r="O52" s="40"/>
      <c r="P52" s="40"/>
    </row>
    <row r="53" spans="1:16">
      <c r="A53" s="68"/>
      <c r="B53" s="40"/>
      <c r="C53" s="40"/>
      <c r="D53" s="40"/>
      <c r="E53" s="40"/>
      <c r="F53" s="40"/>
      <c r="G53" s="40"/>
      <c r="H53" s="40"/>
      <c r="I53" s="40"/>
      <c r="J53" s="40"/>
      <c r="K53" s="40"/>
      <c r="L53" s="40"/>
      <c r="M53" s="40"/>
      <c r="N53" s="40"/>
      <c r="O53" s="40"/>
      <c r="P53" s="40"/>
    </row>
    <row r="54" spans="1:16">
      <c r="A54" s="68"/>
      <c r="B54" s="40"/>
      <c r="C54" s="40"/>
      <c r="D54" s="40"/>
      <c r="E54" s="40"/>
      <c r="F54" s="40"/>
      <c r="G54" s="40"/>
      <c r="H54" s="40"/>
      <c r="I54" s="40"/>
      <c r="J54" s="40"/>
      <c r="K54" s="40"/>
      <c r="L54" s="40"/>
      <c r="M54" s="40"/>
      <c r="N54" s="40"/>
      <c r="O54" s="40"/>
      <c r="P54" s="40"/>
    </row>
    <row r="55" spans="1:16">
      <c r="A55" s="68"/>
      <c r="B55" s="40"/>
      <c r="C55" s="40"/>
      <c r="D55" s="40"/>
      <c r="E55" s="40"/>
      <c r="F55" s="40"/>
      <c r="G55" s="40"/>
      <c r="H55" s="40"/>
      <c r="I55" s="40"/>
      <c r="J55" s="40"/>
      <c r="K55" s="40"/>
      <c r="L55" s="40"/>
      <c r="M55" s="40"/>
      <c r="N55" s="40"/>
      <c r="O55" s="40"/>
      <c r="P55" s="40"/>
    </row>
    <row r="56" spans="1:16">
      <c r="A56" s="68"/>
      <c r="B56" s="40"/>
      <c r="C56" s="40"/>
      <c r="D56" s="40"/>
      <c r="E56" s="40"/>
      <c r="F56" s="40"/>
      <c r="G56" s="40"/>
      <c r="H56" s="40"/>
      <c r="I56" s="40"/>
      <c r="J56" s="40"/>
      <c r="K56" s="40"/>
      <c r="L56" s="40"/>
      <c r="M56" s="40"/>
      <c r="N56" s="40"/>
      <c r="O56" s="40"/>
      <c r="P56" s="40"/>
    </row>
    <row r="57" spans="1:16">
      <c r="A57" s="68"/>
      <c r="B57" s="40"/>
      <c r="C57" s="40"/>
      <c r="D57" s="40"/>
      <c r="E57" s="40"/>
      <c r="F57" s="40"/>
      <c r="G57" s="40"/>
      <c r="H57" s="40"/>
      <c r="I57" s="40"/>
      <c r="J57" s="40"/>
      <c r="K57" s="40"/>
      <c r="L57" s="40"/>
      <c r="M57" s="40"/>
      <c r="N57" s="40"/>
      <c r="O57" s="40"/>
      <c r="P57" s="40"/>
    </row>
    <row r="58" spans="1:16">
      <c r="A58" s="68"/>
      <c r="B58" s="40"/>
      <c r="C58" s="40"/>
      <c r="D58" s="40"/>
      <c r="E58" s="40"/>
      <c r="F58" s="40"/>
      <c r="G58" s="40"/>
      <c r="H58" s="40"/>
      <c r="I58" s="40"/>
      <c r="J58" s="40"/>
      <c r="K58" s="40"/>
      <c r="L58" s="40"/>
      <c r="M58" s="40"/>
      <c r="N58" s="40"/>
      <c r="O58" s="40"/>
      <c r="P58" s="40"/>
    </row>
    <row r="59" spans="1:16">
      <c r="A59" s="68"/>
      <c r="B59" s="40"/>
      <c r="C59" s="40"/>
      <c r="D59" s="40"/>
      <c r="E59" s="40"/>
      <c r="F59" s="40"/>
      <c r="G59" s="40"/>
      <c r="H59" s="40"/>
      <c r="I59" s="40"/>
      <c r="J59" s="40"/>
      <c r="K59" s="40"/>
      <c r="L59" s="40"/>
      <c r="M59" s="40"/>
      <c r="N59" s="40"/>
      <c r="O59" s="40"/>
      <c r="P59" s="40"/>
    </row>
    <row r="60" spans="1:16">
      <c r="A60" s="68"/>
      <c r="B60" s="40"/>
      <c r="C60" s="40"/>
      <c r="D60" s="40"/>
      <c r="E60" s="40"/>
      <c r="F60" s="40"/>
      <c r="G60" s="40"/>
      <c r="H60" s="40"/>
      <c r="I60" s="40"/>
      <c r="J60" s="40"/>
      <c r="K60" s="40"/>
      <c r="L60" s="40"/>
      <c r="M60" s="40"/>
      <c r="N60" s="40"/>
      <c r="O60" s="40"/>
      <c r="P60" s="40"/>
    </row>
    <row r="61" spans="1:16">
      <c r="A61" s="68"/>
      <c r="B61" s="40"/>
      <c r="C61" s="40"/>
      <c r="D61" s="40"/>
      <c r="E61" s="40"/>
      <c r="F61" s="40"/>
      <c r="G61" s="40"/>
      <c r="H61" s="40"/>
      <c r="I61" s="40"/>
      <c r="J61" s="40"/>
      <c r="K61" s="40"/>
      <c r="L61" s="40"/>
      <c r="M61" s="40"/>
      <c r="N61" s="40"/>
      <c r="O61" s="40"/>
      <c r="P61" s="40"/>
    </row>
    <row r="62" spans="1:16">
      <c r="A62" s="68"/>
      <c r="B62" s="40"/>
      <c r="C62" s="40"/>
      <c r="D62" s="40"/>
      <c r="E62" s="40"/>
      <c r="F62" s="40"/>
      <c r="G62" s="40"/>
      <c r="H62" s="40"/>
      <c r="I62" s="40"/>
      <c r="J62" s="40"/>
      <c r="K62" s="40"/>
      <c r="L62" s="40"/>
      <c r="M62" s="40"/>
      <c r="N62" s="40"/>
      <c r="O62" s="40"/>
      <c r="P62" s="40"/>
    </row>
    <row r="63" spans="1:16">
      <c r="A63" s="68"/>
      <c r="B63" s="40"/>
      <c r="C63" s="40"/>
      <c r="D63" s="40"/>
      <c r="E63" s="40"/>
      <c r="F63" s="40"/>
      <c r="G63" s="40"/>
      <c r="H63" s="40"/>
      <c r="I63" s="40"/>
      <c r="J63" s="40"/>
      <c r="K63" s="40"/>
      <c r="L63" s="40"/>
      <c r="M63" s="40"/>
      <c r="N63" s="40"/>
      <c r="O63" s="40"/>
      <c r="P63" s="40"/>
    </row>
    <row r="64" spans="1:16">
      <c r="A64" s="68"/>
      <c r="B64" s="40"/>
      <c r="C64" s="40"/>
      <c r="D64" s="40"/>
      <c r="E64" s="40"/>
      <c r="F64" s="40"/>
      <c r="G64" s="40"/>
      <c r="H64" s="40"/>
      <c r="I64" s="40"/>
      <c r="J64" s="40"/>
      <c r="K64" s="40"/>
      <c r="L64" s="40"/>
      <c r="M64" s="40"/>
      <c r="N64" s="40"/>
      <c r="O64" s="40"/>
      <c r="P64" s="40"/>
    </row>
    <row r="65" spans="1:16">
      <c r="A65" s="68"/>
      <c r="B65" s="40"/>
      <c r="C65" s="40"/>
      <c r="D65" s="40"/>
      <c r="E65" s="40"/>
      <c r="F65" s="40"/>
      <c r="G65" s="40"/>
      <c r="H65" s="40"/>
      <c r="I65" s="40"/>
      <c r="J65" s="40"/>
      <c r="K65" s="40"/>
      <c r="L65" s="40"/>
      <c r="M65" s="40"/>
      <c r="N65" s="40"/>
      <c r="O65" s="40"/>
      <c r="P65" s="40"/>
    </row>
    <row r="66" spans="1:16">
      <c r="A66" s="68"/>
      <c r="B66" s="40"/>
      <c r="C66" s="40"/>
      <c r="D66" s="40"/>
      <c r="E66" s="40"/>
      <c r="F66" s="40"/>
      <c r="G66" s="40"/>
      <c r="H66" s="40"/>
      <c r="I66" s="40"/>
      <c r="J66" s="40"/>
      <c r="K66" s="40"/>
      <c r="L66" s="40"/>
      <c r="M66" s="40"/>
      <c r="N66" s="40"/>
      <c r="O66" s="40"/>
      <c r="P66" s="40"/>
    </row>
    <row r="67" spans="1:16">
      <c r="A67" s="68"/>
      <c r="B67" s="40"/>
      <c r="C67" s="40"/>
      <c r="D67" s="40"/>
      <c r="E67" s="40"/>
      <c r="F67" s="40"/>
      <c r="G67" s="40"/>
      <c r="H67" s="40"/>
      <c r="I67" s="40"/>
      <c r="J67" s="40"/>
      <c r="K67" s="40"/>
      <c r="L67" s="40"/>
      <c r="M67" s="40"/>
      <c r="N67" s="40"/>
      <c r="O67" s="40"/>
      <c r="P67" s="40"/>
    </row>
    <row r="68" spans="1:16">
      <c r="A68" s="68"/>
      <c r="B68" s="40"/>
      <c r="C68" s="40"/>
      <c r="D68" s="40"/>
      <c r="E68" s="40"/>
      <c r="F68" s="40"/>
      <c r="G68" s="40"/>
      <c r="H68" s="40"/>
      <c r="I68" s="40"/>
      <c r="J68" s="40"/>
      <c r="K68" s="40"/>
      <c r="L68" s="40"/>
      <c r="M68" s="40"/>
      <c r="N68" s="40"/>
      <c r="O68" s="40"/>
      <c r="P68" s="40"/>
    </row>
    <row r="69" spans="1:16">
      <c r="A69" s="68"/>
      <c r="B69" s="40"/>
      <c r="C69" s="40"/>
      <c r="D69" s="40"/>
      <c r="E69" s="40"/>
      <c r="F69" s="40"/>
      <c r="G69" s="40"/>
      <c r="H69" s="40"/>
      <c r="I69" s="40"/>
      <c r="J69" s="40"/>
      <c r="K69" s="40"/>
      <c r="L69" s="40"/>
      <c r="M69" s="40"/>
      <c r="N69" s="40"/>
      <c r="O69" s="40"/>
      <c r="P69" s="40"/>
    </row>
    <row r="70" spans="1:16">
      <c r="A70" s="68"/>
      <c r="B70" s="40"/>
      <c r="C70" s="40"/>
      <c r="D70" s="40"/>
      <c r="E70" s="40"/>
      <c r="F70" s="40"/>
      <c r="G70" s="40"/>
      <c r="H70" s="40"/>
      <c r="I70" s="40"/>
      <c r="J70" s="40"/>
      <c r="K70" s="40"/>
      <c r="L70" s="40"/>
      <c r="M70" s="40"/>
      <c r="N70" s="40"/>
      <c r="O70" s="40"/>
      <c r="P70" s="40"/>
    </row>
    <row r="71" spans="1:16">
      <c r="A71" s="68"/>
      <c r="B71" s="40"/>
      <c r="C71" s="40"/>
      <c r="D71" s="40"/>
      <c r="E71" s="40"/>
      <c r="F71" s="40"/>
      <c r="G71" s="40"/>
      <c r="H71" s="40"/>
      <c r="I71" s="40"/>
      <c r="J71" s="40"/>
      <c r="K71" s="40"/>
      <c r="L71" s="40"/>
      <c r="M71" s="40"/>
      <c r="N71" s="40"/>
      <c r="O71" s="40"/>
      <c r="P71" s="40"/>
    </row>
    <row r="72" spans="1:16">
      <c r="A72" s="68"/>
      <c r="B72" s="40"/>
      <c r="C72" s="40"/>
      <c r="D72" s="40"/>
      <c r="E72" s="40"/>
      <c r="F72" s="40"/>
      <c r="G72" s="40"/>
      <c r="H72" s="40"/>
      <c r="I72" s="40"/>
      <c r="J72" s="40"/>
      <c r="K72" s="40"/>
      <c r="L72" s="40"/>
      <c r="M72" s="40"/>
      <c r="N72" s="40"/>
      <c r="O72" s="40"/>
      <c r="P72" s="40"/>
    </row>
    <row r="73" spans="1:16">
      <c r="A73" s="68"/>
      <c r="B73" s="40"/>
      <c r="C73" s="40"/>
      <c r="D73" s="40"/>
      <c r="E73" s="40"/>
      <c r="F73" s="40"/>
      <c r="G73" s="40"/>
      <c r="H73" s="40"/>
      <c r="I73" s="40"/>
      <c r="J73" s="40"/>
      <c r="K73" s="40"/>
      <c r="L73" s="40"/>
      <c r="M73" s="40"/>
      <c r="N73" s="40"/>
      <c r="O73" s="40"/>
      <c r="P73" s="40"/>
    </row>
    <row r="74" spans="1:16">
      <c r="A74" s="68"/>
      <c r="B74" s="40"/>
      <c r="C74" s="40"/>
      <c r="D74" s="40"/>
      <c r="E74" s="40"/>
      <c r="F74" s="40"/>
      <c r="G74" s="40"/>
      <c r="H74" s="40"/>
      <c r="I74" s="40"/>
      <c r="J74" s="40"/>
      <c r="K74" s="40"/>
      <c r="L74" s="40"/>
      <c r="M74" s="40"/>
      <c r="N74" s="40"/>
      <c r="O74" s="40"/>
      <c r="P74" s="40"/>
    </row>
    <row r="75" spans="1:16">
      <c r="A75" s="68"/>
      <c r="B75" s="40"/>
      <c r="C75" s="40"/>
      <c r="D75" s="40"/>
      <c r="E75" s="40"/>
      <c r="F75" s="40"/>
      <c r="G75" s="40"/>
      <c r="H75" s="40"/>
      <c r="I75" s="40"/>
      <c r="J75" s="40"/>
      <c r="K75" s="40"/>
      <c r="L75" s="40"/>
      <c r="M75" s="40"/>
      <c r="N75" s="40"/>
      <c r="O75" s="40"/>
      <c r="P75" s="40"/>
    </row>
    <row r="76" spans="1:16">
      <c r="A76" s="68"/>
      <c r="B76" s="40"/>
      <c r="C76" s="40"/>
      <c r="D76" s="40"/>
      <c r="E76" s="40"/>
      <c r="F76" s="40"/>
      <c r="G76" s="40"/>
      <c r="H76" s="40"/>
      <c r="I76" s="40"/>
      <c r="J76" s="40"/>
      <c r="K76" s="40"/>
      <c r="L76" s="40"/>
      <c r="M76" s="40"/>
      <c r="N76" s="40"/>
      <c r="O76" s="40"/>
      <c r="P76" s="40"/>
    </row>
    <row r="77" spans="1:16">
      <c r="A77" s="68"/>
      <c r="B77" s="40"/>
      <c r="C77" s="40"/>
      <c r="D77" s="40"/>
      <c r="E77" s="40"/>
      <c r="F77" s="40"/>
      <c r="G77" s="40"/>
      <c r="H77" s="40"/>
      <c r="I77" s="40"/>
      <c r="J77" s="40"/>
      <c r="K77" s="40"/>
      <c r="L77" s="40"/>
      <c r="M77" s="40"/>
      <c r="N77" s="40"/>
      <c r="O77" s="40"/>
      <c r="P77" s="40"/>
    </row>
    <row r="78" spans="1:16">
      <c r="A78" s="68"/>
      <c r="B78" s="40"/>
      <c r="C78" s="40"/>
      <c r="D78" s="40"/>
      <c r="E78" s="40"/>
      <c r="F78" s="40"/>
      <c r="G78" s="40"/>
      <c r="H78" s="40"/>
      <c r="I78" s="40"/>
      <c r="J78" s="40"/>
      <c r="K78" s="40"/>
      <c r="L78" s="40"/>
      <c r="M78" s="40"/>
      <c r="N78" s="40"/>
      <c r="O78" s="40"/>
      <c r="P78" s="40"/>
    </row>
    <row r="79" spans="1:16">
      <c r="A79" s="68"/>
      <c r="B79" s="40"/>
      <c r="C79" s="40"/>
      <c r="D79" s="40"/>
      <c r="E79" s="40"/>
      <c r="F79" s="40"/>
      <c r="G79" s="40"/>
      <c r="H79" s="40"/>
      <c r="I79" s="40"/>
      <c r="J79" s="40"/>
      <c r="K79" s="40"/>
      <c r="L79" s="40"/>
      <c r="M79" s="40"/>
      <c r="N79" s="40"/>
      <c r="O79" s="40"/>
      <c r="P79" s="40"/>
    </row>
    <row r="80" spans="1:16">
      <c r="A80" s="68"/>
      <c r="B80" s="40"/>
      <c r="C80" s="40"/>
      <c r="D80" s="40"/>
      <c r="E80" s="40"/>
      <c r="F80" s="40"/>
      <c r="G80" s="40"/>
      <c r="H80" s="40"/>
      <c r="I80" s="40"/>
      <c r="J80" s="40"/>
      <c r="K80" s="40"/>
      <c r="L80" s="40"/>
      <c r="M80" s="40"/>
      <c r="N80" s="40"/>
      <c r="O80" s="40"/>
      <c r="P80" s="40"/>
    </row>
    <row r="81" spans="1:16">
      <c r="A81" s="68"/>
      <c r="B81" s="40"/>
      <c r="C81" s="40"/>
      <c r="D81" s="40"/>
      <c r="E81" s="40"/>
      <c r="F81" s="40"/>
      <c r="G81" s="40"/>
      <c r="H81" s="40"/>
      <c r="I81" s="40"/>
      <c r="J81" s="40"/>
      <c r="K81" s="40"/>
      <c r="L81" s="40"/>
      <c r="M81" s="40"/>
      <c r="N81" s="40"/>
      <c r="O81" s="40"/>
      <c r="P81" s="40"/>
    </row>
    <row r="82" spans="1:16">
      <c r="A82" s="68"/>
      <c r="B82" s="40"/>
      <c r="C82" s="40"/>
      <c r="D82" s="40"/>
      <c r="E82" s="40"/>
      <c r="F82" s="40"/>
      <c r="G82" s="40"/>
      <c r="H82" s="40"/>
      <c r="I82" s="40"/>
      <c r="J82" s="40"/>
      <c r="K82" s="40"/>
      <c r="L82" s="40"/>
      <c r="M82" s="40"/>
      <c r="N82" s="40"/>
      <c r="O82" s="40"/>
      <c r="P82" s="40"/>
    </row>
    <row r="83" spans="1:16">
      <c r="A83" s="68"/>
      <c r="B83" s="40"/>
      <c r="C83" s="40"/>
      <c r="D83" s="40"/>
      <c r="E83" s="40"/>
      <c r="F83" s="40"/>
      <c r="G83" s="40"/>
      <c r="H83" s="40"/>
      <c r="I83" s="40"/>
      <c r="J83" s="40"/>
      <c r="K83" s="40"/>
      <c r="L83" s="40"/>
      <c r="M83" s="40"/>
      <c r="N83" s="40"/>
      <c r="O83" s="40"/>
      <c r="P83" s="40"/>
    </row>
    <row r="84" spans="1:16">
      <c r="A84" s="68"/>
      <c r="B84" s="40"/>
      <c r="C84" s="40"/>
      <c r="D84" s="40"/>
      <c r="E84" s="40"/>
      <c r="F84" s="40"/>
      <c r="G84" s="40"/>
      <c r="H84" s="40"/>
      <c r="I84" s="40"/>
      <c r="J84" s="40"/>
      <c r="K84" s="40"/>
      <c r="L84" s="40"/>
      <c r="M84" s="40"/>
      <c r="N84" s="40"/>
      <c r="O84" s="40"/>
      <c r="P84" s="40"/>
    </row>
    <row r="85" spans="1:16">
      <c r="A85" s="68"/>
      <c r="B85" s="40"/>
      <c r="C85" s="40"/>
      <c r="D85" s="40"/>
      <c r="E85" s="40"/>
      <c r="F85" s="40"/>
      <c r="G85" s="40"/>
      <c r="H85" s="40"/>
      <c r="I85" s="40"/>
      <c r="J85" s="40"/>
      <c r="K85" s="40"/>
      <c r="L85" s="40"/>
      <c r="M85" s="40"/>
      <c r="N85" s="40"/>
      <c r="O85" s="40"/>
      <c r="P85" s="40"/>
    </row>
    <row r="86" spans="1:16">
      <c r="A86" s="68"/>
      <c r="B86" s="40"/>
      <c r="C86" s="40"/>
      <c r="D86" s="40"/>
      <c r="E86" s="40"/>
      <c r="F86" s="40"/>
      <c r="G86" s="40"/>
      <c r="H86" s="40"/>
      <c r="I86" s="40"/>
      <c r="J86" s="40"/>
      <c r="K86" s="40"/>
      <c r="L86" s="40"/>
      <c r="M86" s="40"/>
      <c r="N86" s="40"/>
      <c r="O86" s="40"/>
      <c r="P86" s="40"/>
    </row>
    <row r="87" spans="1:16">
      <c r="A87" s="68"/>
      <c r="B87" s="40"/>
      <c r="C87" s="40"/>
      <c r="D87" s="40"/>
      <c r="E87" s="40"/>
      <c r="F87" s="40"/>
      <c r="G87" s="40"/>
      <c r="H87" s="40"/>
      <c r="I87" s="40"/>
      <c r="J87" s="40"/>
      <c r="K87" s="40"/>
      <c r="L87" s="40"/>
      <c r="M87" s="40"/>
      <c r="N87" s="40"/>
      <c r="O87" s="40"/>
      <c r="P87" s="40"/>
    </row>
    <row r="88" spans="1:16">
      <c r="A88" s="68"/>
      <c r="B88" s="40"/>
      <c r="C88" s="40"/>
      <c r="D88" s="40"/>
      <c r="E88" s="40"/>
      <c r="F88" s="40"/>
      <c r="G88" s="40"/>
      <c r="H88" s="40"/>
      <c r="I88" s="40"/>
      <c r="J88" s="40"/>
      <c r="K88" s="40"/>
      <c r="L88" s="40"/>
      <c r="M88" s="40"/>
      <c r="N88" s="40"/>
      <c r="O88" s="40"/>
      <c r="P88" s="40"/>
    </row>
    <row r="89" spans="1:16">
      <c r="A89" s="68"/>
      <c r="B89" s="40"/>
      <c r="C89" s="40"/>
      <c r="D89" s="40"/>
      <c r="E89" s="40"/>
      <c r="F89" s="40"/>
      <c r="G89" s="40"/>
      <c r="H89" s="40"/>
      <c r="I89" s="40"/>
      <c r="J89" s="40"/>
      <c r="K89" s="40"/>
      <c r="L89" s="40"/>
      <c r="M89" s="40"/>
      <c r="N89" s="40"/>
      <c r="O89" s="40"/>
      <c r="P89" s="40"/>
    </row>
    <row r="90" spans="1:16">
      <c r="A90" s="68"/>
      <c r="B90" s="40"/>
      <c r="C90" s="40"/>
      <c r="D90" s="40"/>
      <c r="E90" s="40"/>
      <c r="F90" s="40"/>
      <c r="G90" s="40"/>
      <c r="H90" s="40"/>
      <c r="I90" s="40"/>
      <c r="J90" s="40"/>
      <c r="K90" s="40"/>
      <c r="L90" s="40"/>
      <c r="M90" s="40"/>
      <c r="N90" s="40"/>
      <c r="O90" s="40"/>
      <c r="P90" s="40"/>
    </row>
    <row r="91" spans="1:16">
      <c r="A91" s="68"/>
      <c r="B91" s="40"/>
      <c r="C91" s="40"/>
      <c r="D91" s="40"/>
      <c r="E91" s="40"/>
      <c r="F91" s="40"/>
      <c r="G91" s="40"/>
      <c r="H91" s="40"/>
      <c r="I91" s="40"/>
      <c r="J91" s="40"/>
      <c r="K91" s="40"/>
      <c r="L91" s="40"/>
      <c r="M91" s="40"/>
      <c r="N91" s="40"/>
      <c r="O91" s="40"/>
      <c r="P91" s="40"/>
    </row>
    <row r="92" spans="1:16">
      <c r="A92" s="68"/>
      <c r="B92" s="40"/>
      <c r="C92" s="40"/>
      <c r="D92" s="40"/>
      <c r="E92" s="40"/>
      <c r="F92" s="40"/>
      <c r="G92" s="40"/>
      <c r="H92" s="40"/>
      <c r="I92" s="40"/>
      <c r="J92" s="40"/>
      <c r="K92" s="40"/>
      <c r="L92" s="40"/>
      <c r="M92" s="40"/>
      <c r="N92" s="40"/>
      <c r="O92" s="40"/>
      <c r="P92" s="40"/>
    </row>
    <row r="93" spans="1:16">
      <c r="A93" s="68"/>
      <c r="B93" s="40"/>
      <c r="C93" s="40"/>
      <c r="D93" s="40"/>
      <c r="E93" s="40"/>
      <c r="F93" s="40"/>
      <c r="G93" s="40"/>
      <c r="H93" s="40"/>
      <c r="I93" s="40"/>
      <c r="J93" s="40"/>
      <c r="K93" s="40"/>
      <c r="L93" s="40"/>
      <c r="M93" s="40"/>
      <c r="N93" s="40"/>
      <c r="O93" s="40"/>
      <c r="P93" s="40"/>
    </row>
    <row r="94" spans="1:16">
      <c r="A94" s="68"/>
      <c r="B94" s="40"/>
      <c r="C94" s="40"/>
      <c r="D94" s="40"/>
      <c r="E94" s="40"/>
      <c r="F94" s="40"/>
      <c r="G94" s="40"/>
      <c r="H94" s="40"/>
      <c r="I94" s="40"/>
      <c r="J94" s="40"/>
      <c r="K94" s="40"/>
      <c r="L94" s="40"/>
      <c r="M94" s="40"/>
      <c r="N94" s="40"/>
      <c r="O94" s="40"/>
      <c r="P94" s="40"/>
    </row>
    <row r="95" spans="1:16">
      <c r="A95" s="68"/>
      <c r="B95" s="40"/>
      <c r="C95" s="40"/>
      <c r="D95" s="40"/>
      <c r="E95" s="40"/>
      <c r="F95" s="40"/>
      <c r="G95" s="40"/>
      <c r="H95" s="40"/>
      <c r="I95" s="40"/>
      <c r="J95" s="40"/>
      <c r="K95" s="40"/>
      <c r="L95" s="40"/>
      <c r="M95" s="40"/>
      <c r="N95" s="40"/>
      <c r="O95" s="40"/>
      <c r="P95" s="40"/>
    </row>
    <row r="96" spans="1:16">
      <c r="A96" s="68"/>
      <c r="B96" s="40"/>
      <c r="C96" s="40"/>
      <c r="D96" s="40"/>
      <c r="E96" s="40"/>
      <c r="F96" s="40"/>
      <c r="G96" s="40"/>
      <c r="H96" s="40"/>
      <c r="I96" s="40"/>
      <c r="J96" s="40"/>
      <c r="K96" s="40"/>
      <c r="L96" s="40"/>
      <c r="M96" s="40"/>
      <c r="N96" s="40"/>
      <c r="O96" s="40"/>
      <c r="P96" s="40"/>
    </row>
    <row r="97" spans="1:16">
      <c r="A97" s="68"/>
      <c r="B97" s="40"/>
      <c r="C97" s="40"/>
      <c r="D97" s="40"/>
      <c r="E97" s="40"/>
      <c r="F97" s="40"/>
      <c r="G97" s="40"/>
      <c r="H97" s="40"/>
      <c r="I97" s="40"/>
      <c r="J97" s="40"/>
      <c r="K97" s="40"/>
      <c r="L97" s="40"/>
      <c r="M97" s="40"/>
      <c r="N97" s="40"/>
      <c r="O97" s="40"/>
      <c r="P97" s="40"/>
    </row>
    <row r="98" spans="1:16">
      <c r="A98" s="68"/>
      <c r="B98" s="40"/>
      <c r="C98" s="40"/>
      <c r="D98" s="40"/>
      <c r="E98" s="40"/>
      <c r="F98" s="40"/>
      <c r="G98" s="40"/>
      <c r="H98" s="40"/>
      <c r="I98" s="40"/>
      <c r="J98" s="40"/>
      <c r="K98" s="40"/>
      <c r="L98" s="40"/>
      <c r="M98" s="40"/>
      <c r="N98" s="40"/>
      <c r="O98" s="40"/>
      <c r="P98" s="40"/>
    </row>
    <row r="99" spans="1:16">
      <c r="A99" s="68"/>
      <c r="B99" s="40"/>
      <c r="C99" s="40"/>
      <c r="D99" s="40"/>
      <c r="E99" s="40"/>
      <c r="F99" s="40"/>
      <c r="G99" s="40"/>
      <c r="H99" s="40"/>
      <c r="I99" s="40"/>
      <c r="J99" s="40"/>
      <c r="K99" s="40"/>
      <c r="L99" s="40"/>
      <c r="M99" s="40"/>
      <c r="N99" s="40"/>
      <c r="O99" s="40"/>
      <c r="P99" s="40"/>
    </row>
    <row r="100" spans="1:16">
      <c r="A100" s="68"/>
      <c r="B100" s="40"/>
      <c r="C100" s="40"/>
      <c r="D100" s="40"/>
      <c r="E100" s="40"/>
      <c r="F100" s="40"/>
      <c r="G100" s="40"/>
      <c r="H100" s="40"/>
      <c r="I100" s="40"/>
      <c r="J100" s="40"/>
      <c r="K100" s="40"/>
      <c r="L100" s="40"/>
      <c r="M100" s="40"/>
      <c r="N100" s="40"/>
      <c r="O100" s="40"/>
      <c r="P100" s="40"/>
    </row>
    <row r="101" spans="1:16">
      <c r="A101" s="68"/>
      <c r="B101" s="40"/>
      <c r="C101" s="40"/>
      <c r="D101" s="40"/>
      <c r="E101" s="40"/>
      <c r="F101" s="40"/>
      <c r="G101" s="40"/>
      <c r="H101" s="40"/>
      <c r="I101" s="40"/>
      <c r="J101" s="40"/>
      <c r="K101" s="40"/>
      <c r="L101" s="40"/>
      <c r="M101" s="40"/>
      <c r="N101" s="40"/>
      <c r="O101" s="40"/>
      <c r="P101" s="40"/>
    </row>
    <row r="102" spans="1:16">
      <c r="A102" s="68"/>
      <c r="B102" s="40"/>
      <c r="C102" s="40"/>
      <c r="D102" s="40"/>
      <c r="E102" s="40"/>
      <c r="F102" s="40"/>
      <c r="G102" s="40"/>
      <c r="H102" s="40"/>
      <c r="I102" s="40"/>
      <c r="J102" s="40"/>
      <c r="K102" s="40"/>
      <c r="L102" s="40"/>
      <c r="M102" s="40"/>
      <c r="N102" s="40"/>
      <c r="O102" s="40"/>
      <c r="P102" s="40"/>
    </row>
    <row r="103" spans="1:16">
      <c r="A103" s="68"/>
      <c r="B103" s="40"/>
      <c r="C103" s="40"/>
      <c r="D103" s="40"/>
      <c r="E103" s="40"/>
      <c r="F103" s="40"/>
      <c r="G103" s="40"/>
      <c r="H103" s="40"/>
      <c r="I103" s="40"/>
      <c r="J103" s="40"/>
      <c r="K103" s="40"/>
      <c r="L103" s="40"/>
      <c r="M103" s="40"/>
      <c r="N103" s="40"/>
      <c r="O103" s="40"/>
      <c r="P103" s="40"/>
    </row>
    <row r="104" spans="1:16">
      <c r="A104" s="68"/>
      <c r="B104" s="40"/>
      <c r="C104" s="40"/>
      <c r="D104" s="40"/>
      <c r="E104" s="40"/>
      <c r="F104" s="40"/>
      <c r="G104" s="40"/>
      <c r="H104" s="40"/>
      <c r="I104" s="40"/>
      <c r="J104" s="40"/>
      <c r="K104" s="40"/>
      <c r="L104" s="40"/>
      <c r="M104" s="40"/>
      <c r="N104" s="40"/>
      <c r="O104" s="40"/>
      <c r="P104" s="40"/>
    </row>
    <row r="105" spans="1:16">
      <c r="A105" s="68"/>
      <c r="B105" s="40"/>
      <c r="C105" s="40"/>
      <c r="D105" s="40"/>
      <c r="E105" s="40"/>
      <c r="F105" s="40"/>
      <c r="G105" s="40"/>
      <c r="H105" s="40"/>
      <c r="I105" s="40"/>
      <c r="J105" s="40"/>
      <c r="K105" s="40"/>
      <c r="L105" s="40"/>
      <c r="M105" s="40"/>
      <c r="N105" s="40"/>
      <c r="O105" s="40"/>
      <c r="P105" s="40"/>
    </row>
    <row r="106" spans="1:16">
      <c r="A106" s="68"/>
      <c r="B106" s="40"/>
      <c r="C106" s="40"/>
      <c r="D106" s="40"/>
      <c r="E106" s="40"/>
      <c r="F106" s="40"/>
      <c r="G106" s="40"/>
      <c r="H106" s="40"/>
      <c r="I106" s="40"/>
      <c r="J106" s="40"/>
      <c r="K106" s="40"/>
      <c r="L106" s="40"/>
      <c r="M106" s="40"/>
      <c r="N106" s="40"/>
      <c r="O106" s="40"/>
      <c r="P106" s="40"/>
    </row>
    <row r="107" spans="1:16">
      <c r="A107" s="68"/>
      <c r="B107" s="40"/>
      <c r="C107" s="40"/>
      <c r="D107" s="40"/>
      <c r="E107" s="40"/>
      <c r="F107" s="40"/>
      <c r="G107" s="40"/>
      <c r="H107" s="40"/>
      <c r="I107" s="40"/>
      <c r="J107" s="40"/>
      <c r="K107" s="40"/>
      <c r="L107" s="40"/>
      <c r="M107" s="40"/>
      <c r="N107" s="40"/>
      <c r="O107" s="40"/>
      <c r="P107" s="40"/>
    </row>
    <row r="108" spans="1:16">
      <c r="A108" s="68"/>
      <c r="B108" s="40"/>
      <c r="C108" s="40"/>
      <c r="D108" s="40"/>
      <c r="E108" s="40"/>
      <c r="F108" s="40"/>
      <c r="G108" s="40"/>
      <c r="H108" s="40"/>
      <c r="I108" s="40"/>
      <c r="J108" s="40"/>
      <c r="K108" s="40"/>
      <c r="L108" s="40"/>
      <c r="M108" s="40"/>
      <c r="N108" s="40"/>
      <c r="O108" s="40"/>
      <c r="P108" s="40"/>
    </row>
    <row r="109" spans="1:16">
      <c r="A109" s="68"/>
      <c r="B109" s="40"/>
      <c r="C109" s="40"/>
      <c r="D109" s="40"/>
      <c r="E109" s="40"/>
      <c r="F109" s="40"/>
      <c r="G109" s="40"/>
      <c r="H109" s="40"/>
      <c r="I109" s="40"/>
      <c r="J109" s="40"/>
      <c r="K109" s="40"/>
      <c r="L109" s="40"/>
      <c r="M109" s="40"/>
      <c r="N109" s="40"/>
      <c r="O109" s="40"/>
      <c r="P109" s="40"/>
    </row>
    <row r="110" spans="1:16">
      <c r="A110" s="68"/>
      <c r="B110" s="40"/>
      <c r="C110" s="40"/>
      <c r="D110" s="40"/>
      <c r="E110" s="40"/>
      <c r="F110" s="40"/>
      <c r="G110" s="40"/>
      <c r="H110" s="40"/>
      <c r="I110" s="40"/>
      <c r="J110" s="40"/>
      <c r="K110" s="40"/>
      <c r="L110" s="40"/>
      <c r="M110" s="40"/>
      <c r="N110" s="40"/>
      <c r="O110" s="40"/>
      <c r="P110" s="40"/>
    </row>
    <row r="111" spans="1:16">
      <c r="A111" s="68"/>
      <c r="B111" s="40"/>
      <c r="C111" s="40"/>
      <c r="D111" s="40"/>
      <c r="E111" s="40"/>
      <c r="F111" s="40"/>
      <c r="G111" s="40"/>
      <c r="H111" s="40"/>
      <c r="I111" s="40"/>
      <c r="J111" s="40"/>
      <c r="K111" s="40"/>
      <c r="L111" s="40"/>
      <c r="M111" s="40"/>
      <c r="N111" s="40"/>
      <c r="O111" s="40"/>
      <c r="P111" s="40"/>
    </row>
    <row r="112" spans="1:16">
      <c r="A112" s="68"/>
      <c r="B112" s="40"/>
      <c r="C112" s="40"/>
      <c r="D112" s="40"/>
      <c r="E112" s="40"/>
      <c r="F112" s="40"/>
      <c r="G112" s="40"/>
      <c r="H112" s="40"/>
      <c r="I112" s="40"/>
      <c r="J112" s="40"/>
      <c r="K112" s="40"/>
      <c r="L112" s="40"/>
      <c r="M112" s="40"/>
      <c r="N112" s="40"/>
      <c r="O112" s="40"/>
      <c r="P112" s="40"/>
    </row>
    <row r="113" spans="1:16">
      <c r="A113" s="68"/>
      <c r="B113" s="40"/>
      <c r="C113" s="40"/>
      <c r="D113" s="40"/>
      <c r="E113" s="40"/>
      <c r="F113" s="40"/>
      <c r="G113" s="40"/>
      <c r="H113" s="40"/>
      <c r="I113" s="40"/>
      <c r="J113" s="40"/>
      <c r="K113" s="40"/>
      <c r="L113" s="40"/>
      <c r="M113" s="40"/>
      <c r="N113" s="40"/>
      <c r="O113" s="40"/>
      <c r="P113" s="40"/>
    </row>
    <row r="114" spans="1:16">
      <c r="A114" s="68"/>
      <c r="B114" s="40"/>
      <c r="C114" s="40"/>
      <c r="D114" s="40"/>
      <c r="E114" s="40"/>
      <c r="F114" s="40"/>
      <c r="G114" s="40"/>
      <c r="H114" s="40"/>
      <c r="I114" s="40"/>
      <c r="J114" s="40"/>
      <c r="K114" s="40"/>
      <c r="L114" s="40"/>
      <c r="M114" s="40"/>
      <c r="N114" s="40"/>
      <c r="O114" s="40"/>
      <c r="P114" s="40"/>
    </row>
    <row r="115" spans="1:16">
      <c r="A115" s="68"/>
      <c r="B115" s="40"/>
      <c r="C115" s="40"/>
      <c r="D115" s="40"/>
      <c r="E115" s="40"/>
      <c r="F115" s="40"/>
      <c r="G115" s="40"/>
      <c r="H115" s="40"/>
      <c r="I115" s="40"/>
      <c r="J115" s="40"/>
      <c r="K115" s="40"/>
      <c r="L115" s="40"/>
      <c r="M115" s="40"/>
      <c r="N115" s="40"/>
      <c r="O115" s="40"/>
      <c r="P115" s="40"/>
    </row>
    <row r="116" spans="1:16">
      <c r="A116" s="68"/>
      <c r="B116" s="40"/>
      <c r="C116" s="40"/>
      <c r="D116" s="40"/>
      <c r="E116" s="40"/>
      <c r="F116" s="40"/>
      <c r="G116" s="40"/>
      <c r="H116" s="40"/>
      <c r="I116" s="40"/>
      <c r="J116" s="40"/>
      <c r="K116" s="40"/>
      <c r="L116" s="40"/>
      <c r="M116" s="40"/>
      <c r="N116" s="40"/>
      <c r="O116" s="40"/>
      <c r="P116" s="40"/>
    </row>
    <row r="117" spans="1:16">
      <c r="A117" s="68"/>
      <c r="B117" s="40"/>
      <c r="C117" s="40"/>
      <c r="D117" s="40"/>
      <c r="E117" s="40"/>
      <c r="F117" s="40"/>
      <c r="G117" s="40"/>
      <c r="H117" s="40"/>
      <c r="I117" s="40"/>
      <c r="J117" s="40"/>
      <c r="K117" s="40"/>
      <c r="L117" s="40"/>
      <c r="M117" s="40"/>
      <c r="N117" s="40"/>
      <c r="O117" s="40"/>
      <c r="P117" s="40"/>
    </row>
    <row r="118" spans="1:16">
      <c r="A118" s="68"/>
      <c r="B118" s="40"/>
      <c r="C118" s="40"/>
      <c r="D118" s="40"/>
      <c r="E118" s="40"/>
      <c r="F118" s="40"/>
      <c r="G118" s="40"/>
      <c r="H118" s="40"/>
      <c r="I118" s="40"/>
      <c r="J118" s="40"/>
      <c r="K118" s="40"/>
      <c r="L118" s="40"/>
      <c r="M118" s="40"/>
      <c r="N118" s="40"/>
      <c r="O118" s="40"/>
      <c r="P118" s="40"/>
    </row>
    <row r="119" spans="1:16">
      <c r="A119" s="68"/>
      <c r="B119" s="40"/>
      <c r="C119" s="40"/>
      <c r="D119" s="40"/>
      <c r="E119" s="40"/>
      <c r="F119" s="40"/>
      <c r="G119" s="40"/>
      <c r="H119" s="40"/>
      <c r="I119" s="40"/>
      <c r="J119" s="40"/>
      <c r="K119" s="40"/>
      <c r="L119" s="40"/>
      <c r="M119" s="40"/>
      <c r="N119" s="40"/>
      <c r="O119" s="40"/>
      <c r="P119" s="40"/>
    </row>
    <row r="120" spans="1:16">
      <c r="A120" s="68"/>
      <c r="B120" s="40"/>
      <c r="C120" s="40"/>
      <c r="D120" s="40"/>
      <c r="E120" s="40"/>
      <c r="F120" s="40"/>
      <c r="G120" s="40"/>
      <c r="H120" s="40"/>
      <c r="I120" s="40"/>
      <c r="J120" s="40"/>
      <c r="K120" s="40"/>
      <c r="L120" s="40"/>
      <c r="M120" s="40"/>
      <c r="N120" s="40"/>
      <c r="O120" s="40"/>
      <c r="P120" s="40"/>
    </row>
    <row r="121" spans="1:16">
      <c r="A121" s="68"/>
      <c r="B121" s="40"/>
      <c r="C121" s="40"/>
      <c r="D121" s="40"/>
      <c r="E121" s="40"/>
      <c r="F121" s="40"/>
      <c r="G121" s="40"/>
      <c r="H121" s="40"/>
      <c r="I121" s="40"/>
      <c r="J121" s="40"/>
      <c r="K121" s="40"/>
      <c r="L121" s="40"/>
      <c r="M121" s="40"/>
      <c r="N121" s="40"/>
      <c r="O121" s="40"/>
      <c r="P121" s="40"/>
    </row>
    <row r="122" spans="1:16">
      <c r="A122" s="68"/>
      <c r="B122" s="40"/>
      <c r="C122" s="40"/>
      <c r="D122" s="40"/>
      <c r="E122" s="40"/>
      <c r="F122" s="40"/>
      <c r="G122" s="40"/>
      <c r="H122" s="40"/>
      <c r="I122" s="40"/>
      <c r="J122" s="40"/>
      <c r="K122" s="40"/>
      <c r="L122" s="40"/>
      <c r="M122" s="40"/>
      <c r="N122" s="40"/>
      <c r="O122" s="40"/>
      <c r="P122" s="40"/>
    </row>
    <row r="123" spans="1:16">
      <c r="A123" s="68"/>
      <c r="B123" s="40"/>
      <c r="C123" s="40"/>
      <c r="D123" s="40"/>
      <c r="E123" s="40"/>
      <c r="F123" s="40"/>
      <c r="G123" s="40"/>
      <c r="H123" s="40"/>
      <c r="I123" s="40"/>
      <c r="J123" s="40"/>
      <c r="K123" s="40"/>
      <c r="L123" s="40"/>
      <c r="M123" s="40"/>
      <c r="N123" s="40"/>
      <c r="O123" s="40"/>
      <c r="P123" s="40"/>
    </row>
    <row r="124" spans="1:16">
      <c r="A124" s="68"/>
      <c r="B124" s="40"/>
      <c r="C124" s="40"/>
      <c r="D124" s="40"/>
      <c r="E124" s="40"/>
      <c r="F124" s="40"/>
      <c r="G124" s="40"/>
      <c r="H124" s="40"/>
      <c r="I124" s="40"/>
      <c r="J124" s="40"/>
      <c r="K124" s="40"/>
      <c r="L124" s="40"/>
      <c r="M124" s="40"/>
      <c r="N124" s="40"/>
      <c r="O124" s="40"/>
      <c r="P124" s="40"/>
    </row>
    <row r="125" spans="1:16">
      <c r="A125" s="68"/>
      <c r="B125" s="40"/>
      <c r="C125" s="40"/>
      <c r="D125" s="40"/>
      <c r="E125" s="40"/>
      <c r="F125" s="40"/>
      <c r="G125" s="40"/>
      <c r="H125" s="40"/>
      <c r="I125" s="40"/>
      <c r="J125" s="40"/>
      <c r="K125" s="40"/>
      <c r="L125" s="40"/>
      <c r="M125" s="40"/>
      <c r="N125" s="40"/>
      <c r="O125" s="40"/>
      <c r="P125" s="40"/>
    </row>
    <row r="126" spans="1:16">
      <c r="A126" s="68"/>
      <c r="B126" s="40"/>
      <c r="C126" s="40"/>
      <c r="D126" s="40"/>
      <c r="E126" s="40"/>
      <c r="F126" s="40"/>
      <c r="G126" s="40"/>
      <c r="H126" s="40"/>
      <c r="I126" s="40"/>
      <c r="J126" s="40"/>
      <c r="K126" s="40"/>
      <c r="L126" s="40"/>
      <c r="M126" s="40"/>
      <c r="N126" s="40"/>
      <c r="O126" s="40"/>
      <c r="P126" s="40"/>
    </row>
    <row r="127" spans="1:16">
      <c r="A127" s="68"/>
      <c r="B127" s="40"/>
      <c r="C127" s="40"/>
      <c r="D127" s="40"/>
      <c r="E127" s="40"/>
      <c r="F127" s="40"/>
      <c r="G127" s="40"/>
      <c r="H127" s="40"/>
      <c r="I127" s="40"/>
      <c r="J127" s="40"/>
      <c r="K127" s="40"/>
      <c r="L127" s="40"/>
      <c r="M127" s="40"/>
      <c r="N127" s="40"/>
      <c r="O127" s="40"/>
      <c r="P127" s="40"/>
    </row>
    <row r="128" spans="1:16">
      <c r="A128" s="68"/>
      <c r="B128" s="40"/>
      <c r="C128" s="40"/>
      <c r="D128" s="40"/>
      <c r="E128" s="40"/>
      <c r="F128" s="40"/>
      <c r="G128" s="40"/>
      <c r="H128" s="40"/>
      <c r="I128" s="40"/>
      <c r="J128" s="40"/>
      <c r="K128" s="40"/>
      <c r="L128" s="40"/>
      <c r="M128" s="40"/>
      <c r="N128" s="40"/>
      <c r="O128" s="40"/>
      <c r="P128" s="40"/>
    </row>
    <row r="129" spans="1:16">
      <c r="A129" s="68"/>
      <c r="B129" s="40"/>
      <c r="C129" s="40"/>
      <c r="D129" s="40"/>
      <c r="E129" s="40"/>
      <c r="F129" s="40"/>
      <c r="G129" s="40"/>
      <c r="H129" s="40"/>
      <c r="I129" s="40"/>
      <c r="J129" s="40"/>
      <c r="K129" s="40"/>
      <c r="L129" s="40"/>
      <c r="M129" s="40"/>
      <c r="N129" s="40"/>
      <c r="O129" s="40"/>
      <c r="P129" s="40"/>
    </row>
    <row r="130" spans="1:16">
      <c r="A130" s="68"/>
      <c r="B130" s="40"/>
      <c r="C130" s="40"/>
      <c r="D130" s="40"/>
      <c r="E130" s="40"/>
      <c r="F130" s="40"/>
      <c r="G130" s="40"/>
      <c r="H130" s="40"/>
      <c r="I130" s="40"/>
      <c r="J130" s="40"/>
      <c r="K130" s="40"/>
      <c r="L130" s="40"/>
      <c r="M130" s="40"/>
      <c r="N130" s="40"/>
      <c r="O130" s="40"/>
      <c r="P130" s="40"/>
    </row>
    <row r="131" spans="1:16">
      <c r="A131" s="68"/>
      <c r="B131" s="40"/>
      <c r="C131" s="40"/>
      <c r="D131" s="40"/>
      <c r="E131" s="40"/>
      <c r="F131" s="40"/>
      <c r="G131" s="40"/>
      <c r="H131" s="40"/>
      <c r="I131" s="40"/>
      <c r="J131" s="40"/>
      <c r="K131" s="40"/>
      <c r="L131" s="40"/>
      <c r="M131" s="40"/>
      <c r="N131" s="40"/>
      <c r="O131" s="40"/>
      <c r="P131" s="40"/>
    </row>
    <row r="132" spans="1:16">
      <c r="A132" s="68"/>
      <c r="B132" s="40"/>
      <c r="C132" s="40"/>
      <c r="D132" s="40"/>
      <c r="E132" s="40"/>
      <c r="F132" s="40"/>
      <c r="G132" s="40"/>
      <c r="H132" s="40"/>
      <c r="I132" s="40"/>
      <c r="J132" s="40"/>
      <c r="K132" s="40"/>
      <c r="L132" s="40"/>
      <c r="M132" s="40"/>
      <c r="N132" s="40"/>
      <c r="O132" s="40"/>
      <c r="P132" s="40"/>
    </row>
    <row r="133" spans="1:16">
      <c r="A133" s="68"/>
      <c r="B133" s="40"/>
      <c r="C133" s="40"/>
      <c r="D133" s="40"/>
      <c r="E133" s="40"/>
      <c r="F133" s="40"/>
      <c r="G133" s="40"/>
      <c r="H133" s="40"/>
      <c r="I133" s="40"/>
      <c r="J133" s="40"/>
      <c r="K133" s="40"/>
      <c r="L133" s="40"/>
      <c r="M133" s="40"/>
      <c r="N133" s="40"/>
      <c r="O133" s="40"/>
      <c r="P133" s="40"/>
    </row>
    <row r="134" spans="1:16">
      <c r="A134" s="68"/>
      <c r="B134" s="40"/>
      <c r="C134" s="40"/>
      <c r="D134" s="40"/>
      <c r="E134" s="40"/>
      <c r="F134" s="40"/>
      <c r="G134" s="40"/>
      <c r="H134" s="40"/>
      <c r="I134" s="40"/>
      <c r="J134" s="40"/>
      <c r="K134" s="40"/>
      <c r="L134" s="40"/>
      <c r="M134" s="40"/>
      <c r="N134" s="40"/>
      <c r="O134" s="40"/>
      <c r="P134" s="40"/>
    </row>
    <row r="135" spans="1:16">
      <c r="A135" s="68"/>
      <c r="B135" s="40"/>
      <c r="C135" s="40"/>
      <c r="D135" s="40"/>
      <c r="E135" s="40"/>
      <c r="F135" s="40"/>
      <c r="G135" s="40"/>
      <c r="H135" s="40"/>
      <c r="I135" s="40"/>
      <c r="J135" s="40"/>
      <c r="K135" s="40"/>
      <c r="L135" s="40"/>
      <c r="M135" s="40"/>
      <c r="N135" s="40"/>
      <c r="O135" s="40"/>
      <c r="P135" s="40"/>
    </row>
    <row r="136" spans="1:16">
      <c r="A136" s="68"/>
      <c r="B136" s="40"/>
      <c r="C136" s="40"/>
      <c r="D136" s="40"/>
      <c r="E136" s="40"/>
      <c r="F136" s="40"/>
      <c r="G136" s="40"/>
      <c r="H136" s="40"/>
      <c r="I136" s="40"/>
      <c r="J136" s="40"/>
      <c r="K136" s="40"/>
      <c r="L136" s="40"/>
      <c r="M136" s="40"/>
      <c r="N136" s="40"/>
      <c r="O136" s="40"/>
      <c r="P136" s="40"/>
    </row>
    <row r="137" spans="1:16">
      <c r="A137" s="68"/>
      <c r="B137" s="40"/>
      <c r="C137" s="40"/>
      <c r="D137" s="40"/>
      <c r="E137" s="40"/>
      <c r="F137" s="40"/>
      <c r="G137" s="40"/>
      <c r="H137" s="40"/>
      <c r="I137" s="40"/>
      <c r="J137" s="40"/>
      <c r="K137" s="40"/>
      <c r="L137" s="40"/>
      <c r="M137" s="40"/>
      <c r="N137" s="40"/>
      <c r="O137" s="40"/>
      <c r="P137" s="40"/>
    </row>
    <row r="138" spans="1:16">
      <c r="A138" s="68"/>
      <c r="B138" s="40"/>
      <c r="C138" s="40"/>
      <c r="D138" s="40"/>
      <c r="E138" s="40"/>
      <c r="F138" s="40"/>
      <c r="G138" s="40"/>
      <c r="H138" s="40"/>
      <c r="I138" s="40"/>
      <c r="J138" s="40"/>
      <c r="K138" s="40"/>
      <c r="L138" s="40"/>
      <c r="M138" s="40"/>
      <c r="N138" s="40"/>
      <c r="O138" s="40"/>
      <c r="P138" s="40"/>
    </row>
    <row r="139" spans="1:16">
      <c r="A139" s="68"/>
      <c r="B139" s="40"/>
      <c r="C139" s="40"/>
      <c r="D139" s="40"/>
      <c r="E139" s="40"/>
      <c r="F139" s="40"/>
      <c r="G139" s="40"/>
      <c r="H139" s="40"/>
      <c r="I139" s="40"/>
      <c r="J139" s="40"/>
      <c r="K139" s="40"/>
      <c r="L139" s="40"/>
      <c r="M139" s="40"/>
      <c r="N139" s="40"/>
      <c r="O139" s="40"/>
      <c r="P139" s="40"/>
    </row>
    <row r="140" spans="1:16">
      <c r="A140" s="68"/>
      <c r="B140" s="40"/>
      <c r="C140" s="40"/>
      <c r="D140" s="40"/>
      <c r="E140" s="40"/>
      <c r="F140" s="40"/>
      <c r="G140" s="40"/>
      <c r="H140" s="40"/>
      <c r="I140" s="40"/>
      <c r="J140" s="40"/>
      <c r="K140" s="40"/>
      <c r="L140" s="40"/>
      <c r="M140" s="40"/>
      <c r="N140" s="40"/>
      <c r="O140" s="40"/>
      <c r="P140" s="40"/>
    </row>
    <row r="141" spans="1:16">
      <c r="A141" s="68"/>
      <c r="B141" s="40"/>
      <c r="C141" s="40"/>
      <c r="D141" s="40"/>
      <c r="E141" s="40"/>
      <c r="F141" s="40"/>
      <c r="G141" s="40"/>
      <c r="H141" s="40"/>
      <c r="I141" s="40"/>
      <c r="J141" s="40"/>
      <c r="K141" s="40"/>
      <c r="L141" s="40"/>
      <c r="M141" s="40"/>
      <c r="N141" s="40"/>
      <c r="O141" s="40"/>
      <c r="P141" s="40"/>
    </row>
    <row r="142" spans="1:16">
      <c r="A142" s="68"/>
      <c r="B142" s="40"/>
      <c r="C142" s="40"/>
      <c r="D142" s="40"/>
      <c r="E142" s="40"/>
      <c r="F142" s="40"/>
      <c r="G142" s="40"/>
      <c r="H142" s="40"/>
      <c r="I142" s="40"/>
      <c r="J142" s="40"/>
      <c r="K142" s="40"/>
      <c r="L142" s="40"/>
      <c r="M142" s="40"/>
      <c r="N142" s="40"/>
      <c r="O142" s="40"/>
      <c r="P142" s="40"/>
    </row>
    <row r="143" spans="1:16">
      <c r="A143" s="68"/>
      <c r="B143" s="40"/>
      <c r="C143" s="40"/>
      <c r="D143" s="40"/>
      <c r="E143" s="40"/>
      <c r="F143" s="40"/>
      <c r="G143" s="40"/>
      <c r="H143" s="40"/>
      <c r="I143" s="40"/>
      <c r="J143" s="40"/>
      <c r="K143" s="40"/>
      <c r="L143" s="40"/>
      <c r="M143" s="40"/>
      <c r="N143" s="40"/>
      <c r="O143" s="40"/>
      <c r="P143" s="40"/>
    </row>
    <row r="144" spans="1:16">
      <c r="A144" s="68"/>
      <c r="B144" s="40"/>
      <c r="C144" s="40"/>
      <c r="D144" s="40"/>
      <c r="E144" s="40"/>
      <c r="F144" s="40"/>
      <c r="G144" s="40"/>
      <c r="H144" s="40"/>
      <c r="I144" s="40"/>
      <c r="J144" s="40"/>
      <c r="K144" s="40"/>
      <c r="L144" s="40"/>
      <c r="M144" s="40"/>
      <c r="N144" s="40"/>
      <c r="O144" s="40"/>
      <c r="P144" s="40"/>
    </row>
    <row r="145" spans="1:16">
      <c r="A145" s="68"/>
      <c r="B145" s="40"/>
      <c r="C145" s="40"/>
      <c r="D145" s="40"/>
      <c r="E145" s="40"/>
      <c r="F145" s="40"/>
      <c r="G145" s="40"/>
      <c r="H145" s="40"/>
      <c r="I145" s="40"/>
      <c r="J145" s="40"/>
      <c r="K145" s="40"/>
      <c r="L145" s="40"/>
      <c r="M145" s="40"/>
      <c r="N145" s="40"/>
      <c r="O145" s="40"/>
      <c r="P145" s="40"/>
    </row>
    <row r="146" spans="1:16">
      <c r="A146" s="68"/>
      <c r="B146" s="40"/>
      <c r="C146" s="40"/>
      <c r="D146" s="40"/>
      <c r="E146" s="40"/>
      <c r="F146" s="40"/>
      <c r="G146" s="40"/>
      <c r="H146" s="40"/>
      <c r="I146" s="40"/>
      <c r="J146" s="40"/>
      <c r="K146" s="40"/>
      <c r="L146" s="40"/>
      <c r="M146" s="40"/>
      <c r="N146" s="40"/>
      <c r="O146" s="40"/>
      <c r="P146" s="40"/>
    </row>
    <row r="147" spans="1:16">
      <c r="A147" s="68"/>
      <c r="B147" s="40"/>
      <c r="C147" s="40"/>
      <c r="D147" s="40"/>
      <c r="E147" s="40"/>
      <c r="F147" s="40"/>
      <c r="G147" s="40"/>
      <c r="H147" s="40"/>
      <c r="I147" s="40"/>
      <c r="J147" s="40"/>
      <c r="K147" s="40"/>
      <c r="L147" s="40"/>
      <c r="M147" s="40"/>
      <c r="N147" s="40"/>
      <c r="O147" s="40"/>
      <c r="P147" s="40"/>
    </row>
    <row r="148" spans="1:16">
      <c r="A148" s="68"/>
      <c r="B148" s="40"/>
      <c r="C148" s="40"/>
      <c r="D148" s="40"/>
      <c r="E148" s="40"/>
      <c r="F148" s="40"/>
      <c r="G148" s="40"/>
      <c r="H148" s="40"/>
      <c r="I148" s="40"/>
      <c r="J148" s="40"/>
      <c r="K148" s="40"/>
      <c r="L148" s="40"/>
      <c r="M148" s="40"/>
      <c r="N148" s="40"/>
      <c r="O148" s="40"/>
      <c r="P148" s="40"/>
    </row>
    <row r="149" spans="1:16">
      <c r="A149" s="68"/>
      <c r="B149" s="40"/>
      <c r="C149" s="40"/>
      <c r="D149" s="40"/>
      <c r="E149" s="40"/>
      <c r="F149" s="40"/>
      <c r="G149" s="40"/>
      <c r="H149" s="40"/>
      <c r="I149" s="40"/>
      <c r="J149" s="40"/>
      <c r="K149" s="40"/>
      <c r="L149" s="40"/>
      <c r="M149" s="40"/>
      <c r="N149" s="40"/>
      <c r="O149" s="40"/>
      <c r="P149" s="40"/>
    </row>
    <row r="150" spans="1:16">
      <c r="A150" s="68"/>
      <c r="B150" s="40"/>
      <c r="C150" s="40"/>
      <c r="D150" s="40"/>
      <c r="E150" s="40"/>
      <c r="F150" s="40"/>
      <c r="G150" s="40"/>
      <c r="H150" s="40"/>
      <c r="I150" s="40"/>
      <c r="J150" s="40"/>
      <c r="K150" s="40"/>
      <c r="L150" s="40"/>
      <c r="M150" s="40"/>
      <c r="N150" s="40"/>
      <c r="O150" s="40"/>
      <c r="P150" s="40"/>
    </row>
    <row r="151" spans="1:16">
      <c r="A151" s="68"/>
      <c r="B151" s="40"/>
      <c r="C151" s="40"/>
      <c r="D151" s="40"/>
      <c r="E151" s="40"/>
      <c r="F151" s="40"/>
      <c r="G151" s="40"/>
      <c r="H151" s="40"/>
      <c r="I151" s="40"/>
      <c r="J151" s="40"/>
      <c r="K151" s="40"/>
      <c r="L151" s="40"/>
      <c r="M151" s="40"/>
      <c r="N151" s="40"/>
      <c r="O151" s="40"/>
      <c r="P151" s="40"/>
    </row>
    <row r="152" spans="1:16">
      <c r="A152" s="68"/>
      <c r="B152" s="40"/>
      <c r="C152" s="40"/>
      <c r="D152" s="40"/>
      <c r="E152" s="40"/>
      <c r="F152" s="40"/>
      <c r="G152" s="40"/>
      <c r="H152" s="40"/>
      <c r="I152" s="40"/>
      <c r="J152" s="40"/>
      <c r="K152" s="40"/>
      <c r="L152" s="40"/>
      <c r="M152" s="40"/>
      <c r="N152" s="40"/>
      <c r="O152" s="40"/>
      <c r="P152" s="40"/>
    </row>
    <row r="153" spans="1:16">
      <c r="A153" s="68"/>
      <c r="B153" s="40"/>
      <c r="C153" s="40"/>
      <c r="D153" s="40"/>
      <c r="E153" s="40"/>
      <c r="F153" s="40"/>
      <c r="G153" s="40"/>
      <c r="H153" s="40"/>
      <c r="I153" s="40"/>
      <c r="J153" s="40"/>
      <c r="K153" s="40"/>
      <c r="L153" s="40"/>
      <c r="M153" s="40"/>
      <c r="N153" s="40"/>
      <c r="O153" s="40"/>
      <c r="P153" s="40"/>
    </row>
    <row r="154" spans="1:16">
      <c r="A154" s="68"/>
      <c r="B154" s="40"/>
      <c r="C154" s="40"/>
      <c r="D154" s="40"/>
      <c r="E154" s="40"/>
      <c r="F154" s="40"/>
      <c r="G154" s="40"/>
      <c r="H154" s="40"/>
      <c r="I154" s="40"/>
      <c r="J154" s="40"/>
      <c r="K154" s="40"/>
      <c r="L154" s="40"/>
      <c r="M154" s="40"/>
      <c r="N154" s="40"/>
      <c r="O154" s="40"/>
      <c r="P154" s="40"/>
    </row>
    <row r="155" spans="1:16">
      <c r="A155" s="68"/>
      <c r="B155" s="40"/>
      <c r="C155" s="40"/>
      <c r="D155" s="40"/>
      <c r="E155" s="40"/>
      <c r="F155" s="40"/>
      <c r="G155" s="40"/>
      <c r="H155" s="40"/>
      <c r="I155" s="40"/>
      <c r="J155" s="40"/>
      <c r="K155" s="40"/>
      <c r="L155" s="40"/>
      <c r="M155" s="40"/>
      <c r="N155" s="40"/>
      <c r="O155" s="40"/>
      <c r="P155" s="40"/>
    </row>
    <row r="156" spans="1:16">
      <c r="A156" s="68"/>
      <c r="B156" s="40"/>
      <c r="C156" s="40"/>
      <c r="D156" s="40"/>
      <c r="E156" s="40"/>
      <c r="F156" s="40"/>
      <c r="G156" s="40"/>
      <c r="H156" s="40"/>
      <c r="I156" s="40"/>
      <c r="J156" s="40"/>
      <c r="K156" s="40"/>
      <c r="L156" s="40"/>
      <c r="M156" s="40"/>
      <c r="N156" s="40"/>
      <c r="O156" s="40"/>
      <c r="P156" s="40"/>
    </row>
    <row r="157" spans="1:16">
      <c r="A157" s="68"/>
      <c r="B157" s="40"/>
      <c r="C157" s="40"/>
      <c r="D157" s="40"/>
      <c r="E157" s="40"/>
      <c r="F157" s="40"/>
      <c r="G157" s="40"/>
      <c r="H157" s="40"/>
      <c r="I157" s="40"/>
      <c r="J157" s="40"/>
      <c r="K157" s="40"/>
      <c r="L157" s="40"/>
      <c r="M157" s="40"/>
      <c r="N157" s="40"/>
      <c r="O157" s="40"/>
      <c r="P157" s="40"/>
    </row>
    <row r="158" spans="1:16">
      <c r="A158" s="68"/>
      <c r="B158" s="40"/>
      <c r="C158" s="40"/>
      <c r="D158" s="40"/>
      <c r="E158" s="40"/>
      <c r="F158" s="40"/>
      <c r="G158" s="40"/>
      <c r="H158" s="40"/>
      <c r="I158" s="40"/>
      <c r="J158" s="40"/>
      <c r="K158" s="40"/>
      <c r="L158" s="40"/>
      <c r="M158" s="40"/>
      <c r="N158" s="40"/>
      <c r="O158" s="40"/>
      <c r="P158" s="40"/>
    </row>
    <row r="159" spans="1:16">
      <c r="A159" s="68"/>
      <c r="B159" s="40"/>
      <c r="C159" s="40"/>
      <c r="D159" s="40"/>
      <c r="E159" s="40"/>
      <c r="F159" s="40"/>
      <c r="G159" s="40"/>
      <c r="H159" s="40"/>
      <c r="I159" s="40"/>
      <c r="J159" s="40"/>
      <c r="K159" s="40"/>
      <c r="L159" s="40"/>
      <c r="M159" s="40"/>
      <c r="N159" s="40"/>
      <c r="O159" s="40"/>
      <c r="P159" s="40"/>
    </row>
    <row r="160" spans="1:16">
      <c r="A160" s="68"/>
      <c r="B160" s="40"/>
      <c r="C160" s="40"/>
      <c r="D160" s="40"/>
      <c r="E160" s="40"/>
      <c r="F160" s="40"/>
      <c r="G160" s="40"/>
      <c r="H160" s="40"/>
      <c r="I160" s="40"/>
      <c r="J160" s="40"/>
      <c r="K160" s="40"/>
      <c r="L160" s="40"/>
      <c r="M160" s="40"/>
      <c r="N160" s="40"/>
      <c r="O160" s="40"/>
      <c r="P160" s="40"/>
    </row>
    <row r="161" spans="1:16">
      <c r="A161" s="68"/>
      <c r="B161" s="40"/>
      <c r="C161" s="40"/>
      <c r="D161" s="40"/>
      <c r="E161" s="40"/>
      <c r="F161" s="40"/>
      <c r="G161" s="40"/>
      <c r="H161" s="40"/>
      <c r="I161" s="40"/>
      <c r="J161" s="40"/>
      <c r="K161" s="40"/>
      <c r="L161" s="40"/>
      <c r="M161" s="40"/>
      <c r="N161" s="40"/>
      <c r="O161" s="40"/>
      <c r="P161" s="40"/>
    </row>
    <row r="162" spans="1:16">
      <c r="A162" s="68"/>
      <c r="B162" s="40"/>
      <c r="C162" s="40"/>
      <c r="D162" s="40"/>
      <c r="E162" s="40"/>
      <c r="F162" s="40"/>
      <c r="G162" s="40"/>
      <c r="H162" s="40"/>
      <c r="I162" s="40"/>
      <c r="J162" s="40"/>
      <c r="K162" s="40"/>
      <c r="L162" s="40"/>
      <c r="M162" s="40"/>
      <c r="N162" s="40"/>
      <c r="O162" s="40"/>
      <c r="P162" s="40"/>
    </row>
    <row r="163" spans="1:16">
      <c r="A163" s="68"/>
      <c r="B163" s="40"/>
      <c r="C163" s="40"/>
      <c r="D163" s="40"/>
      <c r="E163" s="40"/>
      <c r="F163" s="40"/>
      <c r="G163" s="40"/>
      <c r="H163" s="40"/>
      <c r="I163" s="40"/>
      <c r="J163" s="40"/>
      <c r="K163" s="40"/>
      <c r="L163" s="40"/>
      <c r="M163" s="40"/>
      <c r="N163" s="40"/>
      <c r="O163" s="40"/>
      <c r="P163" s="40"/>
    </row>
    <row r="164" spans="1:16">
      <c r="A164" s="68"/>
      <c r="B164" s="40"/>
      <c r="C164" s="40"/>
      <c r="D164" s="40"/>
      <c r="E164" s="40"/>
      <c r="F164" s="40"/>
      <c r="G164" s="40"/>
      <c r="H164" s="40"/>
      <c r="I164" s="40"/>
      <c r="J164" s="40"/>
      <c r="K164" s="40"/>
      <c r="L164" s="40"/>
      <c r="M164" s="40"/>
      <c r="N164" s="40"/>
      <c r="O164" s="40"/>
      <c r="P164" s="40"/>
    </row>
    <row r="165" spans="1:16">
      <c r="A165" s="68"/>
      <c r="B165" s="40"/>
      <c r="C165" s="40"/>
      <c r="D165" s="40"/>
      <c r="E165" s="40"/>
      <c r="F165" s="40"/>
      <c r="G165" s="40"/>
      <c r="H165" s="40"/>
      <c r="I165" s="40"/>
      <c r="J165" s="40"/>
      <c r="K165" s="40"/>
      <c r="L165" s="40"/>
      <c r="M165" s="40"/>
      <c r="N165" s="40"/>
      <c r="O165" s="40"/>
      <c r="P165" s="40"/>
    </row>
    <row r="166" spans="1:16">
      <c r="A166" s="68"/>
      <c r="B166" s="40"/>
      <c r="C166" s="40"/>
      <c r="D166" s="40"/>
      <c r="E166" s="40"/>
      <c r="F166" s="40"/>
      <c r="G166" s="40"/>
      <c r="H166" s="40"/>
      <c r="I166" s="40"/>
      <c r="J166" s="40"/>
      <c r="K166" s="40"/>
      <c r="L166" s="40"/>
      <c r="M166" s="40"/>
      <c r="N166" s="40"/>
      <c r="O166" s="40"/>
      <c r="P166" s="40"/>
    </row>
    <row r="167" spans="1:16">
      <c r="A167" s="68"/>
      <c r="B167" s="40"/>
      <c r="C167" s="40"/>
      <c r="D167" s="40"/>
      <c r="E167" s="40"/>
      <c r="F167" s="40"/>
      <c r="G167" s="40"/>
      <c r="H167" s="40"/>
      <c r="I167" s="40"/>
      <c r="J167" s="40"/>
      <c r="K167" s="40"/>
      <c r="L167" s="40"/>
      <c r="M167" s="40"/>
      <c r="N167" s="40"/>
      <c r="O167" s="40"/>
      <c r="P167" s="40"/>
    </row>
    <row r="168" spans="1:16">
      <c r="A168" s="68"/>
      <c r="B168" s="40"/>
      <c r="C168" s="40"/>
      <c r="D168" s="40"/>
      <c r="E168" s="40"/>
      <c r="F168" s="40"/>
      <c r="G168" s="40"/>
      <c r="H168" s="40"/>
      <c r="I168" s="40"/>
      <c r="J168" s="40"/>
      <c r="K168" s="40"/>
      <c r="L168" s="40"/>
      <c r="M168" s="40"/>
      <c r="N168" s="40"/>
      <c r="O168" s="40"/>
      <c r="P168" s="40"/>
    </row>
    <row r="169" spans="1:16">
      <c r="A169" s="68"/>
      <c r="B169" s="40"/>
      <c r="C169" s="40"/>
      <c r="D169" s="40"/>
      <c r="E169" s="40"/>
      <c r="F169" s="40"/>
      <c r="G169" s="40"/>
      <c r="H169" s="40"/>
      <c r="I169" s="40"/>
      <c r="J169" s="40"/>
      <c r="K169" s="40"/>
      <c r="L169" s="40"/>
      <c r="M169" s="40"/>
      <c r="N169" s="40"/>
      <c r="O169" s="40"/>
      <c r="P169" s="40"/>
    </row>
    <row r="170" spans="1:16">
      <c r="A170" s="68"/>
      <c r="B170" s="40"/>
      <c r="C170" s="40"/>
      <c r="D170" s="40"/>
      <c r="E170" s="40"/>
      <c r="F170" s="40"/>
      <c r="G170" s="40"/>
      <c r="H170" s="40"/>
      <c r="I170" s="40"/>
      <c r="J170" s="40"/>
      <c r="K170" s="40"/>
      <c r="L170" s="40"/>
      <c r="M170" s="40"/>
      <c r="N170" s="40"/>
      <c r="O170" s="40"/>
      <c r="P170" s="40"/>
    </row>
    <row r="171" spans="1:16">
      <c r="A171" s="68"/>
      <c r="B171" s="40"/>
      <c r="C171" s="40"/>
      <c r="D171" s="40"/>
      <c r="E171" s="40"/>
      <c r="F171" s="40"/>
      <c r="G171" s="40"/>
      <c r="H171" s="40"/>
      <c r="I171" s="40"/>
      <c r="J171" s="40"/>
      <c r="K171" s="40"/>
      <c r="L171" s="40"/>
      <c r="M171" s="40"/>
      <c r="N171" s="40"/>
      <c r="O171" s="40"/>
      <c r="P171" s="40"/>
    </row>
    <row r="172" spans="1:16">
      <c r="A172" s="68"/>
      <c r="B172" s="40"/>
      <c r="C172" s="40"/>
      <c r="D172" s="40"/>
      <c r="E172" s="40"/>
      <c r="F172" s="40"/>
      <c r="G172" s="40"/>
      <c r="H172" s="40"/>
      <c r="I172" s="40"/>
      <c r="J172" s="40"/>
      <c r="K172" s="40"/>
      <c r="L172" s="40"/>
      <c r="M172" s="40"/>
      <c r="N172" s="40"/>
      <c r="O172" s="40"/>
      <c r="P172" s="40"/>
    </row>
    <row r="173" spans="1:16">
      <c r="A173" s="68"/>
      <c r="B173" s="40"/>
      <c r="C173" s="40"/>
      <c r="D173" s="40"/>
      <c r="E173" s="40"/>
      <c r="F173" s="40"/>
      <c r="G173" s="40"/>
      <c r="H173" s="40"/>
      <c r="I173" s="40"/>
      <c r="J173" s="40"/>
      <c r="K173" s="40"/>
      <c r="L173" s="40"/>
      <c r="M173" s="40"/>
      <c r="N173" s="40"/>
      <c r="O173" s="40"/>
      <c r="P173" s="40"/>
    </row>
    <row r="174" spans="1:16">
      <c r="A174" s="68"/>
      <c r="B174" s="40"/>
      <c r="C174" s="40"/>
      <c r="D174" s="40"/>
      <c r="E174" s="40"/>
      <c r="F174" s="40"/>
      <c r="G174" s="40"/>
      <c r="H174" s="40"/>
      <c r="I174" s="40"/>
      <c r="J174" s="40"/>
      <c r="K174" s="40"/>
      <c r="L174" s="40"/>
      <c r="M174" s="40"/>
      <c r="N174" s="40"/>
      <c r="O174" s="40"/>
      <c r="P174" s="40"/>
    </row>
    <row r="175" spans="1:16">
      <c r="A175" s="68"/>
      <c r="B175" s="40"/>
      <c r="C175" s="40"/>
      <c r="D175" s="40"/>
      <c r="E175" s="40"/>
      <c r="F175" s="40"/>
      <c r="G175" s="40"/>
      <c r="H175" s="40"/>
      <c r="I175" s="40"/>
      <c r="J175" s="40"/>
      <c r="K175" s="40"/>
      <c r="L175" s="40"/>
      <c r="M175" s="40"/>
      <c r="N175" s="40"/>
      <c r="O175" s="40"/>
      <c r="P175" s="40"/>
    </row>
    <row r="176" spans="1:16">
      <c r="A176" s="68"/>
      <c r="B176" s="40"/>
      <c r="C176" s="40"/>
      <c r="D176" s="40"/>
      <c r="E176" s="40"/>
      <c r="F176" s="40"/>
      <c r="G176" s="40"/>
      <c r="H176" s="40"/>
      <c r="I176" s="40"/>
      <c r="J176" s="40"/>
      <c r="K176" s="40"/>
      <c r="L176" s="40"/>
      <c r="M176" s="40"/>
      <c r="N176" s="40"/>
      <c r="O176" s="40"/>
      <c r="P176" s="40"/>
    </row>
    <row r="177" spans="1:16">
      <c r="A177" s="68"/>
      <c r="B177" s="40"/>
      <c r="C177" s="40"/>
      <c r="D177" s="40"/>
      <c r="E177" s="40"/>
      <c r="F177" s="40"/>
      <c r="G177" s="40"/>
      <c r="H177" s="40"/>
      <c r="I177" s="40"/>
      <c r="J177" s="40"/>
      <c r="K177" s="40"/>
      <c r="L177" s="40"/>
      <c r="M177" s="40"/>
      <c r="N177" s="40"/>
      <c r="O177" s="40"/>
      <c r="P177" s="40"/>
    </row>
    <row r="178" spans="1:16">
      <c r="A178" s="68"/>
      <c r="B178" s="40"/>
      <c r="C178" s="40"/>
      <c r="D178" s="40"/>
      <c r="E178" s="40"/>
      <c r="F178" s="40"/>
      <c r="G178" s="40"/>
      <c r="H178" s="40"/>
      <c r="I178" s="40"/>
      <c r="J178" s="40"/>
      <c r="K178" s="40"/>
      <c r="L178" s="40"/>
      <c r="M178" s="40"/>
      <c r="N178" s="40"/>
      <c r="O178" s="40"/>
      <c r="P178" s="40"/>
    </row>
    <row r="179" spans="1:16">
      <c r="A179" s="68"/>
      <c r="B179" s="40"/>
      <c r="C179" s="40"/>
      <c r="D179" s="40"/>
      <c r="E179" s="40"/>
      <c r="F179" s="40"/>
      <c r="G179" s="40"/>
      <c r="H179" s="40"/>
      <c r="I179" s="40"/>
      <c r="J179" s="40"/>
      <c r="K179" s="40"/>
      <c r="L179" s="40"/>
      <c r="M179" s="40"/>
      <c r="N179" s="40"/>
      <c r="O179" s="40"/>
      <c r="P179" s="40"/>
    </row>
    <row r="180" spans="1:16">
      <c r="A180" s="68"/>
      <c r="B180" s="40"/>
      <c r="C180" s="40"/>
      <c r="D180" s="40"/>
      <c r="E180" s="40"/>
      <c r="F180" s="40"/>
      <c r="G180" s="40"/>
      <c r="H180" s="40"/>
      <c r="I180" s="40"/>
      <c r="J180" s="40"/>
      <c r="K180" s="40"/>
      <c r="L180" s="40"/>
      <c r="M180" s="40"/>
      <c r="N180" s="40"/>
      <c r="O180" s="40"/>
      <c r="P180" s="40"/>
    </row>
    <row r="181" spans="1:16">
      <c r="A181" s="68"/>
      <c r="B181" s="40"/>
      <c r="C181" s="40"/>
      <c r="D181" s="40"/>
      <c r="E181" s="40"/>
      <c r="F181" s="40"/>
      <c r="G181" s="40"/>
      <c r="H181" s="40"/>
      <c r="I181" s="40"/>
      <c r="J181" s="40"/>
      <c r="K181" s="40"/>
      <c r="L181" s="40"/>
      <c r="M181" s="40"/>
      <c r="N181" s="40"/>
      <c r="O181" s="40"/>
      <c r="P181" s="40"/>
    </row>
    <row r="182" spans="1:16">
      <c r="A182" s="68"/>
      <c r="B182" s="40"/>
      <c r="C182" s="40"/>
      <c r="D182" s="40"/>
      <c r="E182" s="40"/>
      <c r="F182" s="40"/>
      <c r="G182" s="40"/>
      <c r="H182" s="40"/>
      <c r="I182" s="40"/>
      <c r="J182" s="40"/>
      <c r="K182" s="40"/>
      <c r="L182" s="40"/>
      <c r="M182" s="40"/>
      <c r="N182" s="40"/>
      <c r="O182" s="40"/>
      <c r="P182" s="40"/>
    </row>
    <row r="183" spans="1:16">
      <c r="A183" s="68"/>
      <c r="B183" s="40"/>
      <c r="C183" s="40"/>
      <c r="D183" s="40"/>
      <c r="E183" s="40"/>
      <c r="F183" s="40"/>
      <c r="G183" s="40"/>
      <c r="H183" s="40"/>
      <c r="I183" s="40"/>
      <c r="J183" s="40"/>
      <c r="K183" s="40"/>
      <c r="L183" s="40"/>
      <c r="M183" s="40"/>
      <c r="N183" s="40"/>
      <c r="O183" s="40"/>
      <c r="P183" s="40"/>
    </row>
    <row r="184" spans="1:16">
      <c r="A184" s="68"/>
      <c r="B184" s="40"/>
      <c r="C184" s="40"/>
      <c r="D184" s="40"/>
      <c r="E184" s="40"/>
      <c r="F184" s="40"/>
      <c r="G184" s="40"/>
      <c r="H184" s="40"/>
      <c r="I184" s="40"/>
      <c r="J184" s="40"/>
      <c r="K184" s="40"/>
      <c r="L184" s="40"/>
      <c r="M184" s="40"/>
      <c r="N184" s="40"/>
      <c r="O184" s="40"/>
      <c r="P184" s="40"/>
    </row>
    <row r="185" spans="1:16">
      <c r="A185" s="68"/>
      <c r="B185" s="40"/>
      <c r="C185" s="40"/>
      <c r="D185" s="40"/>
      <c r="E185" s="40"/>
      <c r="F185" s="40"/>
      <c r="G185" s="40"/>
      <c r="H185" s="40"/>
      <c r="I185" s="40"/>
      <c r="J185" s="40"/>
      <c r="K185" s="40"/>
      <c r="L185" s="40"/>
      <c r="M185" s="40"/>
      <c r="N185" s="40"/>
      <c r="O185" s="40"/>
      <c r="P185" s="40"/>
    </row>
    <row r="186" spans="1:16">
      <c r="A186" s="68"/>
      <c r="B186" s="40"/>
      <c r="C186" s="40"/>
      <c r="D186" s="40"/>
      <c r="E186" s="40"/>
      <c r="F186" s="40"/>
      <c r="G186" s="40"/>
      <c r="H186" s="40"/>
      <c r="I186" s="40"/>
      <c r="J186" s="40"/>
      <c r="K186" s="40"/>
      <c r="L186" s="40"/>
      <c r="M186" s="40"/>
      <c r="N186" s="40"/>
      <c r="O186" s="40"/>
      <c r="P186" s="40"/>
    </row>
    <row r="187" spans="1:16">
      <c r="A187" s="68"/>
      <c r="B187" s="40"/>
      <c r="C187" s="40"/>
      <c r="D187" s="40"/>
      <c r="E187" s="40"/>
      <c r="F187" s="40"/>
      <c r="G187" s="40"/>
      <c r="H187" s="40"/>
      <c r="I187" s="40"/>
      <c r="J187" s="40"/>
      <c r="K187" s="40"/>
      <c r="L187" s="40"/>
      <c r="M187" s="40"/>
      <c r="N187" s="40"/>
      <c r="O187" s="40"/>
      <c r="P187" s="40"/>
    </row>
    <row r="188" spans="1:16">
      <c r="A188" s="68"/>
      <c r="B188" s="40"/>
      <c r="C188" s="40"/>
      <c r="D188" s="40"/>
      <c r="E188" s="40"/>
      <c r="F188" s="40"/>
      <c r="G188" s="40"/>
      <c r="H188" s="40"/>
      <c r="I188" s="40"/>
      <c r="J188" s="40"/>
      <c r="K188" s="40"/>
      <c r="L188" s="40"/>
      <c r="M188" s="40"/>
      <c r="N188" s="40"/>
      <c r="O188" s="40"/>
      <c r="P188" s="40"/>
    </row>
    <row r="189" spans="1:16">
      <c r="A189" s="68"/>
      <c r="B189" s="40"/>
      <c r="C189" s="40"/>
      <c r="D189" s="40"/>
      <c r="E189" s="40"/>
      <c r="F189" s="40"/>
      <c r="G189" s="40"/>
      <c r="H189" s="40"/>
      <c r="I189" s="40"/>
      <c r="J189" s="40"/>
      <c r="K189" s="40"/>
      <c r="L189" s="40"/>
      <c r="M189" s="40"/>
      <c r="N189" s="40"/>
      <c r="O189" s="40"/>
      <c r="P189" s="40"/>
    </row>
    <row r="190" spans="1:16">
      <c r="A190" s="68"/>
      <c r="B190" s="40"/>
      <c r="C190" s="40"/>
      <c r="D190" s="40"/>
      <c r="E190" s="40"/>
      <c r="F190" s="40"/>
      <c r="G190" s="40"/>
      <c r="H190" s="40"/>
      <c r="I190" s="40"/>
      <c r="J190" s="40"/>
      <c r="K190" s="40"/>
      <c r="L190" s="40"/>
      <c r="M190" s="40"/>
      <c r="N190" s="40"/>
      <c r="O190" s="40"/>
      <c r="P190" s="40"/>
    </row>
    <row r="191" spans="1:16">
      <c r="A191" s="68"/>
      <c r="B191" s="40"/>
      <c r="C191" s="40"/>
      <c r="D191" s="40"/>
      <c r="E191" s="40"/>
      <c r="F191" s="40"/>
      <c r="G191" s="40"/>
      <c r="H191" s="40"/>
      <c r="I191" s="40"/>
      <c r="J191" s="40"/>
      <c r="K191" s="40"/>
      <c r="L191" s="40"/>
      <c r="M191" s="40"/>
      <c r="N191" s="40"/>
      <c r="O191" s="40"/>
      <c r="P191" s="40"/>
    </row>
    <row r="192" spans="1:16">
      <c r="A192" s="68"/>
      <c r="B192" s="40"/>
      <c r="C192" s="40"/>
      <c r="D192" s="40"/>
      <c r="E192" s="40"/>
      <c r="F192" s="40"/>
      <c r="G192" s="40"/>
      <c r="H192" s="40"/>
      <c r="I192" s="40"/>
      <c r="J192" s="40"/>
      <c r="K192" s="40"/>
      <c r="L192" s="40"/>
      <c r="M192" s="40"/>
      <c r="N192" s="40"/>
      <c r="O192" s="40"/>
      <c r="P192" s="40"/>
    </row>
    <row r="193" spans="1:16">
      <c r="A193" s="68"/>
      <c r="B193" s="40"/>
      <c r="C193" s="40"/>
      <c r="D193" s="40"/>
      <c r="E193" s="40"/>
      <c r="F193" s="40"/>
      <c r="G193" s="40"/>
      <c r="H193" s="40"/>
      <c r="I193" s="40"/>
      <c r="J193" s="40"/>
      <c r="K193" s="40"/>
      <c r="L193" s="40"/>
      <c r="M193" s="40"/>
      <c r="N193" s="40"/>
      <c r="O193" s="40"/>
      <c r="P193" s="40"/>
    </row>
    <row r="194" spans="1:16">
      <c r="A194" s="68"/>
      <c r="B194" s="40"/>
      <c r="C194" s="40"/>
      <c r="D194" s="40"/>
      <c r="E194" s="40"/>
      <c r="F194" s="40"/>
      <c r="G194" s="40"/>
      <c r="H194" s="40"/>
      <c r="I194" s="40"/>
      <c r="J194" s="40"/>
      <c r="K194" s="40"/>
      <c r="L194" s="40"/>
      <c r="M194" s="40"/>
      <c r="N194" s="40"/>
      <c r="O194" s="40"/>
      <c r="P194" s="40"/>
    </row>
    <row r="195" spans="1:16">
      <c r="A195" s="68"/>
      <c r="B195" s="40"/>
      <c r="C195" s="40"/>
      <c r="D195" s="40"/>
      <c r="E195" s="40"/>
      <c r="F195" s="40"/>
      <c r="G195" s="40"/>
      <c r="H195" s="40"/>
      <c r="I195" s="40"/>
      <c r="J195" s="40"/>
      <c r="K195" s="40"/>
      <c r="L195" s="40"/>
      <c r="M195" s="40"/>
      <c r="N195" s="40"/>
      <c r="O195" s="40"/>
      <c r="P195" s="40"/>
    </row>
    <row r="196" spans="1:16">
      <c r="A196" s="68"/>
      <c r="B196" s="40"/>
      <c r="C196" s="40"/>
      <c r="D196" s="40"/>
      <c r="E196" s="40"/>
      <c r="F196" s="40"/>
      <c r="G196" s="40"/>
      <c r="H196" s="40"/>
      <c r="I196" s="40"/>
      <c r="J196" s="40"/>
      <c r="K196" s="40"/>
      <c r="L196" s="40"/>
      <c r="M196" s="40"/>
      <c r="N196" s="40"/>
      <c r="O196" s="40"/>
      <c r="P196" s="40"/>
    </row>
    <row r="197" spans="1:16">
      <c r="A197" s="68"/>
      <c r="B197" s="40"/>
      <c r="C197" s="40"/>
      <c r="D197" s="40"/>
      <c r="E197" s="40"/>
      <c r="F197" s="40"/>
      <c r="G197" s="40"/>
      <c r="H197" s="40"/>
      <c r="I197" s="40"/>
      <c r="J197" s="40"/>
      <c r="K197" s="40"/>
      <c r="L197" s="40"/>
      <c r="M197" s="40"/>
      <c r="N197" s="40"/>
      <c r="O197" s="40"/>
      <c r="P197" s="40"/>
    </row>
    <row r="198" spans="1:16">
      <c r="A198" s="68"/>
      <c r="B198" s="40"/>
      <c r="C198" s="40"/>
      <c r="D198" s="40"/>
      <c r="E198" s="40"/>
      <c r="F198" s="40"/>
      <c r="G198" s="40"/>
      <c r="H198" s="40"/>
      <c r="I198" s="40"/>
      <c r="J198" s="40"/>
      <c r="K198" s="40"/>
      <c r="L198" s="40"/>
      <c r="M198" s="40"/>
      <c r="N198" s="40"/>
      <c r="O198" s="40"/>
      <c r="P198" s="40"/>
    </row>
    <row r="199" spans="1:16">
      <c r="A199" s="68"/>
      <c r="B199" s="40"/>
      <c r="C199" s="40"/>
      <c r="D199" s="40"/>
      <c r="E199" s="40"/>
      <c r="F199" s="40"/>
      <c r="G199" s="40"/>
      <c r="H199" s="40"/>
      <c r="I199" s="40"/>
      <c r="J199" s="40"/>
      <c r="K199" s="40"/>
      <c r="L199" s="40"/>
      <c r="M199" s="40"/>
      <c r="N199" s="40"/>
      <c r="O199" s="40"/>
      <c r="P199" s="40"/>
    </row>
    <row r="200" spans="1:16">
      <c r="A200" s="68"/>
      <c r="B200" s="40"/>
      <c r="C200" s="40"/>
      <c r="D200" s="40"/>
      <c r="E200" s="40"/>
      <c r="F200" s="40"/>
      <c r="G200" s="40"/>
      <c r="H200" s="40"/>
      <c r="I200" s="40"/>
      <c r="J200" s="40"/>
      <c r="K200" s="40"/>
      <c r="L200" s="40"/>
      <c r="M200" s="40"/>
      <c r="N200" s="40"/>
      <c r="O200" s="40"/>
      <c r="P200" s="40"/>
    </row>
    <row r="201" spans="1:16">
      <c r="A201" s="68"/>
      <c r="B201" s="40"/>
      <c r="C201" s="40"/>
      <c r="D201" s="40"/>
      <c r="E201" s="40"/>
      <c r="F201" s="40"/>
      <c r="G201" s="40"/>
      <c r="H201" s="40"/>
      <c r="I201" s="40"/>
      <c r="J201" s="40"/>
      <c r="K201" s="40"/>
      <c r="L201" s="40"/>
      <c r="M201" s="40"/>
      <c r="N201" s="40"/>
      <c r="O201" s="40"/>
      <c r="P201" s="40"/>
    </row>
    <row r="202" spans="1:16">
      <c r="A202" s="68"/>
      <c r="B202" s="40"/>
      <c r="C202" s="40"/>
      <c r="D202" s="40"/>
      <c r="E202" s="40"/>
      <c r="F202" s="40"/>
      <c r="G202" s="40"/>
      <c r="H202" s="40"/>
      <c r="I202" s="40"/>
      <c r="J202" s="40"/>
      <c r="K202" s="40"/>
      <c r="L202" s="40"/>
      <c r="M202" s="40"/>
      <c r="N202" s="40"/>
      <c r="O202" s="40"/>
      <c r="P202" s="40"/>
    </row>
    <row r="203" spans="1:16">
      <c r="A203" s="68"/>
      <c r="B203" s="40"/>
      <c r="C203" s="40"/>
      <c r="D203" s="40"/>
      <c r="E203" s="40"/>
      <c r="F203" s="40"/>
      <c r="G203" s="40"/>
      <c r="H203" s="40"/>
      <c r="I203" s="40"/>
      <c r="J203" s="40"/>
      <c r="K203" s="40"/>
      <c r="L203" s="40"/>
      <c r="M203" s="40"/>
      <c r="N203" s="40"/>
      <c r="O203" s="40"/>
      <c r="P203" s="40"/>
    </row>
    <row r="204" spans="1:16">
      <c r="A204" s="68"/>
      <c r="B204" s="40"/>
      <c r="C204" s="40"/>
      <c r="D204" s="40"/>
      <c r="E204" s="40"/>
      <c r="F204" s="40"/>
      <c r="G204" s="40"/>
      <c r="H204" s="40"/>
      <c r="I204" s="40"/>
      <c r="J204" s="40"/>
      <c r="K204" s="40"/>
      <c r="L204" s="40"/>
      <c r="M204" s="40"/>
      <c r="N204" s="40"/>
      <c r="O204" s="40"/>
      <c r="P204" s="40"/>
    </row>
    <row r="205" spans="1:16">
      <c r="A205" s="68"/>
      <c r="B205" s="40"/>
      <c r="C205" s="40"/>
      <c r="D205" s="40"/>
      <c r="E205" s="40"/>
      <c r="F205" s="40"/>
      <c r="G205" s="40"/>
      <c r="H205" s="40"/>
      <c r="I205" s="40"/>
      <c r="J205" s="40"/>
      <c r="K205" s="40"/>
      <c r="L205" s="40"/>
      <c r="M205" s="40"/>
      <c r="N205" s="40"/>
      <c r="O205" s="40"/>
      <c r="P205" s="40"/>
    </row>
    <row r="206" spans="1:16">
      <c r="A206" s="68"/>
      <c r="B206" s="40"/>
      <c r="C206" s="40"/>
      <c r="D206" s="40"/>
      <c r="E206" s="40"/>
      <c r="F206" s="40"/>
      <c r="G206" s="40"/>
      <c r="H206" s="40"/>
      <c r="I206" s="40"/>
      <c r="J206" s="40"/>
      <c r="K206" s="40"/>
      <c r="L206" s="40"/>
      <c r="M206" s="40"/>
      <c r="N206" s="40"/>
      <c r="O206" s="40"/>
      <c r="P206" s="40"/>
    </row>
    <row r="207" spans="1:16">
      <c r="A207" s="68"/>
      <c r="B207" s="40"/>
      <c r="C207" s="40"/>
      <c r="D207" s="40"/>
      <c r="E207" s="40"/>
      <c r="F207" s="40"/>
      <c r="G207" s="40"/>
      <c r="H207" s="40"/>
      <c r="I207" s="40"/>
      <c r="J207" s="40"/>
      <c r="K207" s="40"/>
      <c r="L207" s="40"/>
      <c r="M207" s="40"/>
      <c r="N207" s="40"/>
      <c r="O207" s="40"/>
      <c r="P207" s="40"/>
    </row>
    <row r="208" spans="1:16">
      <c r="A208" s="68"/>
      <c r="B208" s="40"/>
      <c r="C208" s="40"/>
      <c r="D208" s="40"/>
      <c r="E208" s="40"/>
      <c r="F208" s="40"/>
      <c r="G208" s="40"/>
      <c r="H208" s="40"/>
      <c r="I208" s="40"/>
      <c r="J208" s="40"/>
      <c r="K208" s="40"/>
      <c r="L208" s="40"/>
      <c r="M208" s="40"/>
      <c r="N208" s="40"/>
      <c r="O208" s="40"/>
      <c r="P208" s="40"/>
    </row>
    <row r="209" spans="1:16">
      <c r="A209" s="68"/>
      <c r="B209" s="40"/>
      <c r="C209" s="40"/>
      <c r="D209" s="40"/>
      <c r="E209" s="40"/>
      <c r="F209" s="40"/>
      <c r="G209" s="40"/>
      <c r="H209" s="40"/>
      <c r="I209" s="40"/>
      <c r="J209" s="40"/>
      <c r="K209" s="40"/>
      <c r="L209" s="40"/>
      <c r="M209" s="40"/>
      <c r="N209" s="40"/>
      <c r="O209" s="40"/>
      <c r="P209" s="40"/>
    </row>
    <row r="210" spans="1:16">
      <c r="A210" s="68"/>
      <c r="B210" s="40"/>
      <c r="C210" s="40"/>
      <c r="D210" s="40"/>
      <c r="E210" s="40"/>
      <c r="F210" s="40"/>
      <c r="G210" s="40"/>
      <c r="H210" s="40"/>
      <c r="I210" s="40"/>
      <c r="J210" s="40"/>
      <c r="K210" s="40"/>
      <c r="L210" s="40"/>
      <c r="M210" s="40"/>
      <c r="N210" s="40"/>
      <c r="O210" s="40"/>
      <c r="P210" s="40"/>
    </row>
    <row r="211" spans="1:16">
      <c r="A211" s="68"/>
      <c r="B211" s="40"/>
      <c r="C211" s="40"/>
      <c r="D211" s="40"/>
      <c r="E211" s="40"/>
      <c r="F211" s="40"/>
      <c r="G211" s="40"/>
      <c r="H211" s="40"/>
      <c r="I211" s="40"/>
      <c r="J211" s="40"/>
      <c r="K211" s="40"/>
      <c r="L211" s="40"/>
      <c r="M211" s="40"/>
      <c r="N211" s="40"/>
      <c r="O211" s="40"/>
      <c r="P211" s="40"/>
    </row>
    <row r="212" spans="1:16">
      <c r="A212" s="68"/>
      <c r="B212" s="40"/>
      <c r="C212" s="40"/>
      <c r="D212" s="40"/>
      <c r="E212" s="40"/>
      <c r="F212" s="40"/>
      <c r="G212" s="40"/>
      <c r="H212" s="40"/>
      <c r="I212" s="40"/>
      <c r="J212" s="40"/>
      <c r="K212" s="40"/>
      <c r="L212" s="40"/>
      <c r="M212" s="40"/>
      <c r="N212" s="40"/>
      <c r="O212" s="40"/>
      <c r="P212" s="40"/>
    </row>
    <row r="213" spans="1:16">
      <c r="A213" s="68"/>
      <c r="B213" s="40"/>
      <c r="C213" s="40"/>
      <c r="D213" s="40"/>
      <c r="E213" s="40"/>
      <c r="F213" s="40"/>
      <c r="G213" s="40"/>
      <c r="H213" s="40"/>
      <c r="I213" s="40"/>
      <c r="J213" s="40"/>
      <c r="K213" s="40"/>
      <c r="L213" s="40"/>
      <c r="M213" s="40"/>
      <c r="N213" s="40"/>
      <c r="O213" s="40"/>
      <c r="P213" s="40"/>
    </row>
    <row r="214" spans="1:16">
      <c r="A214" s="68"/>
      <c r="B214" s="40"/>
      <c r="C214" s="40"/>
      <c r="D214" s="40"/>
      <c r="E214" s="40"/>
      <c r="F214" s="40"/>
      <c r="G214" s="40"/>
      <c r="H214" s="40"/>
      <c r="I214" s="40"/>
      <c r="J214" s="40"/>
      <c r="K214" s="40"/>
      <c r="L214" s="40"/>
      <c r="M214" s="40"/>
      <c r="N214" s="40"/>
      <c r="O214" s="40"/>
      <c r="P214" s="40"/>
    </row>
    <row r="215" spans="1:16">
      <c r="A215" s="68"/>
      <c r="B215" s="40"/>
      <c r="C215" s="40"/>
      <c r="D215" s="40"/>
      <c r="E215" s="40"/>
      <c r="F215" s="40"/>
      <c r="G215" s="40"/>
      <c r="H215" s="40"/>
      <c r="I215" s="40"/>
      <c r="J215" s="40"/>
      <c r="K215" s="40"/>
      <c r="L215" s="40"/>
      <c r="M215" s="40"/>
      <c r="N215" s="40"/>
      <c r="O215" s="40"/>
      <c r="P215" s="40"/>
    </row>
    <row r="216" spans="1:16">
      <c r="A216" s="68"/>
      <c r="B216" s="40"/>
      <c r="C216" s="40"/>
      <c r="D216" s="40"/>
      <c r="E216" s="40"/>
      <c r="F216" s="40"/>
      <c r="G216" s="40"/>
      <c r="H216" s="40"/>
      <c r="I216" s="40"/>
      <c r="J216" s="40"/>
      <c r="K216" s="40"/>
      <c r="L216" s="40"/>
      <c r="M216" s="40"/>
      <c r="N216" s="40"/>
      <c r="O216" s="40"/>
      <c r="P216" s="40"/>
    </row>
    <row r="217" spans="1:16">
      <c r="A217" s="68"/>
      <c r="B217" s="40"/>
      <c r="C217" s="40"/>
      <c r="D217" s="40"/>
      <c r="E217" s="40"/>
      <c r="F217" s="40"/>
      <c r="G217" s="40"/>
      <c r="H217" s="40"/>
      <c r="I217" s="40"/>
      <c r="J217" s="40"/>
      <c r="K217" s="40"/>
      <c r="L217" s="40"/>
      <c r="M217" s="40"/>
      <c r="N217" s="40"/>
      <c r="O217" s="40"/>
      <c r="P217" s="40"/>
    </row>
    <row r="218" spans="1:16">
      <c r="A218" s="68"/>
      <c r="B218" s="40"/>
      <c r="C218" s="40"/>
      <c r="D218" s="40"/>
      <c r="E218" s="40"/>
      <c r="F218" s="40"/>
      <c r="G218" s="40"/>
      <c r="H218" s="40"/>
      <c r="I218" s="40"/>
      <c r="J218" s="40"/>
      <c r="K218" s="40"/>
      <c r="L218" s="40"/>
      <c r="M218" s="40"/>
      <c r="N218" s="40"/>
      <c r="O218" s="40"/>
      <c r="P218" s="40"/>
    </row>
    <row r="219" spans="1:16">
      <c r="A219" s="68"/>
      <c r="B219" s="40"/>
      <c r="C219" s="40"/>
      <c r="D219" s="40"/>
      <c r="E219" s="40"/>
      <c r="F219" s="40"/>
      <c r="G219" s="40"/>
      <c r="H219" s="40"/>
      <c r="I219" s="40"/>
      <c r="J219" s="40"/>
      <c r="K219" s="40"/>
      <c r="L219" s="40"/>
      <c r="M219" s="40"/>
      <c r="N219" s="40"/>
      <c r="O219" s="40"/>
      <c r="P219" s="40"/>
    </row>
    <row r="220" spans="1:16">
      <c r="A220" s="68"/>
      <c r="B220" s="40"/>
      <c r="C220" s="40"/>
      <c r="D220" s="40"/>
      <c r="E220" s="40"/>
      <c r="F220" s="40"/>
      <c r="G220" s="40"/>
      <c r="H220" s="40"/>
      <c r="I220" s="40"/>
      <c r="J220" s="40"/>
      <c r="K220" s="40"/>
      <c r="L220" s="40"/>
      <c r="M220" s="40"/>
      <c r="N220" s="40"/>
      <c r="O220" s="40"/>
      <c r="P220" s="40"/>
    </row>
    <row r="221" spans="1:16">
      <c r="A221" s="68"/>
      <c r="B221" s="40"/>
      <c r="C221" s="40"/>
      <c r="D221" s="40"/>
      <c r="E221" s="40"/>
      <c r="F221" s="40"/>
      <c r="G221" s="40"/>
      <c r="H221" s="40"/>
      <c r="I221" s="40"/>
      <c r="J221" s="40"/>
      <c r="K221" s="40"/>
      <c r="L221" s="40"/>
      <c r="M221" s="40"/>
      <c r="N221" s="40"/>
      <c r="O221" s="40"/>
      <c r="P221" s="40"/>
    </row>
    <row r="222" spans="1:16">
      <c r="A222" s="68"/>
      <c r="B222" s="40"/>
      <c r="C222" s="40"/>
      <c r="D222" s="40"/>
      <c r="E222" s="40"/>
      <c r="F222" s="40"/>
      <c r="G222" s="40"/>
      <c r="H222" s="40"/>
      <c r="I222" s="40"/>
      <c r="J222" s="40"/>
      <c r="K222" s="40"/>
      <c r="L222" s="40"/>
      <c r="M222" s="40"/>
      <c r="N222" s="40"/>
      <c r="O222" s="40"/>
      <c r="P222" s="40"/>
    </row>
    <row r="223" spans="1:16">
      <c r="A223" s="68"/>
      <c r="B223" s="40"/>
      <c r="C223" s="40"/>
      <c r="D223" s="40"/>
      <c r="E223" s="40"/>
      <c r="F223" s="40"/>
      <c r="G223" s="40"/>
      <c r="H223" s="40"/>
      <c r="I223" s="40"/>
      <c r="J223" s="40"/>
      <c r="K223" s="40"/>
      <c r="L223" s="40"/>
      <c r="M223" s="40"/>
      <c r="N223" s="40"/>
      <c r="O223" s="40"/>
      <c r="P223" s="40"/>
    </row>
    <row r="224" spans="1:16">
      <c r="A224" s="68"/>
      <c r="B224" s="40"/>
      <c r="C224" s="40"/>
      <c r="D224" s="40"/>
      <c r="E224" s="40"/>
      <c r="F224" s="40"/>
      <c r="G224" s="40"/>
      <c r="H224" s="40"/>
      <c r="I224" s="40"/>
      <c r="J224" s="40"/>
      <c r="K224" s="40"/>
      <c r="L224" s="40"/>
      <c r="M224" s="40"/>
      <c r="N224" s="40"/>
      <c r="O224" s="40"/>
      <c r="P224" s="40"/>
    </row>
    <row r="225" spans="1:16">
      <c r="A225" s="68"/>
      <c r="B225" s="40"/>
      <c r="C225" s="40"/>
      <c r="D225" s="40"/>
      <c r="E225" s="40"/>
      <c r="F225" s="40"/>
      <c r="G225" s="40"/>
      <c r="H225" s="40"/>
      <c r="I225" s="40"/>
      <c r="J225" s="40"/>
      <c r="K225" s="40"/>
      <c r="L225" s="40"/>
      <c r="M225" s="40"/>
      <c r="N225" s="40"/>
      <c r="O225" s="40"/>
      <c r="P225" s="40"/>
    </row>
    <row r="226" spans="1:16">
      <c r="A226" s="68"/>
      <c r="B226" s="40"/>
      <c r="C226" s="40"/>
      <c r="D226" s="40"/>
      <c r="E226" s="40"/>
      <c r="F226" s="40"/>
      <c r="G226" s="40"/>
      <c r="H226" s="40"/>
      <c r="I226" s="40"/>
      <c r="J226" s="40"/>
      <c r="K226" s="40"/>
      <c r="L226" s="40"/>
      <c r="M226" s="40"/>
      <c r="N226" s="40"/>
      <c r="O226" s="40"/>
      <c r="P226" s="40"/>
    </row>
    <row r="227" spans="1:16">
      <c r="A227" s="68"/>
      <c r="B227" s="40"/>
      <c r="C227" s="40"/>
      <c r="D227" s="40"/>
      <c r="E227" s="40"/>
      <c r="F227" s="40"/>
      <c r="G227" s="40"/>
      <c r="H227" s="40"/>
      <c r="I227" s="40"/>
      <c r="J227" s="40"/>
      <c r="K227" s="40"/>
      <c r="L227" s="40"/>
      <c r="M227" s="40"/>
      <c r="N227" s="40"/>
      <c r="O227" s="40"/>
      <c r="P227" s="40"/>
    </row>
    <row r="228" spans="1:16">
      <c r="A228" s="68"/>
      <c r="B228" s="40"/>
      <c r="C228" s="40"/>
      <c r="D228" s="40"/>
      <c r="E228" s="40"/>
      <c r="F228" s="40"/>
      <c r="G228" s="40"/>
      <c r="H228" s="40"/>
      <c r="I228" s="40"/>
      <c r="J228" s="40"/>
      <c r="K228" s="40"/>
      <c r="L228" s="40"/>
      <c r="M228" s="40"/>
      <c r="N228" s="40"/>
      <c r="O228" s="40"/>
      <c r="P228" s="40"/>
    </row>
    <row r="229" spans="1:16">
      <c r="A229" s="68"/>
      <c r="B229" s="40"/>
      <c r="C229" s="40"/>
      <c r="D229" s="40"/>
      <c r="E229" s="40"/>
      <c r="F229" s="40"/>
      <c r="G229" s="40"/>
      <c r="H229" s="40"/>
      <c r="I229" s="40"/>
      <c r="J229" s="40"/>
      <c r="K229" s="40"/>
      <c r="L229" s="40"/>
      <c r="M229" s="40"/>
      <c r="N229" s="40"/>
      <c r="O229" s="40"/>
      <c r="P229" s="40"/>
    </row>
    <row r="230" spans="1:16">
      <c r="A230" s="68"/>
      <c r="B230" s="40"/>
      <c r="C230" s="40"/>
      <c r="D230" s="40"/>
      <c r="E230" s="40"/>
      <c r="F230" s="40"/>
      <c r="G230" s="40"/>
      <c r="H230" s="40"/>
      <c r="I230" s="40"/>
      <c r="J230" s="40"/>
      <c r="K230" s="40"/>
      <c r="L230" s="40"/>
      <c r="M230" s="40"/>
      <c r="N230" s="40"/>
      <c r="O230" s="40"/>
      <c r="P230" s="40"/>
    </row>
  </sheetData>
  <sheetProtection algorithmName="SHA-512" hashValue="t06+ee3Np3Scs68gtl4KcaTa+/FStG5RCoJdrfDrR8TeFgQdsbgws3F584UYoEG+YlIJUrgqaPj1oTuzX7aBVQ==" saltValue="I5umXX5iBus0ZBgAiGkjwA==" spinCount="100000" sheet="1" selectLockedCells="1"/>
  <mergeCells count="19">
    <mergeCell ref="B20:P20"/>
    <mergeCell ref="B21:P21"/>
    <mergeCell ref="B22:P22"/>
    <mergeCell ref="B23:P23"/>
    <mergeCell ref="K18:N18"/>
    <mergeCell ref="B1:P1"/>
    <mergeCell ref="B14:P14"/>
    <mergeCell ref="B16:P16"/>
    <mergeCell ref="I5:J5"/>
    <mergeCell ref="M7:N7"/>
    <mergeCell ref="M9:N9"/>
    <mergeCell ref="B3:P3"/>
    <mergeCell ref="C7:I7"/>
    <mergeCell ref="C9:I9"/>
    <mergeCell ref="J7:L7"/>
    <mergeCell ref="J9:L9"/>
    <mergeCell ref="O9:P9"/>
    <mergeCell ref="O7:P7"/>
    <mergeCell ref="C11:P12"/>
  </mergeCells>
  <dataValidations count="1">
    <dataValidation type="list" showInputMessage="1" showErrorMessage="1" sqref="I5:J5" xr:uid="{00000000-0002-0000-0500-000000000000}">
      <formula1>"Select One, Yes, No"</formula1>
    </dataValidation>
  </dataValidations>
  <pageMargins left="0.25" right="0.25" top="0.25" bottom="0.25" header="0.3" footer="0.05"/>
  <pageSetup scale="85" firstPageNumber="4" orientation="portrait" r:id="rId1"/>
  <headerFooter>
    <oddHeader xml:space="preserve">&amp;R
</oddHeader>
    <oddFooter>&amp;L&amp;"Arial Narrow,Regular"HOME - HTF&amp;CPage &amp;P of &amp;N&amp;R&amp;"Arial Narrow,Regular"2026</oddFooter>
  </headerFooter>
  <ignoredErrors>
    <ignoredError sqref="A1:A21"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dimension ref="A1:P33"/>
  <sheetViews>
    <sheetView showGridLines="0" showRuler="0" zoomScaleNormal="100" workbookViewId="0"/>
  </sheetViews>
  <sheetFormatPr defaultColWidth="10.7109375" defaultRowHeight="15.75"/>
  <cols>
    <col min="1" max="1" width="3.42578125" style="533" customWidth="1"/>
    <col min="2" max="4" width="2.7109375" style="532" customWidth="1"/>
    <col min="5" max="6" width="6.7109375" style="532" customWidth="1"/>
    <col min="7" max="7" width="5.28515625" style="532" customWidth="1"/>
    <col min="8" max="8" width="6.7109375" style="532" customWidth="1"/>
    <col min="9" max="9" width="4.5703125" style="532" customWidth="1"/>
    <col min="10" max="10" width="6.7109375" style="532" customWidth="1"/>
    <col min="11" max="11" width="7" style="532" customWidth="1"/>
    <col min="12" max="12" width="6.7109375" style="532" customWidth="1"/>
    <col min="13" max="13" width="2" style="532" customWidth="1"/>
    <col min="14" max="14" width="8.7109375" style="532" customWidth="1"/>
    <col min="15" max="15" width="7.7109375" style="532" customWidth="1"/>
    <col min="16" max="16" width="9.5703125" style="532" customWidth="1"/>
    <col min="17" max="17" width="9.42578125" style="532" customWidth="1"/>
    <col min="18" max="18" width="10.7109375" style="532"/>
    <col min="19" max="19" width="10.7109375" style="532" customWidth="1"/>
    <col min="20" max="16384" width="10.7109375" style="532"/>
  </cols>
  <sheetData>
    <row r="1" spans="1:16">
      <c r="A1" s="530"/>
      <c r="B1" s="531"/>
      <c r="C1" s="531"/>
      <c r="D1" s="531"/>
      <c r="E1" s="531"/>
      <c r="F1" s="531"/>
      <c r="G1" s="531"/>
      <c r="H1" s="531"/>
      <c r="I1" s="531"/>
      <c r="J1" s="531"/>
      <c r="K1" s="531"/>
      <c r="L1" s="531"/>
      <c r="M1" s="531"/>
      <c r="N1" s="531"/>
      <c r="O1" s="531"/>
      <c r="P1" s="531"/>
    </row>
    <row r="2" spans="1:16" ht="12.75" customHeight="1">
      <c r="A2" s="530" t="s">
        <v>212</v>
      </c>
      <c r="B2" s="688" t="s">
        <v>213</v>
      </c>
      <c r="C2" s="688"/>
      <c r="D2" s="688"/>
      <c r="E2" s="688"/>
      <c r="F2" s="688"/>
      <c r="G2" s="688"/>
      <c r="H2" s="688"/>
      <c r="I2" s="688"/>
      <c r="J2" s="688"/>
      <c r="K2" s="688"/>
      <c r="L2" s="688"/>
      <c r="M2" s="688"/>
      <c r="N2" s="688"/>
      <c r="O2" s="688"/>
      <c r="P2" s="688"/>
    </row>
    <row r="4" spans="1:16" ht="12.75" customHeight="1">
      <c r="A4" s="530"/>
      <c r="B4" s="530"/>
      <c r="C4" s="531" t="s">
        <v>37</v>
      </c>
      <c r="D4" s="687" t="s">
        <v>214</v>
      </c>
      <c r="E4" s="687"/>
      <c r="F4" s="687"/>
      <c r="G4" s="687"/>
      <c r="H4" s="687"/>
      <c r="I4" s="687"/>
      <c r="J4" s="687"/>
      <c r="K4" s="687"/>
      <c r="L4" s="687"/>
      <c r="M4" s="687"/>
      <c r="N4" s="687"/>
      <c r="O4" s="687"/>
      <c r="P4" s="687"/>
    </row>
    <row r="5" spans="1:16" ht="12.75" customHeight="1">
      <c r="A5" s="530"/>
      <c r="B5" s="530"/>
      <c r="C5" s="531" t="s">
        <v>40</v>
      </c>
      <c r="D5" s="687" t="s">
        <v>215</v>
      </c>
      <c r="E5" s="687"/>
      <c r="F5" s="687"/>
      <c r="G5" s="687"/>
      <c r="H5" s="687"/>
      <c r="I5" s="687"/>
      <c r="J5" s="687"/>
      <c r="K5" s="687"/>
      <c r="L5" s="687"/>
      <c r="M5" s="687"/>
      <c r="N5" s="687"/>
      <c r="O5" s="687"/>
      <c r="P5" s="687"/>
    </row>
    <row r="6" spans="1:16" ht="12.75" customHeight="1">
      <c r="A6" s="530"/>
      <c r="B6" s="530"/>
      <c r="C6" s="531" t="s">
        <v>43</v>
      </c>
      <c r="D6" s="687" t="s">
        <v>216</v>
      </c>
      <c r="E6" s="687"/>
      <c r="F6" s="687"/>
      <c r="G6" s="687"/>
      <c r="H6" s="687"/>
      <c r="I6" s="687"/>
      <c r="J6" s="687"/>
      <c r="K6" s="687"/>
      <c r="L6" s="687"/>
      <c r="M6" s="687"/>
      <c r="N6" s="687"/>
      <c r="O6" s="687"/>
      <c r="P6" s="687"/>
    </row>
    <row r="7" spans="1:16" ht="12.75" customHeight="1">
      <c r="A7" s="530"/>
      <c r="B7" s="530"/>
      <c r="C7" s="534"/>
      <c r="D7" s="687" t="s">
        <v>217</v>
      </c>
      <c r="E7" s="687"/>
      <c r="F7" s="687"/>
      <c r="G7" s="687"/>
      <c r="H7" s="687"/>
      <c r="I7" s="687"/>
      <c r="J7" s="687"/>
      <c r="K7" s="687"/>
      <c r="L7" s="687"/>
      <c r="M7" s="687"/>
      <c r="N7" s="687"/>
      <c r="O7" s="687"/>
      <c r="P7" s="687"/>
    </row>
    <row r="8" spans="1:16" ht="12.75" customHeight="1">
      <c r="A8" s="530"/>
      <c r="B8" s="530"/>
      <c r="C8" s="531" t="s">
        <v>47</v>
      </c>
      <c r="D8" s="687" t="s">
        <v>218</v>
      </c>
      <c r="E8" s="687"/>
      <c r="F8" s="687"/>
      <c r="G8" s="687"/>
      <c r="H8" s="687"/>
      <c r="I8" s="687"/>
      <c r="J8" s="687"/>
      <c r="K8" s="687"/>
      <c r="L8" s="687"/>
      <c r="M8" s="687"/>
      <c r="N8" s="687"/>
      <c r="O8" s="687"/>
      <c r="P8" s="687"/>
    </row>
    <row r="9" spans="1:16" s="537" customFormat="1">
      <c r="A9" s="535"/>
      <c r="B9" s="536"/>
      <c r="C9" s="536"/>
      <c r="D9" s="536"/>
      <c r="E9" s="536"/>
      <c r="F9" s="536"/>
      <c r="G9" s="536"/>
      <c r="H9" s="536"/>
      <c r="I9" s="536"/>
      <c r="J9" s="536"/>
      <c r="K9" s="536"/>
      <c r="L9" s="536"/>
      <c r="M9" s="536"/>
      <c r="N9" s="536"/>
      <c r="O9" s="536"/>
      <c r="P9" s="530"/>
    </row>
    <row r="10" spans="1:16" s="537" customFormat="1">
      <c r="A10" s="535"/>
      <c r="B10" s="536"/>
      <c r="C10" s="536"/>
      <c r="D10" s="536"/>
      <c r="E10" s="536"/>
      <c r="F10" s="536"/>
      <c r="G10" s="536"/>
      <c r="H10" s="536"/>
      <c r="I10" s="536"/>
      <c r="J10" s="536"/>
      <c r="K10" s="536"/>
      <c r="L10" s="536"/>
      <c r="M10" s="536"/>
      <c r="N10" s="536"/>
      <c r="O10" s="536"/>
      <c r="P10" s="536"/>
    </row>
    <row r="11" spans="1:16" s="537" customFormat="1">
      <c r="A11" s="538"/>
    </row>
    <row r="12" spans="1:16" s="537" customFormat="1">
      <c r="A12" s="538"/>
    </row>
    <row r="13" spans="1:16" s="537" customFormat="1">
      <c r="A13" s="538"/>
    </row>
    <row r="14" spans="1:16" s="537" customFormat="1">
      <c r="A14" s="538"/>
    </row>
    <row r="15" spans="1:16" s="537" customFormat="1">
      <c r="A15" s="538"/>
    </row>
    <row r="16" spans="1:16" s="537" customFormat="1">
      <c r="A16" s="538"/>
    </row>
    <row r="17" spans="1:1" s="537" customFormat="1">
      <c r="A17" s="538"/>
    </row>
    <row r="18" spans="1:1" s="537" customFormat="1">
      <c r="A18" s="538"/>
    </row>
    <row r="19" spans="1:1" s="537" customFormat="1">
      <c r="A19" s="538"/>
    </row>
    <row r="20" spans="1:1" s="537" customFormat="1">
      <c r="A20" s="538"/>
    </row>
    <row r="21" spans="1:1" s="537" customFormat="1">
      <c r="A21" s="538"/>
    </row>
    <row r="22" spans="1:1" s="537" customFormat="1">
      <c r="A22" s="538"/>
    </row>
    <row r="23" spans="1:1" s="537" customFormat="1">
      <c r="A23" s="538"/>
    </row>
    <row r="24" spans="1:1" s="537" customFormat="1">
      <c r="A24" s="538"/>
    </row>
    <row r="25" spans="1:1" s="537" customFormat="1">
      <c r="A25" s="538"/>
    </row>
    <row r="26" spans="1:1" s="537" customFormat="1">
      <c r="A26" s="538"/>
    </row>
    <row r="27" spans="1:1" s="537" customFormat="1">
      <c r="A27" s="538"/>
    </row>
    <row r="28" spans="1:1" s="537" customFormat="1">
      <c r="A28" s="538"/>
    </row>
    <row r="29" spans="1:1" s="537" customFormat="1">
      <c r="A29" s="538"/>
    </row>
    <row r="30" spans="1:1" s="537" customFormat="1">
      <c r="A30" s="538"/>
    </row>
    <row r="31" spans="1:1" s="537" customFormat="1">
      <c r="A31" s="538"/>
    </row>
    <row r="32" spans="1:1" s="537" customFormat="1">
      <c r="A32" s="538"/>
    </row>
    <row r="33" spans="1:1" s="537" customFormat="1">
      <c r="A33" s="538"/>
    </row>
  </sheetData>
  <sheetProtection algorithmName="SHA-512" hashValue="aMfKRJiwzJ0D6apsBVFeGCFQzuKMzzgXYK8XalJT0C3iCGNyRLCcCsfcldQLoKx3HAddORSkj45c6zX102gZyg==" saltValue="UHu6PNCgMjj3Tly1xRvrEA==" spinCount="100000" sheet="1" selectLockedCells="1"/>
  <mergeCells count="6">
    <mergeCell ref="D8:P8"/>
    <mergeCell ref="B2:P2"/>
    <mergeCell ref="D4:P4"/>
    <mergeCell ref="D5:P5"/>
    <mergeCell ref="D6:P6"/>
    <mergeCell ref="D7:P7"/>
  </mergeCells>
  <pageMargins left="0.25" right="0.25" top="0.25" bottom="0.25" header="0.3" footer="0.05"/>
  <pageSetup scale="85" firstPageNumber="4" orientation="portrait" r:id="rId1"/>
  <headerFooter>
    <oddHeader xml:space="preserve">&amp;R
</oddHeader>
    <oddFooter>&amp;L&amp;"Arial Narrow,Regular"HOME - HTF&amp;CPage &amp;P of &amp;N&amp;R&amp;"Arial Narrow,Regular"2026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0</xdr:col>
                    <xdr:colOff>209550</xdr:colOff>
                    <xdr:row>2</xdr:row>
                    <xdr:rowOff>152400</xdr:rowOff>
                  </from>
                  <to>
                    <xdr:col>2</xdr:col>
                    <xdr:colOff>95250</xdr:colOff>
                    <xdr:row>3</xdr:row>
                    <xdr:rowOff>142875</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0</xdr:col>
                    <xdr:colOff>209550</xdr:colOff>
                    <xdr:row>3</xdr:row>
                    <xdr:rowOff>152400</xdr:rowOff>
                  </from>
                  <to>
                    <xdr:col>2</xdr:col>
                    <xdr:colOff>95250</xdr:colOff>
                    <xdr:row>5</xdr:row>
                    <xdr:rowOff>19050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0</xdr:col>
                    <xdr:colOff>209550</xdr:colOff>
                    <xdr:row>4</xdr:row>
                    <xdr:rowOff>152400</xdr:rowOff>
                  </from>
                  <to>
                    <xdr:col>2</xdr:col>
                    <xdr:colOff>95250</xdr:colOff>
                    <xdr:row>6</xdr:row>
                    <xdr:rowOff>19050</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from>
                    <xdr:col>0</xdr:col>
                    <xdr:colOff>209550</xdr:colOff>
                    <xdr:row>6</xdr:row>
                    <xdr:rowOff>142875</xdr:rowOff>
                  </from>
                  <to>
                    <xdr:col>2</xdr:col>
                    <xdr:colOff>95250</xdr:colOff>
                    <xdr:row>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DJ56"/>
  <sheetViews>
    <sheetView showGridLines="0" zoomScaleNormal="100" workbookViewId="0">
      <selection activeCell="L5" sqref="L5"/>
    </sheetView>
  </sheetViews>
  <sheetFormatPr defaultColWidth="0.85546875" defaultRowHeight="12.75"/>
  <cols>
    <col min="1" max="1" width="4.7109375" style="87" customWidth="1"/>
    <col min="2" max="2" width="4.7109375" style="28" customWidth="1"/>
    <col min="3" max="7" width="4.7109375" style="12" customWidth="1"/>
    <col min="8" max="8" width="10.7109375" style="12" customWidth="1"/>
    <col min="9" max="9" width="11.42578125" style="12" customWidth="1"/>
    <col min="10" max="10" width="11.5703125" style="12" customWidth="1"/>
    <col min="11" max="11" width="10.7109375" style="12" customWidth="1"/>
    <col min="12" max="12" width="10.85546875" style="12" customWidth="1"/>
    <col min="13" max="13" width="11" style="12" customWidth="1"/>
    <col min="14" max="14" width="11.140625" style="12" customWidth="1"/>
    <col min="15" max="15" width="11" style="12" customWidth="1"/>
    <col min="16" max="16" width="2.140625" style="12" hidden="1" customWidth="1"/>
    <col min="17" max="17" width="24.5703125" style="12" bestFit="1" customWidth="1"/>
    <col min="18" max="92" width="0.85546875" style="12" customWidth="1"/>
    <col min="93" max="93" width="13.42578125" style="12" customWidth="1"/>
    <col min="94" max="94" width="27.5703125" style="12" customWidth="1"/>
    <col min="95" max="95" width="1.28515625" style="12" customWidth="1"/>
    <col min="96" max="96" width="1" style="12" customWidth="1"/>
    <col min="97" max="16384" width="0.85546875" style="12"/>
  </cols>
  <sheetData>
    <row r="1" spans="1:114" ht="15.75" customHeight="1">
      <c r="A1" s="112" t="s">
        <v>219</v>
      </c>
      <c r="B1" s="618" t="s">
        <v>220</v>
      </c>
      <c r="C1" s="618"/>
      <c r="D1" s="618"/>
      <c r="E1" s="618"/>
      <c r="F1" s="618"/>
      <c r="G1" s="618"/>
      <c r="H1" s="618"/>
      <c r="I1" s="618"/>
      <c r="J1" s="618"/>
      <c r="K1" s="618"/>
      <c r="L1" s="618"/>
      <c r="M1" s="618"/>
      <c r="N1" s="618"/>
      <c r="O1" s="618"/>
      <c r="P1" s="88"/>
      <c r="Q1" s="28"/>
    </row>
    <row r="2" spans="1:114" ht="26.25" customHeight="1">
      <c r="B2" s="703" t="s">
        <v>221</v>
      </c>
      <c r="C2" s="703"/>
      <c r="D2" s="703"/>
      <c r="E2" s="703"/>
      <c r="F2" s="703"/>
      <c r="G2" s="703"/>
      <c r="H2" s="703"/>
      <c r="I2" s="703"/>
      <c r="J2" s="703"/>
      <c r="K2" s="703"/>
      <c r="L2" s="703"/>
      <c r="M2" s="703"/>
      <c r="N2" s="703"/>
      <c r="O2" s="703"/>
    </row>
    <row r="3" spans="1:114" ht="12.75" customHeight="1">
      <c r="A3" s="524"/>
      <c r="B3" s="524"/>
      <c r="C3" s="524"/>
      <c r="D3" s="524"/>
      <c r="E3" s="524"/>
      <c r="F3" s="524"/>
      <c r="G3" s="524"/>
      <c r="H3" s="90"/>
      <c r="I3" s="226"/>
      <c r="J3" s="226"/>
      <c r="K3" s="226"/>
      <c r="L3" s="93"/>
      <c r="M3" s="93"/>
      <c r="N3" s="93"/>
      <c r="O3" s="94"/>
      <c r="P3" s="88"/>
      <c r="Q3" s="28"/>
    </row>
    <row r="4" spans="1:114" ht="24" customHeight="1">
      <c r="B4" s="702" t="s">
        <v>222</v>
      </c>
      <c r="C4" s="702"/>
      <c r="D4" s="702"/>
      <c r="E4" s="702"/>
      <c r="F4" s="702"/>
      <c r="G4" s="702"/>
      <c r="H4" s="427"/>
      <c r="I4" s="281" t="s">
        <v>223</v>
      </c>
      <c r="J4" s="281" t="s">
        <v>224</v>
      </c>
      <c r="K4" s="281" t="s">
        <v>224</v>
      </c>
      <c r="L4" s="281" t="s">
        <v>224</v>
      </c>
      <c r="M4" s="282" t="s">
        <v>224</v>
      </c>
      <c r="N4" s="282" t="s">
        <v>224</v>
      </c>
      <c r="O4" s="211" t="s">
        <v>225</v>
      </c>
      <c r="P4" s="88"/>
      <c r="Q4" s="28"/>
    </row>
    <row r="5" spans="1:114" ht="27.6" customHeight="1" thickBot="1">
      <c r="A5" s="426"/>
      <c r="B5" s="702"/>
      <c r="C5" s="702"/>
      <c r="D5" s="702"/>
      <c r="E5" s="702"/>
      <c r="F5" s="702"/>
      <c r="G5" s="702"/>
      <c r="H5" s="427"/>
      <c r="I5" s="255"/>
      <c r="J5" s="213" t="s">
        <v>226</v>
      </c>
      <c r="K5" s="213" t="s">
        <v>227</v>
      </c>
      <c r="L5" s="218"/>
      <c r="M5" s="218"/>
      <c r="N5" s="218"/>
      <c r="O5" s="254"/>
      <c r="P5" s="28"/>
      <c r="Q5" s="28"/>
    </row>
    <row r="6" spans="1:114" ht="18.75" customHeight="1">
      <c r="A6" s="221"/>
      <c r="B6" s="706" t="s">
        <v>228</v>
      </c>
      <c r="C6" s="706"/>
      <c r="D6" s="706"/>
      <c r="E6" s="706"/>
      <c r="F6" s="706"/>
      <c r="G6" s="706"/>
      <c r="H6" s="706"/>
      <c r="I6" s="317">
        <f>O6</f>
        <v>150000</v>
      </c>
      <c r="J6" s="318">
        <v>50000</v>
      </c>
      <c r="K6" s="319">
        <v>25000</v>
      </c>
      <c r="L6" s="319">
        <v>25000</v>
      </c>
      <c r="M6" s="318">
        <v>25000</v>
      </c>
      <c r="N6" s="318">
        <v>25000</v>
      </c>
      <c r="O6" s="318">
        <f>SUM(J6:N6)</f>
        <v>150000</v>
      </c>
      <c r="P6" s="28"/>
      <c r="Q6" s="28"/>
    </row>
    <row r="7" spans="1:114" ht="14.1" customHeight="1">
      <c r="A7" s="191"/>
      <c r="B7" s="704" t="s">
        <v>229</v>
      </c>
      <c r="C7" s="704"/>
      <c r="D7" s="704"/>
      <c r="E7" s="704"/>
      <c r="F7" s="704"/>
      <c r="G7" s="704"/>
      <c r="H7" s="704"/>
      <c r="I7" s="704"/>
      <c r="J7" s="704"/>
      <c r="K7" s="704"/>
      <c r="L7" s="704"/>
      <c r="M7" s="704"/>
      <c r="N7" s="704"/>
      <c r="O7" s="705"/>
      <c r="P7" s="28"/>
      <c r="Q7" s="28"/>
    </row>
    <row r="8" spans="1:114" ht="14.1" customHeight="1">
      <c r="A8" s="191"/>
      <c r="B8" s="610" t="s">
        <v>230</v>
      </c>
      <c r="C8" s="610"/>
      <c r="D8" s="610"/>
      <c r="E8" s="610"/>
      <c r="F8" s="610"/>
      <c r="G8" s="610"/>
      <c r="H8" s="701"/>
      <c r="I8" s="328">
        <f>O8</f>
        <v>0</v>
      </c>
      <c r="J8" s="352"/>
      <c r="K8" s="352"/>
      <c r="L8" s="352"/>
      <c r="M8" s="352"/>
      <c r="N8" s="352"/>
      <c r="O8" s="561">
        <f>SUM(J8:N8)</f>
        <v>0</v>
      </c>
      <c r="P8" s="28"/>
      <c r="Q8" s="28"/>
    </row>
    <row r="9" spans="1:114" ht="14.1" customHeight="1">
      <c r="A9" s="191"/>
      <c r="B9" s="610" t="s">
        <v>231</v>
      </c>
      <c r="C9" s="610"/>
      <c r="D9" s="610"/>
      <c r="E9" s="610"/>
      <c r="F9" s="610"/>
      <c r="G9" s="610"/>
      <c r="H9" s="701"/>
      <c r="I9" s="328">
        <f t="shared" ref="I9" si="0">O9</f>
        <v>0</v>
      </c>
      <c r="J9" s="352"/>
      <c r="K9" s="352"/>
      <c r="L9" s="352"/>
      <c r="M9" s="352"/>
      <c r="N9" s="352"/>
      <c r="O9" s="561">
        <f>SUM(J9:N9)</f>
        <v>0</v>
      </c>
      <c r="Q9" s="28"/>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row>
    <row r="10" spans="1:114" s="86" customFormat="1" ht="14.1" customHeight="1">
      <c r="A10" s="240"/>
      <c r="B10" s="696" t="s">
        <v>232</v>
      </c>
      <c r="C10" s="696"/>
      <c r="D10" s="696"/>
      <c r="E10" s="696"/>
      <c r="F10" s="696"/>
      <c r="G10" s="696"/>
      <c r="H10" s="696"/>
      <c r="I10" s="696"/>
      <c r="J10" s="696"/>
      <c r="K10" s="696"/>
      <c r="L10" s="696"/>
      <c r="M10" s="696"/>
      <c r="N10" s="696"/>
      <c r="O10" s="696"/>
      <c r="P10" s="28"/>
      <c r="Q10" s="28"/>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row>
    <row r="11" spans="1:114" ht="14.1" customHeight="1">
      <c r="A11" s="191"/>
      <c r="B11" s="612" t="s">
        <v>233</v>
      </c>
      <c r="C11" s="612"/>
      <c r="D11" s="612"/>
      <c r="E11" s="612"/>
      <c r="F11" s="612"/>
      <c r="G11" s="612"/>
      <c r="H11" s="700"/>
      <c r="I11" s="320">
        <f>O11</f>
        <v>0</v>
      </c>
      <c r="J11" s="352"/>
      <c r="K11" s="352"/>
      <c r="L11" s="352"/>
      <c r="M11" s="352"/>
      <c r="N11" s="352"/>
      <c r="O11" s="320">
        <f>SUM(J11:N11)</f>
        <v>0</v>
      </c>
    </row>
    <row r="12" spans="1:114" ht="14.1" customHeight="1">
      <c r="A12" s="191"/>
      <c r="B12" s="610" t="s">
        <v>234</v>
      </c>
      <c r="C12" s="610"/>
      <c r="D12" s="610"/>
      <c r="E12" s="610"/>
      <c r="F12" s="610"/>
      <c r="G12" s="610"/>
      <c r="H12" s="701"/>
      <c r="I12" s="320">
        <f t="shared" ref="I12:I14" si="1">O12</f>
        <v>0</v>
      </c>
      <c r="J12" s="352"/>
      <c r="K12" s="352"/>
      <c r="L12" s="352"/>
      <c r="M12" s="352"/>
      <c r="N12" s="352"/>
      <c r="O12" s="320">
        <f>SUM(J12:N12)</f>
        <v>0</v>
      </c>
    </row>
    <row r="13" spans="1:114" ht="14.1" customHeight="1">
      <c r="A13" s="191"/>
      <c r="B13" s="610" t="s">
        <v>235</v>
      </c>
      <c r="C13" s="610"/>
      <c r="D13" s="610"/>
      <c r="E13" s="610"/>
      <c r="F13" s="610"/>
      <c r="G13" s="610"/>
      <c r="H13" s="701"/>
      <c r="I13" s="320">
        <f t="shared" si="1"/>
        <v>0</v>
      </c>
      <c r="J13" s="352"/>
      <c r="K13" s="352"/>
      <c r="L13" s="352"/>
      <c r="M13" s="352"/>
      <c r="N13" s="352"/>
      <c r="O13" s="320">
        <f>SUM(J13:N13)</f>
        <v>0</v>
      </c>
    </row>
    <row r="14" spans="1:114" ht="14.1" customHeight="1">
      <c r="A14" s="191"/>
      <c r="B14" s="612" t="s">
        <v>236</v>
      </c>
      <c r="C14" s="612"/>
      <c r="D14" s="612"/>
      <c r="E14" s="612"/>
      <c r="F14" s="612"/>
      <c r="G14" s="612"/>
      <c r="H14" s="700"/>
      <c r="I14" s="320">
        <f t="shared" si="1"/>
        <v>0</v>
      </c>
      <c r="J14" s="352"/>
      <c r="K14" s="352"/>
      <c r="L14" s="352"/>
      <c r="M14" s="352"/>
      <c r="N14" s="352"/>
      <c r="O14" s="320">
        <f>SUM(J14:N14)</f>
        <v>0</v>
      </c>
    </row>
    <row r="15" spans="1:114" ht="24.75" customHeight="1">
      <c r="A15" s="191"/>
      <c r="B15" s="696" t="s">
        <v>237</v>
      </c>
      <c r="C15" s="696"/>
      <c r="D15" s="696"/>
      <c r="E15" s="696"/>
      <c r="F15" s="696"/>
      <c r="G15" s="696"/>
      <c r="H15" s="696"/>
      <c r="I15" s="696"/>
      <c r="J15" s="696"/>
      <c r="K15" s="696"/>
      <c r="L15" s="696"/>
      <c r="M15" s="696"/>
      <c r="N15" s="696"/>
      <c r="O15" s="697"/>
    </row>
    <row r="16" spans="1:114" ht="14.1" customHeight="1">
      <c r="A16" s="191"/>
      <c r="B16" s="610" t="s">
        <v>238</v>
      </c>
      <c r="C16" s="610"/>
      <c r="D16" s="610"/>
      <c r="E16" s="610"/>
      <c r="F16" s="610"/>
      <c r="G16" s="610"/>
      <c r="H16" s="701"/>
      <c r="I16" s="327">
        <f>O16</f>
        <v>0</v>
      </c>
      <c r="J16" s="352"/>
      <c r="K16" s="353"/>
      <c r="L16" s="353"/>
      <c r="M16" s="353"/>
      <c r="N16" s="353"/>
      <c r="O16" s="327">
        <f t="shared" ref="O16:O25" si="2">SUM(J16:N16)</f>
        <v>0</v>
      </c>
    </row>
    <row r="17" spans="1:15" ht="14.1" customHeight="1">
      <c r="A17" s="191"/>
      <c r="B17" s="610" t="s">
        <v>174</v>
      </c>
      <c r="C17" s="610"/>
      <c r="D17" s="610"/>
      <c r="E17" s="610"/>
      <c r="F17" s="610"/>
      <c r="G17" s="610"/>
      <c r="H17" s="701"/>
      <c r="I17" s="327">
        <f t="shared" ref="I17:I25" si="3">O17</f>
        <v>0</v>
      </c>
      <c r="J17" s="352"/>
      <c r="K17" s="353"/>
      <c r="L17" s="353"/>
      <c r="M17" s="353"/>
      <c r="N17" s="353"/>
      <c r="O17" s="327">
        <f t="shared" si="2"/>
        <v>0</v>
      </c>
    </row>
    <row r="18" spans="1:15" ht="14.1" customHeight="1">
      <c r="A18" s="191"/>
      <c r="B18" s="610" t="s">
        <v>239</v>
      </c>
      <c r="C18" s="610"/>
      <c r="D18" s="610"/>
      <c r="E18" s="610"/>
      <c r="F18" s="610"/>
      <c r="G18" s="610"/>
      <c r="H18" s="701"/>
      <c r="I18" s="327">
        <f t="shared" si="3"/>
        <v>0</v>
      </c>
      <c r="J18" s="352"/>
      <c r="K18" s="353"/>
      <c r="L18" s="353"/>
      <c r="M18" s="353"/>
      <c r="N18" s="353"/>
      <c r="O18" s="327">
        <f t="shared" si="2"/>
        <v>0</v>
      </c>
    </row>
    <row r="19" spans="1:15" ht="14.1" customHeight="1">
      <c r="A19" s="191"/>
      <c r="B19" s="612" t="s">
        <v>240</v>
      </c>
      <c r="C19" s="612"/>
      <c r="D19" s="612"/>
      <c r="E19" s="612"/>
      <c r="F19" s="612"/>
      <c r="G19" s="612"/>
      <c r="H19" s="700"/>
      <c r="I19" s="327">
        <f t="shared" si="3"/>
        <v>0</v>
      </c>
      <c r="J19" s="352"/>
      <c r="K19" s="353"/>
      <c r="L19" s="353"/>
      <c r="M19" s="353"/>
      <c r="N19" s="353"/>
      <c r="O19" s="327">
        <f t="shared" si="2"/>
        <v>0</v>
      </c>
    </row>
    <row r="20" spans="1:15" ht="14.1" customHeight="1">
      <c r="A20" s="191"/>
      <c r="B20" s="610" t="s">
        <v>241</v>
      </c>
      <c r="C20" s="610"/>
      <c r="D20" s="610"/>
      <c r="E20" s="610"/>
      <c r="F20" s="610"/>
      <c r="G20" s="610"/>
      <c r="H20" s="701"/>
      <c r="I20" s="327">
        <f t="shared" si="3"/>
        <v>0</v>
      </c>
      <c r="J20" s="352"/>
      <c r="K20" s="353"/>
      <c r="L20" s="353"/>
      <c r="M20" s="353"/>
      <c r="N20" s="353"/>
      <c r="O20" s="327">
        <f t="shared" si="2"/>
        <v>0</v>
      </c>
    </row>
    <row r="21" spans="1:15" ht="14.1" customHeight="1">
      <c r="A21" s="191"/>
      <c r="B21" s="610" t="s">
        <v>242</v>
      </c>
      <c r="C21" s="610"/>
      <c r="D21" s="610"/>
      <c r="E21" s="610"/>
      <c r="F21" s="610"/>
      <c r="G21" s="610"/>
      <c r="H21" s="701"/>
      <c r="I21" s="327">
        <f t="shared" si="3"/>
        <v>0</v>
      </c>
      <c r="J21" s="352"/>
      <c r="K21" s="353"/>
      <c r="L21" s="353"/>
      <c r="M21" s="353"/>
      <c r="N21" s="353"/>
      <c r="O21" s="327">
        <f t="shared" si="2"/>
        <v>0</v>
      </c>
    </row>
    <row r="22" spans="1:15" ht="14.1" customHeight="1">
      <c r="A22" s="191"/>
      <c r="B22" s="612" t="s">
        <v>243</v>
      </c>
      <c r="C22" s="612"/>
      <c r="D22" s="612"/>
      <c r="E22" s="612"/>
      <c r="F22" s="612"/>
      <c r="G22" s="612"/>
      <c r="H22" s="700"/>
      <c r="I22" s="327">
        <f t="shared" si="3"/>
        <v>0</v>
      </c>
      <c r="J22" s="352"/>
      <c r="K22" s="353"/>
      <c r="L22" s="353"/>
      <c r="M22" s="353"/>
      <c r="N22" s="353"/>
      <c r="O22" s="327">
        <f t="shared" si="2"/>
        <v>0</v>
      </c>
    </row>
    <row r="23" spans="1:15" ht="14.1" customHeight="1">
      <c r="A23" s="191"/>
      <c r="B23" s="612" t="s">
        <v>244</v>
      </c>
      <c r="C23" s="612"/>
      <c r="D23" s="612"/>
      <c r="E23" s="612"/>
      <c r="F23" s="612"/>
      <c r="G23" s="612"/>
      <c r="H23" s="700"/>
      <c r="I23" s="327">
        <f t="shared" si="3"/>
        <v>0</v>
      </c>
      <c r="J23" s="352"/>
      <c r="K23" s="353"/>
      <c r="L23" s="353"/>
      <c r="M23" s="353"/>
      <c r="N23" s="353"/>
      <c r="O23" s="327">
        <f t="shared" si="2"/>
        <v>0</v>
      </c>
    </row>
    <row r="24" spans="1:15" ht="14.1" customHeight="1">
      <c r="A24" s="191"/>
      <c r="B24" s="612" t="s">
        <v>245</v>
      </c>
      <c r="C24" s="612"/>
      <c r="D24" s="612"/>
      <c r="E24" s="612"/>
      <c r="F24" s="612"/>
      <c r="G24" s="612"/>
      <c r="H24" s="700"/>
      <c r="I24" s="327">
        <f t="shared" si="3"/>
        <v>0</v>
      </c>
      <c r="J24" s="352"/>
      <c r="K24" s="353"/>
      <c r="L24" s="353"/>
      <c r="M24" s="353"/>
      <c r="N24" s="353"/>
      <c r="O24" s="327">
        <f t="shared" si="2"/>
        <v>0</v>
      </c>
    </row>
    <row r="25" spans="1:15" ht="14.1" customHeight="1">
      <c r="A25" s="191"/>
      <c r="B25" s="612" t="s">
        <v>246</v>
      </c>
      <c r="C25" s="612"/>
      <c r="D25" s="612"/>
      <c r="E25" s="612"/>
      <c r="F25" s="612"/>
      <c r="G25" s="612"/>
      <c r="H25" s="700"/>
      <c r="I25" s="327">
        <f t="shared" si="3"/>
        <v>0</v>
      </c>
      <c r="J25" s="352"/>
      <c r="K25" s="353"/>
      <c r="L25" s="353"/>
      <c r="M25" s="353"/>
      <c r="N25" s="353"/>
      <c r="O25" s="327">
        <f t="shared" si="2"/>
        <v>0</v>
      </c>
    </row>
    <row r="26" spans="1:15" ht="14.1" customHeight="1">
      <c r="A26" s="191"/>
      <c r="B26" s="696" t="s">
        <v>247</v>
      </c>
      <c r="C26" s="696"/>
      <c r="D26" s="696"/>
      <c r="E26" s="696"/>
      <c r="F26" s="696"/>
      <c r="G26" s="696"/>
      <c r="H26" s="696"/>
      <c r="I26" s="696"/>
      <c r="J26" s="696"/>
      <c r="K26" s="696"/>
      <c r="L26" s="696"/>
      <c r="M26" s="696"/>
      <c r="N26" s="696"/>
      <c r="O26" s="697"/>
    </row>
    <row r="27" spans="1:15" ht="14.1" customHeight="1">
      <c r="A27" s="191"/>
      <c r="B27" s="612" t="s">
        <v>248</v>
      </c>
      <c r="C27" s="612"/>
      <c r="D27" s="612"/>
      <c r="E27" s="612"/>
      <c r="F27" s="612"/>
      <c r="G27" s="612"/>
      <c r="H27" s="700"/>
      <c r="I27" s="327">
        <f>O27</f>
        <v>0</v>
      </c>
      <c r="J27" s="352"/>
      <c r="K27" s="353"/>
      <c r="L27" s="353"/>
      <c r="M27" s="353"/>
      <c r="N27" s="353"/>
      <c r="O27" s="327">
        <f>SUM(J27:N27)</f>
        <v>0</v>
      </c>
    </row>
    <row r="28" spans="1:15" ht="14.1" customHeight="1">
      <c r="A28" s="191"/>
      <c r="B28" s="612" t="s">
        <v>249</v>
      </c>
      <c r="C28" s="612"/>
      <c r="D28" s="612"/>
      <c r="E28" s="612"/>
      <c r="F28" s="612"/>
      <c r="G28" s="612"/>
      <c r="H28" s="700"/>
      <c r="I28" s="327">
        <f t="shared" ref="I28:I30" si="4">O28</f>
        <v>0</v>
      </c>
      <c r="J28" s="352"/>
      <c r="K28" s="353"/>
      <c r="L28" s="353"/>
      <c r="M28" s="353"/>
      <c r="N28" s="353"/>
      <c r="O28" s="327">
        <f>SUM(J28:N28)</f>
        <v>0</v>
      </c>
    </row>
    <row r="29" spans="1:15" ht="14.1" customHeight="1">
      <c r="A29" s="191"/>
      <c r="B29" s="610" t="s">
        <v>250</v>
      </c>
      <c r="C29" s="610"/>
      <c r="D29" s="610"/>
      <c r="E29" s="610"/>
      <c r="F29" s="610"/>
      <c r="G29" s="610"/>
      <c r="H29" s="701"/>
      <c r="I29" s="327">
        <f t="shared" si="4"/>
        <v>0</v>
      </c>
      <c r="J29" s="352"/>
      <c r="K29" s="353"/>
      <c r="L29" s="353"/>
      <c r="M29" s="353"/>
      <c r="N29" s="353"/>
      <c r="O29" s="327">
        <f>SUM(J29:N29)</f>
        <v>0</v>
      </c>
    </row>
    <row r="30" spans="1:15" ht="14.1" customHeight="1">
      <c r="A30" s="191"/>
      <c r="B30" s="612" t="s">
        <v>251</v>
      </c>
      <c r="C30" s="612"/>
      <c r="D30" s="612"/>
      <c r="E30" s="612"/>
      <c r="F30" s="612"/>
      <c r="G30" s="612"/>
      <c r="H30" s="700"/>
      <c r="I30" s="327">
        <f t="shared" si="4"/>
        <v>0</v>
      </c>
      <c r="J30" s="352"/>
      <c r="K30" s="353"/>
      <c r="L30" s="353"/>
      <c r="M30" s="353"/>
      <c r="N30" s="353"/>
      <c r="O30" s="327">
        <f>SUM(J30:N30)</f>
        <v>0</v>
      </c>
    </row>
    <row r="31" spans="1:15" ht="14.1" customHeight="1">
      <c r="A31" s="191"/>
      <c r="B31" s="696" t="s">
        <v>252</v>
      </c>
      <c r="C31" s="696"/>
      <c r="D31" s="696"/>
      <c r="E31" s="696"/>
      <c r="F31" s="696"/>
      <c r="G31" s="696"/>
      <c r="H31" s="696"/>
      <c r="I31" s="696"/>
      <c r="J31" s="696"/>
      <c r="K31" s="696"/>
      <c r="L31" s="696"/>
      <c r="M31" s="696"/>
      <c r="N31" s="696"/>
      <c r="O31" s="697"/>
    </row>
    <row r="32" spans="1:15" ht="14.1" customHeight="1">
      <c r="A32" s="191"/>
      <c r="B32" s="612" t="s">
        <v>253</v>
      </c>
      <c r="C32" s="612"/>
      <c r="D32" s="612"/>
      <c r="E32" s="612"/>
      <c r="F32" s="612"/>
      <c r="G32" s="612"/>
      <c r="H32" s="700"/>
      <c r="I32" s="327">
        <f>O32</f>
        <v>0</v>
      </c>
      <c r="J32" s="352"/>
      <c r="K32" s="353"/>
      <c r="L32" s="353"/>
      <c r="M32" s="353"/>
      <c r="N32" s="353"/>
      <c r="O32" s="327">
        <f t="shared" ref="O32:O42" si="5">SUM(J32:N32)</f>
        <v>0</v>
      </c>
    </row>
    <row r="33" spans="1:15" ht="14.1" customHeight="1">
      <c r="A33" s="191"/>
      <c r="B33" s="612" t="s">
        <v>254</v>
      </c>
      <c r="C33" s="612"/>
      <c r="D33" s="612"/>
      <c r="E33" s="612"/>
      <c r="F33" s="612"/>
      <c r="G33" s="612"/>
      <c r="H33" s="700"/>
      <c r="I33" s="327">
        <f t="shared" ref="I33:I41" si="6">O33</f>
        <v>0</v>
      </c>
      <c r="J33" s="352"/>
      <c r="K33" s="353"/>
      <c r="L33" s="353"/>
      <c r="M33" s="353"/>
      <c r="N33" s="353"/>
      <c r="O33" s="327">
        <f t="shared" si="5"/>
        <v>0</v>
      </c>
    </row>
    <row r="34" spans="1:15" ht="14.1" customHeight="1">
      <c r="A34" s="191"/>
      <c r="B34" s="610" t="s">
        <v>255</v>
      </c>
      <c r="C34" s="610"/>
      <c r="D34" s="610"/>
      <c r="E34" s="610"/>
      <c r="F34" s="610"/>
      <c r="G34" s="610"/>
      <c r="H34" s="701"/>
      <c r="I34" s="327">
        <f t="shared" si="6"/>
        <v>0</v>
      </c>
      <c r="J34" s="352"/>
      <c r="K34" s="353"/>
      <c r="L34" s="353"/>
      <c r="M34" s="353"/>
      <c r="N34" s="353"/>
      <c r="O34" s="327">
        <f t="shared" si="5"/>
        <v>0</v>
      </c>
    </row>
    <row r="35" spans="1:15" ht="14.1" customHeight="1">
      <c r="A35" s="191"/>
      <c r="B35" s="610" t="s">
        <v>256</v>
      </c>
      <c r="C35" s="610"/>
      <c r="D35" s="610"/>
      <c r="E35" s="610"/>
      <c r="F35" s="610"/>
      <c r="G35" s="610"/>
      <c r="H35" s="701"/>
      <c r="I35" s="327">
        <f t="shared" si="6"/>
        <v>0</v>
      </c>
      <c r="J35" s="352"/>
      <c r="K35" s="353"/>
      <c r="L35" s="353"/>
      <c r="M35" s="353"/>
      <c r="N35" s="353"/>
      <c r="O35" s="327">
        <f t="shared" si="5"/>
        <v>0</v>
      </c>
    </row>
    <row r="36" spans="1:15" ht="14.1" customHeight="1">
      <c r="A36" s="191"/>
      <c r="B36" s="610" t="s">
        <v>257</v>
      </c>
      <c r="C36" s="610"/>
      <c r="D36" s="610"/>
      <c r="E36" s="610"/>
      <c r="F36" s="610"/>
      <c r="G36" s="610"/>
      <c r="H36" s="701"/>
      <c r="I36" s="327">
        <f t="shared" si="6"/>
        <v>0</v>
      </c>
      <c r="J36" s="352"/>
      <c r="K36" s="353"/>
      <c r="L36" s="353"/>
      <c r="M36" s="353"/>
      <c r="N36" s="353"/>
      <c r="O36" s="327">
        <f t="shared" si="5"/>
        <v>0</v>
      </c>
    </row>
    <row r="37" spans="1:15" ht="14.1" customHeight="1">
      <c r="A37" s="191"/>
      <c r="B37" s="612" t="s">
        <v>258</v>
      </c>
      <c r="C37" s="612"/>
      <c r="D37" s="612"/>
      <c r="E37" s="612"/>
      <c r="F37" s="612"/>
      <c r="G37" s="612"/>
      <c r="H37" s="700"/>
      <c r="I37" s="327">
        <f t="shared" si="6"/>
        <v>0</v>
      </c>
      <c r="J37" s="352"/>
      <c r="K37" s="353"/>
      <c r="L37" s="353"/>
      <c r="M37" s="353"/>
      <c r="N37" s="353"/>
      <c r="O37" s="327">
        <f t="shared" si="5"/>
        <v>0</v>
      </c>
    </row>
    <row r="38" spans="1:15" ht="14.1" customHeight="1">
      <c r="A38" s="191"/>
      <c r="B38" s="612" t="s">
        <v>259</v>
      </c>
      <c r="C38" s="612"/>
      <c r="D38" s="612"/>
      <c r="E38" s="612"/>
      <c r="F38" s="612"/>
      <c r="G38" s="612"/>
      <c r="H38" s="700"/>
      <c r="I38" s="327">
        <f t="shared" si="6"/>
        <v>0</v>
      </c>
      <c r="J38" s="352"/>
      <c r="K38" s="353"/>
      <c r="L38" s="353"/>
      <c r="M38" s="353"/>
      <c r="N38" s="353"/>
      <c r="O38" s="327">
        <f t="shared" si="5"/>
        <v>0</v>
      </c>
    </row>
    <row r="39" spans="1:15" ht="14.1" customHeight="1">
      <c r="A39" s="191"/>
      <c r="B39" s="610" t="s">
        <v>260</v>
      </c>
      <c r="C39" s="610"/>
      <c r="D39" s="610"/>
      <c r="E39" s="610"/>
      <c r="F39" s="610"/>
      <c r="G39" s="610"/>
      <c r="H39" s="701"/>
      <c r="I39" s="327">
        <f t="shared" si="6"/>
        <v>0</v>
      </c>
      <c r="J39" s="352"/>
      <c r="K39" s="353"/>
      <c r="L39" s="353"/>
      <c r="M39" s="353"/>
      <c r="N39" s="353"/>
      <c r="O39" s="327">
        <f t="shared" si="5"/>
        <v>0</v>
      </c>
    </row>
    <row r="40" spans="1:15" ht="14.1" customHeight="1">
      <c r="A40" s="191"/>
      <c r="B40" s="612" t="s">
        <v>261</v>
      </c>
      <c r="C40" s="612"/>
      <c r="D40" s="612"/>
      <c r="E40" s="612"/>
      <c r="F40" s="612"/>
      <c r="G40" s="612"/>
      <c r="H40" s="700"/>
      <c r="I40" s="327">
        <f t="shared" si="6"/>
        <v>0</v>
      </c>
      <c r="J40" s="352"/>
      <c r="K40" s="353"/>
      <c r="L40" s="353"/>
      <c r="M40" s="353"/>
      <c r="N40" s="353"/>
      <c r="O40" s="327">
        <f t="shared" si="5"/>
        <v>0</v>
      </c>
    </row>
    <row r="41" spans="1:15" ht="14.1" customHeight="1">
      <c r="A41" s="191"/>
      <c r="B41" s="612" t="s">
        <v>262</v>
      </c>
      <c r="C41" s="612"/>
      <c r="D41" s="612"/>
      <c r="E41" s="612"/>
      <c r="F41" s="612"/>
      <c r="G41" s="612"/>
      <c r="H41" s="700"/>
      <c r="I41" s="327">
        <f t="shared" si="6"/>
        <v>0</v>
      </c>
      <c r="J41" s="352"/>
      <c r="K41" s="353"/>
      <c r="L41" s="353"/>
      <c r="M41" s="353"/>
      <c r="N41" s="353"/>
      <c r="O41" s="327">
        <f t="shared" si="5"/>
        <v>0</v>
      </c>
    </row>
    <row r="42" spans="1:15" ht="14.1" customHeight="1">
      <c r="A42" s="191"/>
      <c r="B42" s="610" t="s">
        <v>263</v>
      </c>
      <c r="C42" s="610"/>
      <c r="D42" s="610"/>
      <c r="E42" s="610"/>
      <c r="F42" s="610"/>
      <c r="G42" s="610"/>
      <c r="H42" s="701"/>
      <c r="I42" s="327">
        <f>O42</f>
        <v>0</v>
      </c>
      <c r="J42" s="352"/>
      <c r="K42" s="353"/>
      <c r="L42" s="353"/>
      <c r="M42" s="353"/>
      <c r="N42" s="353"/>
      <c r="O42" s="327">
        <f t="shared" si="5"/>
        <v>0</v>
      </c>
    </row>
    <row r="43" spans="1:15" ht="14.1" customHeight="1">
      <c r="A43" s="191"/>
      <c r="B43" s="696" t="s">
        <v>264</v>
      </c>
      <c r="C43" s="696"/>
      <c r="D43" s="696"/>
      <c r="E43" s="696"/>
      <c r="F43" s="696"/>
      <c r="G43" s="696"/>
      <c r="H43" s="696"/>
      <c r="I43" s="696"/>
      <c r="J43" s="696"/>
      <c r="K43" s="696"/>
      <c r="L43" s="696"/>
      <c r="M43" s="696"/>
      <c r="N43" s="696"/>
      <c r="O43" s="697"/>
    </row>
    <row r="44" spans="1:15" ht="14.1" customHeight="1">
      <c r="A44" s="191"/>
      <c r="B44" s="612" t="s">
        <v>265</v>
      </c>
      <c r="C44" s="612"/>
      <c r="D44" s="612"/>
      <c r="E44" s="612"/>
      <c r="F44" s="612"/>
      <c r="G44" s="612"/>
      <c r="H44" s="700"/>
      <c r="I44" s="327">
        <f t="shared" ref="I44:I48" si="7">O44</f>
        <v>0</v>
      </c>
      <c r="J44" s="352"/>
      <c r="K44" s="353"/>
      <c r="L44" s="353"/>
      <c r="M44" s="353"/>
      <c r="N44" s="353"/>
      <c r="O44" s="327">
        <f t="shared" ref="O44:O49" si="8">SUM(J44:N44)</f>
        <v>0</v>
      </c>
    </row>
    <row r="45" spans="1:15" ht="14.1" customHeight="1">
      <c r="A45" s="191"/>
      <c r="B45" s="612" t="s">
        <v>266</v>
      </c>
      <c r="C45" s="612"/>
      <c r="D45" s="612"/>
      <c r="E45" s="612"/>
      <c r="F45" s="612"/>
      <c r="G45" s="612"/>
      <c r="H45" s="700"/>
      <c r="I45" s="327">
        <f t="shared" si="7"/>
        <v>0</v>
      </c>
      <c r="J45" s="352"/>
      <c r="K45" s="353"/>
      <c r="L45" s="353"/>
      <c r="M45" s="353"/>
      <c r="N45" s="353"/>
      <c r="O45" s="327">
        <f t="shared" si="8"/>
        <v>0</v>
      </c>
    </row>
    <row r="46" spans="1:15" ht="14.1" customHeight="1">
      <c r="A46" s="191"/>
      <c r="B46" s="612" t="s">
        <v>267</v>
      </c>
      <c r="C46" s="612"/>
      <c r="D46" s="612"/>
      <c r="E46" s="612"/>
      <c r="F46" s="612"/>
      <c r="G46" s="612"/>
      <c r="H46" s="700"/>
      <c r="I46" s="327">
        <f t="shared" si="7"/>
        <v>0</v>
      </c>
      <c r="J46" s="352"/>
      <c r="K46" s="353"/>
      <c r="L46" s="353"/>
      <c r="M46" s="353"/>
      <c r="N46" s="353"/>
      <c r="O46" s="327">
        <f t="shared" si="8"/>
        <v>0</v>
      </c>
    </row>
    <row r="47" spans="1:15" ht="14.1" customHeight="1">
      <c r="A47" s="191"/>
      <c r="B47" s="612" t="s">
        <v>268</v>
      </c>
      <c r="C47" s="612"/>
      <c r="D47" s="612"/>
      <c r="E47" s="612"/>
      <c r="F47" s="612"/>
      <c r="G47" s="612"/>
      <c r="H47" s="700"/>
      <c r="I47" s="327">
        <f t="shared" si="7"/>
        <v>0</v>
      </c>
      <c r="J47" s="352"/>
      <c r="K47" s="353"/>
      <c r="L47" s="353"/>
      <c r="M47" s="353"/>
      <c r="N47" s="353"/>
      <c r="O47" s="327">
        <f t="shared" si="8"/>
        <v>0</v>
      </c>
    </row>
    <row r="48" spans="1:15" ht="14.1" customHeight="1">
      <c r="A48" s="191"/>
      <c r="B48" s="618" t="s">
        <v>269</v>
      </c>
      <c r="C48" s="618"/>
      <c r="D48" s="618"/>
      <c r="E48" s="618"/>
      <c r="F48" s="618"/>
      <c r="G48" s="618"/>
      <c r="H48" s="689"/>
      <c r="I48" s="327">
        <f t="shared" si="7"/>
        <v>0</v>
      </c>
      <c r="J48" s="352"/>
      <c r="K48" s="353"/>
      <c r="L48" s="353"/>
      <c r="M48" s="353"/>
      <c r="N48" s="353"/>
      <c r="O48" s="327">
        <f t="shared" si="8"/>
        <v>0</v>
      </c>
    </row>
    <row r="49" spans="1:15" ht="14.1" customHeight="1">
      <c r="A49" s="191"/>
      <c r="B49" s="618" t="s">
        <v>270</v>
      </c>
      <c r="C49" s="618"/>
      <c r="D49" s="618"/>
      <c r="E49" s="618"/>
      <c r="F49" s="618"/>
      <c r="G49" s="618"/>
      <c r="H49" s="689"/>
      <c r="I49" s="327">
        <f>O49</f>
        <v>0</v>
      </c>
      <c r="J49" s="352"/>
      <c r="K49" s="353"/>
      <c r="L49" s="353"/>
      <c r="M49" s="353"/>
      <c r="N49" s="353"/>
      <c r="O49" s="327">
        <f t="shared" si="8"/>
        <v>0</v>
      </c>
    </row>
    <row r="50" spans="1:15" ht="14.25" customHeight="1">
      <c r="A50" s="191"/>
      <c r="B50" s="696" t="s">
        <v>271</v>
      </c>
      <c r="C50" s="696"/>
      <c r="D50" s="696"/>
      <c r="E50" s="696"/>
      <c r="F50" s="696"/>
      <c r="G50" s="696"/>
      <c r="H50" s="696"/>
      <c r="I50" s="696"/>
      <c r="J50" s="696"/>
      <c r="K50" s="696"/>
      <c r="L50" s="696"/>
      <c r="M50" s="696"/>
      <c r="N50" s="696"/>
      <c r="O50" s="697"/>
    </row>
    <row r="51" spans="1:15" ht="14.1" customHeight="1">
      <c r="A51" s="191"/>
      <c r="B51" s="694" t="s">
        <v>272</v>
      </c>
      <c r="C51" s="694"/>
      <c r="D51" s="694"/>
      <c r="E51" s="694"/>
      <c r="F51" s="694"/>
      <c r="G51" s="694"/>
      <c r="H51" s="695"/>
      <c r="I51" s="327">
        <f>O51</f>
        <v>20000</v>
      </c>
      <c r="J51" s="354">
        <v>20000</v>
      </c>
      <c r="K51" s="353"/>
      <c r="L51" s="353"/>
      <c r="M51" s="353"/>
      <c r="N51" s="353"/>
      <c r="O51" s="327">
        <f>SUM(J51:N51)</f>
        <v>20000</v>
      </c>
    </row>
    <row r="52" spans="1:15" ht="14.1" customHeight="1">
      <c r="A52" s="191"/>
      <c r="B52" s="698" t="s">
        <v>273</v>
      </c>
      <c r="C52" s="698"/>
      <c r="D52" s="698"/>
      <c r="E52" s="698"/>
      <c r="F52" s="698"/>
      <c r="G52" s="698"/>
      <c r="H52" s="699"/>
      <c r="I52" s="327">
        <f t="shared" ref="I52:I54" si="9">O52</f>
        <v>0</v>
      </c>
      <c r="J52" s="352"/>
      <c r="K52" s="353"/>
      <c r="L52" s="353"/>
      <c r="M52" s="353"/>
      <c r="N52" s="353"/>
      <c r="O52" s="327">
        <f>SUM(J52:N52)</f>
        <v>0</v>
      </c>
    </row>
    <row r="53" spans="1:15" ht="14.1" customHeight="1">
      <c r="A53" s="191"/>
      <c r="B53" s="692" t="s">
        <v>274</v>
      </c>
      <c r="C53" s="692"/>
      <c r="D53" s="692"/>
      <c r="E53" s="692"/>
      <c r="F53" s="692"/>
      <c r="G53" s="692"/>
      <c r="H53" s="693"/>
      <c r="I53" s="327">
        <f t="shared" si="9"/>
        <v>0</v>
      </c>
      <c r="J53" s="352"/>
      <c r="K53" s="353"/>
      <c r="L53" s="353"/>
      <c r="M53" s="353"/>
      <c r="N53" s="353"/>
      <c r="O53" s="327">
        <f>SUM(J53:N53)</f>
        <v>0</v>
      </c>
    </row>
    <row r="54" spans="1:15" ht="14.1" customHeight="1" thickBot="1">
      <c r="A54" s="191"/>
      <c r="B54" s="690" t="s">
        <v>275</v>
      </c>
      <c r="C54" s="690"/>
      <c r="D54" s="690"/>
      <c r="E54" s="690"/>
      <c r="F54" s="690"/>
      <c r="G54" s="690"/>
      <c r="H54" s="691"/>
      <c r="I54" s="329">
        <f t="shared" si="9"/>
        <v>20000</v>
      </c>
      <c r="J54" s="511">
        <f t="shared" ref="J54:O54" si="10">SUM(J8:J53)</f>
        <v>20000</v>
      </c>
      <c r="K54" s="510">
        <f t="shared" si="10"/>
        <v>0</v>
      </c>
      <c r="L54" s="510">
        <f t="shared" si="10"/>
        <v>0</v>
      </c>
      <c r="M54" s="510">
        <f t="shared" si="10"/>
        <v>0</v>
      </c>
      <c r="N54" s="510">
        <f t="shared" si="10"/>
        <v>0</v>
      </c>
      <c r="O54" s="330">
        <f t="shared" si="10"/>
        <v>20000</v>
      </c>
    </row>
    <row r="55" spans="1:15" ht="13.5" thickTop="1">
      <c r="A55" s="191"/>
      <c r="B55" s="241"/>
      <c r="C55" s="219"/>
      <c r="D55" s="219"/>
      <c r="E55" s="219"/>
      <c r="F55" s="219"/>
      <c r="G55" s="219"/>
      <c r="I55" s="425"/>
      <c r="J55" s="77"/>
      <c r="K55" s="78"/>
      <c r="L55" s="78"/>
      <c r="M55" s="78"/>
      <c r="N55" s="78"/>
      <c r="O55" s="79"/>
    </row>
    <row r="56" spans="1:15">
      <c r="A56" s="191"/>
      <c r="B56" s="241"/>
      <c r="C56" s="86"/>
      <c r="D56" s="86"/>
      <c r="E56" s="86"/>
      <c r="F56" s="86"/>
      <c r="G56" s="86"/>
      <c r="H56" s="86"/>
    </row>
  </sheetData>
  <sheetProtection algorithmName="SHA-512" hashValue="mvM51pUH2SCqwkgZ6K8RA7JMxQgBXziuVT2wM7K2LhOw9X5wtKx+TZYQNbBZGirrRUZeZNUcKivNPoY3axX4zA==" saltValue="jSxizm6q0wUmnnePQL3rSg==" spinCount="100000" sheet="1" selectLockedCells="1"/>
  <mergeCells count="52">
    <mergeCell ref="B7:O7"/>
    <mergeCell ref="B14:H14"/>
    <mergeCell ref="B6:H6"/>
    <mergeCell ref="B39:H39"/>
    <mergeCell ref="B38:H38"/>
    <mergeCell ref="B37:H37"/>
    <mergeCell ref="B33:H33"/>
    <mergeCell ref="B29:H29"/>
    <mergeCell ref="B28:H28"/>
    <mergeCell ref="B27:H27"/>
    <mergeCell ref="B36:H36"/>
    <mergeCell ref="B35:H35"/>
    <mergeCell ref="B34:H34"/>
    <mergeCell ref="B12:H12"/>
    <mergeCell ref="B11:H11"/>
    <mergeCell ref="B32:H32"/>
    <mergeCell ref="B1:O1"/>
    <mergeCell ref="B26:O26"/>
    <mergeCell ref="B15:O15"/>
    <mergeCell ref="B19:H19"/>
    <mergeCell ref="B18:H18"/>
    <mergeCell ref="B17:H17"/>
    <mergeCell ref="B16:H16"/>
    <mergeCell ref="B25:H25"/>
    <mergeCell ref="B24:H24"/>
    <mergeCell ref="B23:H23"/>
    <mergeCell ref="B22:H22"/>
    <mergeCell ref="B10:O10"/>
    <mergeCell ref="B8:H8"/>
    <mergeCell ref="B9:H9"/>
    <mergeCell ref="B4:G5"/>
    <mergeCell ref="B2:O2"/>
    <mergeCell ref="B47:H47"/>
    <mergeCell ref="B46:H46"/>
    <mergeCell ref="B45:H45"/>
    <mergeCell ref="B44:H44"/>
    <mergeCell ref="B13:H13"/>
    <mergeCell ref="B21:H21"/>
    <mergeCell ref="B20:H20"/>
    <mergeCell ref="B30:H30"/>
    <mergeCell ref="B43:O43"/>
    <mergeCell ref="B31:O31"/>
    <mergeCell ref="B42:H42"/>
    <mergeCell ref="B41:H41"/>
    <mergeCell ref="B40:H40"/>
    <mergeCell ref="B49:H49"/>
    <mergeCell ref="B48:H48"/>
    <mergeCell ref="B54:H54"/>
    <mergeCell ref="B53:H53"/>
    <mergeCell ref="B51:H51"/>
    <mergeCell ref="B50:O50"/>
    <mergeCell ref="B52:H52"/>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ignoredErrors>
    <ignoredError sqref="A1" numberStoredAsText="1"/>
    <ignoredError sqref="I32:I4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O53"/>
  <sheetViews>
    <sheetView showGridLines="0" zoomScale="110" zoomScaleNormal="110" workbookViewId="0">
      <selection activeCell="D4" sqref="D4"/>
    </sheetView>
  </sheetViews>
  <sheetFormatPr defaultColWidth="1.28515625" defaultRowHeight="12.75"/>
  <cols>
    <col min="1" max="1" width="3.85546875" style="87" customWidth="1"/>
    <col min="2" max="2" width="6.7109375" style="28" customWidth="1"/>
    <col min="3" max="3" width="32.28515625" style="86" customWidth="1"/>
    <col min="4" max="8" width="11.28515625" style="12" customWidth="1"/>
    <col min="9" max="9" width="11.28515625" style="28" customWidth="1"/>
    <col min="10" max="10" width="75.28515625" style="12" customWidth="1"/>
    <col min="11" max="16384" width="1.28515625" style="12"/>
  </cols>
  <sheetData>
    <row r="1" spans="1:15" ht="14.65" customHeight="1">
      <c r="A1" s="618" t="s">
        <v>276</v>
      </c>
      <c r="B1" s="618"/>
      <c r="C1" s="618"/>
      <c r="D1" s="618"/>
      <c r="E1" s="618"/>
      <c r="F1" s="618"/>
      <c r="G1" s="618"/>
      <c r="H1" s="618"/>
      <c r="I1" s="618"/>
      <c r="J1" s="81"/>
      <c r="K1" s="81"/>
      <c r="L1" s="81"/>
      <c r="M1" s="81"/>
      <c r="N1" s="81"/>
      <c r="O1" s="81"/>
    </row>
    <row r="2" spans="1:15" ht="43.5" customHeight="1">
      <c r="B2" s="703" t="s">
        <v>221</v>
      </c>
      <c r="C2" s="703"/>
      <c r="D2" s="703"/>
      <c r="E2" s="703"/>
      <c r="F2" s="703"/>
      <c r="G2" s="703"/>
      <c r="H2" s="703"/>
      <c r="I2" s="703"/>
      <c r="J2" s="241"/>
      <c r="K2" s="241"/>
      <c r="L2" s="241"/>
      <c r="M2" s="241"/>
      <c r="N2" s="241"/>
      <c r="O2" s="241"/>
    </row>
    <row r="3" spans="1:15" ht="28.5" customHeight="1">
      <c r="B3" s="708" t="s">
        <v>277</v>
      </c>
      <c r="C3" s="709"/>
      <c r="D3" s="213" t="s">
        <v>278</v>
      </c>
      <c r="E3" s="213" t="s">
        <v>224</v>
      </c>
      <c r="F3" s="214" t="s">
        <v>224</v>
      </c>
      <c r="G3" s="214" t="s">
        <v>224</v>
      </c>
      <c r="H3" s="214" t="s">
        <v>224</v>
      </c>
      <c r="I3" s="215" t="s">
        <v>225</v>
      </c>
      <c r="J3" s="81"/>
      <c r="K3" s="81"/>
      <c r="L3" s="81"/>
      <c r="M3" s="81"/>
      <c r="N3" s="81"/>
      <c r="O3" s="81"/>
    </row>
    <row r="4" spans="1:15" ht="24.75" customHeight="1">
      <c r="A4" s="618"/>
      <c r="B4" s="618"/>
      <c r="C4" s="618"/>
      <c r="D4" s="261"/>
      <c r="E4" s="218"/>
      <c r="F4" s="218"/>
      <c r="G4" s="218"/>
      <c r="H4" s="218"/>
      <c r="I4" s="562"/>
      <c r="J4" s="81"/>
      <c r="K4" s="81"/>
      <c r="L4" s="81"/>
      <c r="M4" s="81"/>
      <c r="N4" s="81"/>
      <c r="O4" s="81"/>
    </row>
    <row r="5" spans="1:15" ht="15" customHeight="1">
      <c r="A5" s="83"/>
      <c r="B5" s="706" t="s">
        <v>228</v>
      </c>
      <c r="C5" s="706"/>
      <c r="D5" s="331">
        <f>I5</f>
        <v>100000</v>
      </c>
      <c r="E5" s="319">
        <v>25000</v>
      </c>
      <c r="F5" s="319">
        <v>25000</v>
      </c>
      <c r="G5" s="319">
        <v>25000</v>
      </c>
      <c r="H5" s="319">
        <v>25000</v>
      </c>
      <c r="I5" s="332">
        <f>H5+G5+F5+E5</f>
        <v>100000</v>
      </c>
      <c r="J5" s="81"/>
      <c r="K5" s="81"/>
      <c r="L5" s="81"/>
      <c r="M5" s="81"/>
      <c r="N5" s="81"/>
      <c r="O5" s="81"/>
    </row>
    <row r="6" spans="1:15" ht="15" customHeight="1">
      <c r="A6" s="84"/>
      <c r="B6" s="704" t="s">
        <v>229</v>
      </c>
      <c r="C6" s="704"/>
      <c r="D6" s="704"/>
      <c r="E6" s="704"/>
      <c r="F6" s="704"/>
      <c r="G6" s="704"/>
      <c r="H6" s="704"/>
      <c r="I6" s="710"/>
    </row>
    <row r="7" spans="1:15" s="86" customFormat="1" ht="15" customHeight="1">
      <c r="A7" s="225"/>
      <c r="B7" s="612" t="s">
        <v>230</v>
      </c>
      <c r="C7" s="700"/>
      <c r="D7" s="333">
        <f>I7</f>
        <v>0</v>
      </c>
      <c r="E7" s="355">
        <v>0</v>
      </c>
      <c r="F7" s="355">
        <v>0</v>
      </c>
      <c r="G7" s="355">
        <v>0</v>
      </c>
      <c r="H7" s="356">
        <v>0</v>
      </c>
      <c r="I7" s="333">
        <f>SUM(E7:H7)</f>
        <v>0</v>
      </c>
    </row>
    <row r="8" spans="1:15" s="86" customFormat="1" ht="15" customHeight="1">
      <c r="A8" s="225"/>
      <c r="B8" s="612" t="s">
        <v>231</v>
      </c>
      <c r="C8" s="700"/>
      <c r="D8" s="333">
        <f>I8</f>
        <v>0</v>
      </c>
      <c r="E8" s="355">
        <v>0</v>
      </c>
      <c r="F8" s="355">
        <v>0</v>
      </c>
      <c r="G8" s="355">
        <v>0</v>
      </c>
      <c r="H8" s="356">
        <v>0</v>
      </c>
      <c r="I8" s="333">
        <f t="shared" ref="I8" si="0">SUM(E8:H8)</f>
        <v>0</v>
      </c>
    </row>
    <row r="9" spans="1:15" s="86" customFormat="1" ht="15" customHeight="1">
      <c r="A9" s="225"/>
      <c r="B9" s="696" t="s">
        <v>279</v>
      </c>
      <c r="C9" s="696"/>
      <c r="D9" s="696"/>
      <c r="E9" s="696"/>
      <c r="F9" s="696"/>
      <c r="G9" s="696"/>
      <c r="H9" s="696"/>
      <c r="I9" s="697"/>
    </row>
    <row r="10" spans="1:15" s="86" customFormat="1" ht="15" customHeight="1">
      <c r="A10" s="225"/>
      <c r="B10" s="612" t="s">
        <v>280</v>
      </c>
      <c r="C10" s="700"/>
      <c r="D10" s="333">
        <f>I10</f>
        <v>0</v>
      </c>
      <c r="E10" s="355">
        <v>0</v>
      </c>
      <c r="F10" s="355">
        <v>0</v>
      </c>
      <c r="G10" s="355">
        <v>0</v>
      </c>
      <c r="H10" s="356">
        <v>0</v>
      </c>
      <c r="I10" s="333">
        <f>SUM(E10:H10)</f>
        <v>0</v>
      </c>
    </row>
    <row r="11" spans="1:15" s="86" customFormat="1" ht="15" customHeight="1">
      <c r="A11" s="225"/>
      <c r="B11" s="612" t="s">
        <v>234</v>
      </c>
      <c r="C11" s="700"/>
      <c r="D11" s="333">
        <f t="shared" ref="D11:D13" si="1">I11</f>
        <v>0</v>
      </c>
      <c r="E11" s="355">
        <v>0</v>
      </c>
      <c r="F11" s="355">
        <v>0</v>
      </c>
      <c r="G11" s="355">
        <v>0</v>
      </c>
      <c r="H11" s="356">
        <v>0</v>
      </c>
      <c r="I11" s="333">
        <f t="shared" ref="I11:I13" si="2">SUM(E11:H11)</f>
        <v>0</v>
      </c>
    </row>
    <row r="12" spans="1:15" s="86" customFormat="1" ht="15" customHeight="1">
      <c r="A12" s="225"/>
      <c r="B12" s="612" t="s">
        <v>235</v>
      </c>
      <c r="C12" s="700"/>
      <c r="D12" s="333">
        <f t="shared" si="1"/>
        <v>0</v>
      </c>
      <c r="E12" s="355">
        <v>0</v>
      </c>
      <c r="F12" s="355">
        <v>0</v>
      </c>
      <c r="G12" s="355">
        <v>0</v>
      </c>
      <c r="H12" s="356">
        <v>0</v>
      </c>
      <c r="I12" s="333">
        <f t="shared" si="2"/>
        <v>0</v>
      </c>
    </row>
    <row r="13" spans="1:15" s="86" customFormat="1" ht="15" customHeight="1">
      <c r="A13" s="225"/>
      <c r="B13" s="612" t="s">
        <v>236</v>
      </c>
      <c r="C13" s="700"/>
      <c r="D13" s="333">
        <f t="shared" si="1"/>
        <v>0</v>
      </c>
      <c r="E13" s="355">
        <v>0</v>
      </c>
      <c r="F13" s="355">
        <v>0</v>
      </c>
      <c r="G13" s="355">
        <v>0</v>
      </c>
      <c r="H13" s="356">
        <v>0</v>
      </c>
      <c r="I13" s="333">
        <f t="shared" si="2"/>
        <v>0</v>
      </c>
    </row>
    <row r="14" spans="1:15" s="86" customFormat="1" ht="15" customHeight="1">
      <c r="A14" s="225"/>
      <c r="B14" s="696" t="s">
        <v>281</v>
      </c>
      <c r="C14" s="696"/>
      <c r="D14" s="696"/>
      <c r="E14" s="696"/>
      <c r="F14" s="696"/>
      <c r="G14" s="696"/>
      <c r="H14" s="696"/>
      <c r="I14" s="707"/>
    </row>
    <row r="15" spans="1:15" s="86" customFormat="1" ht="15" customHeight="1">
      <c r="A15" s="225"/>
      <c r="B15" s="612" t="s">
        <v>238</v>
      </c>
      <c r="C15" s="700"/>
      <c r="D15" s="333">
        <f>I15</f>
        <v>0</v>
      </c>
      <c r="E15" s="355">
        <v>0</v>
      </c>
      <c r="F15" s="355">
        <v>0</v>
      </c>
      <c r="G15" s="355">
        <v>0</v>
      </c>
      <c r="H15" s="355">
        <v>0</v>
      </c>
      <c r="I15" s="333">
        <f>SUM(E15:H15)</f>
        <v>0</v>
      </c>
    </row>
    <row r="16" spans="1:15" s="86" customFormat="1" ht="15" customHeight="1">
      <c r="A16" s="225"/>
      <c r="B16" s="612" t="s">
        <v>174</v>
      </c>
      <c r="C16" s="700"/>
      <c r="D16" s="333">
        <f t="shared" ref="D16:D23" si="3">I16</f>
        <v>0</v>
      </c>
      <c r="E16" s="355">
        <v>0</v>
      </c>
      <c r="F16" s="355">
        <v>0</v>
      </c>
      <c r="G16" s="355">
        <v>0</v>
      </c>
      <c r="H16" s="355">
        <v>0</v>
      </c>
      <c r="I16" s="333">
        <f t="shared" ref="I16:I23" si="4">SUM(E16:H16)</f>
        <v>0</v>
      </c>
    </row>
    <row r="17" spans="1:9" s="86" customFormat="1" ht="15" customHeight="1">
      <c r="A17" s="225"/>
      <c r="B17" s="612" t="s">
        <v>239</v>
      </c>
      <c r="C17" s="700"/>
      <c r="D17" s="333">
        <f t="shared" si="3"/>
        <v>0</v>
      </c>
      <c r="E17" s="355">
        <v>0</v>
      </c>
      <c r="F17" s="355">
        <v>0</v>
      </c>
      <c r="G17" s="355">
        <v>0</v>
      </c>
      <c r="H17" s="355">
        <v>0</v>
      </c>
      <c r="I17" s="333">
        <f t="shared" si="4"/>
        <v>0</v>
      </c>
    </row>
    <row r="18" spans="1:9" s="86" customFormat="1" ht="15" customHeight="1">
      <c r="A18" s="225"/>
      <c r="B18" s="612" t="s">
        <v>240</v>
      </c>
      <c r="C18" s="700"/>
      <c r="D18" s="333">
        <f t="shared" si="3"/>
        <v>0</v>
      </c>
      <c r="E18" s="355">
        <v>0</v>
      </c>
      <c r="F18" s="355">
        <v>0</v>
      </c>
      <c r="G18" s="355">
        <v>0</v>
      </c>
      <c r="H18" s="355">
        <v>0</v>
      </c>
      <c r="I18" s="333">
        <f t="shared" si="4"/>
        <v>0</v>
      </c>
    </row>
    <row r="19" spans="1:9" s="86" customFormat="1" ht="15" customHeight="1">
      <c r="A19" s="225"/>
      <c r="B19" s="612" t="s">
        <v>241</v>
      </c>
      <c r="C19" s="700"/>
      <c r="D19" s="333">
        <f t="shared" si="3"/>
        <v>0</v>
      </c>
      <c r="E19" s="355">
        <v>0</v>
      </c>
      <c r="F19" s="355">
        <v>0</v>
      </c>
      <c r="G19" s="355">
        <v>0</v>
      </c>
      <c r="H19" s="355">
        <v>0</v>
      </c>
      <c r="I19" s="333">
        <f t="shared" si="4"/>
        <v>0</v>
      </c>
    </row>
    <row r="20" spans="1:9" s="86" customFormat="1" ht="15" customHeight="1">
      <c r="A20" s="225"/>
      <c r="B20" s="612" t="s">
        <v>242</v>
      </c>
      <c r="C20" s="700"/>
      <c r="D20" s="333">
        <f t="shared" si="3"/>
        <v>0</v>
      </c>
      <c r="E20" s="355">
        <v>0</v>
      </c>
      <c r="F20" s="355">
        <v>0</v>
      </c>
      <c r="G20" s="355">
        <v>0</v>
      </c>
      <c r="H20" s="355">
        <v>0</v>
      </c>
      <c r="I20" s="333">
        <f t="shared" si="4"/>
        <v>0</v>
      </c>
    </row>
    <row r="21" spans="1:9" s="86" customFormat="1" ht="15" customHeight="1">
      <c r="A21" s="225"/>
      <c r="B21" s="612" t="s">
        <v>243</v>
      </c>
      <c r="C21" s="700"/>
      <c r="D21" s="333">
        <f t="shared" si="3"/>
        <v>0</v>
      </c>
      <c r="E21" s="355">
        <v>0</v>
      </c>
      <c r="F21" s="355">
        <v>0</v>
      </c>
      <c r="G21" s="355">
        <v>0</v>
      </c>
      <c r="H21" s="355">
        <v>0</v>
      </c>
      <c r="I21" s="333">
        <f t="shared" si="4"/>
        <v>0</v>
      </c>
    </row>
    <row r="22" spans="1:9" s="86" customFormat="1" ht="15" customHeight="1">
      <c r="A22" s="225"/>
      <c r="B22" s="612" t="s">
        <v>244</v>
      </c>
      <c r="C22" s="700"/>
      <c r="D22" s="333">
        <f t="shared" si="3"/>
        <v>0</v>
      </c>
      <c r="E22" s="355">
        <v>0</v>
      </c>
      <c r="F22" s="355">
        <v>0</v>
      </c>
      <c r="G22" s="355">
        <v>0</v>
      </c>
      <c r="H22" s="355">
        <v>0</v>
      </c>
      <c r="I22" s="333">
        <f t="shared" si="4"/>
        <v>0</v>
      </c>
    </row>
    <row r="23" spans="1:9" s="86" customFormat="1" ht="15" customHeight="1">
      <c r="A23" s="225"/>
      <c r="B23" s="612" t="s">
        <v>282</v>
      </c>
      <c r="C23" s="700"/>
      <c r="D23" s="333">
        <f t="shared" si="3"/>
        <v>0</v>
      </c>
      <c r="E23" s="355">
        <v>0</v>
      </c>
      <c r="F23" s="355">
        <v>0</v>
      </c>
      <c r="G23" s="355">
        <v>0</v>
      </c>
      <c r="H23" s="355">
        <v>0</v>
      </c>
      <c r="I23" s="333">
        <f t="shared" si="4"/>
        <v>0</v>
      </c>
    </row>
    <row r="24" spans="1:9" s="86" customFormat="1" ht="15" customHeight="1">
      <c r="A24" s="225"/>
      <c r="B24" s="696" t="s">
        <v>247</v>
      </c>
      <c r="C24" s="696"/>
      <c r="D24" s="696"/>
      <c r="E24" s="696"/>
      <c r="F24" s="696"/>
      <c r="G24" s="696"/>
      <c r="H24" s="696"/>
      <c r="I24" s="707"/>
    </row>
    <row r="25" spans="1:9" s="86" customFormat="1" ht="15" customHeight="1">
      <c r="A25" s="225"/>
      <c r="B25" s="612" t="s">
        <v>248</v>
      </c>
      <c r="C25" s="700"/>
      <c r="D25" s="333">
        <f>I25</f>
        <v>0</v>
      </c>
      <c r="E25" s="357">
        <v>0</v>
      </c>
      <c r="F25" s="355">
        <v>0</v>
      </c>
      <c r="G25" s="355">
        <v>0</v>
      </c>
      <c r="H25" s="356">
        <v>0</v>
      </c>
      <c r="I25" s="333">
        <f>SUM(E25:H25)</f>
        <v>0</v>
      </c>
    </row>
    <row r="26" spans="1:9" s="86" customFormat="1" ht="15" customHeight="1">
      <c r="A26" s="225"/>
      <c r="B26" s="612" t="s">
        <v>283</v>
      </c>
      <c r="C26" s="700"/>
      <c r="D26" s="333">
        <f t="shared" ref="D26:D28" si="5">I26</f>
        <v>0</v>
      </c>
      <c r="E26" s="357">
        <v>0</v>
      </c>
      <c r="F26" s="355">
        <v>0</v>
      </c>
      <c r="G26" s="355">
        <v>0</v>
      </c>
      <c r="H26" s="356">
        <v>0</v>
      </c>
      <c r="I26" s="333">
        <f t="shared" ref="I26:I28" si="6">SUM(E26:H26)</f>
        <v>0</v>
      </c>
    </row>
    <row r="27" spans="1:9" s="86" customFormat="1" ht="15" customHeight="1">
      <c r="A27" s="225"/>
      <c r="B27" s="612" t="s">
        <v>250</v>
      </c>
      <c r="C27" s="700"/>
      <c r="D27" s="333">
        <f t="shared" si="5"/>
        <v>0</v>
      </c>
      <c r="E27" s="357">
        <v>0</v>
      </c>
      <c r="F27" s="355">
        <v>0</v>
      </c>
      <c r="G27" s="355">
        <v>0</v>
      </c>
      <c r="H27" s="356">
        <v>0</v>
      </c>
      <c r="I27" s="333">
        <f t="shared" si="6"/>
        <v>0</v>
      </c>
    </row>
    <row r="28" spans="1:9" s="86" customFormat="1" ht="15" customHeight="1">
      <c r="A28" s="225"/>
      <c r="B28" s="612" t="s">
        <v>251</v>
      </c>
      <c r="C28" s="700"/>
      <c r="D28" s="333">
        <f t="shared" si="5"/>
        <v>0</v>
      </c>
      <c r="E28" s="357">
        <v>0</v>
      </c>
      <c r="F28" s="355">
        <v>0</v>
      </c>
      <c r="G28" s="355">
        <v>0</v>
      </c>
      <c r="H28" s="356">
        <v>0</v>
      </c>
      <c r="I28" s="333">
        <f t="shared" si="6"/>
        <v>0</v>
      </c>
    </row>
    <row r="29" spans="1:9" s="86" customFormat="1" ht="15" customHeight="1">
      <c r="A29" s="225"/>
      <c r="B29" s="696" t="s">
        <v>252</v>
      </c>
      <c r="C29" s="696"/>
      <c r="D29" s="696"/>
      <c r="E29" s="696"/>
      <c r="F29" s="696"/>
      <c r="G29" s="696"/>
      <c r="H29" s="696"/>
      <c r="I29" s="707"/>
    </row>
    <row r="30" spans="1:9" s="86" customFormat="1" ht="15" customHeight="1">
      <c r="A30" s="225"/>
      <c r="B30" s="612" t="s">
        <v>253</v>
      </c>
      <c r="C30" s="700"/>
      <c r="D30" s="333">
        <f>I30</f>
        <v>0</v>
      </c>
      <c r="E30" s="355">
        <v>0</v>
      </c>
      <c r="F30" s="355">
        <v>0</v>
      </c>
      <c r="G30" s="355">
        <v>0</v>
      </c>
      <c r="H30" s="355">
        <v>0</v>
      </c>
      <c r="I30" s="333">
        <f>SUM(E30:H30)</f>
        <v>0</v>
      </c>
    </row>
    <row r="31" spans="1:9" s="86" customFormat="1" ht="15" customHeight="1">
      <c r="A31" s="225"/>
      <c r="B31" s="612" t="s">
        <v>254</v>
      </c>
      <c r="C31" s="700"/>
      <c r="D31" s="333">
        <f t="shared" ref="D31:D40" si="7">I31</f>
        <v>0</v>
      </c>
      <c r="E31" s="355">
        <v>0</v>
      </c>
      <c r="F31" s="355">
        <v>0</v>
      </c>
      <c r="G31" s="355">
        <v>0</v>
      </c>
      <c r="H31" s="355">
        <v>0</v>
      </c>
      <c r="I31" s="333">
        <f t="shared" ref="I31:I40" si="8">SUM(E31:H31)</f>
        <v>0</v>
      </c>
    </row>
    <row r="32" spans="1:9" s="86" customFormat="1" ht="15" customHeight="1">
      <c r="A32" s="225"/>
      <c r="B32" s="612" t="s">
        <v>255</v>
      </c>
      <c r="C32" s="700"/>
      <c r="D32" s="333">
        <f t="shared" si="7"/>
        <v>0</v>
      </c>
      <c r="E32" s="355">
        <v>0</v>
      </c>
      <c r="F32" s="355">
        <v>0</v>
      </c>
      <c r="G32" s="355">
        <v>0</v>
      </c>
      <c r="H32" s="355">
        <v>0</v>
      </c>
      <c r="I32" s="333">
        <f t="shared" si="8"/>
        <v>0</v>
      </c>
    </row>
    <row r="33" spans="1:9" s="86" customFormat="1" ht="15" customHeight="1">
      <c r="A33" s="225"/>
      <c r="B33" s="612" t="s">
        <v>256</v>
      </c>
      <c r="C33" s="700"/>
      <c r="D33" s="333">
        <f t="shared" si="7"/>
        <v>0</v>
      </c>
      <c r="E33" s="355">
        <v>0</v>
      </c>
      <c r="F33" s="355">
        <v>0</v>
      </c>
      <c r="G33" s="355">
        <v>0</v>
      </c>
      <c r="H33" s="355">
        <v>0</v>
      </c>
      <c r="I33" s="333">
        <f t="shared" si="8"/>
        <v>0</v>
      </c>
    </row>
    <row r="34" spans="1:9" s="86" customFormat="1" ht="15" customHeight="1">
      <c r="A34" s="225"/>
      <c r="B34" s="612" t="s">
        <v>257</v>
      </c>
      <c r="C34" s="700"/>
      <c r="D34" s="333">
        <f t="shared" si="7"/>
        <v>0</v>
      </c>
      <c r="E34" s="355">
        <v>0</v>
      </c>
      <c r="F34" s="355">
        <v>0</v>
      </c>
      <c r="G34" s="355">
        <v>0</v>
      </c>
      <c r="H34" s="355">
        <v>0</v>
      </c>
      <c r="I34" s="333">
        <f t="shared" si="8"/>
        <v>0</v>
      </c>
    </row>
    <row r="35" spans="1:9" s="86" customFormat="1" ht="15" customHeight="1">
      <c r="A35" s="225"/>
      <c r="B35" s="612" t="s">
        <v>284</v>
      </c>
      <c r="C35" s="700"/>
      <c r="D35" s="333">
        <f t="shared" si="7"/>
        <v>0</v>
      </c>
      <c r="E35" s="355">
        <v>0</v>
      </c>
      <c r="F35" s="355">
        <v>0</v>
      </c>
      <c r="G35" s="355">
        <v>0</v>
      </c>
      <c r="H35" s="355">
        <v>0</v>
      </c>
      <c r="I35" s="333">
        <f t="shared" si="8"/>
        <v>0</v>
      </c>
    </row>
    <row r="36" spans="1:9" s="86" customFormat="1" ht="15" customHeight="1">
      <c r="A36" s="225"/>
      <c r="B36" s="612" t="s">
        <v>259</v>
      </c>
      <c r="C36" s="700"/>
      <c r="D36" s="333">
        <f t="shared" si="7"/>
        <v>0</v>
      </c>
      <c r="E36" s="355">
        <v>0</v>
      </c>
      <c r="F36" s="355">
        <v>0</v>
      </c>
      <c r="G36" s="355">
        <v>0</v>
      </c>
      <c r="H36" s="355">
        <v>0</v>
      </c>
      <c r="I36" s="333">
        <f t="shared" si="8"/>
        <v>0</v>
      </c>
    </row>
    <row r="37" spans="1:9" s="86" customFormat="1" ht="15" customHeight="1">
      <c r="A37" s="225"/>
      <c r="B37" s="612" t="s">
        <v>260</v>
      </c>
      <c r="C37" s="700"/>
      <c r="D37" s="333">
        <f t="shared" si="7"/>
        <v>0</v>
      </c>
      <c r="E37" s="355">
        <v>0</v>
      </c>
      <c r="F37" s="355">
        <v>0</v>
      </c>
      <c r="G37" s="355">
        <v>0</v>
      </c>
      <c r="H37" s="355">
        <v>0</v>
      </c>
      <c r="I37" s="333">
        <f t="shared" si="8"/>
        <v>0</v>
      </c>
    </row>
    <row r="38" spans="1:9" s="86" customFormat="1" ht="15" customHeight="1">
      <c r="A38" s="225"/>
      <c r="B38" s="612" t="s">
        <v>261</v>
      </c>
      <c r="C38" s="700"/>
      <c r="D38" s="333">
        <f t="shared" si="7"/>
        <v>0</v>
      </c>
      <c r="E38" s="355">
        <v>0</v>
      </c>
      <c r="F38" s="355">
        <v>0</v>
      </c>
      <c r="G38" s="355">
        <v>0</v>
      </c>
      <c r="H38" s="355">
        <v>0</v>
      </c>
      <c r="I38" s="333">
        <f t="shared" si="8"/>
        <v>0</v>
      </c>
    </row>
    <row r="39" spans="1:9" s="86" customFormat="1" ht="15" customHeight="1">
      <c r="A39" s="225"/>
      <c r="B39" s="612" t="s">
        <v>262</v>
      </c>
      <c r="C39" s="700"/>
      <c r="D39" s="333">
        <f t="shared" si="7"/>
        <v>0</v>
      </c>
      <c r="E39" s="355">
        <v>0</v>
      </c>
      <c r="F39" s="355">
        <v>0</v>
      </c>
      <c r="G39" s="355">
        <v>0</v>
      </c>
      <c r="H39" s="355">
        <v>0</v>
      </c>
      <c r="I39" s="333">
        <f t="shared" si="8"/>
        <v>0</v>
      </c>
    </row>
    <row r="40" spans="1:9" s="86" customFormat="1" ht="15" customHeight="1">
      <c r="A40" s="225"/>
      <c r="B40" s="612" t="s">
        <v>263</v>
      </c>
      <c r="C40" s="700"/>
      <c r="D40" s="333">
        <f t="shared" si="7"/>
        <v>0</v>
      </c>
      <c r="E40" s="355">
        <v>0</v>
      </c>
      <c r="F40" s="355">
        <v>0</v>
      </c>
      <c r="G40" s="355">
        <v>0</v>
      </c>
      <c r="H40" s="355">
        <v>0</v>
      </c>
      <c r="I40" s="333">
        <f t="shared" si="8"/>
        <v>0</v>
      </c>
    </row>
    <row r="41" spans="1:9" s="86" customFormat="1" ht="15" customHeight="1">
      <c r="A41" s="225"/>
      <c r="B41" s="696" t="s">
        <v>264</v>
      </c>
      <c r="C41" s="696"/>
      <c r="D41" s="696"/>
      <c r="E41" s="696"/>
      <c r="F41" s="696"/>
      <c r="G41" s="696"/>
      <c r="H41" s="696"/>
      <c r="I41" s="707"/>
    </row>
    <row r="42" spans="1:9" s="86" customFormat="1" ht="15" customHeight="1">
      <c r="A42" s="225"/>
      <c r="B42" s="612" t="s">
        <v>265</v>
      </c>
      <c r="C42" s="700"/>
      <c r="D42" s="333">
        <f t="shared" ref="D42:D46" si="9">I42</f>
        <v>0</v>
      </c>
      <c r="E42" s="355"/>
      <c r="F42" s="355"/>
      <c r="G42" s="355"/>
      <c r="H42" s="356"/>
      <c r="I42" s="333">
        <f t="shared" ref="I42:I46" si="10">SUM(E42:H42)</f>
        <v>0</v>
      </c>
    </row>
    <row r="43" spans="1:9" s="86" customFormat="1" ht="15" customHeight="1">
      <c r="A43" s="225"/>
      <c r="B43" s="612" t="s">
        <v>266</v>
      </c>
      <c r="C43" s="700"/>
      <c r="D43" s="333">
        <f t="shared" si="9"/>
        <v>0</v>
      </c>
      <c r="E43" s="355"/>
      <c r="F43" s="355"/>
      <c r="G43" s="355"/>
      <c r="H43" s="356"/>
      <c r="I43" s="333">
        <f t="shared" si="10"/>
        <v>0</v>
      </c>
    </row>
    <row r="44" spans="1:9" s="86" customFormat="1" ht="15" customHeight="1">
      <c r="A44" s="225"/>
      <c r="B44" s="612" t="s">
        <v>285</v>
      </c>
      <c r="C44" s="700"/>
      <c r="D44" s="333">
        <f t="shared" si="9"/>
        <v>0</v>
      </c>
      <c r="E44" s="355"/>
      <c r="F44" s="355"/>
      <c r="G44" s="355"/>
      <c r="H44" s="356"/>
      <c r="I44" s="333">
        <f t="shared" si="10"/>
        <v>0</v>
      </c>
    </row>
    <row r="45" spans="1:9" s="86" customFormat="1" ht="15" customHeight="1">
      <c r="A45" s="225"/>
      <c r="B45" s="612" t="s">
        <v>268</v>
      </c>
      <c r="C45" s="700"/>
      <c r="D45" s="333">
        <f t="shared" si="9"/>
        <v>0</v>
      </c>
      <c r="E45" s="355"/>
      <c r="F45" s="355"/>
      <c r="G45" s="355"/>
      <c r="H45" s="356"/>
      <c r="I45" s="333">
        <f t="shared" si="10"/>
        <v>0</v>
      </c>
    </row>
    <row r="46" spans="1:9" s="86" customFormat="1" ht="15" customHeight="1">
      <c r="A46" s="225"/>
      <c r="B46" s="618" t="s">
        <v>269</v>
      </c>
      <c r="C46" s="618"/>
      <c r="D46" s="333">
        <f t="shared" si="9"/>
        <v>0</v>
      </c>
      <c r="E46" s="355"/>
      <c r="F46" s="355"/>
      <c r="G46" s="355"/>
      <c r="H46" s="356"/>
      <c r="I46" s="333">
        <f t="shared" si="10"/>
        <v>0</v>
      </c>
    </row>
    <row r="47" spans="1:9" s="86" customFormat="1" ht="15" customHeight="1">
      <c r="A47" s="225"/>
      <c r="B47" s="618" t="s">
        <v>270</v>
      </c>
      <c r="C47" s="618"/>
      <c r="D47" s="333">
        <f t="shared" ref="D47" si="11">I47</f>
        <v>0</v>
      </c>
      <c r="E47" s="357"/>
      <c r="F47" s="355"/>
      <c r="G47" s="355"/>
      <c r="H47" s="356"/>
      <c r="I47" s="333">
        <f t="shared" ref="I47" si="12">SUM(E47:H47)</f>
        <v>0</v>
      </c>
    </row>
    <row r="48" spans="1:9" s="86" customFormat="1" ht="15" customHeight="1">
      <c r="A48" s="225"/>
      <c r="B48" s="696" t="s">
        <v>271</v>
      </c>
      <c r="C48" s="696"/>
      <c r="D48" s="696"/>
      <c r="E48" s="696"/>
      <c r="F48" s="696"/>
      <c r="G48" s="696"/>
      <c r="H48" s="696"/>
      <c r="I48" s="707"/>
    </row>
    <row r="49" spans="1:9" s="86" customFormat="1" ht="15" customHeight="1">
      <c r="A49" s="225"/>
      <c r="B49" s="692" t="s">
        <v>273</v>
      </c>
      <c r="C49" s="693"/>
      <c r="D49" s="333">
        <f>I49</f>
        <v>0</v>
      </c>
      <c r="E49" s="355"/>
      <c r="F49" s="355"/>
      <c r="G49" s="355"/>
      <c r="H49" s="356"/>
      <c r="I49" s="333">
        <f>SUM(E49:H49)</f>
        <v>0</v>
      </c>
    </row>
    <row r="50" spans="1:9" s="86" customFormat="1" ht="15" customHeight="1">
      <c r="A50" s="225"/>
      <c r="B50" s="692" t="s">
        <v>274</v>
      </c>
      <c r="C50" s="693"/>
      <c r="D50" s="333">
        <f t="shared" ref="D50:D51" si="13">I50</f>
        <v>0</v>
      </c>
      <c r="E50" s="355"/>
      <c r="F50" s="355"/>
      <c r="G50" s="355"/>
      <c r="H50" s="356"/>
      <c r="I50" s="333">
        <f t="shared" ref="I50:I51" si="14">SUM(E50:H50)</f>
        <v>0</v>
      </c>
    </row>
    <row r="51" spans="1:9" s="86" customFormat="1" ht="15" customHeight="1">
      <c r="A51" s="225"/>
      <c r="B51" s="692" t="s">
        <v>286</v>
      </c>
      <c r="C51" s="693"/>
      <c r="D51" s="333">
        <f t="shared" si="13"/>
        <v>0</v>
      </c>
      <c r="E51" s="355"/>
      <c r="F51" s="355"/>
      <c r="G51" s="355"/>
      <c r="H51" s="356"/>
      <c r="I51" s="333">
        <f t="shared" si="14"/>
        <v>0</v>
      </c>
    </row>
    <row r="52" spans="1:9" s="86" customFormat="1" ht="15" customHeight="1" thickBot="1">
      <c r="A52" s="225"/>
      <c r="B52" s="690" t="s">
        <v>287</v>
      </c>
      <c r="C52" s="691"/>
      <c r="D52" s="334">
        <f>SUM(D7:D51)</f>
        <v>0</v>
      </c>
      <c r="E52" s="335">
        <f t="shared" ref="E52:H52" si="15">SUM(E7:E51)</f>
        <v>0</v>
      </c>
      <c r="F52" s="336">
        <f t="shared" si="15"/>
        <v>0</v>
      </c>
      <c r="G52" s="337">
        <f t="shared" si="15"/>
        <v>0</v>
      </c>
      <c r="H52" s="338">
        <f t="shared" si="15"/>
        <v>0</v>
      </c>
      <c r="I52" s="339">
        <f>SUM(I7:I51)</f>
        <v>0</v>
      </c>
    </row>
    <row r="53" spans="1:9" ht="13.5" thickTop="1"/>
  </sheetData>
  <sheetProtection algorithmName="SHA-512" hashValue="2NkfTS3qfHiSXyx/R/Jvxi9QycBmHpNU6fF2MvR7NB42XLt3nlfPTE5PKcsHn3mQcz4TAqwen9YZ7QEP+8ASZw==" saltValue="iBg2VZdjATKCduyK6o/Zzw==" spinCount="100000" sheet="1" selectLockedCells="1"/>
  <mergeCells count="52">
    <mergeCell ref="A1:I1"/>
    <mergeCell ref="B42:C42"/>
    <mergeCell ref="B41:I41"/>
    <mergeCell ref="B36:C36"/>
    <mergeCell ref="B35:C35"/>
    <mergeCell ref="B7:C7"/>
    <mergeCell ref="B8:C8"/>
    <mergeCell ref="B10:C10"/>
    <mergeCell ref="B9:I9"/>
    <mergeCell ref="B28:C28"/>
    <mergeCell ref="B27:C27"/>
    <mergeCell ref="B2:I2"/>
    <mergeCell ref="B44:C44"/>
    <mergeCell ref="B43:C43"/>
    <mergeCell ref="B3:C3"/>
    <mergeCell ref="A4:C4"/>
    <mergeCell ref="B5:C5"/>
    <mergeCell ref="B6:I6"/>
    <mergeCell ref="B13:C13"/>
    <mergeCell ref="B11:C11"/>
    <mergeCell ref="B52:C52"/>
    <mergeCell ref="B51:C51"/>
    <mergeCell ref="B50:C50"/>
    <mergeCell ref="B49:C49"/>
    <mergeCell ref="B12:C12"/>
    <mergeCell ref="B23:C23"/>
    <mergeCell ref="B22:C22"/>
    <mergeCell ref="B21:C21"/>
    <mergeCell ref="B20:C20"/>
    <mergeCell ref="B19:C19"/>
    <mergeCell ref="B18:C18"/>
    <mergeCell ref="B17:C17"/>
    <mergeCell ref="B16:C16"/>
    <mergeCell ref="B15:C15"/>
    <mergeCell ref="B14:I14"/>
    <mergeCell ref="B26:C26"/>
    <mergeCell ref="B48:I48"/>
    <mergeCell ref="B29:I29"/>
    <mergeCell ref="B24:I24"/>
    <mergeCell ref="B31:C31"/>
    <mergeCell ref="B30:C30"/>
    <mergeCell ref="B34:C34"/>
    <mergeCell ref="B25:C25"/>
    <mergeCell ref="B40:C40"/>
    <mergeCell ref="B39:C39"/>
    <mergeCell ref="B38:C38"/>
    <mergeCell ref="B37:C37"/>
    <mergeCell ref="B33:C33"/>
    <mergeCell ref="B32:C32"/>
    <mergeCell ref="B47:C47"/>
    <mergeCell ref="B46:C46"/>
    <mergeCell ref="B45:C45"/>
  </mergeCells>
  <pageMargins left="0.25" right="0.25" top="0.25" bottom="0.25" header="0.3" footer="0.05"/>
  <pageSetup scale="85" orientation="portrait" r:id="rId1"/>
  <headerFooter>
    <oddHeader xml:space="preserve">&amp;R
</oddHeader>
    <oddFooter>&amp;L&amp;"Arial Narrow,Regular"HOME - HTF&amp;CPage &amp;P of &amp;N&amp;R&amp;"Arial Narrow,Regular"2026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F29FB3B5A61840B36BD804B4662CE3" ma:contentTypeVersion="14" ma:contentTypeDescription="Create a new document." ma:contentTypeScope="" ma:versionID="47aceb4cb15c495753d5d816ea52dd7c">
  <xsd:schema xmlns:xsd="http://www.w3.org/2001/XMLSchema" xmlns:xs="http://www.w3.org/2001/XMLSchema" xmlns:p="http://schemas.microsoft.com/office/2006/metadata/properties" xmlns:ns2="4d6e2b00-3486-489a-8d52-c6a71c3d929d" xmlns:ns3="44e7e081-47ff-4502-b71e-ff395112f123" targetNamespace="http://schemas.microsoft.com/office/2006/metadata/properties" ma:root="true" ma:fieldsID="44f214b7efa886fb2722d5c657738582" ns2:_="" ns3:_="">
    <xsd:import namespace="4d6e2b00-3486-489a-8d52-c6a71c3d929d"/>
    <xsd:import namespace="44e7e081-47ff-4502-b71e-ff395112f1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e2b00-3486-489a-8d52-c6a71c3d92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c558849-4358-462f-afe1-8a2858317b5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7e081-47ff-4502-b71e-ff395112f12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5468098-7f8c-45fd-ad59-237a9754e0c6}" ma:internalName="TaxCatchAll" ma:showField="CatchAllData" ma:web="44e7e081-47ff-4502-b71e-ff395112f12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e7e081-47ff-4502-b71e-ff395112f123" xsi:nil="true"/>
    <lcf76f155ced4ddcb4097134ff3c332f xmlns="4d6e2b00-3486-489a-8d52-c6a71c3d92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519A4B-623D-4CEC-A9E4-886E8B01B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e2b00-3486-489a-8d52-c6a71c3d929d"/>
    <ds:schemaRef ds:uri="44e7e081-47ff-4502-b71e-ff395112f1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C81A57-5451-4FE8-AD78-93BB9031E394}">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4d6e2b00-3486-489a-8d52-c6a71c3d929d"/>
    <ds:schemaRef ds:uri="http://www.w3.org/XML/1998/namespace"/>
    <ds:schemaRef ds:uri="http://schemas.openxmlformats.org/package/2006/metadata/core-properties"/>
    <ds:schemaRef ds:uri="http://purl.org/dc/elements/1.1/"/>
    <ds:schemaRef ds:uri="44e7e081-47ff-4502-b71e-ff395112f123"/>
    <ds:schemaRef ds:uri="http://purl.org/dc/dcmitype/"/>
  </ds:schemaRefs>
</ds:datastoreItem>
</file>

<file path=customXml/itemProps3.xml><?xml version="1.0" encoding="utf-8"?>
<ds:datastoreItem xmlns:ds="http://schemas.openxmlformats.org/officeDocument/2006/customXml" ds:itemID="{DDB65CF6-0AE1-4898-831A-8C8C880439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31</vt:i4>
      </vt:variant>
    </vt:vector>
  </HeadingPairs>
  <TitlesOfParts>
    <vt:vector size="61" baseType="lpstr">
      <vt:lpstr>Pg. 1 Owner-Developer Info.</vt:lpstr>
      <vt:lpstr>Pg. 2 Developer Info.</vt:lpstr>
      <vt:lpstr>Pg. 3 Owner-Project details</vt:lpstr>
      <vt:lpstr>Pg. 4 Development Team &amp; Sched</vt:lpstr>
      <vt:lpstr>Pg. 5 504-Fair Hsg.-Exp.</vt:lpstr>
      <vt:lpstr>Pg. 6 CEO Not.-Supp. Serv.-Fin</vt:lpstr>
      <vt:lpstr>Pg. 7 Rehabilitation</vt:lpstr>
      <vt:lpstr>Pg. 8 Residential</vt:lpstr>
      <vt:lpstr>Pg. 9 Non-Residential</vt:lpstr>
      <vt:lpstr>Pg. 10 Davis Bac-Sources &amp; Uses</vt:lpstr>
      <vt:lpstr>Pg. 11 Utilities &amp; Rents</vt:lpstr>
      <vt:lpstr>Pg. 12 Prop. Amenities, Fac.</vt:lpstr>
      <vt:lpstr>Pg. 13 En. Star-Fire Prev. Cert</vt:lpstr>
      <vt:lpstr>Pg. 14 Project Type</vt:lpstr>
      <vt:lpstr>Pg. 15 Project Subsidy</vt:lpstr>
      <vt:lpstr>Pg. 16 Property Income</vt:lpstr>
      <vt:lpstr>Pg. 17 Property Annual Expenses</vt:lpstr>
      <vt:lpstr>Pg. 18 Annual Cash Flow</vt:lpstr>
      <vt:lpstr>Pg. 19 30-Yr. Annual Cash Flow </vt:lpstr>
      <vt:lpstr>Pg. 20 Annual Cash Flow cont.</vt:lpstr>
      <vt:lpstr>Pg. 21 Section 3 Certification</vt:lpstr>
      <vt:lpstr>Pg. 22 Owner Certification</vt:lpstr>
      <vt:lpstr>Pg. 23 Sample CEO Notification </vt:lpstr>
      <vt:lpstr>Pg. 24 Authorization</vt:lpstr>
      <vt:lpstr>Pg. 25 Attachments Checklist</vt:lpstr>
      <vt:lpstr>Pg. 26 Attachments Checklist</vt:lpstr>
      <vt:lpstr>Pg. 27 Self-Score</vt:lpstr>
      <vt:lpstr>Pg. 28 Self-Score</vt:lpstr>
      <vt:lpstr>Pg. 29 Self-Score</vt:lpstr>
      <vt:lpstr>DO NOT DELETE - DROP DOWN LIST</vt:lpstr>
      <vt:lpstr>'Pg. 21 Section 3 Certification'!_Toc287517598</vt:lpstr>
      <vt:lpstr>'Pg. 21 Section 3 Certification'!Attachment_2</vt:lpstr>
      <vt:lpstr>'Pg. 1 Owner-Developer Info.'!Print_Area</vt:lpstr>
      <vt:lpstr>'Pg. 10 Davis Bac-Sources &amp; Uses'!Print_Area</vt:lpstr>
      <vt:lpstr>'Pg. 11 Utilities &amp; Rents'!Print_Area</vt:lpstr>
      <vt:lpstr>'Pg. 12 Prop. Amenities, Fac.'!Print_Area</vt:lpstr>
      <vt:lpstr>'Pg. 13 En. Star-Fire Prev. Cert'!Print_Area</vt:lpstr>
      <vt:lpstr>'Pg. 14 Project Type'!Print_Area</vt:lpstr>
      <vt:lpstr>'Pg. 15 Project Subsidy'!Print_Area</vt:lpstr>
      <vt:lpstr>'Pg. 16 Property Income'!Print_Area</vt:lpstr>
      <vt:lpstr>'Pg. 17 Property Annual Expenses'!Print_Area</vt:lpstr>
      <vt:lpstr>'Pg. 18 Annual Cash Flow'!Print_Area</vt:lpstr>
      <vt:lpstr>'Pg. 19 30-Yr. Annual Cash Flow '!Print_Area</vt:lpstr>
      <vt:lpstr>'Pg. 2 Developer Info.'!Print_Area</vt:lpstr>
      <vt:lpstr>'Pg. 20 Annual Cash Flow cont.'!Print_Area</vt:lpstr>
      <vt:lpstr>'Pg. 21 Section 3 Certification'!Print_Area</vt:lpstr>
      <vt:lpstr>'Pg. 22 Owner Certification'!Print_Area</vt:lpstr>
      <vt:lpstr>'Pg. 23 Sample CEO Notification '!Print_Area</vt:lpstr>
      <vt:lpstr>'Pg. 24 Authorization'!Print_Area</vt:lpstr>
      <vt:lpstr>'Pg. 25 Attachments Checklist'!Print_Area</vt:lpstr>
      <vt:lpstr>'Pg. 26 Attachments Checklist'!Print_Area</vt:lpstr>
      <vt:lpstr>'Pg. 27 Self-Score'!Print_Area</vt:lpstr>
      <vt:lpstr>'Pg. 28 Self-Score'!Print_Area</vt:lpstr>
      <vt:lpstr>'Pg. 29 Self-Score'!Print_Area</vt:lpstr>
      <vt:lpstr>'Pg. 3 Owner-Project details'!Print_Area</vt:lpstr>
      <vt:lpstr>'Pg. 4 Development Team &amp; Sched'!Print_Area</vt:lpstr>
      <vt:lpstr>'Pg. 5 504-Fair Hsg.-Exp.'!Print_Area</vt:lpstr>
      <vt:lpstr>'Pg. 6 CEO Not.-Supp. Serv.-Fin'!Print_Area</vt:lpstr>
      <vt:lpstr>'Pg. 7 Rehabilitation'!Print_Area</vt:lpstr>
      <vt:lpstr>'Pg. 8 Residential'!Print_Area</vt:lpstr>
      <vt:lpstr>'Pg. 9 Non-Residential'!Print_Area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Marshall</dc:creator>
  <cp:keywords/>
  <dc:description/>
  <cp:lastModifiedBy>Cathy Colby</cp:lastModifiedBy>
  <cp:revision/>
  <cp:lastPrinted>2026-02-23T13:33:56Z</cp:lastPrinted>
  <dcterms:created xsi:type="dcterms:W3CDTF">1997-06-02T14:24:51Z</dcterms:created>
  <dcterms:modified xsi:type="dcterms:W3CDTF">2026-02-27T21:39:37Z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0x010100E0F29FB3B5A61840B36BD804B4662CE3</vt:lpwstr>
  </property>
  <property fmtid="{D5CDD505-2E9C-101B-9397-08002B2CF9AE}" pid="3" name="MediaServiceImageTags">
    <vt:lpwstr/>
  </property>
</Properties>
</file>