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Production\ALL PROGRAM PROJECTS\!ADMIN\AHFP\Development Loan\"/>
    </mc:Choice>
  </mc:AlternateContent>
  <xr:revisionPtr revIDLastSave="0" documentId="13_ncr:1_{31A92D15-7A37-41CD-B5FC-BBCAEBA817DF}" xr6:coauthVersionLast="47" xr6:coauthVersionMax="47" xr10:uidLastSave="{00000000-0000-0000-0000-000000000000}"/>
  <bookViews>
    <workbookView xWindow="-28920" yWindow="-120" windowWidth="29040" windowHeight="15840" tabRatio="790" xr2:uid="{CBB1201A-E2CF-4C8D-B7CA-CA2353FB0831}"/>
  </bookViews>
  <sheets>
    <sheet name="COVER" sheetId="10" r:id="rId1"/>
    <sheet name="Instructions" sheetId="11" r:id="rId2"/>
    <sheet name="Loan Product Information" sheetId="1" r:id="rId3"/>
    <sheet name="PREAPPLICATION" sheetId="5" r:id="rId4"/>
    <sheet name="Narrative" sheetId="4" r:id="rId5"/>
    <sheet name="Project Details" sheetId="2" r:id="rId6"/>
    <sheet name="Project Details 2" sheetId="3" r:id="rId7"/>
    <sheet name="Residential Budget S&amp;U" sheetId="12" r:id="rId8"/>
    <sheet name="Commercial Budget S&amp;U" sheetId="24" r:id="rId9"/>
    <sheet name="Property Annual Expenses" sheetId="19" r:id="rId10"/>
    <sheet name="Property Income" sheetId="17" r:id="rId11"/>
    <sheet name="Property Cash Flow" sheetId="20" r:id="rId12"/>
    <sheet name=" 30-Yr. Annual Cash Flow " sheetId="21" r:id="rId13"/>
    <sheet name="Annual Cash Flow cont." sheetId="22" r:id="rId14"/>
    <sheet name="Authorization" sheetId="23" r:id="rId15"/>
    <sheet name="Required Attachment Index 7 " sheetId="8" r:id="rId16"/>
  </sheets>
  <externalReferences>
    <externalReference r:id="rId17"/>
    <externalReference r:id="rId18"/>
    <externalReference r:id="rId19"/>
  </externalReferences>
  <definedNames>
    <definedName name="_0_Bdrm" localSheetId="14">'[1]Pg. 11 Utilities &amp; Rents'!#REF!</definedName>
    <definedName name="_0_Bdrm">'[2]Pg. 11 Utilities &amp; Rents'!#REF!</definedName>
    <definedName name="_6_Bdrm" localSheetId="14">'[1]Pg. 11 Utilities &amp; Rents'!#REF!</definedName>
    <definedName name="_6_Bdrm">'[2]Pg. 11 Utilities &amp; Rents'!#REF!</definedName>
    <definedName name="Bedrooom" localSheetId="14">'[1]Pg. 11 Utilities &amp; Rents'!#REF!</definedName>
    <definedName name="Bedrooom">'[2]Pg. 11 Utilities &amp; Rents'!#REF!</definedName>
    <definedName name="_xlnm.Print_Area" localSheetId="12">' 30-Yr. Annual Cash Flow '!$A$1:$J$43</definedName>
    <definedName name="_xlnm.Print_Area" localSheetId="13">'Annual Cash Flow cont.'!$A$1:$J$45</definedName>
    <definedName name="_xlnm.Print_Area" localSheetId="14">Authorization!$A$1:$L$35</definedName>
    <definedName name="_xlnm.Print_Area" localSheetId="8">'Commercial Budget S&amp;U'!$A$1:$J$100</definedName>
    <definedName name="_xlnm.Print_Area" localSheetId="0">COVER!$A$1:$R$36</definedName>
    <definedName name="_xlnm.Print_Area" localSheetId="1">Instructions!$A$1:$K$21</definedName>
    <definedName name="_xlnm.Print_Area" localSheetId="2">'Loan Product Information'!$A$1:$N$11</definedName>
    <definedName name="_xlnm.Print_Area" localSheetId="4">Narrative!$A$1:$M$23</definedName>
    <definedName name="_xlnm.Print_Area" localSheetId="3">PREAPPLICATION!$A$3:$L$27</definedName>
    <definedName name="_xlnm.Print_Area" localSheetId="5">'Project Details'!$C$2:$N$29</definedName>
    <definedName name="_xlnm.Print_Area" localSheetId="6">'Project Details 2'!$A$1:$I$50</definedName>
    <definedName name="_xlnm.Print_Area" localSheetId="9">'Property Annual Expenses'!$A$1:$J$36</definedName>
    <definedName name="_xlnm.Print_Area" localSheetId="11">'Property Cash Flow'!$A$1:$I$35</definedName>
    <definedName name="_xlnm.Print_Area" localSheetId="10">'Property Income'!$A$1:$N$18</definedName>
    <definedName name="_xlnm.Print_Area" localSheetId="15">'Required Attachment Index 7 '!$A$1:$G$38</definedName>
    <definedName name="_xlnm.Print_Area" localSheetId="7">'Residential Budget S&amp;U'!$A$1:$J$99</definedName>
    <definedName name="Print_Area_MI">#REF!</definedName>
    <definedName name="SD_D_PL_IncomeTarget_Name" hidden="1">[3]SD_Dropdowns!$JS$2:$JS$6</definedName>
    <definedName name="SD_D_PL_Jurisdiction_Name" hidden="1">[3]SD_Dropdowns!$IW$2:$IW$57</definedName>
    <definedName name="SD_D_PL_State_Name" hidden="1">[3]SD_Dropdowns!$IS$2:$IS$53</definedName>
    <definedName name="SD_D_PL_TCUnitMixType_Name" hidden="1">[3]SD_Dropdowns!$JU$2:$JU$7</definedName>
    <definedName name="Select_One" localSheetId="14">#REF!</definedName>
    <definedName name="Select_One">#REF!</definedName>
    <definedName name="selectone" localSheetId="14">'[1]Pg. 11 Utilities &amp; Rents'!#REF!</definedName>
    <definedName name="selectone">'[2]Pg. 11 Utilities &amp; Rents'!#REF!</definedName>
    <definedName name="Unitsize" localSheetId="14">'[1]Pg. 11 Utilities &amp; Rents'!#REF!</definedName>
    <definedName name="Unitsize">'[2]Pg. 11 Utilities &amp; Rents'!#REF!</definedName>
  </definedNames>
  <calcPr calcId="191029"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24" l="1"/>
  <c r="N8" i="24"/>
  <c r="N7" i="24"/>
  <c r="N11" i="24"/>
  <c r="H99" i="24"/>
  <c r="G99" i="24"/>
  <c r="F99" i="24"/>
  <c r="E99" i="24"/>
  <c r="D99" i="24"/>
  <c r="C99" i="24"/>
  <c r="B99" i="24"/>
  <c r="I98" i="24"/>
  <c r="J98" i="24" s="1"/>
  <c r="I97" i="24"/>
  <c r="J97" i="24" s="1"/>
  <c r="I96" i="24"/>
  <c r="J96" i="24" s="1"/>
  <c r="I95" i="24"/>
  <c r="J95" i="24" s="1"/>
  <c r="I94" i="24"/>
  <c r="J94" i="24" s="1"/>
  <c r="I93" i="24"/>
  <c r="J93" i="24" s="1"/>
  <c r="I92" i="24"/>
  <c r="J92" i="24" s="1"/>
  <c r="J91" i="24"/>
  <c r="I91" i="24"/>
  <c r="I90" i="24"/>
  <c r="J90" i="24" s="1"/>
  <c r="I89" i="24"/>
  <c r="J89" i="24" s="1"/>
  <c r="I88" i="24"/>
  <c r="J88" i="24" s="1"/>
  <c r="J87" i="24"/>
  <c r="I87" i="24"/>
  <c r="I86" i="24"/>
  <c r="J86" i="24" s="1"/>
  <c r="I85" i="24"/>
  <c r="J85" i="24" s="1"/>
  <c r="I84" i="24"/>
  <c r="J84" i="24" s="1"/>
  <c r="J83" i="24"/>
  <c r="I83" i="24"/>
  <c r="I82" i="24"/>
  <c r="J82" i="24" s="1"/>
  <c r="I81" i="24"/>
  <c r="J81" i="24" s="1"/>
  <c r="I80" i="24"/>
  <c r="J80" i="24" s="1"/>
  <c r="J79" i="24"/>
  <c r="I79" i="24"/>
  <c r="I78" i="24"/>
  <c r="J78" i="24" s="1"/>
  <c r="I77" i="24"/>
  <c r="J77" i="24" s="1"/>
  <c r="I76" i="24"/>
  <c r="J76" i="24" s="1"/>
  <c r="I75" i="24"/>
  <c r="J75" i="24" s="1"/>
  <c r="I74" i="24"/>
  <c r="J74" i="24" s="1"/>
  <c r="I73" i="24"/>
  <c r="H72" i="24"/>
  <c r="G72" i="24"/>
  <c r="F72" i="24"/>
  <c r="E72" i="24"/>
  <c r="D72" i="24"/>
  <c r="C72" i="24"/>
  <c r="B72" i="24"/>
  <c r="H68" i="24"/>
  <c r="G68" i="24"/>
  <c r="F68" i="24"/>
  <c r="E68" i="24"/>
  <c r="D68" i="24"/>
  <c r="B68" i="24"/>
  <c r="J67" i="24"/>
  <c r="I66" i="24"/>
  <c r="J66" i="24" s="1"/>
  <c r="I65" i="24"/>
  <c r="J65" i="24" s="1"/>
  <c r="I64" i="24"/>
  <c r="J64" i="24" s="1"/>
  <c r="I63" i="24"/>
  <c r="J63" i="24" s="1"/>
  <c r="I62" i="24"/>
  <c r="J62" i="24" s="1"/>
  <c r="I61" i="24"/>
  <c r="J61" i="24" s="1"/>
  <c r="I59" i="24"/>
  <c r="J59" i="24" s="1"/>
  <c r="I58" i="24"/>
  <c r="J58" i="24" s="1"/>
  <c r="I57" i="24"/>
  <c r="J57" i="24" s="1"/>
  <c r="I56" i="24"/>
  <c r="J56" i="24" s="1"/>
  <c r="I55" i="24"/>
  <c r="J55" i="24" s="1"/>
  <c r="J54" i="24"/>
  <c r="J60" i="24" s="1"/>
  <c r="J71" i="24" s="1"/>
  <c r="I54" i="24"/>
  <c r="I60" i="24" s="1"/>
  <c r="I71" i="24" s="1"/>
  <c r="I53" i="24"/>
  <c r="J53" i="24" s="1"/>
  <c r="J52" i="24"/>
  <c r="I52" i="24"/>
  <c r="I51" i="24"/>
  <c r="J51" i="24" s="1"/>
  <c r="I50" i="24"/>
  <c r="J50" i="24" s="1"/>
  <c r="I49" i="24"/>
  <c r="J49" i="24" s="1"/>
  <c r="I48" i="24"/>
  <c r="J48" i="24" s="1"/>
  <c r="I47" i="24"/>
  <c r="J47" i="24" s="1"/>
  <c r="I46" i="24"/>
  <c r="J46" i="24" s="1"/>
  <c r="I45" i="24"/>
  <c r="J45" i="24" s="1"/>
  <c r="I44" i="24"/>
  <c r="J44" i="24" s="1"/>
  <c r="I43" i="24"/>
  <c r="J43" i="24" s="1"/>
  <c r="I42" i="24"/>
  <c r="J42" i="24" s="1"/>
  <c r="I41" i="24"/>
  <c r="J41" i="24" s="1"/>
  <c r="I40" i="24"/>
  <c r="J40" i="24" s="1"/>
  <c r="I39" i="24"/>
  <c r="J39" i="24" s="1"/>
  <c r="I38" i="24"/>
  <c r="J38" i="24" s="1"/>
  <c r="I37" i="24"/>
  <c r="J37" i="24" s="1"/>
  <c r="H35" i="24"/>
  <c r="G35" i="24"/>
  <c r="F35" i="24"/>
  <c r="E35" i="24"/>
  <c r="D35" i="24"/>
  <c r="B35" i="24"/>
  <c r="I34" i="24"/>
  <c r="J34" i="24" s="1"/>
  <c r="I33" i="24"/>
  <c r="J33" i="24" s="1"/>
  <c r="J32" i="24"/>
  <c r="I32" i="24"/>
  <c r="I31" i="24"/>
  <c r="J31" i="24" s="1"/>
  <c r="H29" i="24"/>
  <c r="G29" i="24"/>
  <c r="F29" i="24"/>
  <c r="E29" i="24"/>
  <c r="D29" i="24"/>
  <c r="B29" i="24"/>
  <c r="I28" i="24"/>
  <c r="J28" i="24" s="1"/>
  <c r="I27" i="24"/>
  <c r="J27" i="24" s="1"/>
  <c r="I26" i="24"/>
  <c r="J26" i="24" s="1"/>
  <c r="I25" i="24"/>
  <c r="J25" i="24" s="1"/>
  <c r="I24" i="24"/>
  <c r="J24" i="24" s="1"/>
  <c r="I23" i="24"/>
  <c r="J23" i="24" s="1"/>
  <c r="I22" i="24"/>
  <c r="J22" i="24" s="1"/>
  <c r="I21" i="24"/>
  <c r="J21" i="24" s="1"/>
  <c r="H19" i="24"/>
  <c r="G19" i="24"/>
  <c r="F19" i="24"/>
  <c r="E19" i="24"/>
  <c r="D19" i="24"/>
  <c r="I19" i="24"/>
  <c r="B19" i="24"/>
  <c r="I18" i="24"/>
  <c r="J18" i="24" s="1"/>
  <c r="I17" i="24"/>
  <c r="J17" i="24" s="1"/>
  <c r="I16" i="24"/>
  <c r="J16" i="24" s="1"/>
  <c r="I15" i="24"/>
  <c r="J15" i="24" s="1"/>
  <c r="I14" i="24"/>
  <c r="J14" i="24" s="1"/>
  <c r="I13" i="24"/>
  <c r="J13" i="24" s="1"/>
  <c r="J12" i="24"/>
  <c r="I12" i="24"/>
  <c r="D11" i="24"/>
  <c r="D20" i="24" s="1"/>
  <c r="D30" i="24" s="1"/>
  <c r="D36" i="24" s="1"/>
  <c r="D54" i="24" s="1"/>
  <c r="D60" i="24" s="1"/>
  <c r="D71" i="24" s="1"/>
  <c r="H10" i="24"/>
  <c r="G10" i="24"/>
  <c r="F10" i="24"/>
  <c r="E10" i="24"/>
  <c r="D10" i="24"/>
  <c r="C10" i="24"/>
  <c r="B10" i="24"/>
  <c r="I9" i="24"/>
  <c r="J9" i="24" s="1"/>
  <c r="I8" i="24"/>
  <c r="H7" i="24"/>
  <c r="H11" i="24" s="1"/>
  <c r="H20" i="24" s="1"/>
  <c r="H30" i="24" s="1"/>
  <c r="H36" i="24" s="1"/>
  <c r="H54" i="24" s="1"/>
  <c r="H60" i="24" s="1"/>
  <c r="H71" i="24" s="1"/>
  <c r="G7" i="24"/>
  <c r="G11" i="24" s="1"/>
  <c r="G20" i="24" s="1"/>
  <c r="G30" i="24" s="1"/>
  <c r="G36" i="24" s="1"/>
  <c r="G54" i="24" s="1"/>
  <c r="G60" i="24" s="1"/>
  <c r="G71" i="24" s="1"/>
  <c r="F7" i="24"/>
  <c r="F11" i="24" s="1"/>
  <c r="F20" i="24" s="1"/>
  <c r="F30" i="24" s="1"/>
  <c r="F36" i="24" s="1"/>
  <c r="F54" i="24" s="1"/>
  <c r="F60" i="24" s="1"/>
  <c r="F71" i="24" s="1"/>
  <c r="E7" i="24"/>
  <c r="E11" i="24" s="1"/>
  <c r="E20" i="24" s="1"/>
  <c r="E30" i="24" s="1"/>
  <c r="E36" i="24" s="1"/>
  <c r="E54" i="24" s="1"/>
  <c r="E60" i="24" s="1"/>
  <c r="E71" i="24" s="1"/>
  <c r="D7" i="24"/>
  <c r="C7" i="24"/>
  <c r="C11" i="24" s="1"/>
  <c r="C20" i="24" s="1"/>
  <c r="C30" i="24" s="1"/>
  <c r="C36" i="24" s="1"/>
  <c r="C54" i="24" s="1"/>
  <c r="C60" i="24" s="1"/>
  <c r="C71" i="24" s="1"/>
  <c r="H6" i="24"/>
  <c r="G6" i="24"/>
  <c r="F6" i="24"/>
  <c r="E6" i="24"/>
  <c r="D6" i="24"/>
  <c r="C6" i="24"/>
  <c r="A5" i="24"/>
  <c r="A4" i="24"/>
  <c r="H30" i="19"/>
  <c r="D30" i="19"/>
  <c r="H18" i="19"/>
  <c r="D21" i="19"/>
  <c r="J72" i="12"/>
  <c r="J98" i="12"/>
  <c r="F98" i="12"/>
  <c r="B98" i="12"/>
  <c r="I98" i="12"/>
  <c r="H98" i="12"/>
  <c r="J68" i="12"/>
  <c r="I68" i="12"/>
  <c r="C68" i="12"/>
  <c r="D68" i="12"/>
  <c r="E68" i="12"/>
  <c r="F68" i="12"/>
  <c r="G68" i="12"/>
  <c r="H68" i="12"/>
  <c r="B68" i="12"/>
  <c r="C67" i="12"/>
  <c r="D67" i="12"/>
  <c r="E67" i="12"/>
  <c r="F67" i="12"/>
  <c r="G67" i="12"/>
  <c r="H67" i="12"/>
  <c r="J67" i="12"/>
  <c r="I67" i="12"/>
  <c r="I55" i="12"/>
  <c r="I56" i="12"/>
  <c r="I57" i="12"/>
  <c r="I58" i="12"/>
  <c r="J58" i="12"/>
  <c r="I54" i="12"/>
  <c r="J42" i="12"/>
  <c r="J52" i="12"/>
  <c r="I37" i="12"/>
  <c r="I38" i="12"/>
  <c r="I39" i="12"/>
  <c r="I40" i="12"/>
  <c r="I41" i="12"/>
  <c r="I42" i="12"/>
  <c r="I43" i="12"/>
  <c r="I44" i="12"/>
  <c r="I45" i="12"/>
  <c r="I46" i="12"/>
  <c r="I47" i="12"/>
  <c r="I48" i="12"/>
  <c r="I49" i="12"/>
  <c r="I50" i="12"/>
  <c r="I51" i="12"/>
  <c r="I52" i="12"/>
  <c r="I36" i="12"/>
  <c r="J34" i="12"/>
  <c r="I34" i="12"/>
  <c r="I31" i="12"/>
  <c r="I32" i="12"/>
  <c r="I33" i="12"/>
  <c r="I30" i="12"/>
  <c r="H34" i="12"/>
  <c r="J28" i="12"/>
  <c r="I28" i="12"/>
  <c r="I21" i="12"/>
  <c r="I22" i="12"/>
  <c r="I23" i="12"/>
  <c r="I24" i="12"/>
  <c r="I25" i="12"/>
  <c r="I26" i="12"/>
  <c r="I27" i="12"/>
  <c r="I20" i="12"/>
  <c r="H28" i="12"/>
  <c r="I11" i="12"/>
  <c r="I12" i="12"/>
  <c r="I13" i="12"/>
  <c r="I14" i="12"/>
  <c r="I15" i="12"/>
  <c r="I16" i="12"/>
  <c r="I17" i="12"/>
  <c r="I8" i="12"/>
  <c r="J18" i="12"/>
  <c r="I18" i="12"/>
  <c r="H18" i="12"/>
  <c r="C71" i="12"/>
  <c r="D71" i="12"/>
  <c r="E71" i="12"/>
  <c r="F71" i="12"/>
  <c r="G71" i="12"/>
  <c r="H71" i="12"/>
  <c r="B71" i="12"/>
  <c r="C98" i="12"/>
  <c r="H5" i="12"/>
  <c r="C6" i="12"/>
  <c r="H9" i="12"/>
  <c r="H6" i="12"/>
  <c r="H10" i="12" s="1"/>
  <c r="H19" i="12" s="1"/>
  <c r="H29" i="12" s="1"/>
  <c r="H35" i="12" s="1"/>
  <c r="H53" i="12" s="1"/>
  <c r="H59" i="12" s="1"/>
  <c r="H70" i="12" s="1"/>
  <c r="I7" i="12"/>
  <c r="D5" i="12"/>
  <c r="E5" i="12"/>
  <c r="C5" i="12"/>
  <c r="B30" i="3"/>
  <c r="B31" i="3"/>
  <c r="B32" i="3"/>
  <c r="B33" i="3"/>
  <c r="B29" i="3"/>
  <c r="N27" i="2"/>
  <c r="E27" i="2"/>
  <c r="G69" i="24" l="1"/>
  <c r="H69" i="24"/>
  <c r="D69" i="24"/>
  <c r="E69" i="24"/>
  <c r="I99" i="24"/>
  <c r="J99" i="24" s="1"/>
  <c r="F69" i="24"/>
  <c r="J19" i="24"/>
  <c r="N9" i="24"/>
  <c r="I35" i="24"/>
  <c r="I10" i="24"/>
  <c r="J10" i="24"/>
  <c r="I68" i="24"/>
  <c r="J68" i="24" s="1"/>
  <c r="J8" i="24"/>
  <c r="I29" i="24"/>
  <c r="J35" i="24"/>
  <c r="B69" i="24"/>
  <c r="N12" i="24" s="1"/>
  <c r="N13" i="24" s="1"/>
  <c r="J73" i="24"/>
  <c r="I69" i="24" l="1"/>
  <c r="J69" i="24" s="1"/>
  <c r="J29" i="24"/>
  <c r="G10" i="20" l="1"/>
  <c r="F10" i="20"/>
  <c r="B4" i="17"/>
  <c r="C15" i="22"/>
  <c r="C15" i="21"/>
  <c r="D15" i="21" s="1"/>
  <c r="E15" i="21" s="1"/>
  <c r="F15" i="21" s="1"/>
  <c r="G15" i="21" s="1"/>
  <c r="H15" i="21" s="1"/>
  <c r="I15" i="21" s="1"/>
  <c r="J15" i="21" s="1"/>
  <c r="C37" i="21" s="1"/>
  <c r="C12" i="21"/>
  <c r="D12" i="21" s="1"/>
  <c r="E12" i="21" s="1"/>
  <c r="F12" i="21" s="1"/>
  <c r="G12" i="21" s="1"/>
  <c r="H12" i="21" s="1"/>
  <c r="I12" i="21" s="1"/>
  <c r="J12" i="21" s="1"/>
  <c r="C34" i="21" s="1"/>
  <c r="D34" i="21" s="1"/>
  <c r="E34" i="21" s="1"/>
  <c r="F34" i="21" s="1"/>
  <c r="G34" i="21" s="1"/>
  <c r="H34" i="21" s="1"/>
  <c r="I34" i="21" s="1"/>
  <c r="C12" i="22" s="1"/>
  <c r="D12" i="22" s="1"/>
  <c r="E12" i="22" s="1"/>
  <c r="F12" i="22" s="1"/>
  <c r="G12" i="22" s="1"/>
  <c r="H12" i="22" s="1"/>
  <c r="I12" i="22" s="1"/>
  <c r="J12" i="22" s="1"/>
  <c r="C34" i="22" s="1"/>
  <c r="D34" i="22" s="1"/>
  <c r="E34" i="22" s="1"/>
  <c r="F34" i="22" s="1"/>
  <c r="G34" i="22" s="1"/>
  <c r="H34" i="22" s="1"/>
  <c r="I34" i="22" s="1"/>
  <c r="C9" i="21"/>
  <c r="D9" i="21" s="1"/>
  <c r="E9" i="21" s="1"/>
  <c r="F9" i="21" s="1"/>
  <c r="G9" i="21" s="1"/>
  <c r="H9" i="21" s="1"/>
  <c r="I9" i="21" s="1"/>
  <c r="J9" i="21" s="1"/>
  <c r="C31" i="21" s="1"/>
  <c r="D31" i="21" s="1"/>
  <c r="E31" i="21" s="1"/>
  <c r="F31" i="21" s="1"/>
  <c r="G31" i="21" s="1"/>
  <c r="H31" i="21" s="1"/>
  <c r="I31" i="21" s="1"/>
  <c r="C9" i="22" s="1"/>
  <c r="D9" i="22" s="1"/>
  <c r="E9" i="22" s="1"/>
  <c r="F9" i="22" s="1"/>
  <c r="G9" i="22" s="1"/>
  <c r="H9" i="22" s="1"/>
  <c r="I9" i="22" s="1"/>
  <c r="J9" i="22" s="1"/>
  <c r="C31" i="22" s="1"/>
  <c r="D31" i="22" s="1"/>
  <c r="E31" i="22" s="1"/>
  <c r="F31" i="22" s="1"/>
  <c r="G31" i="22" s="1"/>
  <c r="H31" i="22" s="1"/>
  <c r="I31" i="22" s="1"/>
  <c r="A6" i="22"/>
  <c r="A28" i="22" s="1"/>
  <c r="A5" i="22"/>
  <c r="A27" i="22" s="1"/>
  <c r="A6" i="21"/>
  <c r="A28" i="21" s="1"/>
  <c r="A5" i="21"/>
  <c r="A27" i="21" s="1"/>
  <c r="G25" i="3"/>
  <c r="H20" i="20" s="1"/>
  <c r="N7" i="17"/>
  <c r="C4" i="2" l="1"/>
  <c r="B3" i="17"/>
  <c r="C16" i="21"/>
  <c r="D37" i="21"/>
  <c r="E37" i="21" s="1"/>
  <c r="F37" i="21" s="1"/>
  <c r="G37" i="21" s="1"/>
  <c r="H37" i="21" s="1"/>
  <c r="I37" i="21" s="1"/>
  <c r="D15" i="22"/>
  <c r="E15" i="22" s="1"/>
  <c r="F15" i="22" s="1"/>
  <c r="G15" i="22" s="1"/>
  <c r="H15" i="22" s="1"/>
  <c r="I15" i="22" s="1"/>
  <c r="J15" i="22" s="1"/>
  <c r="C37" i="22" s="1"/>
  <c r="D37" i="22" s="1"/>
  <c r="E37" i="22" s="1"/>
  <c r="F37" i="22" s="1"/>
  <c r="G37" i="22" s="1"/>
  <c r="H37" i="22" s="1"/>
  <c r="I37" i="22" s="1"/>
  <c r="H38" i="21" l="1"/>
  <c r="H16" i="21"/>
  <c r="J16" i="21"/>
  <c r="I16" i="21"/>
  <c r="G38" i="21"/>
  <c r="G16" i="21"/>
  <c r="E38" i="21"/>
  <c r="C16" i="22"/>
  <c r="F38" i="21"/>
  <c r="F16" i="21"/>
  <c r="E16" i="21"/>
  <c r="D38" i="21"/>
  <c r="D16" i="21"/>
  <c r="C38" i="21"/>
  <c r="I38" i="21"/>
  <c r="C15" i="17"/>
  <c r="H10" i="20"/>
  <c r="H32" i="19"/>
  <c r="H33" i="19" s="1"/>
  <c r="E7" i="17"/>
  <c r="G5" i="12"/>
  <c r="F5" i="12"/>
  <c r="D98" i="12"/>
  <c r="E98" i="12"/>
  <c r="G98" i="12"/>
  <c r="B67" i="12"/>
  <c r="I53" i="12"/>
  <c r="I59" i="12" s="1"/>
  <c r="I70" i="12" s="1"/>
  <c r="J53" i="12"/>
  <c r="J59" i="12" s="1"/>
  <c r="J70" i="12" s="1"/>
  <c r="I60" i="12"/>
  <c r="J60" i="12" s="1"/>
  <c r="I61" i="12"/>
  <c r="J61" i="12" s="1"/>
  <c r="I62" i="12"/>
  <c r="J62" i="12" s="1"/>
  <c r="I63" i="12"/>
  <c r="J63" i="12" s="1"/>
  <c r="I64" i="12"/>
  <c r="J64" i="12" s="1"/>
  <c r="J54" i="12"/>
  <c r="J55" i="12"/>
  <c r="J56" i="12"/>
  <c r="J57" i="12"/>
  <c r="J45" i="12"/>
  <c r="J46" i="12"/>
  <c r="J47" i="12"/>
  <c r="J48" i="12"/>
  <c r="J49" i="12"/>
  <c r="J50" i="12"/>
  <c r="I65" i="12"/>
  <c r="J65" i="12" s="1"/>
  <c r="J51" i="12"/>
  <c r="J41" i="12"/>
  <c r="J43" i="12"/>
  <c r="J44" i="12"/>
  <c r="J36" i="12"/>
  <c r="J21" i="12"/>
  <c r="J22" i="12"/>
  <c r="J23" i="12"/>
  <c r="J24" i="12"/>
  <c r="J25" i="12"/>
  <c r="J26" i="12"/>
  <c r="J27" i="12"/>
  <c r="J31" i="12"/>
  <c r="J32" i="12"/>
  <c r="J33" i="12"/>
  <c r="J30" i="12"/>
  <c r="J66" i="12"/>
  <c r="J40" i="12"/>
  <c r="J39" i="12"/>
  <c r="J38" i="12"/>
  <c r="J37" i="12"/>
  <c r="C34" i="12"/>
  <c r="D34" i="12"/>
  <c r="E34" i="12"/>
  <c r="F34" i="12"/>
  <c r="G34" i="12"/>
  <c r="B34" i="12"/>
  <c r="D28" i="12"/>
  <c r="C28" i="12"/>
  <c r="B28" i="12"/>
  <c r="J20" i="12"/>
  <c r="D9" i="12"/>
  <c r="E9" i="12"/>
  <c r="F9" i="12"/>
  <c r="G9" i="12"/>
  <c r="C9" i="12"/>
  <c r="C18" i="12"/>
  <c r="B9" i="12"/>
  <c r="D18" i="12"/>
  <c r="E18" i="12"/>
  <c r="F18" i="12"/>
  <c r="G18" i="12"/>
  <c r="E28" i="12"/>
  <c r="F28" i="12"/>
  <c r="G28" i="12"/>
  <c r="I16" i="22" l="1"/>
  <c r="F16" i="22"/>
  <c r="H16" i="22"/>
  <c r="G16" i="22"/>
  <c r="J16" i="22"/>
  <c r="E16" i="22"/>
  <c r="D16" i="22"/>
  <c r="C38" i="22"/>
  <c r="H14" i="20"/>
  <c r="C11" i="21" s="1"/>
  <c r="D11" i="21" s="1"/>
  <c r="E11" i="21" s="1"/>
  <c r="F11" i="21" s="1"/>
  <c r="G11" i="21" s="1"/>
  <c r="H11" i="21" s="1"/>
  <c r="I11" i="21" s="1"/>
  <c r="J11" i="21" s="1"/>
  <c r="C33" i="21" s="1"/>
  <c r="D33" i="21" s="1"/>
  <c r="E33" i="21" s="1"/>
  <c r="F33" i="21" s="1"/>
  <c r="G33" i="21" s="1"/>
  <c r="H33" i="21" s="1"/>
  <c r="I33" i="21" s="1"/>
  <c r="C11" i="22" s="1"/>
  <c r="D11" i="22" s="1"/>
  <c r="E11" i="22" s="1"/>
  <c r="F11" i="22" s="1"/>
  <c r="G11" i="22" s="1"/>
  <c r="H11" i="22" s="1"/>
  <c r="I11" i="22" s="1"/>
  <c r="J11" i="22" s="1"/>
  <c r="C33" i="22" s="1"/>
  <c r="D33" i="22" s="1"/>
  <c r="E33" i="22" s="1"/>
  <c r="F33" i="22" s="1"/>
  <c r="G33" i="22" s="1"/>
  <c r="H33" i="22" s="1"/>
  <c r="I33" i="22" s="1"/>
  <c r="N7" i="12"/>
  <c r="I38" i="22" l="1"/>
  <c r="H38" i="22"/>
  <c r="G38" i="22"/>
  <c r="F38" i="22"/>
  <c r="E38" i="22"/>
  <c r="D38" i="22"/>
  <c r="I96" i="12"/>
  <c r="J96" i="12" s="1"/>
  <c r="I97" i="12"/>
  <c r="J97" i="12" s="1"/>
  <c r="I89" i="12"/>
  <c r="J89" i="12" s="1"/>
  <c r="I90" i="12"/>
  <c r="J90" i="12" s="1"/>
  <c r="I91" i="12"/>
  <c r="J91" i="12" s="1"/>
  <c r="I92" i="12"/>
  <c r="J92" i="12" s="1"/>
  <c r="I93" i="12"/>
  <c r="J93" i="12" s="1"/>
  <c r="I94" i="12"/>
  <c r="J94" i="12" s="1"/>
  <c r="I95" i="12"/>
  <c r="J95" i="12" s="1"/>
  <c r="J8" i="12"/>
  <c r="I72" i="12"/>
  <c r="I73" i="12"/>
  <c r="J73" i="12" s="1"/>
  <c r="I74" i="12"/>
  <c r="J74" i="12" s="1"/>
  <c r="I75" i="12"/>
  <c r="J75" i="12" s="1"/>
  <c r="I76" i="12"/>
  <c r="J76" i="12" s="1"/>
  <c r="I77" i="12"/>
  <c r="J77" i="12" s="1"/>
  <c r="I78" i="12"/>
  <c r="J78" i="12" s="1"/>
  <c r="I79" i="12"/>
  <c r="J79" i="12" s="1"/>
  <c r="I80" i="12"/>
  <c r="J80" i="12" s="1"/>
  <c r="I81" i="12"/>
  <c r="J81" i="12" s="1"/>
  <c r="I82" i="12"/>
  <c r="J82" i="12" s="1"/>
  <c r="I83" i="12"/>
  <c r="J83" i="12" s="1"/>
  <c r="I84" i="12"/>
  <c r="J84" i="12" s="1"/>
  <c r="I85" i="12"/>
  <c r="J85" i="12" s="1"/>
  <c r="I86" i="12"/>
  <c r="J86" i="12" s="1"/>
  <c r="I87" i="12"/>
  <c r="J87" i="12" s="1"/>
  <c r="I88" i="12"/>
  <c r="J88" i="12" s="1"/>
  <c r="J17" i="12"/>
  <c r="J12" i="12" l="1"/>
  <c r="J16" i="12"/>
  <c r="J13" i="12"/>
  <c r="J14" i="12"/>
  <c r="J15" i="12"/>
  <c r="L9" i="17"/>
  <c r="J9" i="17"/>
  <c r="N8" i="17"/>
  <c r="N9" i="17" s="1"/>
  <c r="G5" i="20" s="1"/>
  <c r="G6" i="20" s="1"/>
  <c r="G8" i="20" s="1"/>
  <c r="G11" i="20" s="1"/>
  <c r="C6" i="21" s="1"/>
  <c r="D6" i="21" s="1"/>
  <c r="E6" i="21" s="1"/>
  <c r="F6" i="21" s="1"/>
  <c r="G6" i="21" s="1"/>
  <c r="H6" i="21" s="1"/>
  <c r="I6" i="21" s="1"/>
  <c r="J6" i="21" s="1"/>
  <c r="C28" i="21" s="1"/>
  <c r="D28" i="21" s="1"/>
  <c r="E28" i="21" s="1"/>
  <c r="F28" i="21" s="1"/>
  <c r="G28" i="21" s="1"/>
  <c r="H28" i="21" s="1"/>
  <c r="I28" i="21" s="1"/>
  <c r="C6" i="22" s="1"/>
  <c r="D6" i="22" s="1"/>
  <c r="E6" i="22" s="1"/>
  <c r="F6" i="22" s="1"/>
  <c r="G6" i="22" s="1"/>
  <c r="H6" i="22" s="1"/>
  <c r="I6" i="22" s="1"/>
  <c r="J6" i="22" s="1"/>
  <c r="C28" i="22" s="1"/>
  <c r="D28" i="22" s="1"/>
  <c r="E28" i="22" s="1"/>
  <c r="F28" i="22" s="1"/>
  <c r="G28" i="22" s="1"/>
  <c r="H28" i="22" s="1"/>
  <c r="I28" i="22" s="1"/>
  <c r="E14" i="17"/>
  <c r="E13" i="17"/>
  <c r="E12" i="17"/>
  <c r="E11" i="17"/>
  <c r="E10" i="17"/>
  <c r="E9" i="17"/>
  <c r="E8" i="17"/>
  <c r="E15" i="17" l="1"/>
  <c r="F5" i="20" s="1"/>
  <c r="J7" i="12"/>
  <c r="I9" i="12"/>
  <c r="B18" i="12"/>
  <c r="N6" i="12" s="1"/>
  <c r="N8" i="12" s="1"/>
  <c r="J11" i="12"/>
  <c r="H5" i="20" l="1"/>
  <c r="F6" i="20"/>
  <c r="J9" i="12"/>
  <c r="F8" i="20" l="1"/>
  <c r="F11" i="20" s="1"/>
  <c r="C5" i="21" s="1"/>
  <c r="H6" i="20"/>
  <c r="C7" i="21" l="1"/>
  <c r="C14" i="21" s="1"/>
  <c r="D5" i="21"/>
  <c r="H8" i="20"/>
  <c r="H11" i="20" s="1"/>
  <c r="H17" i="20" s="1"/>
  <c r="H21" i="20" l="1"/>
  <c r="H22" i="20" s="1"/>
  <c r="E5" i="21"/>
  <c r="D7" i="21"/>
  <c r="D14" i="21" s="1"/>
  <c r="C20" i="21"/>
  <c r="C17" i="21"/>
  <c r="C18" i="21" s="1"/>
  <c r="G6" i="12"/>
  <c r="F6" i="12"/>
  <c r="F10" i="12" s="1"/>
  <c r="F19" i="12" s="1"/>
  <c r="F29" i="12" s="1"/>
  <c r="F35" i="12" s="1"/>
  <c r="F53" i="12" s="1"/>
  <c r="F59" i="12" s="1"/>
  <c r="F70" i="12" s="1"/>
  <c r="C10" i="12"/>
  <c r="C19" i="12" s="1"/>
  <c r="C29" i="12" s="1"/>
  <c r="C35" i="12" s="1"/>
  <c r="C53" i="12" s="1"/>
  <c r="C59" i="12" s="1"/>
  <c r="C70" i="12" s="1"/>
  <c r="E6" i="12"/>
  <c r="D6" i="12"/>
  <c r="D10" i="12" s="1"/>
  <c r="D19" i="12" s="1"/>
  <c r="D29" i="12" s="1"/>
  <c r="D35" i="12" s="1"/>
  <c r="D53" i="12" s="1"/>
  <c r="D59" i="12" s="1"/>
  <c r="D70" i="12" s="1"/>
  <c r="A4" i="12"/>
  <c r="A3" i="12"/>
  <c r="C21" i="21" l="1"/>
  <c r="D20" i="21"/>
  <c r="D17" i="21"/>
  <c r="D18" i="21" s="1"/>
  <c r="F5" i="21"/>
  <c r="E7" i="21"/>
  <c r="E14" i="21" s="1"/>
  <c r="G10" i="12"/>
  <c r="G19" i="12" s="1"/>
  <c r="G29" i="12" s="1"/>
  <c r="G35" i="12" s="1"/>
  <c r="G53" i="12" s="1"/>
  <c r="G59" i="12" s="1"/>
  <c r="G70" i="12" s="1"/>
  <c r="E10" i="12"/>
  <c r="E20" i="21" l="1"/>
  <c r="E21" i="21" s="1"/>
  <c r="E17" i="21"/>
  <c r="E18" i="21" s="1"/>
  <c r="D21" i="21"/>
  <c r="G5" i="21"/>
  <c r="F7" i="21"/>
  <c r="F14" i="21" s="1"/>
  <c r="E19" i="12"/>
  <c r="B1" i="8"/>
  <c r="B11" i="4"/>
  <c r="B10" i="3"/>
  <c r="B2" i="8"/>
  <c r="B11" i="3"/>
  <c r="F20" i="21" l="1"/>
  <c r="F17" i="21"/>
  <c r="F18" i="21" s="1"/>
  <c r="H5" i="21"/>
  <c r="G7" i="21"/>
  <c r="G14" i="21" s="1"/>
  <c r="E29" i="12"/>
  <c r="B12" i="4"/>
  <c r="D25" i="3"/>
  <c r="D16" i="3"/>
  <c r="B5" i="12" l="1"/>
  <c r="B6" i="24"/>
  <c r="G20" i="21"/>
  <c r="G21" i="21" s="1"/>
  <c r="G17" i="21"/>
  <c r="G18" i="21" s="1"/>
  <c r="H7" i="21"/>
  <c r="H14" i="21" s="1"/>
  <c r="I5" i="21"/>
  <c r="F21" i="21"/>
  <c r="E35" i="12"/>
  <c r="E53" i="12" s="1"/>
  <c r="E59" i="12" s="1"/>
  <c r="E70" i="12" s="1"/>
  <c r="E49" i="3"/>
  <c r="E48" i="3"/>
  <c r="I7" i="21" l="1"/>
  <c r="I14" i="21" s="1"/>
  <c r="J5" i="21"/>
  <c r="H20" i="21"/>
  <c r="H17" i="21"/>
  <c r="H18" i="21" s="1"/>
  <c r="C27" i="21" l="1"/>
  <c r="J7" i="21"/>
  <c r="J14" i="21" s="1"/>
  <c r="H21" i="21"/>
  <c r="I20" i="21"/>
  <c r="I21" i="21" s="1"/>
  <c r="I17" i="21"/>
  <c r="I18" i="21" s="1"/>
  <c r="J20" i="21" l="1"/>
  <c r="J17" i="21"/>
  <c r="J18" i="21" s="1"/>
  <c r="C29" i="21"/>
  <c r="C36" i="21" s="1"/>
  <c r="D27" i="21"/>
  <c r="C39" i="21" l="1"/>
  <c r="C40" i="21" s="1"/>
  <c r="C42" i="21"/>
  <c r="J21" i="21"/>
  <c r="E27" i="21"/>
  <c r="D29" i="21"/>
  <c r="D36" i="21" s="1"/>
  <c r="F27" i="21" l="1"/>
  <c r="E29" i="21"/>
  <c r="E36" i="21" s="1"/>
  <c r="C43" i="21"/>
  <c r="D42" i="21"/>
  <c r="D39" i="21"/>
  <c r="D40" i="21" s="1"/>
  <c r="E42" i="21" l="1"/>
  <c r="E39" i="21"/>
  <c r="E40" i="21" s="1"/>
  <c r="D43" i="21"/>
  <c r="G27" i="21"/>
  <c r="F29" i="21"/>
  <c r="F36" i="21" s="1"/>
  <c r="F42" i="21" l="1"/>
  <c r="F39" i="21"/>
  <c r="F40" i="21" s="1"/>
  <c r="H27" i="21"/>
  <c r="G29" i="21"/>
  <c r="G36" i="21" s="1"/>
  <c r="F43" i="21"/>
  <c r="E43" i="21"/>
  <c r="G42" i="21" l="1"/>
  <c r="G39" i="21"/>
  <c r="G40" i="21" s="1"/>
  <c r="H29" i="21"/>
  <c r="H36" i="21" s="1"/>
  <c r="I27" i="21"/>
  <c r="I29" i="21" l="1"/>
  <c r="I36" i="21" s="1"/>
  <c r="C5" i="22"/>
  <c r="H42" i="21"/>
  <c r="H39" i="21"/>
  <c r="H40" i="21" s="1"/>
  <c r="H43" i="21"/>
  <c r="G43" i="21"/>
  <c r="D5" i="22" l="1"/>
  <c r="C7" i="22"/>
  <c r="C14" i="22" s="1"/>
  <c r="I42" i="21"/>
  <c r="I39" i="21"/>
  <c r="I40" i="21" s="1"/>
  <c r="I43" i="21" l="1"/>
  <c r="C20" i="22"/>
  <c r="C17" i="22"/>
  <c r="C18" i="22" s="1"/>
  <c r="E5" i="22"/>
  <c r="D7" i="22"/>
  <c r="D14" i="22" s="1"/>
  <c r="D20" i="22" l="1"/>
  <c r="D17" i="22"/>
  <c r="D18" i="22" s="1"/>
  <c r="C21" i="22"/>
  <c r="F5" i="22"/>
  <c r="E7" i="22"/>
  <c r="E14" i="22" s="1"/>
  <c r="F7" i="22" l="1"/>
  <c r="F14" i="22" s="1"/>
  <c r="G5" i="22"/>
  <c r="E20" i="22"/>
  <c r="E17" i="22"/>
  <c r="E18" i="22" s="1"/>
  <c r="E21" i="22"/>
  <c r="D21" i="22"/>
  <c r="H5" i="22" l="1"/>
  <c r="G7" i="22"/>
  <c r="G14" i="22" s="1"/>
  <c r="F20" i="22"/>
  <c r="F17" i="22"/>
  <c r="F18" i="22" s="1"/>
  <c r="G20" i="22" l="1"/>
  <c r="G17" i="22"/>
  <c r="G18" i="22" s="1"/>
  <c r="I5" i="22"/>
  <c r="H7" i="22"/>
  <c r="H14" i="22" s="1"/>
  <c r="F21" i="22"/>
  <c r="I7" i="22" l="1"/>
  <c r="I14" i="22" s="1"/>
  <c r="J5" i="22"/>
  <c r="H20" i="22"/>
  <c r="H17" i="22"/>
  <c r="H18" i="22" s="1"/>
  <c r="G21" i="22"/>
  <c r="C27" i="22" l="1"/>
  <c r="J7" i="22"/>
  <c r="J14" i="22" s="1"/>
  <c r="H21" i="22"/>
  <c r="I20" i="22"/>
  <c r="I21" i="22" s="1"/>
  <c r="I17" i="22"/>
  <c r="I18" i="22" s="1"/>
  <c r="J20" i="22" l="1"/>
  <c r="J21" i="22" s="1"/>
  <c r="J17" i="22"/>
  <c r="J18" i="22" s="1"/>
  <c r="D27" i="22"/>
  <c r="C29" i="22"/>
  <c r="C36" i="22" s="1"/>
  <c r="C42" i="22" l="1"/>
  <c r="C39" i="22"/>
  <c r="C40" i="22" s="1"/>
  <c r="E27" i="22"/>
  <c r="D29" i="22"/>
  <c r="D36" i="22" s="1"/>
  <c r="E29" i="22" l="1"/>
  <c r="E36" i="22" s="1"/>
  <c r="F27" i="22"/>
  <c r="D42" i="22"/>
  <c r="D39" i="22"/>
  <c r="D40" i="22" s="1"/>
  <c r="C43" i="22"/>
  <c r="D43" i="22" l="1"/>
  <c r="F29" i="22"/>
  <c r="F36" i="22" s="1"/>
  <c r="G27" i="22"/>
  <c r="E42" i="22"/>
  <c r="E39" i="22"/>
  <c r="E40" i="22" s="1"/>
  <c r="F42" i="22" l="1"/>
  <c r="F43" i="22" s="1"/>
  <c r="F39" i="22"/>
  <c r="F40" i="22" s="1"/>
  <c r="E43" i="22"/>
  <c r="G29" i="22"/>
  <c r="G36" i="22" s="1"/>
  <c r="H27" i="22"/>
  <c r="G42" i="22" l="1"/>
  <c r="G39" i="22"/>
  <c r="G40" i="22" s="1"/>
  <c r="I27" i="22"/>
  <c r="I29" i="22" s="1"/>
  <c r="I36" i="22" s="1"/>
  <c r="H29" i="22"/>
  <c r="H36" i="22" s="1"/>
  <c r="H42" i="22" l="1"/>
  <c r="H39" i="22"/>
  <c r="H40" i="22" s="1"/>
  <c r="I42" i="22"/>
  <c r="I39" i="22"/>
  <c r="G43" i="22"/>
  <c r="H43" i="22"/>
  <c r="I43" i="22"/>
  <c r="I40" i="22" l="1"/>
</calcChain>
</file>

<file path=xl/sharedStrings.xml><?xml version="1.0" encoding="utf-8"?>
<sst xmlns="http://schemas.openxmlformats.org/spreadsheetml/2006/main" count="746" uniqueCount="450">
  <si>
    <t>Affordable Housing Fund Program (AHFP)</t>
  </si>
  <si>
    <r>
      <rPr>
        <b/>
        <sz val="12"/>
        <rFont val="Calibri"/>
        <family val="2"/>
        <scheme val="minor"/>
      </rPr>
      <t xml:space="preserve">If the project is rehabilitation AND the site is located in the 100-year flood hazard zone, </t>
    </r>
    <r>
      <rPr>
        <sz val="12"/>
        <rFont val="Calibri"/>
        <family val="2"/>
        <scheme val="minor"/>
      </rPr>
      <t>the use of funds to mitigate flood hazards is permitted.  The use of permanent gap funds for activities other than flood mitigation is permissible if the project can evidence committed funds that are already designated for flood mitigation.</t>
    </r>
  </si>
  <si>
    <t>Information Page Only</t>
  </si>
  <si>
    <t>AFFORDABLE HOUSING FUND PROGRAM (AHFP)</t>
  </si>
  <si>
    <t>Type answer or click on shaded cells to activate drop down menu arrow to right of box.  Backspace to clear answer.</t>
  </si>
  <si>
    <t>Loan Amount Requested:</t>
  </si>
  <si>
    <t>Will relocation be required?</t>
  </si>
  <si>
    <t>Cost per Unit:</t>
  </si>
  <si>
    <t>Total Project Costs</t>
  </si>
  <si>
    <t>Costs</t>
  </si>
  <si>
    <t>Hard Construction Costs</t>
  </si>
  <si>
    <t>Soft Costs</t>
  </si>
  <si>
    <t>Total</t>
  </si>
  <si>
    <t>Status of Application</t>
  </si>
  <si>
    <t xml:space="preserve">Total </t>
  </si>
  <si>
    <t>Is the project over funded?</t>
  </si>
  <si>
    <t>Is the project under funded?</t>
  </si>
  <si>
    <t xml:space="preserve">Development Team Role(s) Titles </t>
  </si>
  <si>
    <t>Appraiser</t>
  </si>
  <si>
    <t>Engineer Environmental</t>
  </si>
  <si>
    <t>Surveyor</t>
  </si>
  <si>
    <t>Architect</t>
  </si>
  <si>
    <t>Consultant</t>
  </si>
  <si>
    <t>Attorney</t>
  </si>
  <si>
    <t>Include any positive or negative site characteristics (examples include but are not limited to proximity to shopping, schools, transportation and medical services, railroad tracks/crossings, airports and flood zones);</t>
  </si>
  <si>
    <t>A.</t>
  </si>
  <si>
    <t>Local governments and local government housing authorities;</t>
  </si>
  <si>
    <t>B.</t>
  </si>
  <si>
    <t>Nonprofit organizations recognized as exempt from federal income tax under Section 501(C)(3) of the Internal Revenue Code and that provide assistance to Low- and moderate- income citizens of this State;</t>
  </si>
  <si>
    <t>C.</t>
  </si>
  <si>
    <t>Regional or statewide housing assistance organizations that have been recognized as exempt under Section 501(C)(3) of the Internal Revenue Code and that provide assistance to low-and moderate-income citizens of this State.</t>
  </si>
  <si>
    <t>D.</t>
  </si>
  <si>
    <t>Is the applicant currently on HUD's Excluded Parties list?</t>
  </si>
  <si>
    <t>E.</t>
  </si>
  <si>
    <t>Has the applicant been on HUD's Excluded Parties list in the past?</t>
  </si>
  <si>
    <t>F.</t>
  </si>
  <si>
    <t>Does a third party accounting firm audit your organization's financial statements each year?</t>
  </si>
  <si>
    <t>G.</t>
  </si>
  <si>
    <t>Does the applicant have unresolved material audit findings, particularly related to funds management or compliance with federal program requirements, during the most recent three-year period?</t>
  </si>
  <si>
    <t>Date</t>
  </si>
  <si>
    <t xml:space="preserve">Type answer here: </t>
  </si>
  <si>
    <t>PROJECT NARRATIVE REQUIREMENTS</t>
  </si>
  <si>
    <t>DEVELOPMENT LOANS</t>
  </si>
  <si>
    <t>AVAILABILITY:</t>
  </si>
  <si>
    <t>FUNDING LIMIT:</t>
  </si>
  <si>
    <t>TERMS:</t>
  </si>
  <si>
    <r>
      <rPr>
        <b/>
        <sz val="12"/>
        <rFont val="Calibri"/>
        <family val="2"/>
        <scheme val="minor"/>
      </rPr>
      <t>PURPOSE</t>
    </r>
    <r>
      <rPr>
        <sz val="12"/>
        <rFont val="Calibri"/>
        <family val="2"/>
        <scheme val="minor"/>
      </rPr>
      <t xml:space="preserve">: </t>
    </r>
  </si>
  <si>
    <t>To provide financing for activities associated with the development and/or preservation of affordable housing</t>
  </si>
  <si>
    <t>Ongoing basis</t>
  </si>
  <si>
    <t>General Contractor</t>
  </si>
  <si>
    <t>Developer</t>
  </si>
  <si>
    <t>Land</t>
  </si>
  <si>
    <t>Earthwork</t>
  </si>
  <si>
    <t>Roads, Walks, and Paving</t>
  </si>
  <si>
    <t>Other</t>
  </si>
  <si>
    <t>Concrete</t>
  </si>
  <si>
    <t>Masonry</t>
  </si>
  <si>
    <t>Metals</t>
  </si>
  <si>
    <t>Rough Carpentry</t>
  </si>
  <si>
    <t>Finish Carpentry</t>
  </si>
  <si>
    <t>Insulation</t>
  </si>
  <si>
    <t>Roofing</t>
  </si>
  <si>
    <t>Sheet Metal</t>
  </si>
  <si>
    <t>Doors</t>
  </si>
  <si>
    <t>Windows</t>
  </si>
  <si>
    <t>Drywall</t>
  </si>
  <si>
    <t>Acoustical</t>
  </si>
  <si>
    <t>Resilient Flooring</t>
  </si>
  <si>
    <t>Painting/Decorating</t>
  </si>
  <si>
    <t>Specialties</t>
  </si>
  <si>
    <t>Cabinets</t>
  </si>
  <si>
    <t>Appliances</t>
  </si>
  <si>
    <t>Blinds/Shades</t>
  </si>
  <si>
    <t>Carpets</t>
  </si>
  <si>
    <t>Special Construction</t>
  </si>
  <si>
    <t>Elevators</t>
  </si>
  <si>
    <t>Plumbing and Hot Water</t>
  </si>
  <si>
    <t>Heat, Air and Ventilation</t>
  </si>
  <si>
    <t>Electrical</t>
  </si>
  <si>
    <t>Total Soft Costs</t>
  </si>
  <si>
    <t>Construction Insurance</t>
  </si>
  <si>
    <t>Construction Interest</t>
  </si>
  <si>
    <t>Construction Loan Fees</t>
  </si>
  <si>
    <t>Permanent Loan Fees</t>
  </si>
  <si>
    <t>Soft Cost Contingency</t>
  </si>
  <si>
    <t>Acquisition</t>
  </si>
  <si>
    <t>Developer Fee</t>
  </si>
  <si>
    <t>Taxes</t>
  </si>
  <si>
    <t xml:space="preserve">Enter All Sources of Funding </t>
  </si>
  <si>
    <t>Aerial site map of subject property</t>
  </si>
  <si>
    <t>If new construction, provide evidence the site is not in the 100-year flood hazard area</t>
  </si>
  <si>
    <t>Evidence of Site Control (non expired)</t>
  </si>
  <si>
    <t>Architectural plans/specs., scope of work, other building plans</t>
  </si>
  <si>
    <t xml:space="preserve">Copy of Appraisal / If not available at this time, provide a statement of when expected </t>
  </si>
  <si>
    <t xml:space="preserve"> Application </t>
  </si>
  <si>
    <t>Applicant's current year operating budget with YTD actual</t>
  </si>
  <si>
    <t>General Contractor's WV Contractor's license</t>
  </si>
  <si>
    <t>Building Permit</t>
  </si>
  <si>
    <t>Copies of construction contract(s)</t>
  </si>
  <si>
    <t>Copies of Environmental Reports</t>
  </si>
  <si>
    <t>Owner's / Borrower's Comprehensive General Liability Insurance</t>
  </si>
  <si>
    <t>Evidence of Property Insurance (subject property)</t>
  </si>
  <si>
    <t>Owner/Borrower's Evidence of Worker's Compensation Insurance or Exemption Certificate</t>
  </si>
  <si>
    <t>Flood Insurance (if existing and in the 100-year flood hazard area)</t>
  </si>
  <si>
    <t>Builder's Risk Insurance</t>
  </si>
  <si>
    <t>Project's Audited Financial Statements (preferred) for last three years</t>
  </si>
  <si>
    <t>X</t>
  </si>
  <si>
    <t>Statistical evidence supporting the need for target population</t>
  </si>
  <si>
    <r>
      <t xml:space="preserve">Copies of </t>
    </r>
    <r>
      <rPr>
        <b/>
        <i/>
        <sz val="12"/>
        <color theme="1"/>
        <rFont val="Calibri"/>
        <family val="2"/>
        <scheme val="minor"/>
      </rPr>
      <t>all</t>
    </r>
    <r>
      <rPr>
        <sz val="12"/>
        <color theme="1"/>
        <rFont val="Calibri"/>
        <family val="2"/>
        <scheme val="minor"/>
      </rPr>
      <t xml:space="preserve"> Funding Source Commitments and/or Letters of Intent as outlined on the application's budget</t>
    </r>
  </si>
  <si>
    <r>
      <t>Application Fee $200 (non-refundable):</t>
    </r>
    <r>
      <rPr>
        <i/>
        <sz val="12"/>
        <rFont val="Calibri"/>
        <family val="2"/>
        <scheme val="minor"/>
      </rPr>
      <t xml:space="preserve"> Mail to WVHDF/ATTN: Accounting, 5710 MacCorkle Avenue, SE, Charleston, WV 25314</t>
    </r>
  </si>
  <si>
    <r>
      <t xml:space="preserve">REQUIRED ATTACHMENTS / </t>
    </r>
    <r>
      <rPr>
        <i/>
        <sz val="14"/>
        <color rgb="FF0070C0"/>
        <rFont val="Calibri"/>
        <family val="2"/>
        <scheme val="minor"/>
      </rPr>
      <t xml:space="preserve">Name your application attachments by # and name listed below and mark if included.  </t>
    </r>
  </si>
  <si>
    <t>Type answers below or include as a separate attachment titled per the Required Attachment Index (last tab)</t>
  </si>
  <si>
    <t xml:space="preserve">IRS EIN Evidence from Dept. of Treasury </t>
  </si>
  <si>
    <t>The West Virginia Housing Development Fund is an Equal Housing Opportunity Lender</t>
  </si>
  <si>
    <t>West Virginia Housing Development Fund</t>
  </si>
  <si>
    <t>5710 MacCorkle Avenue, SE</t>
  </si>
  <si>
    <t>Charleston, WV 25304</t>
  </si>
  <si>
    <t>The WVHDF reserves the right to accept or reject any application at its sole discretion.</t>
  </si>
  <si>
    <t>Development Loan Application</t>
  </si>
  <si>
    <t>APPLICATION INSTRUCTIONS</t>
  </si>
  <si>
    <r>
      <t xml:space="preserve">ELIGIBILITY: </t>
    </r>
    <r>
      <rPr>
        <sz val="12"/>
        <rFont val="Calibri"/>
        <family val="2"/>
        <scheme val="minor"/>
      </rPr>
      <t xml:space="preserve"> The following questions will be considered when determining each applicant's eligibility.  For more information on applicant eligibility, please refer to the AHFP guide on our website.</t>
    </r>
  </si>
  <si>
    <t>The Development Loan product purpose is to provide financing for activities associated with the development and/or preservation of affordable housing. Funds may be used for demolition only when associated with plans to move forward on an eligible housing project; may include Tax Incentive Programs for Acquisition only (e.g. , LIHTC Projects)</t>
  </si>
  <si>
    <r>
      <t xml:space="preserve">Each product application requires a $200 non-refundable application fee.  </t>
    </r>
    <r>
      <rPr>
        <sz val="12"/>
        <rFont val="Calibri"/>
        <family val="2"/>
        <scheme val="minor"/>
      </rPr>
      <t xml:space="preserve">Make checks payable to:  West Virginia Housing Development Fund  </t>
    </r>
  </si>
  <si>
    <r>
      <t xml:space="preserve">The Affordable Housing Fund Program (AHFP) is designed to provide financial assistance to eligible organizations which focus on providing and preserving affordable housing in West Virginia.  The AHFP's loan products (activities), loan purposes, funding limits and terms are outlined in the AHFP Program guide which can be downloaded from our website. </t>
    </r>
    <r>
      <rPr>
        <u/>
        <sz val="12"/>
        <color rgb="FF0070C0"/>
        <rFont val="Calibri"/>
        <family val="2"/>
        <scheme val="minor"/>
      </rPr>
      <t>https://www.wvhdf.com/programs/affordable-housing-fund</t>
    </r>
    <r>
      <rPr>
        <sz val="12"/>
        <color rgb="FF0070C0"/>
        <rFont val="Calibri"/>
        <family val="2"/>
        <scheme val="minor"/>
      </rPr>
      <t xml:space="preserve"> (copy and paste link to browser).</t>
    </r>
  </si>
  <si>
    <r>
      <t xml:space="preserve">Application Workbook and all Required Attachments </t>
    </r>
    <r>
      <rPr>
        <i/>
        <sz val="12"/>
        <rFont val="Calibri"/>
        <family val="2"/>
        <scheme val="minor"/>
      </rPr>
      <t>(Excel or PDF format) - No paper copy required</t>
    </r>
  </si>
  <si>
    <t>Audited Financial Statements (most recent three years)</t>
  </si>
  <si>
    <t>990 filings (most recent two years)</t>
  </si>
  <si>
    <t>Applicant's organizational Résumé (covering 10 years to current)</t>
  </si>
  <si>
    <t>Applicant's organizational Strategic Plan / Long Term Plan</t>
  </si>
  <si>
    <t>Applicant's business registration certificate (WV)</t>
  </si>
  <si>
    <t>N/A</t>
  </si>
  <si>
    <t>Intentionally left blank</t>
  </si>
  <si>
    <t xml:space="preserve">Contact Darlene King at Dking@wvhdf.com or 304-391-8673 for questions about this application. </t>
  </si>
  <si>
    <r>
      <rPr>
        <b/>
        <i/>
        <sz val="12"/>
        <rFont val="Calibri"/>
        <family val="2"/>
        <scheme val="minor"/>
      </rPr>
      <t xml:space="preserve">Make checks payable to:  </t>
    </r>
    <r>
      <rPr>
        <i/>
        <sz val="12"/>
        <rFont val="Calibri"/>
        <family val="2"/>
        <scheme val="minor"/>
      </rPr>
      <t xml:space="preserve">West Virginia Housing Development Fund. </t>
    </r>
    <r>
      <rPr>
        <b/>
        <i/>
        <sz val="12"/>
        <rFont val="Calibri"/>
        <family val="2"/>
        <scheme val="minor"/>
      </rPr>
      <t xml:space="preserve">MEMO: </t>
    </r>
    <r>
      <rPr>
        <i/>
        <sz val="12"/>
        <rFont val="Calibri"/>
        <family val="2"/>
        <scheme val="minor"/>
      </rPr>
      <t xml:space="preserve"> AHFP </t>
    </r>
  </si>
  <si>
    <t>Not to exceed $250,000. Disbursed on a monthly basis (24-month draw period)</t>
  </si>
  <si>
    <t>Up to 5% interest, LTV not to exceed 100%.  The repayment structure will be based on the type of project being financed and the associated risk.  The loan term shall not exceed 30 years. $200 nonrefundable application fee.  Loan renewal applications must be accompanied by a $100 nonrefundable application fee.</t>
  </si>
  <si>
    <t>Source 2</t>
  </si>
  <si>
    <t>Source 3</t>
  </si>
  <si>
    <t>Source 4</t>
  </si>
  <si>
    <t>Source 5</t>
  </si>
  <si>
    <t>Totals</t>
  </si>
  <si>
    <t>Total Hard Costs</t>
  </si>
  <si>
    <t>General Requirements</t>
  </si>
  <si>
    <t>Description</t>
  </si>
  <si>
    <t>Management Fee</t>
  </si>
  <si>
    <t>Legal</t>
  </si>
  <si>
    <t>Insurance</t>
  </si>
  <si>
    <t>Total Development Costs</t>
  </si>
  <si>
    <t xml:space="preserve"> </t>
  </si>
  <si>
    <t>Unit Size</t>
  </si>
  <si>
    <t>Number of Units</t>
  </si>
  <si>
    <t>Owner Monthly Rent</t>
  </si>
  <si>
    <t>Total Monthly Rent</t>
  </si>
  <si>
    <t>Select One</t>
  </si>
  <si>
    <t>Commercial Rental Units</t>
  </si>
  <si>
    <t>Unit Description</t>
  </si>
  <si>
    <t>Units Square Feet</t>
  </si>
  <si>
    <t>Tenant or Owner Utilities</t>
  </si>
  <si>
    <t>Total Monthly Rent for Commercial Units</t>
  </si>
  <si>
    <t>Construction Contingency</t>
  </si>
  <si>
    <t>Engineering Fees</t>
  </si>
  <si>
    <t>Project Consultant Fees</t>
  </si>
  <si>
    <t>Soil Boring, Envir. Survey, Lead-Based Paint Eval.</t>
  </si>
  <si>
    <t>Real Estate Attorney Fees</t>
  </si>
  <si>
    <t>Initial Rent-Up Reserve</t>
  </si>
  <si>
    <t>Initial Operating Reserve</t>
  </si>
  <si>
    <t>Initial Replacement Reserve</t>
  </si>
  <si>
    <t>Other Initial Project Reserves Costs</t>
  </si>
  <si>
    <t>Tenant Relocation Costs</t>
  </si>
  <si>
    <t>Marketing/Management</t>
  </si>
  <si>
    <t>Operating Expenses</t>
  </si>
  <si>
    <t>Other Project Administration &amp; Management Costs</t>
  </si>
  <si>
    <t xml:space="preserve">Demolition </t>
  </si>
  <si>
    <t>Site Utilities</t>
  </si>
  <si>
    <t>Project Sign</t>
  </si>
  <si>
    <t>Lawns and Planting</t>
  </si>
  <si>
    <t>Other site improvements</t>
  </si>
  <si>
    <t>Builder's Overhead</t>
  </si>
  <si>
    <t>Builder Profit</t>
  </si>
  <si>
    <t>Architect Design Fee</t>
  </si>
  <si>
    <t>Architect Inspection Fee</t>
  </si>
  <si>
    <t>Site Work</t>
  </si>
  <si>
    <t>BUDGET</t>
  </si>
  <si>
    <t>Builder's Bond / LOC Premium</t>
  </si>
  <si>
    <t>Other Construction/Rehabilitation Costs</t>
  </si>
  <si>
    <t>Architect / Engineering Fees</t>
  </si>
  <si>
    <t>Construction / Rehabilitation Costs</t>
  </si>
  <si>
    <t>Other Architectural / Engineering Fees</t>
  </si>
  <si>
    <t>Diff.</t>
  </si>
  <si>
    <t>Other Soft/Carrying Costs</t>
  </si>
  <si>
    <t>Permit Fees</t>
  </si>
  <si>
    <t>Capital Needs Assessment</t>
  </si>
  <si>
    <t>Tap and Impact Fees</t>
  </si>
  <si>
    <t>Accounting Fees / Cost Certification</t>
  </si>
  <si>
    <t>Other Legal Fees</t>
  </si>
  <si>
    <t>Title / Recording Fees</t>
  </si>
  <si>
    <t xml:space="preserve">Market Study </t>
  </si>
  <si>
    <t xml:space="preserve">Appraisal </t>
  </si>
  <si>
    <t xml:space="preserve">Survey </t>
  </si>
  <si>
    <t>Project Reserves</t>
  </si>
  <si>
    <t xml:space="preserve">Project Admin. &amp; Mgmt. Costs </t>
  </si>
  <si>
    <t>Other Administrative/Management Costs</t>
  </si>
  <si>
    <t>Rehabilitation of Existing Structures (Itemize below)</t>
  </si>
  <si>
    <t>Property Income Information</t>
  </si>
  <si>
    <t xml:space="preserve"> Monthly Rent</t>
  </si>
  <si>
    <t xml:space="preserve">PROJECT DETAILS - Continued </t>
  </si>
  <si>
    <t xml:space="preserve"> RESIDENTIAL BUDGET SOURCES AND USES</t>
  </si>
  <si>
    <t>Property Estimated Annual Expense Information</t>
  </si>
  <si>
    <t xml:space="preserve">a. Operating &amp; Maintenance </t>
  </si>
  <si>
    <t>c.  Administrative</t>
  </si>
  <si>
    <t>Annual Expense</t>
  </si>
  <si>
    <t>Janitor/Cleaning-Payroll/Contract</t>
  </si>
  <si>
    <t>Advertising</t>
  </si>
  <si>
    <t>Janitor/Cleaning-Supplies</t>
  </si>
  <si>
    <t>Security-Payroll/Contract</t>
  </si>
  <si>
    <t>Manager-Payroll</t>
  </si>
  <si>
    <t>Grounds-Payroll/Contract</t>
  </si>
  <si>
    <t>Office Staff-Payroll</t>
  </si>
  <si>
    <t>Grounds-Supplies</t>
  </si>
  <si>
    <t>Office-Supplies</t>
  </si>
  <si>
    <t>Maintenance-Payroll/Contract</t>
  </si>
  <si>
    <t>Maintenance-Supplies</t>
  </si>
  <si>
    <t>Auditing</t>
  </si>
  <si>
    <t>Decorating-Supplies</t>
  </si>
  <si>
    <t>Bookkeeping/Accounting Fees</t>
  </si>
  <si>
    <t>Elevator Maintenance</t>
  </si>
  <si>
    <t>Telephone/Answering Service</t>
  </si>
  <si>
    <t>Exterminating</t>
  </si>
  <si>
    <t>HVAC Maintenance</t>
  </si>
  <si>
    <t>Snow Removal</t>
  </si>
  <si>
    <t>Total Administrative</t>
  </si>
  <si>
    <t>Trash Removal</t>
  </si>
  <si>
    <t>d.  Taxes &amp; Insurance</t>
  </si>
  <si>
    <t>Total Operating &amp; Maintenance</t>
  </si>
  <si>
    <t>Real Estate Taxes*</t>
  </si>
  <si>
    <t>b.  Utilities</t>
  </si>
  <si>
    <t>Property &amp; Liability Insurance*</t>
  </si>
  <si>
    <t>Payroll Taxes</t>
  </si>
  <si>
    <t>Electricity</t>
  </si>
  <si>
    <t>Fidelity Bond</t>
  </si>
  <si>
    <t>Water</t>
  </si>
  <si>
    <t>Workers' Compensation</t>
  </si>
  <si>
    <t>Gas</t>
  </si>
  <si>
    <t>Health Insurance &amp; Employee Benefits</t>
  </si>
  <si>
    <t>Sewer</t>
  </si>
  <si>
    <t>Miscellaneous Taxes</t>
  </si>
  <si>
    <t>Miscellaneous Utilities</t>
  </si>
  <si>
    <t>Miscellaneous Insurance</t>
  </si>
  <si>
    <t>Total Utilities</t>
  </si>
  <si>
    <t>Total Taxes &amp; Insurance</t>
  </si>
  <si>
    <t>e.  Total Estimated Annual Expenses (a+b+c+d)</t>
  </si>
  <si>
    <t xml:space="preserve">f.  Total Estimated Annual Expenses/Total Number of Units:      </t>
  </si>
  <si>
    <t>*For each of these items, a property-specific estimate must be submitted with this Request.</t>
  </si>
  <si>
    <t>Misc.</t>
  </si>
  <si>
    <t>Provide estimated (based upon normalized operations) annual expense information all units in the property.  New construction and Adaptive Re-Use:  provide year-end operating information from a comparable project currently in operation.  Rehabilitation:  provide previous year-end operating information.</t>
  </si>
  <si>
    <t>Property Annual Cash Flow</t>
  </si>
  <si>
    <t>Residential Rental Units</t>
  </si>
  <si>
    <t>Commercial</t>
  </si>
  <si>
    <t>Rental Units</t>
  </si>
  <si>
    <t>Gross Rents (From Item 31)</t>
  </si>
  <si>
    <t>Less:</t>
  </si>
  <si>
    <t>Vacancy Allowances</t>
  </si>
  <si>
    <t>Vacancy Percentages</t>
  </si>
  <si>
    <t>Net Rents:</t>
  </si>
  <si>
    <t>Other Income (Describe):</t>
  </si>
  <si>
    <t>Total Income:</t>
  </si>
  <si>
    <t>Total Expenses Other than Interest and Depreciation</t>
  </si>
  <si>
    <t>Less:  Additions to the Replacement Reserve</t>
  </si>
  <si>
    <t>Net Operating Income Before Interest and Depreciation</t>
  </si>
  <si>
    <t xml:space="preserve">Less:  </t>
  </si>
  <si>
    <t>Debt Service (Principal and Interest) (From Item 24)</t>
  </si>
  <si>
    <t>Debt Service Coverage Ratio</t>
  </si>
  <si>
    <t>Estimated Annual Percentage of Increase for:</t>
  </si>
  <si>
    <t xml:space="preserve">or explain increase </t>
  </si>
  <si>
    <t>Commercial Rental Units:</t>
  </si>
  <si>
    <t>Other Income Sources:</t>
  </si>
  <si>
    <t>Operating Expenses:</t>
  </si>
  <si>
    <t>Additions to Replacement Reserve</t>
  </si>
  <si>
    <r>
      <t xml:space="preserve">Expenses </t>
    </r>
    <r>
      <rPr>
        <sz val="12"/>
        <rFont val="Calibri"/>
        <family val="2"/>
        <scheme val="minor"/>
      </rPr>
      <t>(From Item 32):</t>
    </r>
  </si>
  <si>
    <r>
      <t xml:space="preserve">Preservation Reserve Account </t>
    </r>
    <r>
      <rPr>
        <b/>
        <sz val="12"/>
        <rFont val="Calibri"/>
        <family val="2"/>
        <scheme val="minor"/>
      </rPr>
      <t>*</t>
    </r>
  </si>
  <si>
    <t>1 BR</t>
  </si>
  <si>
    <t>Residential Rental Units:</t>
  </si>
  <si>
    <t>Interest Rate</t>
  </si>
  <si>
    <t>Annual Debt Service</t>
  </si>
  <si>
    <t>Phone Number</t>
  </si>
  <si>
    <t>Loan Term</t>
  </si>
  <si>
    <t>Financing Type</t>
  </si>
  <si>
    <t>Financing Amount</t>
  </si>
  <si>
    <t>Submitted</t>
  </si>
  <si>
    <t>Commitment Date</t>
  </si>
  <si>
    <t>Source 6</t>
  </si>
  <si>
    <t>WVHDF AHFP (Darlene King)</t>
  </si>
  <si>
    <t>Amortizaton Term</t>
  </si>
  <si>
    <t>1-800-983-9843 (304-391-8673)</t>
  </si>
  <si>
    <t xml:space="preserve">Organization Name </t>
  </si>
  <si>
    <t>Contact Name</t>
  </si>
  <si>
    <t>Contract Executed?</t>
  </si>
  <si>
    <t>Gap Financing</t>
  </si>
  <si>
    <t>Attach Statement</t>
  </si>
  <si>
    <t>30-Year Annual Cash Flow Projection</t>
  </si>
  <si>
    <t>Year 1</t>
  </si>
  <si>
    <t>Year 2</t>
  </si>
  <si>
    <t>Year 3</t>
  </si>
  <si>
    <t>Year 4</t>
  </si>
  <si>
    <t>Year 5</t>
  </si>
  <si>
    <t>Year 6</t>
  </si>
  <si>
    <t>Year 7</t>
  </si>
  <si>
    <t>Year 8</t>
  </si>
  <si>
    <t>Total Net Rent</t>
  </si>
  <si>
    <t>Total Other Income</t>
  </si>
  <si>
    <t>Less: Total Expenses Other than Interest and Depreciation</t>
  </si>
  <si>
    <t>Less: Additions Replacement Reserve</t>
  </si>
  <si>
    <t>Less: Preservation Reserve Account</t>
  </si>
  <si>
    <t>Less: Debt Service</t>
  </si>
  <si>
    <t>Cash Flow</t>
  </si>
  <si>
    <t>Cumulative Cash Flow</t>
  </si>
  <si>
    <t>Average Debt Service Coverage Ratio</t>
  </si>
  <si>
    <t>Year 9</t>
  </si>
  <si>
    <t>Year 10</t>
  </si>
  <si>
    <t>Year 11</t>
  </si>
  <si>
    <t>Year 12</t>
  </si>
  <si>
    <t>Year 13</t>
  </si>
  <si>
    <t>Year 14</t>
  </si>
  <si>
    <t>Year 15</t>
  </si>
  <si>
    <t xml:space="preserve">Cash Flow </t>
  </si>
  <si>
    <t>(Continued)  30-Year Annual Cash Flow Projection</t>
  </si>
  <si>
    <t>Year 16</t>
  </si>
  <si>
    <t>Year 17</t>
  </si>
  <si>
    <t>Year 18</t>
  </si>
  <si>
    <t>Year 19</t>
  </si>
  <si>
    <t>Year 20</t>
  </si>
  <si>
    <t>Year 21</t>
  </si>
  <si>
    <t>Year 22</t>
  </si>
  <si>
    <t>Year 23</t>
  </si>
  <si>
    <t>Year 24</t>
  </si>
  <si>
    <t>Year 25</t>
  </si>
  <si>
    <t>Year 26</t>
  </si>
  <si>
    <t>Year 27</t>
  </si>
  <si>
    <t>Year 28</t>
  </si>
  <si>
    <t>Year 29</t>
  </si>
  <si>
    <t>Year 30</t>
  </si>
  <si>
    <t>Year 1 from Property Cash Flow H22.  Years 2 through 30 calculated using annual percentage increases from Property Cash Flow Page.</t>
  </si>
  <si>
    <t>Full Year of Annualized Operations year 24 - 30</t>
  </si>
  <si>
    <t>Full Year of Annualized Operations Year 16 - 23</t>
  </si>
  <si>
    <t>Full Year of Annualized Operations Year 9 - 15</t>
  </si>
  <si>
    <t>Full Year of Annualized Operations  Year 1 - 8</t>
  </si>
  <si>
    <t xml:space="preserve">Debt Service Coverage Ratio </t>
  </si>
  <si>
    <t>* WVHDF HOME/HTF Sources.  For underwriting purposes and Debit Service Coverage Calculation, a HOME/HTF Preservation Reserve amount is considered a debt service amount.</t>
  </si>
  <si>
    <t xml:space="preserve">Authorization to Release Information </t>
  </si>
  <si>
    <t xml:space="preserve">Project Name:  </t>
  </si>
  <si>
    <t xml:space="preserve">Project Address:  </t>
  </si>
  <si>
    <t>To Whom It May Concern:</t>
  </si>
  <si>
    <t>a.</t>
  </si>
  <si>
    <t>b.</t>
  </si>
  <si>
    <t>The undersigned authorizes all funding sources for the Project to provide to the Fund any and all information and documentation requested by the Fund regarding the undersigned and/or Project.  Such information includes, but is not limited to, account history, length of business relationship, history or business relationship, credit worthiness, and the terms of or a copy of the financing commitment for the Project.  The Fund may address this authorization to any party named in the HOME and/or HTF loan application.</t>
  </si>
  <si>
    <t>c.</t>
  </si>
  <si>
    <t>A copy of this authorization may be accepted as an original.</t>
  </si>
  <si>
    <t>By</t>
  </si>
  <si>
    <t>Title</t>
  </si>
  <si>
    <t xml:space="preserve">Date </t>
  </si>
  <si>
    <t>The undersigned applied for an Affordable Housing Fund Program Development Loan from the West Virginia Housing Development Fund (the “Fund”) to finance a portion of the Project.  As part of the application process, the Fund may verify other sources of funding for the Project.</t>
  </si>
  <si>
    <t>Applicant</t>
  </si>
  <si>
    <t>ATTN: Accounting AHFP</t>
  </si>
  <si>
    <t>Federal Tax ID #:</t>
  </si>
  <si>
    <t>Contact Email Address:</t>
  </si>
  <si>
    <t>Contact Phone Number:</t>
  </si>
  <si>
    <t>Contact Name &amp; Title:</t>
  </si>
  <si>
    <t xml:space="preserve">Provide a brief and broad overview statement of the project. </t>
  </si>
  <si>
    <r>
      <t xml:space="preserve">Provide a brief summary of how the rents charged are determined. </t>
    </r>
    <r>
      <rPr>
        <b/>
        <sz val="12"/>
        <rFont val="Calibri"/>
        <family val="2"/>
        <scheme val="minor"/>
      </rPr>
      <t xml:space="preserve"> </t>
    </r>
  </si>
  <si>
    <t>Describe the housing and scope of work for the property that will be developed or rehabilitated.</t>
  </si>
  <si>
    <t>Costs incurred 6-months prior to the award date may be eligible for reimbursement.</t>
  </si>
  <si>
    <r>
      <rPr>
        <b/>
        <sz val="12"/>
        <rFont val="Calibri"/>
        <family val="2"/>
        <scheme val="minor"/>
      </rPr>
      <t>If the project is new construction AND the proposed site is in the 100-year flood hazard area,</t>
    </r>
    <r>
      <rPr>
        <b/>
        <sz val="12"/>
        <color rgb="FFFF0000"/>
        <rFont val="Calibri"/>
        <family val="2"/>
        <scheme val="minor"/>
      </rPr>
      <t xml:space="preserve"> STOP HERE.</t>
    </r>
    <r>
      <rPr>
        <sz val="16"/>
        <rFont val="Calibri"/>
        <family val="2"/>
        <scheme val="minor"/>
      </rPr>
      <t xml:space="preserve"> </t>
    </r>
    <r>
      <rPr>
        <sz val="12"/>
        <rFont val="Calibri"/>
        <family val="2"/>
        <scheme val="minor"/>
      </rPr>
      <t xml:space="preserve"> Proposed new construction sites in the 100-Year flood hazard zone are not eligible for funding.</t>
    </r>
  </si>
  <si>
    <t>Contact Persons for Above Sources</t>
  </si>
  <si>
    <t>5.  Processing will begin when both the application fee and the Team post are received.</t>
  </si>
  <si>
    <t xml:space="preserve">1.  Complete, print, sign, date and email the Applicant Information tab 1 to dking@wvhdf.com.  A Microsoft Team will be created for submission of your complete application.  </t>
  </si>
  <si>
    <t>2.   Access your project's Team.</t>
  </si>
  <si>
    <t>3. Upload a copy of your application fee check payment, application pages, and all documents to your borrower submissions folder.</t>
  </si>
  <si>
    <t>4. Create a Team post stating you have submitted all application documents and the application is ready for review.</t>
  </si>
  <si>
    <t>PROJECT DETAILS</t>
  </si>
  <si>
    <t>Other Residential Income</t>
  </si>
  <si>
    <t>Other Commercial Income</t>
  </si>
  <si>
    <t>Complete the project proforma in the application.</t>
  </si>
  <si>
    <t xml:space="preserve">Complete the project budget in the application. </t>
  </si>
  <si>
    <t>Needs Assessment, if rehabilitation.</t>
  </si>
  <si>
    <r>
      <t xml:space="preserve">Project Narrative </t>
    </r>
    <r>
      <rPr>
        <i/>
        <sz val="12"/>
        <rFont val="Calibri"/>
        <family val="2"/>
        <scheme val="minor"/>
      </rPr>
      <t>(Do not upload a separate attachment if your answers are fully legible from the Narrative tab.</t>
    </r>
  </si>
  <si>
    <r>
      <t xml:space="preserve">Signed Application / See Applicant Information Tab  </t>
    </r>
    <r>
      <rPr>
        <i/>
        <sz val="12"/>
        <rFont val="Calibri"/>
        <family val="2"/>
        <scheme val="minor"/>
      </rPr>
      <t xml:space="preserve"> - no paper copy required</t>
    </r>
  </si>
  <si>
    <t xml:space="preserve"> Funding and Project Information</t>
  </si>
  <si>
    <t>Unit Size Configuration:</t>
  </si>
  <si>
    <t># of Bedrooms</t>
  </si>
  <si>
    <t># of units</t>
  </si>
  <si>
    <t xml:space="preserve">This project is: </t>
  </si>
  <si>
    <t>**Is this project currently occupied?</t>
  </si>
  <si>
    <t>New Construction</t>
  </si>
  <si>
    <t>**Rehabilitation</t>
  </si>
  <si>
    <t>Property Owner Name</t>
  </si>
  <si>
    <t>Property Owner</t>
  </si>
  <si>
    <t>Full Principal Office Address:</t>
  </si>
  <si>
    <r>
      <t>Full Mailing</t>
    </r>
    <r>
      <rPr>
        <b/>
        <sz val="12"/>
        <rFont val="Calibri"/>
        <family val="2"/>
        <scheme val="minor"/>
      </rPr>
      <t xml:space="preserve"> </t>
    </r>
    <r>
      <rPr>
        <sz val="12"/>
        <rFont val="Calibri"/>
        <family val="2"/>
        <scheme val="minor"/>
      </rPr>
      <t>Address:</t>
    </r>
  </si>
  <si>
    <t>Print Name and Title Above</t>
  </si>
  <si>
    <t>Sign Here</t>
  </si>
  <si>
    <t>Unique Entity ID #:</t>
  </si>
  <si>
    <t>PREAPPLICATION</t>
  </si>
  <si>
    <r>
      <t>On April 4, 2022, the</t>
    </r>
    <r>
      <rPr>
        <b/>
        <sz val="12"/>
        <color rgb="FF111111"/>
        <rFont val="Calibri"/>
        <family val="2"/>
      </rPr>
      <t> unique entity identifier</t>
    </r>
    <r>
      <rPr>
        <sz val="12"/>
        <color rgb="FF111111"/>
        <rFont val="Calibri"/>
        <family val="2"/>
      </rPr>
      <t> used across the federal government changed from the DUNS Number to the</t>
    </r>
    <r>
      <rPr>
        <b/>
        <sz val="12"/>
        <color rgb="FF111111"/>
        <rFont val="Calibri"/>
        <family val="2"/>
      </rPr>
      <t> Unique Entity ID</t>
    </r>
    <r>
      <rPr>
        <sz val="12"/>
        <color rgb="FF111111"/>
        <rFont val="Calibri"/>
        <family val="2"/>
      </rPr>
      <t xml:space="preserve"> ( </t>
    </r>
    <r>
      <rPr>
        <b/>
        <sz val="12"/>
        <color rgb="FF111111"/>
        <rFont val="Calibri"/>
        <family val="2"/>
      </rPr>
      <t>UEI#</t>
    </r>
    <r>
      <rPr>
        <sz val="12"/>
        <color rgb="FF111111"/>
        <rFont val="Calibri"/>
        <family val="2"/>
      </rPr>
      <t xml:space="preserve"> generated by SAM.gov). The</t>
    </r>
    <r>
      <rPr>
        <b/>
        <sz val="12"/>
        <color rgb="FF111111"/>
        <rFont val="Calibri"/>
        <family val="2"/>
      </rPr>
      <t> UEI#</t>
    </r>
    <r>
      <rPr>
        <sz val="12"/>
        <color rgb="FF111111"/>
        <rFont val="Calibri"/>
        <family val="2"/>
      </rPr>
      <t xml:space="preserve"> is a 12-character alphanumeric ID.  If the applicant is not registered with SAM.gov, enter "Not Registered" in the Unique Entity ID Number field below. Otherwise, enter your UEI#.  AHFP funds do not require a UEI#; however, if federal funding is in your project, the UEI# is required. </t>
    </r>
  </si>
  <si>
    <t>Project Name (type name):</t>
  </si>
  <si>
    <t>Project Address(es):</t>
  </si>
  <si>
    <t>Project Counties:</t>
  </si>
  <si>
    <t>List Parcel ID#'s that make up site (separate by comma):</t>
  </si>
  <si>
    <t>Total Development/Project Costs:</t>
  </si>
  <si>
    <t>Total # of units (all types):</t>
  </si>
  <si>
    <t>Left blank intentionally</t>
  </si>
  <si>
    <t>Type of Construction (choose one):</t>
  </si>
  <si>
    <t>Site Size (acres)</t>
  </si>
  <si>
    <t># of buildings (type answer):</t>
  </si>
  <si>
    <t># of residential rental units:</t>
  </si>
  <si>
    <r>
      <t xml:space="preserve">Will the target market be at or below 115% of the Area Median Income as published by HUD and as adjusted for household size (AMI)?  </t>
    </r>
    <r>
      <rPr>
        <u/>
        <sz val="12"/>
        <color rgb="FF0070C0"/>
        <rFont val="Calibri"/>
        <family val="2"/>
        <scheme val="minor"/>
      </rPr>
      <t>https://www.huduser.gov/portal/datasets/il.html</t>
    </r>
  </si>
  <si>
    <t>Will there be a management office on site?</t>
  </si>
  <si>
    <t>What company will manage the units?</t>
  </si>
  <si>
    <t>As is value of property:</t>
  </si>
  <si>
    <t>As complete value of property:</t>
  </si>
  <si>
    <t>Any commercial space?</t>
  </si>
  <si>
    <t>If yes, total commercial square feet?</t>
  </si>
  <si>
    <t># of commercial units</t>
  </si>
  <si>
    <t>Is Demolition Required?</t>
  </si>
  <si>
    <t>Is the development portion of the site located in the 100-year flood hazard area?</t>
  </si>
  <si>
    <t>If your project has incurred costs already, how long ago did your project start incurring costs?</t>
  </si>
  <si>
    <t>Program Limitations</t>
  </si>
  <si>
    <t>No single project can receive more than $250,000 in AHFP funding.  If awarded, will the project exceed this program limitation?</t>
  </si>
  <si>
    <t>No applicant shall have more than a total of $300,000 in undisbursed AHFP funding at any one time over all awards.  If awarded the amount requested, will this program limitation be exceeded?</t>
  </si>
  <si>
    <t>If yes, describe:</t>
  </si>
  <si>
    <t>Does the site have water features?  (Examples: Swimming pool, wetland, pond, other)</t>
  </si>
  <si>
    <t>Type of Affordable Housing:</t>
  </si>
  <si>
    <t>Select</t>
  </si>
  <si>
    <t>Explain any environmental mitigation here.</t>
  </si>
  <si>
    <t>Amount requested exceeds maximum of $250,000.</t>
  </si>
  <si>
    <t>Go to next page.</t>
  </si>
  <si>
    <t>WVHDF AHFP Requested</t>
  </si>
  <si>
    <t>New Structures (Itemize Below)</t>
  </si>
  <si>
    <t>New / Rehabilitation of Existing Structures (Itemize the schedule of values below for the lump sum figures entered above)</t>
  </si>
  <si>
    <t>Hard Cost Itemizations</t>
  </si>
  <si>
    <t>These amounts autopopulate from Project Details 2</t>
  </si>
  <si>
    <t>n/a</t>
  </si>
  <si>
    <t>Total Residential Budget</t>
  </si>
  <si>
    <t>Total Commercial Budget</t>
  </si>
  <si>
    <t>TOTAL RESIDENTIAL DEVELOPMENT COSTS</t>
  </si>
  <si>
    <t>TOTAL COMMERCIAL DEVELOPMENT COSTS</t>
  </si>
  <si>
    <t>Total Project Budget</t>
  </si>
  <si>
    <t>Total R &amp; C Budget</t>
  </si>
  <si>
    <t xml:space="preserve">COMMERCIAL BUDGET SOURCES AND USES </t>
  </si>
  <si>
    <t>Affordable Housing Fund Program funds are not eligible to be used for commercial units.  Complete for other funding sources for commercial units.</t>
  </si>
  <si>
    <t>Select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</si>
</sst>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_(&quot;$&quot;* #,##0.00_);_(&quot;$&quot;* \(#,##0.00\);_(&quot;$&quot;* &quot;-&quot;_);_(@_)"/>
    <numFmt numFmtId="165" formatCode="_(&quot;$&quot;* #,##0_);_(&quot;$&quot;* \(#,##0\);_(&quot;$&quot;* &quot;-&quot;??_);_(@_)"/>
    <numFmt numFmtId="166" formatCode="&quot;$&quot;#,##0"/>
    <numFmt numFmtId="167" formatCode="[$-409]mmmm\ d\,\ yyyy;@"/>
  </numFmts>
  <fonts count="65">
    <font>
      <sz val="11"/>
      <color theme="1"/>
      <name val="Calibri"/>
      <family val="2"/>
      <scheme val="minor"/>
    </font>
    <font>
      <sz val="11"/>
      <color theme="1"/>
      <name val="Calibri"/>
      <family val="2"/>
      <scheme val="minor"/>
    </font>
    <font>
      <sz val="20"/>
      <color theme="1"/>
      <name val="Calibri"/>
      <family val="2"/>
      <scheme val="minor"/>
    </font>
    <font>
      <b/>
      <sz val="16"/>
      <name val="Calibri"/>
      <family val="2"/>
      <scheme val="minor"/>
    </font>
    <font>
      <sz val="12"/>
      <name val="Calibri"/>
      <family val="2"/>
      <scheme val="minor"/>
    </font>
    <font>
      <b/>
      <sz val="12"/>
      <name val="Calibri"/>
      <family val="2"/>
      <scheme val="minor"/>
    </font>
    <font>
      <i/>
      <sz val="12"/>
      <name val="Calibri"/>
      <family val="2"/>
      <scheme val="minor"/>
    </font>
    <font>
      <b/>
      <sz val="12"/>
      <color rgb="FFFF0000"/>
      <name val="Calibri"/>
      <family val="2"/>
      <scheme val="minor"/>
    </font>
    <font>
      <sz val="16"/>
      <name val="Calibri"/>
      <family val="2"/>
      <scheme val="minor"/>
    </font>
    <font>
      <b/>
      <sz val="14"/>
      <color theme="1"/>
      <name val="Calibri"/>
      <family val="2"/>
      <scheme val="minor"/>
    </font>
    <font>
      <i/>
      <sz val="14"/>
      <color theme="1"/>
      <name val="Calibri"/>
      <family val="2"/>
      <scheme val="minor"/>
    </font>
    <font>
      <b/>
      <sz val="20"/>
      <name val="Calibri"/>
      <family val="2"/>
      <scheme val="minor"/>
    </font>
    <font>
      <b/>
      <sz val="10"/>
      <name val="Calibri"/>
      <family val="2"/>
      <scheme val="minor"/>
    </font>
    <font>
      <sz val="11"/>
      <name val="Calibri"/>
      <family val="2"/>
      <scheme val="minor"/>
    </font>
    <font>
      <sz val="10"/>
      <name val="Calibri"/>
      <family val="2"/>
      <scheme val="minor"/>
    </font>
    <font>
      <b/>
      <sz val="11"/>
      <name val="Calibri"/>
      <family val="2"/>
      <scheme val="minor"/>
    </font>
    <font>
      <i/>
      <sz val="11"/>
      <color theme="1" tint="0.499984740745262"/>
      <name val="Calibri"/>
      <family val="2"/>
      <scheme val="minor"/>
    </font>
    <font>
      <b/>
      <i/>
      <sz val="11"/>
      <color theme="1" tint="0.499984740745262"/>
      <name val="Calibri"/>
      <family val="2"/>
      <scheme val="minor"/>
    </font>
    <font>
      <b/>
      <i/>
      <sz val="14"/>
      <color theme="1" tint="0.499984740745262"/>
      <name val="Calibri"/>
      <family val="2"/>
      <scheme val="minor"/>
    </font>
    <font>
      <b/>
      <i/>
      <sz val="12"/>
      <color theme="1" tint="0.499984740745262"/>
      <name val="Calibri"/>
      <family val="2"/>
      <scheme val="minor"/>
    </font>
    <font>
      <b/>
      <sz val="14"/>
      <name val="Calibri"/>
      <family val="2"/>
      <scheme val="minor"/>
    </font>
    <font>
      <u/>
      <sz val="11"/>
      <color theme="10"/>
      <name val="Calibri"/>
      <family val="2"/>
      <scheme val="minor"/>
    </font>
    <font>
      <b/>
      <sz val="11"/>
      <color theme="0" tint="-0.499984740745262"/>
      <name val="Calibri"/>
      <family val="2"/>
      <scheme val="minor"/>
    </font>
    <font>
      <sz val="14"/>
      <color theme="1"/>
      <name val="Calibri"/>
      <family val="2"/>
      <scheme val="minor"/>
    </font>
    <font>
      <b/>
      <i/>
      <sz val="14"/>
      <color theme="0" tint="-0.499984740745262"/>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i/>
      <sz val="12"/>
      <color rgb="FF0070C0"/>
      <name val="Calibri"/>
      <family val="2"/>
      <scheme val="minor"/>
    </font>
    <font>
      <b/>
      <i/>
      <sz val="12"/>
      <name val="Calibri"/>
      <family val="2"/>
      <scheme val="minor"/>
    </font>
    <font>
      <i/>
      <sz val="14"/>
      <color rgb="FF0070C0"/>
      <name val="Calibri"/>
      <family val="2"/>
      <scheme val="minor"/>
    </font>
    <font>
      <b/>
      <sz val="36"/>
      <name val="Calibri"/>
      <family val="2"/>
      <scheme val="minor"/>
    </font>
    <font>
      <b/>
      <sz val="50"/>
      <name val="Calibri"/>
      <family val="2"/>
      <scheme val="minor"/>
    </font>
    <font>
      <b/>
      <sz val="26"/>
      <name val="Calibri"/>
      <family val="2"/>
      <scheme val="minor"/>
    </font>
    <font>
      <sz val="12"/>
      <color rgb="FF0070C0"/>
      <name val="Calibri"/>
      <family val="2"/>
      <scheme val="minor"/>
    </font>
    <font>
      <i/>
      <sz val="12"/>
      <color theme="1"/>
      <name val="Calibri"/>
      <family val="2"/>
      <scheme val="minor"/>
    </font>
    <font>
      <u/>
      <sz val="12"/>
      <color rgb="FF0070C0"/>
      <name val="Calibri"/>
      <family val="2"/>
      <scheme val="minor"/>
    </font>
    <font>
      <b/>
      <i/>
      <sz val="12"/>
      <color theme="0" tint="-0.499984740745262"/>
      <name val="Calibri"/>
      <family val="2"/>
      <scheme val="minor"/>
    </font>
    <font>
      <i/>
      <sz val="12"/>
      <color theme="0" tint="-0.499984740745262"/>
      <name val="Calibri"/>
      <family val="2"/>
      <scheme val="minor"/>
    </font>
    <font>
      <i/>
      <sz val="11"/>
      <color theme="1"/>
      <name val="Calibri"/>
      <family val="2"/>
      <scheme val="minor"/>
    </font>
    <font>
      <b/>
      <sz val="11"/>
      <color theme="1"/>
      <name val="Calibri"/>
      <family val="2"/>
      <scheme val="minor"/>
    </font>
    <font>
      <sz val="12"/>
      <name val="Arial MT"/>
    </font>
    <font>
      <sz val="10"/>
      <name val="Geneva"/>
    </font>
    <font>
      <b/>
      <sz val="10"/>
      <name val="Arial Narrow"/>
      <family val="2"/>
    </font>
    <font>
      <sz val="10"/>
      <name val="Arial Narrow"/>
      <family val="2"/>
    </font>
    <font>
      <b/>
      <sz val="12"/>
      <name val="Arial Narrow"/>
      <family val="2"/>
    </font>
    <font>
      <sz val="12"/>
      <name val="Arial Narrow"/>
      <family val="2"/>
    </font>
    <font>
      <b/>
      <sz val="11"/>
      <color theme="0" tint="-0.34998626667073579"/>
      <name val="Calibri"/>
      <family val="2"/>
      <scheme val="minor"/>
    </font>
    <font>
      <sz val="11"/>
      <color theme="0" tint="-0.34998626667073579"/>
      <name val="Calibri"/>
      <family val="2"/>
      <scheme val="minor"/>
    </font>
    <font>
      <sz val="8"/>
      <name val="Calibri"/>
      <family val="2"/>
      <scheme val="minor"/>
    </font>
    <font>
      <b/>
      <sz val="12"/>
      <name val="Calibri"/>
      <family val="2"/>
    </font>
    <font>
      <sz val="12"/>
      <name val="Calibri"/>
      <family val="2"/>
    </font>
    <font>
      <b/>
      <sz val="12"/>
      <color theme="0"/>
      <name val="Calibri"/>
      <family val="2"/>
    </font>
    <font>
      <b/>
      <i/>
      <sz val="12"/>
      <name val="Calibri"/>
      <family val="2"/>
    </font>
    <font>
      <b/>
      <i/>
      <sz val="11"/>
      <name val="Calibri"/>
      <family val="2"/>
    </font>
    <font>
      <b/>
      <sz val="18"/>
      <color rgb="FF111111"/>
      <name val="Calibri"/>
      <family val="2"/>
    </font>
    <font>
      <b/>
      <sz val="18"/>
      <name val="Calibri"/>
      <family val="2"/>
    </font>
    <font>
      <sz val="12"/>
      <color rgb="FF111111"/>
      <name val="Calibri"/>
      <family val="2"/>
    </font>
    <font>
      <b/>
      <sz val="12"/>
      <color rgb="FF111111"/>
      <name val="Calibri"/>
      <family val="2"/>
    </font>
    <font>
      <b/>
      <sz val="14"/>
      <color rgb="FFFF0000"/>
      <name val="Calibri"/>
      <family val="2"/>
      <scheme val="minor"/>
    </font>
    <font>
      <b/>
      <sz val="11"/>
      <color rgb="FFFF0000"/>
      <name val="Calibri"/>
      <family val="2"/>
      <scheme val="minor"/>
    </font>
    <font>
      <i/>
      <sz val="12"/>
      <color theme="0" tint="-0.249977111117893"/>
      <name val="Calibri"/>
      <family val="2"/>
      <scheme val="minor"/>
    </font>
    <font>
      <b/>
      <sz val="11"/>
      <color theme="0" tint="-0.249977111117893"/>
      <name val="Calibri"/>
      <family val="2"/>
      <scheme val="minor"/>
    </font>
    <font>
      <sz val="11"/>
      <color theme="0" tint="-0.249977111117893"/>
      <name val="Calibri"/>
      <family val="2"/>
      <scheme val="minor"/>
    </font>
    <font>
      <i/>
      <sz val="10"/>
      <name val="Arial Narrow"/>
      <family val="2"/>
    </font>
  </fonts>
  <fills count="12">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indexed="9"/>
      </patternFill>
    </fill>
    <fill>
      <patternFill patternType="solid">
        <fgColor theme="0" tint="-4.9989318521683403E-2"/>
        <bgColor indexed="64"/>
      </patternFill>
    </fill>
    <fill>
      <patternFill patternType="solid">
        <fgColor indexed="65"/>
        <bgColor indexed="64"/>
      </patternFill>
    </fill>
    <fill>
      <patternFill patternType="solid">
        <fgColor theme="1"/>
        <bgColor indexed="64"/>
      </patternFill>
    </fill>
    <fill>
      <patternFill patternType="solid">
        <fgColor theme="6" tint="0.79998168889431442"/>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9">
    <xf numFmtId="0" fontId="0" fillId="0" borderId="0"/>
    <xf numFmtId="44" fontId="1" fillId="0" borderId="0" applyFont="0" applyFill="0" applyBorder="0" applyAlignment="0" applyProtection="0"/>
    <xf numFmtId="0" fontId="21" fillId="0" borderId="0" applyNumberFormat="0" applyFill="0" applyBorder="0" applyAlignment="0" applyProtection="0"/>
    <xf numFmtId="0" fontId="41" fillId="7" borderId="0"/>
    <xf numFmtId="0" fontId="42" fillId="0" borderId="0"/>
    <xf numFmtId="44"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0" fontId="42" fillId="0" borderId="0"/>
  </cellStyleXfs>
  <cellXfs count="769">
    <xf numFmtId="0" fontId="0" fillId="0" borderId="0" xfId="0"/>
    <xf numFmtId="0" fontId="2" fillId="0" borderId="0" xfId="0" applyFont="1"/>
    <xf numFmtId="0" fontId="12" fillId="0" borderId="0" xfId="0" applyFont="1"/>
    <xf numFmtId="0" fontId="4" fillId="0" borderId="0" xfId="0" applyFont="1" applyAlignment="1">
      <alignment vertical="center" wrapText="1"/>
    </xf>
    <xf numFmtId="0" fontId="14"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vertical="center" wrapText="1"/>
    </xf>
    <xf numFmtId="44" fontId="5" fillId="4" borderId="10" xfId="1" applyFont="1" applyFill="1" applyBorder="1" applyAlignment="1" applyProtection="1">
      <alignment horizontal="center" vertical="center"/>
      <protection locked="0"/>
    </xf>
    <xf numFmtId="0" fontId="5" fillId="0" borderId="0" xfId="0" applyFont="1"/>
    <xf numFmtId="0" fontId="5" fillId="4" borderId="10" xfId="1" applyNumberFormat="1" applyFont="1" applyFill="1" applyBorder="1" applyAlignment="1" applyProtection="1">
      <alignment horizontal="center" vertical="center" shrinkToFit="1"/>
      <protection locked="0"/>
    </xf>
    <xf numFmtId="14" fontId="5" fillId="4" borderId="10" xfId="0" applyNumberFormat="1" applyFont="1" applyFill="1" applyBorder="1" applyAlignment="1" applyProtection="1">
      <alignment horizontal="center" vertical="center" shrinkToFit="1"/>
      <protection locked="0"/>
    </xf>
    <xf numFmtId="0" fontId="12" fillId="0" borderId="0" xfId="0" applyFont="1" applyAlignment="1">
      <alignment horizontal="center"/>
    </xf>
    <xf numFmtId="0" fontId="12" fillId="0" borderId="0" xfId="0" applyFont="1" applyAlignment="1">
      <alignment vertical="center"/>
    </xf>
    <xf numFmtId="0" fontId="5" fillId="4" borderId="10" xfId="0" applyFont="1" applyFill="1" applyBorder="1" applyAlignment="1" applyProtection="1">
      <alignment horizontal="center" vertical="center"/>
      <protection locked="0"/>
    </xf>
    <xf numFmtId="0" fontId="5" fillId="0" borderId="0" xfId="0" applyFont="1" applyAlignment="1">
      <alignment horizontal="left"/>
    </xf>
    <xf numFmtId="0" fontId="4" fillId="0" borderId="0" xfId="0" applyFont="1" applyAlignment="1">
      <alignment vertical="center"/>
    </xf>
    <xf numFmtId="0" fontId="23" fillId="0" borderId="0" xfId="0" applyFont="1"/>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6" fillId="0" borderId="0" xfId="0" applyFont="1" applyAlignment="1">
      <alignment horizontal="left" vertical="center" wrapTex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0" xfId="0" applyFont="1"/>
    <xf numFmtId="2" fontId="25" fillId="0" borderId="10"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xf numFmtId="44" fontId="17" fillId="0" borderId="10" xfId="1" applyFont="1" applyBorder="1" applyAlignment="1" applyProtection="1">
      <alignment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5" fillId="2" borderId="10" xfId="0" applyFont="1" applyFill="1" applyBorder="1" applyAlignment="1">
      <alignment horizontal="center" vertical="center" wrapText="1"/>
    </xf>
    <xf numFmtId="14" fontId="5" fillId="0" borderId="0" xfId="0" applyNumberFormat="1" applyFont="1" applyAlignment="1">
      <alignment horizontal="center" vertical="center"/>
    </xf>
    <xf numFmtId="0" fontId="5" fillId="2" borderId="10" xfId="0" applyFont="1" applyFill="1" applyBorder="1" applyAlignment="1">
      <alignment horizontal="center" vertical="center"/>
    </xf>
    <xf numFmtId="0" fontId="19" fillId="0" borderId="10" xfId="0" applyFont="1" applyBorder="1" applyAlignment="1">
      <alignment horizontal="center" vertical="center" wrapText="1"/>
    </xf>
    <xf numFmtId="0" fontId="20" fillId="0" borderId="0" xfId="0" applyFont="1" applyAlignment="1">
      <alignment vertical="center"/>
    </xf>
    <xf numFmtId="0" fontId="25" fillId="0" borderId="1" xfId="0" applyFont="1" applyBorder="1" applyAlignment="1" applyProtection="1">
      <alignment horizontal="center" vertical="center"/>
      <protection locked="0"/>
    </xf>
    <xf numFmtId="2" fontId="25" fillId="0" borderId="1" xfId="0" applyNumberFormat="1"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5" fillId="0" borderId="0" xfId="0" applyFont="1" applyAlignment="1">
      <alignment horizontal="center"/>
    </xf>
    <xf numFmtId="0" fontId="4" fillId="0" borderId="0" xfId="0" applyFont="1" applyAlignment="1">
      <alignment vertical="top" wrapText="1"/>
    </xf>
    <xf numFmtId="0" fontId="33" fillId="0" borderId="0" xfId="0" applyFont="1" applyAlignment="1">
      <alignment horizontal="center" vertical="top" wrapText="1"/>
    </xf>
    <xf numFmtId="0" fontId="31" fillId="0" borderId="0" xfId="0" applyFont="1" applyAlignment="1">
      <alignment vertical="center" wrapText="1"/>
    </xf>
    <xf numFmtId="0" fontId="4" fillId="0" borderId="0" xfId="0" applyFont="1" applyAlignment="1">
      <alignment horizontal="left" vertical="top"/>
    </xf>
    <xf numFmtId="0" fontId="4" fillId="0" borderId="0" xfId="0" applyFont="1" applyAlignment="1">
      <alignment horizontal="left" vertical="center"/>
    </xf>
    <xf numFmtId="0" fontId="31" fillId="0" borderId="0" xfId="0" applyFont="1" applyAlignment="1">
      <alignment horizontal="center" vertical="center" wrapText="1"/>
    </xf>
    <xf numFmtId="0" fontId="4" fillId="0" borderId="0" xfId="0" applyFont="1" applyAlignment="1">
      <alignment horizontal="left"/>
    </xf>
    <xf numFmtId="0" fontId="12" fillId="0" borderId="0" xfId="0" applyFont="1" applyAlignment="1">
      <alignment horizontal="left"/>
    </xf>
    <xf numFmtId="0" fontId="12" fillId="0" borderId="0" xfId="0" applyFont="1" applyAlignment="1">
      <alignment horizontal="center" vertical="center"/>
    </xf>
    <xf numFmtId="0" fontId="5" fillId="0" borderId="0" xfId="0" applyFont="1" applyAlignment="1">
      <alignment horizontal="left" vertical="center"/>
    </xf>
    <xf numFmtId="44" fontId="5" fillId="0" borderId="10" xfId="0" applyNumberFormat="1" applyFont="1" applyBorder="1" applyAlignment="1">
      <alignment horizontal="center" vertical="center"/>
    </xf>
    <xf numFmtId="0" fontId="29" fillId="0" borderId="1" xfId="0" applyFont="1" applyBorder="1" applyAlignment="1" applyProtection="1">
      <alignment horizontal="center" vertical="center"/>
      <protection locked="0"/>
    </xf>
    <xf numFmtId="0" fontId="37" fillId="0" borderId="10" xfId="0" applyFont="1" applyBorder="1" applyAlignment="1">
      <alignment horizontal="center" vertical="center"/>
    </xf>
    <xf numFmtId="0" fontId="37" fillId="0" borderId="1" xfId="0" applyFont="1" applyBorder="1" applyAlignment="1" applyProtection="1">
      <alignment horizontal="center" vertical="center"/>
      <protection locked="0"/>
    </xf>
    <xf numFmtId="0" fontId="38" fillId="0" borderId="1" xfId="0" applyFont="1" applyBorder="1" applyAlignment="1">
      <alignment horizontal="left" vertical="center" wrapText="1"/>
    </xf>
    <xf numFmtId="0" fontId="23" fillId="5" borderId="0" xfId="0" applyFont="1" applyFill="1"/>
    <xf numFmtId="0" fontId="25" fillId="5" borderId="1" xfId="0" applyFont="1" applyFill="1" applyBorder="1" applyAlignment="1" applyProtection="1">
      <alignment horizontal="center" vertical="center"/>
      <protection locked="0"/>
    </xf>
    <xf numFmtId="0" fontId="43" fillId="0" borderId="0" xfId="4" applyFont="1"/>
    <xf numFmtId="0" fontId="44" fillId="5" borderId="0" xfId="4" applyFont="1" applyFill="1" applyAlignment="1">
      <alignment vertical="center"/>
    </xf>
    <xf numFmtId="0" fontId="43" fillId="5" borderId="0" xfId="4" applyFont="1" applyFill="1" applyAlignment="1">
      <alignment horizontal="center" vertical="center"/>
    </xf>
    <xf numFmtId="0" fontId="43" fillId="0" borderId="0" xfId="4" applyFont="1" applyAlignment="1">
      <alignment horizontal="left" vertical="center"/>
    </xf>
    <xf numFmtId="0" fontId="44" fillId="0" borderId="0" xfId="4" applyFont="1"/>
    <xf numFmtId="0" fontId="44" fillId="0" borderId="0" xfId="4" applyFont="1" applyAlignment="1">
      <alignment horizontal="centerContinuous"/>
    </xf>
    <xf numFmtId="0" fontId="43" fillId="0" borderId="0" xfId="4" applyFont="1" applyAlignment="1">
      <alignment horizontal="left"/>
    </xf>
    <xf numFmtId="7" fontId="44" fillId="0" borderId="0" xfId="4" applyNumberFormat="1" applyFont="1" applyAlignment="1">
      <alignment horizontal="centerContinuous"/>
    </xf>
    <xf numFmtId="7" fontId="43" fillId="0" borderId="0" xfId="4" applyNumberFormat="1" applyFont="1" applyAlignment="1">
      <alignment horizontal="centerContinuous"/>
    </xf>
    <xf numFmtId="0" fontId="43" fillId="0" borderId="0" xfId="4" applyFont="1" applyAlignment="1">
      <alignment horizontal="centerContinuous"/>
    </xf>
    <xf numFmtId="10" fontId="44" fillId="0" borderId="0" xfId="4" applyNumberFormat="1" applyFont="1" applyAlignment="1">
      <alignment horizontal="center"/>
    </xf>
    <xf numFmtId="0" fontId="43" fillId="0" borderId="0" xfId="4" applyFont="1" applyAlignment="1">
      <alignment wrapText="1"/>
    </xf>
    <xf numFmtId="0" fontId="15" fillId="2" borderId="10" xfId="0" applyFont="1" applyFill="1" applyBorder="1" applyAlignment="1">
      <alignment horizontal="center" vertical="center"/>
    </xf>
    <xf numFmtId="42" fontId="0" fillId="0" borderId="10" xfId="0" applyNumberFormat="1" applyBorder="1" applyProtection="1">
      <protection locked="0"/>
    </xf>
    <xf numFmtId="44" fontId="13" fillId="5" borderId="10" xfId="1" applyFont="1" applyFill="1" applyBorder="1" applyAlignment="1">
      <alignment vertical="center"/>
    </xf>
    <xf numFmtId="44" fontId="0" fillId="0" borderId="10" xfId="0" applyNumberFormat="1" applyBorder="1" applyAlignment="1" applyProtection="1">
      <alignment vertical="center"/>
      <protection locked="0"/>
    </xf>
    <xf numFmtId="44" fontId="0" fillId="0" borderId="10" xfId="0" applyNumberFormat="1" applyBorder="1" applyProtection="1">
      <protection locked="0"/>
    </xf>
    <xf numFmtId="44" fontId="0" fillId="5" borderId="10" xfId="0" applyNumberFormat="1" applyFill="1" applyBorder="1"/>
    <xf numFmtId="44" fontId="0" fillId="0" borderId="10" xfId="1" applyFont="1" applyBorder="1" applyProtection="1">
      <protection locked="0"/>
    </xf>
    <xf numFmtId="44" fontId="13" fillId="0" borderId="10" xfId="1" applyFont="1" applyBorder="1" applyProtection="1">
      <protection locked="0"/>
    </xf>
    <xf numFmtId="44" fontId="48" fillId="5" borderId="10" xfId="0" applyNumberFormat="1" applyFont="1" applyFill="1" applyBorder="1"/>
    <xf numFmtId="44" fontId="48" fillId="5" borderId="21" xfId="0" applyNumberFormat="1" applyFont="1" applyFill="1" applyBorder="1"/>
    <xf numFmtId="44" fontId="48" fillId="5" borderId="6" xfId="0" applyNumberFormat="1" applyFont="1" applyFill="1" applyBorder="1"/>
    <xf numFmtId="0" fontId="12" fillId="5" borderId="0" xfId="4" applyFont="1" applyFill="1" applyAlignment="1">
      <alignment horizontal="left" vertical="center"/>
    </xf>
    <xf numFmtId="0" fontId="12" fillId="0" borderId="0" xfId="4" applyFont="1" applyAlignment="1">
      <alignment horizontal="left" vertical="center"/>
    </xf>
    <xf numFmtId="0" fontId="12" fillId="0" borderId="0" xfId="4" applyFont="1" applyAlignment="1">
      <alignment horizontal="left" vertical="center" wrapText="1"/>
    </xf>
    <xf numFmtId="0" fontId="14" fillId="0" borderId="0" xfId="4" applyFont="1"/>
    <xf numFmtId="0" fontId="12" fillId="0" borderId="0" xfId="4" applyFont="1"/>
    <xf numFmtId="0" fontId="12" fillId="0" borderId="0" xfId="4" applyFont="1" applyAlignment="1">
      <alignment horizontal="left"/>
    </xf>
    <xf numFmtId="0" fontId="14" fillId="0" borderId="0" xfId="4" applyFont="1" applyAlignment="1">
      <alignment horizontal="left"/>
    </xf>
    <xf numFmtId="0" fontId="14" fillId="0" borderId="0" xfId="4" applyFont="1" applyAlignment="1">
      <alignment horizontal="left" wrapText="1"/>
    </xf>
    <xf numFmtId="0" fontId="14" fillId="0" borderId="0" xfId="4" applyFont="1" applyAlignment="1">
      <alignment horizontal="centerContinuous"/>
    </xf>
    <xf numFmtId="10" fontId="14" fillId="0" borderId="0" xfId="4" applyNumberFormat="1" applyFont="1" applyAlignment="1">
      <alignment horizontal="center"/>
    </xf>
    <xf numFmtId="0" fontId="5" fillId="5" borderId="0" xfId="4" applyFont="1" applyFill="1" applyAlignment="1">
      <alignment horizontal="center" vertical="center" wrapText="1"/>
    </xf>
    <xf numFmtId="0" fontId="5" fillId="5" borderId="18" xfId="4" applyFont="1" applyFill="1" applyBorder="1" applyAlignment="1">
      <alignment horizontal="center" vertical="center" wrapText="1"/>
    </xf>
    <xf numFmtId="0" fontId="5" fillId="5" borderId="10" xfId="4" applyFont="1" applyFill="1" applyBorder="1" applyAlignment="1">
      <alignment horizontal="center" vertical="center" wrapText="1"/>
    </xf>
    <xf numFmtId="0" fontId="5" fillId="5" borderId="19" xfId="4" applyFont="1" applyFill="1" applyBorder="1" applyAlignment="1">
      <alignment horizontal="center" vertical="center" wrapText="1"/>
    </xf>
    <xf numFmtId="44" fontId="4" fillId="5" borderId="0" xfId="5" applyFont="1" applyFill="1" applyBorder="1" applyAlignment="1" applyProtection="1">
      <alignment horizontal="right" vertical="center"/>
    </xf>
    <xf numFmtId="0" fontId="5" fillId="6" borderId="23" xfId="4" applyFont="1" applyFill="1" applyBorder="1" applyAlignment="1">
      <alignment horizontal="center" vertical="center" wrapText="1"/>
    </xf>
    <xf numFmtId="0" fontId="5" fillId="6" borderId="10" xfId="4" applyFont="1" applyFill="1" applyBorder="1" applyAlignment="1">
      <alignment horizontal="center" vertical="center" wrapText="1"/>
    </xf>
    <xf numFmtId="0" fontId="5" fillId="6" borderId="19" xfId="4" applyFont="1" applyFill="1" applyBorder="1" applyAlignment="1">
      <alignment horizontal="center" vertical="center" wrapText="1"/>
    </xf>
    <xf numFmtId="44" fontId="5" fillId="4" borderId="10" xfId="5" applyFont="1" applyFill="1" applyBorder="1" applyAlignment="1" applyProtection="1">
      <alignment horizontal="right" vertical="center"/>
      <protection locked="0"/>
    </xf>
    <xf numFmtId="44" fontId="4" fillId="0" borderId="0" xfId="5" applyFont="1" applyBorder="1" applyAlignment="1" applyProtection="1">
      <alignment horizontal="right" vertical="center"/>
    </xf>
    <xf numFmtId="1" fontId="5" fillId="0" borderId="21" xfId="4" applyNumberFormat="1" applyFont="1" applyBorder="1" applyAlignment="1">
      <alignment horizontal="center" vertical="center"/>
    </xf>
    <xf numFmtId="44" fontId="5" fillId="0" borderId="22" xfId="5" applyFont="1" applyBorder="1" applyAlignment="1" applyProtection="1">
      <alignment horizontal="right" vertical="center"/>
    </xf>
    <xf numFmtId="0" fontId="45" fillId="0" borderId="0" xfId="4" applyFont="1"/>
    <xf numFmtId="0" fontId="46" fillId="0" borderId="0" xfId="4" applyFont="1" applyAlignment="1">
      <alignment horizontal="centerContinuous"/>
    </xf>
    <xf numFmtId="0" fontId="5" fillId="0" borderId="30" xfId="4" applyFont="1" applyBorder="1" applyAlignment="1">
      <alignment horizontal="center" vertical="center"/>
    </xf>
    <xf numFmtId="44" fontId="4" fillId="6" borderId="28" xfId="4" applyNumberFormat="1" applyFont="1" applyFill="1" applyBorder="1" applyAlignment="1">
      <alignment horizontal="left" vertical="center"/>
    </xf>
    <xf numFmtId="44" fontId="5" fillId="0" borderId="29" xfId="5" applyFont="1" applyBorder="1" applyAlignment="1" applyProtection="1">
      <alignment horizontal="right" vertical="center"/>
    </xf>
    <xf numFmtId="0" fontId="5" fillId="0" borderId="0" xfId="4" applyFont="1" applyAlignment="1">
      <alignment horizontal="left" vertical="center"/>
    </xf>
    <xf numFmtId="0" fontId="4" fillId="0" borderId="0" xfId="4" applyFont="1"/>
    <xf numFmtId="0" fontId="45" fillId="0" borderId="0" xfId="4" applyFont="1" applyAlignment="1">
      <alignment horizontal="left"/>
    </xf>
    <xf numFmtId="0" fontId="46" fillId="0" borderId="0" xfId="4" applyFont="1"/>
    <xf numFmtId="0" fontId="4" fillId="4" borderId="18" xfId="4" applyFont="1" applyFill="1" applyBorder="1" applyAlignment="1" applyProtection="1">
      <alignment horizontal="center" vertical="center"/>
      <protection locked="0"/>
    </xf>
    <xf numFmtId="1" fontId="4" fillId="4" borderId="10" xfId="4" applyNumberFormat="1" applyFont="1" applyFill="1" applyBorder="1" applyAlignment="1" applyProtection="1">
      <alignment horizontal="center" vertical="center"/>
      <protection locked="0"/>
    </xf>
    <xf numFmtId="44" fontId="4" fillId="4" borderId="10" xfId="5" applyFont="1" applyFill="1" applyBorder="1" applyAlignment="1" applyProtection="1">
      <alignment horizontal="right" vertical="center"/>
      <protection locked="0"/>
    </xf>
    <xf numFmtId="44" fontId="4" fillId="5" borderId="19" xfId="5" applyFont="1" applyFill="1" applyBorder="1" applyAlignment="1" applyProtection="1">
      <alignment horizontal="right" vertical="center"/>
    </xf>
    <xf numFmtId="44" fontId="4" fillId="0" borderId="19" xfId="5" applyFont="1" applyBorder="1" applyAlignment="1" applyProtection="1">
      <alignment horizontal="right" vertical="center"/>
    </xf>
    <xf numFmtId="0" fontId="4" fillId="4" borderId="20" xfId="4" applyFont="1" applyFill="1" applyBorder="1" applyAlignment="1" applyProtection="1">
      <alignment horizontal="center" vertical="center"/>
      <protection locked="0"/>
    </xf>
    <xf numFmtId="1" fontId="4" fillId="4" borderId="21" xfId="4" applyNumberFormat="1" applyFont="1" applyFill="1" applyBorder="1" applyAlignment="1" applyProtection="1">
      <alignment horizontal="center" vertical="center"/>
      <protection locked="0"/>
    </xf>
    <xf numFmtId="44" fontId="4" fillId="4" borderId="21" xfId="5" applyFont="1" applyFill="1" applyBorder="1" applyAlignment="1" applyProtection="1">
      <alignment horizontal="right" vertical="center"/>
      <protection locked="0"/>
    </xf>
    <xf numFmtId="44" fontId="4" fillId="0" borderId="22" xfId="5" applyFont="1" applyBorder="1" applyAlignment="1" applyProtection="1">
      <alignment horizontal="right" vertical="center"/>
    </xf>
    <xf numFmtId="0" fontId="43" fillId="5" borderId="0" xfId="4" applyFont="1" applyFill="1" applyAlignment="1">
      <alignment vertical="center"/>
    </xf>
    <xf numFmtId="0" fontId="43" fillId="0" borderId="0" xfId="4" applyFont="1" applyAlignment="1">
      <alignment vertical="center"/>
    </xf>
    <xf numFmtId="0" fontId="44" fillId="0" borderId="0" xfId="4" applyFont="1" applyAlignment="1">
      <alignment vertical="center"/>
    </xf>
    <xf numFmtId="0" fontId="44" fillId="9" borderId="0" xfId="4" applyFont="1" applyFill="1" applyAlignment="1">
      <alignment horizontal="left" vertical="center"/>
    </xf>
    <xf numFmtId="0" fontId="44" fillId="0" borderId="0" xfId="4" applyFont="1" applyAlignment="1">
      <alignment horizontal="left" vertical="center"/>
    </xf>
    <xf numFmtId="0" fontId="43" fillId="9" borderId="0" xfId="4" applyFont="1" applyFill="1" applyAlignment="1">
      <alignment horizontal="left" vertical="center"/>
    </xf>
    <xf numFmtId="49" fontId="5" fillId="5" borderId="0" xfId="4" quotePrefix="1" applyNumberFormat="1" applyFont="1" applyFill="1" applyAlignment="1">
      <alignment horizontal="center" vertical="center"/>
    </xf>
    <xf numFmtId="0" fontId="5" fillId="5" borderId="0" xfId="4" applyFont="1" applyFill="1" applyAlignment="1">
      <alignment vertical="center"/>
    </xf>
    <xf numFmtId="0" fontId="5" fillId="5" borderId="0" xfId="4" applyFont="1" applyFill="1" applyAlignment="1">
      <alignment horizontal="left" vertical="center"/>
    </xf>
    <xf numFmtId="0" fontId="5" fillId="5" borderId="1" xfId="4" applyFont="1" applyFill="1" applyBorder="1" applyAlignment="1">
      <alignment horizontal="left" vertical="center"/>
    </xf>
    <xf numFmtId="0" fontId="4" fillId="5" borderId="0" xfId="4" applyFont="1" applyFill="1" applyAlignment="1">
      <alignment vertical="center"/>
    </xf>
    <xf numFmtId="0" fontId="5" fillId="0" borderId="10" xfId="4" applyFont="1" applyBorder="1" applyAlignment="1">
      <alignment horizontal="center" vertical="center" wrapText="1"/>
    </xf>
    <xf numFmtId="0" fontId="5" fillId="9" borderId="0" xfId="4" applyFont="1" applyFill="1" applyAlignment="1">
      <alignment vertical="center"/>
    </xf>
    <xf numFmtId="0" fontId="4" fillId="0" borderId="0" xfId="4" applyFont="1" applyAlignment="1">
      <alignment vertical="center"/>
    </xf>
    <xf numFmtId="0" fontId="5" fillId="0" borderId="0" xfId="4" applyFont="1" applyAlignment="1">
      <alignment vertical="center"/>
    </xf>
    <xf numFmtId="0" fontId="4" fillId="9" borderId="0" xfId="4" applyFont="1" applyFill="1" applyAlignment="1">
      <alignment horizontal="left" vertical="center"/>
    </xf>
    <xf numFmtId="0" fontId="4" fillId="0" borderId="0" xfId="4" applyFont="1" applyAlignment="1">
      <alignment horizontal="left" vertical="center"/>
    </xf>
    <xf numFmtId="44" fontId="5" fillId="9" borderId="26" xfId="4" applyNumberFormat="1" applyFont="1" applyFill="1" applyBorder="1" applyAlignment="1">
      <alignment horizontal="right" vertical="center"/>
    </xf>
    <xf numFmtId="0" fontId="4" fillId="9" borderId="0" xfId="4" applyFont="1" applyFill="1" applyAlignment="1">
      <alignment horizontal="right" vertical="center"/>
    </xf>
    <xf numFmtId="0" fontId="5" fillId="9" borderId="0" xfId="4" applyFont="1" applyFill="1" applyAlignment="1">
      <alignment horizontal="left" vertical="center"/>
    </xf>
    <xf numFmtId="0" fontId="4" fillId="5" borderId="0" xfId="4" applyFont="1" applyFill="1" applyAlignment="1">
      <alignment horizontal="left" vertical="center" wrapText="1"/>
    </xf>
    <xf numFmtId="0" fontId="4" fillId="5" borderId="0" xfId="4" applyFont="1" applyFill="1" applyAlignment="1">
      <alignment horizontal="right" vertical="center"/>
    </xf>
    <xf numFmtId="0" fontId="4" fillId="5" borderId="0" xfId="4" applyFont="1" applyFill="1" applyAlignment="1">
      <alignment horizontal="left" vertical="center"/>
    </xf>
    <xf numFmtId="44" fontId="5" fillId="5" borderId="0" xfId="4" applyNumberFormat="1" applyFont="1" applyFill="1" applyAlignment="1">
      <alignment horizontal="right" vertical="center"/>
    </xf>
    <xf numFmtId="44" fontId="5" fillId="5" borderId="10" xfId="4" applyNumberFormat="1" applyFont="1" applyFill="1" applyBorder="1" applyAlignment="1">
      <alignment horizontal="right" vertical="center"/>
    </xf>
    <xf numFmtId="44" fontId="5" fillId="4" borderId="10" xfId="4" applyNumberFormat="1" applyFont="1" applyFill="1" applyBorder="1" applyAlignment="1" applyProtection="1">
      <alignment horizontal="right" vertical="center"/>
      <protection locked="0"/>
    </xf>
    <xf numFmtId="44" fontId="5" fillId="4" borderId="3" xfId="4" applyNumberFormat="1" applyFont="1" applyFill="1" applyBorder="1" applyAlignment="1" applyProtection="1">
      <alignment horizontal="right" vertical="center"/>
      <protection locked="0"/>
    </xf>
    <xf numFmtId="44" fontId="5" fillId="4" borderId="11" xfId="4" applyNumberFormat="1" applyFont="1" applyFill="1" applyBorder="1" applyAlignment="1" applyProtection="1">
      <alignment horizontal="right" vertical="center"/>
      <protection locked="0"/>
    </xf>
    <xf numFmtId="44" fontId="5" fillId="4" borderId="10" xfId="4" applyNumberFormat="1" applyFont="1" applyFill="1" applyBorder="1" applyAlignment="1" applyProtection="1">
      <alignment vertical="center"/>
      <protection locked="0"/>
    </xf>
    <xf numFmtId="44" fontId="5" fillId="4" borderId="6" xfId="4" applyNumberFormat="1" applyFont="1" applyFill="1" applyBorder="1" applyAlignment="1" applyProtection="1">
      <alignment horizontal="right" vertical="center"/>
      <protection locked="0"/>
    </xf>
    <xf numFmtId="0" fontId="5" fillId="5" borderId="0" xfId="4" applyFont="1" applyFill="1" applyAlignment="1">
      <alignment horizontal="center" vertical="center"/>
    </xf>
    <xf numFmtId="0" fontId="44" fillId="5" borderId="0" xfId="4" applyFont="1" applyFill="1" applyAlignment="1">
      <alignment horizontal="center" vertical="center"/>
    </xf>
    <xf numFmtId="0" fontId="43" fillId="0" borderId="0" xfId="4" applyFont="1" applyAlignment="1">
      <alignment horizontal="center" vertical="center"/>
    </xf>
    <xf numFmtId="49" fontId="43" fillId="5" borderId="0" xfId="4" applyNumberFormat="1" applyFont="1" applyFill="1" applyAlignment="1">
      <alignment horizontal="center" vertical="center"/>
    </xf>
    <xf numFmtId="49" fontId="43" fillId="5" borderId="0" xfId="4" applyNumberFormat="1" applyFont="1" applyFill="1" applyAlignment="1">
      <alignment horizontal="left" vertical="center"/>
    </xf>
    <xf numFmtId="49" fontId="43" fillId="5" borderId="0" xfId="4" applyNumberFormat="1" applyFont="1" applyFill="1" applyAlignment="1">
      <alignment horizontal="right" vertical="center"/>
    </xf>
    <xf numFmtId="49" fontId="44" fillId="5" borderId="0" xfId="4" applyNumberFormat="1" applyFont="1" applyFill="1" applyAlignment="1">
      <alignment horizontal="center" vertical="center"/>
    </xf>
    <xf numFmtId="0" fontId="43" fillId="0" borderId="0" xfId="4" applyFont="1" applyAlignment="1" applyProtection="1">
      <alignment horizontal="center" vertical="center"/>
      <protection locked="0"/>
    </xf>
    <xf numFmtId="49" fontId="44" fillId="0" borderId="0" xfId="4" applyNumberFormat="1" applyFont="1" applyAlignment="1">
      <alignment horizontal="center" vertical="center"/>
    </xf>
    <xf numFmtId="49" fontId="43" fillId="0" borderId="0" xfId="4" applyNumberFormat="1" applyFont="1" applyAlignment="1">
      <alignment horizontal="center" vertical="center"/>
    </xf>
    <xf numFmtId="0" fontId="5" fillId="5" borderId="1" xfId="4" applyFont="1" applyFill="1" applyBorder="1" applyAlignment="1">
      <alignment vertical="center"/>
    </xf>
    <xf numFmtId="0" fontId="5" fillId="5" borderId="11" xfId="4" applyFont="1" applyFill="1" applyBorder="1" applyAlignment="1">
      <alignment horizontal="center" vertical="center"/>
    </xf>
    <xf numFmtId="0" fontId="5" fillId="5" borderId="6" xfId="4" applyFont="1" applyFill="1" applyBorder="1" applyAlignment="1">
      <alignment horizontal="center" vertical="center"/>
    </xf>
    <xf numFmtId="0" fontId="4" fillId="5" borderId="1" xfId="4" applyFont="1" applyFill="1" applyBorder="1" applyAlignment="1">
      <alignment horizontal="left" vertical="center"/>
    </xf>
    <xf numFmtId="165" fontId="5" fillId="5" borderId="1" xfId="4" applyNumberFormat="1" applyFont="1" applyFill="1" applyBorder="1" applyAlignment="1">
      <alignment horizontal="center" vertical="center"/>
    </xf>
    <xf numFmtId="44" fontId="5" fillId="5" borderId="10" xfId="4" applyNumberFormat="1" applyFont="1" applyFill="1" applyBorder="1" applyAlignment="1">
      <alignment vertical="center"/>
    </xf>
    <xf numFmtId="165" fontId="5" fillId="5" borderId="10" xfId="4" applyNumberFormat="1" applyFont="1" applyFill="1" applyBorder="1" applyAlignment="1">
      <alignment vertical="center"/>
    </xf>
    <xf numFmtId="44" fontId="5" fillId="0" borderId="10" xfId="4" applyNumberFormat="1" applyFont="1" applyBorder="1" applyAlignment="1">
      <alignment horizontal="right" vertical="center"/>
    </xf>
    <xf numFmtId="10" fontId="5" fillId="4" borderId="10" xfId="4" applyNumberFormat="1" applyFont="1" applyFill="1" applyBorder="1" applyAlignment="1" applyProtection="1">
      <alignment vertical="center"/>
      <protection locked="0"/>
    </xf>
    <xf numFmtId="10" fontId="4" fillId="6" borderId="10" xfId="4" applyNumberFormat="1" applyFont="1" applyFill="1" applyBorder="1" applyAlignment="1">
      <alignment horizontal="right" vertical="center"/>
    </xf>
    <xf numFmtId="44" fontId="4" fillId="6" borderId="1" xfId="4" applyNumberFormat="1" applyFont="1" applyFill="1" applyBorder="1" applyAlignment="1">
      <alignment vertical="center"/>
    </xf>
    <xf numFmtId="44" fontId="4" fillId="6" borderId="2" xfId="4" applyNumberFormat="1" applyFont="1" applyFill="1" applyBorder="1" applyAlignment="1">
      <alignment vertical="center"/>
    </xf>
    <xf numFmtId="44" fontId="4" fillId="6" borderId="3" xfId="4" applyNumberFormat="1" applyFont="1" applyFill="1" applyBorder="1" applyAlignment="1">
      <alignment vertical="center"/>
    </xf>
    <xf numFmtId="165" fontId="5" fillId="4" borderId="10" xfId="4" applyNumberFormat="1" applyFont="1" applyFill="1" applyBorder="1" applyAlignment="1" applyProtection="1">
      <alignment horizontal="right" vertical="center"/>
      <protection locked="0"/>
    </xf>
    <xf numFmtId="44" fontId="4" fillId="0" borderId="10" xfId="4" applyNumberFormat="1" applyFont="1" applyBorder="1" applyAlignment="1">
      <alignment horizontal="right" vertical="center"/>
    </xf>
    <xf numFmtId="165" fontId="5" fillId="0" borderId="10" xfId="4" applyNumberFormat="1" applyFont="1" applyBorder="1" applyAlignment="1">
      <alignment horizontal="right" vertical="center"/>
    </xf>
    <xf numFmtId="165" fontId="4" fillId="0" borderId="3" xfId="4" applyNumberFormat="1" applyFont="1" applyBorder="1" applyAlignment="1">
      <alignment horizontal="right" vertical="center"/>
    </xf>
    <xf numFmtId="165" fontId="5" fillId="0" borderId="10" xfId="4" applyNumberFormat="1" applyFont="1" applyBorder="1" applyAlignment="1">
      <alignment horizontal="center" vertical="center"/>
    </xf>
    <xf numFmtId="44" fontId="5" fillId="0" borderId="10" xfId="4" applyNumberFormat="1" applyFont="1" applyBorder="1" applyAlignment="1">
      <alignment vertical="center"/>
    </xf>
    <xf numFmtId="165" fontId="4" fillId="0" borderId="0" xfId="4" applyNumberFormat="1" applyFont="1" applyAlignment="1">
      <alignment horizontal="left" vertical="center"/>
    </xf>
    <xf numFmtId="44" fontId="5" fillId="0" borderId="26" xfId="5" applyFont="1" applyBorder="1" applyAlignment="1">
      <alignment horizontal="right" vertical="center"/>
    </xf>
    <xf numFmtId="44" fontId="5" fillId="0" borderId="26" xfId="4" applyNumberFormat="1" applyFont="1" applyBorder="1" applyAlignment="1">
      <alignment horizontal="right" vertical="center"/>
    </xf>
    <xf numFmtId="44" fontId="5" fillId="0" borderId="10" xfId="6" applyNumberFormat="1" applyFont="1" applyBorder="1" applyAlignment="1" applyProtection="1">
      <alignment horizontal="right" vertical="center"/>
    </xf>
    <xf numFmtId="7" fontId="4" fillId="5" borderId="8" xfId="4" applyNumberFormat="1" applyFont="1" applyFill="1" applyBorder="1" applyAlignment="1">
      <alignment horizontal="left" vertical="center"/>
    </xf>
    <xf numFmtId="9" fontId="5" fillId="5" borderId="14" xfId="6" applyFont="1" applyFill="1" applyBorder="1" applyAlignment="1" applyProtection="1">
      <alignment horizontal="center" vertical="center"/>
    </xf>
    <xf numFmtId="9" fontId="5" fillId="4" borderId="2" xfId="6" applyFont="1" applyFill="1" applyBorder="1" applyAlignment="1" applyProtection="1">
      <alignment horizontal="center" vertical="center"/>
      <protection locked="0"/>
    </xf>
    <xf numFmtId="44" fontId="4" fillId="5" borderId="0" xfId="4" applyNumberFormat="1" applyFont="1" applyFill="1" applyAlignment="1">
      <alignment horizontal="left" vertical="center"/>
    </xf>
    <xf numFmtId="9" fontId="5" fillId="5" borderId="2" xfId="6" applyFont="1" applyFill="1" applyBorder="1" applyAlignment="1" applyProtection="1">
      <alignment horizontal="center" vertical="center"/>
    </xf>
    <xf numFmtId="42" fontId="4" fillId="5" borderId="0" xfId="5" applyNumberFormat="1" applyFont="1" applyFill="1" applyAlignment="1" applyProtection="1">
      <alignment horizontal="right" vertical="center"/>
    </xf>
    <xf numFmtId="1" fontId="5" fillId="0" borderId="28" xfId="4" applyNumberFormat="1" applyFont="1" applyBorder="1" applyAlignment="1">
      <alignment horizontal="center" vertical="center"/>
    </xf>
    <xf numFmtId="9" fontId="5" fillId="4" borderId="14" xfId="6" applyFont="1" applyFill="1" applyBorder="1" applyAlignment="1" applyProtection="1">
      <alignment horizontal="center" vertical="center"/>
      <protection locked="0"/>
    </xf>
    <xf numFmtId="0" fontId="19" fillId="0" borderId="0" xfId="0" applyFont="1" applyAlignment="1">
      <alignment horizontal="center" vertical="center" wrapText="1"/>
    </xf>
    <xf numFmtId="9" fontId="5" fillId="4" borderId="10" xfId="7" applyFont="1" applyFill="1" applyBorder="1" applyAlignment="1" applyProtection="1">
      <alignment horizontal="center" vertical="center"/>
      <protection locked="0"/>
    </xf>
    <xf numFmtId="14" fontId="5" fillId="4" borderId="10" xfId="1" applyNumberFormat="1" applyFont="1" applyFill="1" applyBorder="1" applyAlignment="1" applyProtection="1">
      <alignment horizontal="center" vertical="center"/>
      <protection locked="0"/>
    </xf>
    <xf numFmtId="0" fontId="5" fillId="4" borderId="10" xfId="1" applyNumberFormat="1" applyFont="1" applyFill="1" applyBorder="1" applyAlignment="1" applyProtection="1">
      <alignment horizontal="center" vertical="center"/>
      <protection locked="0"/>
    </xf>
    <xf numFmtId="0" fontId="50" fillId="5" borderId="0" xfId="4" applyFont="1" applyFill="1" applyAlignment="1">
      <alignment vertical="center"/>
    </xf>
    <xf numFmtId="0" fontId="50" fillId="0" borderId="0" xfId="4" applyFont="1" applyAlignment="1">
      <alignment vertical="center"/>
    </xf>
    <xf numFmtId="42" fontId="50" fillId="5" borderId="10" xfId="5" applyNumberFormat="1" applyFont="1" applyFill="1" applyBorder="1" applyAlignment="1" applyProtection="1">
      <alignment vertical="center"/>
    </xf>
    <xf numFmtId="0" fontId="50" fillId="6" borderId="10" xfId="5" applyNumberFormat="1" applyFont="1" applyFill="1" applyBorder="1" applyAlignment="1" applyProtection="1">
      <alignment horizontal="left" vertical="center"/>
    </xf>
    <xf numFmtId="42" fontId="50" fillId="5" borderId="26" xfId="5" applyNumberFormat="1" applyFont="1" applyFill="1" applyBorder="1" applyAlignment="1" applyProtection="1">
      <alignment vertical="center"/>
    </xf>
    <xf numFmtId="166" fontId="50" fillId="5" borderId="0" xfId="5" applyNumberFormat="1" applyFont="1" applyFill="1" applyAlignment="1" applyProtection="1">
      <alignment vertical="center"/>
    </xf>
    <xf numFmtId="166" fontId="52" fillId="5" borderId="0" xfId="5" applyNumberFormat="1" applyFont="1" applyFill="1" applyAlignment="1" applyProtection="1">
      <alignment vertical="center"/>
    </xf>
    <xf numFmtId="2" fontId="50" fillId="5" borderId="10" xfId="4" applyNumberFormat="1" applyFont="1" applyFill="1" applyBorder="1" applyAlignment="1">
      <alignment horizontal="right" vertical="center"/>
    </xf>
    <xf numFmtId="2" fontId="50" fillId="0" borderId="0" xfId="4" applyNumberFormat="1" applyFont="1" applyAlignment="1">
      <alignment vertical="center"/>
    </xf>
    <xf numFmtId="0" fontId="50" fillId="10" borderId="0" xfId="4" applyFont="1" applyFill="1" applyAlignment="1">
      <alignment vertical="center"/>
    </xf>
    <xf numFmtId="165" fontId="50" fillId="0" borderId="0" xfId="5" applyNumberFormat="1" applyFont="1" applyAlignment="1" applyProtection="1">
      <alignment vertical="center"/>
    </xf>
    <xf numFmtId="165" fontId="53" fillId="0" borderId="0" xfId="5" applyNumberFormat="1" applyFont="1" applyAlignment="1" applyProtection="1">
      <alignment vertical="center"/>
    </xf>
    <xf numFmtId="42" fontId="50" fillId="5" borderId="0" xfId="5" applyNumberFormat="1" applyFont="1" applyFill="1" applyAlignment="1" applyProtection="1">
      <alignment vertical="center"/>
    </xf>
    <xf numFmtId="166" fontId="50" fillId="5" borderId="0" xfId="5" applyNumberFormat="1" applyFont="1" applyFill="1" applyBorder="1" applyAlignment="1" applyProtection="1">
      <alignment vertical="center"/>
    </xf>
    <xf numFmtId="0" fontId="50" fillId="0" borderId="0" xfId="5" applyNumberFormat="1" applyFont="1" applyAlignment="1" applyProtection="1">
      <alignment vertical="center" wrapText="1"/>
    </xf>
    <xf numFmtId="5" fontId="50" fillId="5" borderId="0" xfId="5" applyNumberFormat="1" applyFont="1" applyFill="1" applyAlignment="1" applyProtection="1">
      <alignment vertical="center"/>
    </xf>
    <xf numFmtId="6" fontId="53" fillId="0" borderId="0" xfId="5" applyNumberFormat="1" applyFont="1" applyAlignment="1" applyProtection="1">
      <alignment vertical="center"/>
    </xf>
    <xf numFmtId="0" fontId="50" fillId="0" borderId="0" xfId="5" applyNumberFormat="1" applyFont="1" applyAlignment="1" applyProtection="1">
      <alignment vertical="center"/>
    </xf>
    <xf numFmtId="2" fontId="50" fillId="0" borderId="10" xfId="5" applyNumberFormat="1" applyFont="1" applyBorder="1" applyAlignment="1" applyProtection="1">
      <alignment horizontal="right" vertical="center"/>
    </xf>
    <xf numFmtId="166" fontId="50" fillId="4" borderId="10" xfId="5" applyNumberFormat="1" applyFont="1" applyFill="1" applyBorder="1" applyAlignment="1" applyProtection="1">
      <alignment vertical="center"/>
      <protection locked="0"/>
    </xf>
    <xf numFmtId="0" fontId="50" fillId="5" borderId="0" xfId="4" applyFont="1" applyFill="1" applyAlignment="1">
      <alignment horizontal="right" vertical="top"/>
    </xf>
    <xf numFmtId="0" fontId="50" fillId="0" borderId="0" xfId="4" applyFont="1" applyAlignment="1">
      <alignment horizontal="right" vertical="top"/>
    </xf>
    <xf numFmtId="44" fontId="50" fillId="5" borderId="0" xfId="4" applyNumberFormat="1" applyFont="1" applyFill="1" applyAlignment="1">
      <alignment horizontal="right" vertical="top"/>
    </xf>
    <xf numFmtId="44" fontId="50" fillId="0" borderId="0" xfId="4" applyNumberFormat="1" applyFont="1" applyAlignment="1">
      <alignment horizontal="right" vertical="top"/>
    </xf>
    <xf numFmtId="1" fontId="50" fillId="5" borderId="0" xfId="4" applyNumberFormat="1" applyFont="1" applyFill="1" applyAlignment="1">
      <alignment horizontal="right" vertical="top"/>
    </xf>
    <xf numFmtId="1" fontId="50" fillId="0" borderId="0" xfId="4" applyNumberFormat="1" applyFont="1" applyAlignment="1">
      <alignment horizontal="right" vertical="top"/>
    </xf>
    <xf numFmtId="42" fontId="50" fillId="5" borderId="10" xfId="5" applyNumberFormat="1" applyFont="1" applyFill="1" applyBorder="1" applyAlignment="1" applyProtection="1">
      <alignment horizontal="right" vertical="top"/>
    </xf>
    <xf numFmtId="7" fontId="50" fillId="5" borderId="0" xfId="5" applyNumberFormat="1" applyFont="1" applyFill="1" applyAlignment="1">
      <alignment horizontal="right" vertical="top"/>
    </xf>
    <xf numFmtId="7" fontId="50" fillId="0" borderId="0" xfId="5" applyNumberFormat="1" applyFont="1" applyAlignment="1">
      <alignment horizontal="right" vertical="top"/>
    </xf>
    <xf numFmtId="165" fontId="50" fillId="0" borderId="0" xfId="5" applyNumberFormat="1" applyFont="1" applyAlignment="1">
      <alignment horizontal="right" vertical="top"/>
    </xf>
    <xf numFmtId="165" fontId="53" fillId="0" borderId="0" xfId="5" applyNumberFormat="1" applyFont="1" applyAlignment="1">
      <alignment horizontal="right" vertical="top"/>
    </xf>
    <xf numFmtId="42" fontId="50" fillId="5" borderId="26" xfId="5" applyNumberFormat="1" applyFont="1" applyFill="1" applyBorder="1" applyAlignment="1" applyProtection="1">
      <alignment horizontal="right" vertical="top"/>
    </xf>
    <xf numFmtId="0" fontId="50" fillId="0" borderId="14" xfId="4" applyFont="1" applyBorder="1" applyAlignment="1">
      <alignment horizontal="left" vertical="top"/>
    </xf>
    <xf numFmtId="42" fontId="50" fillId="0" borderId="14" xfId="5" applyNumberFormat="1" applyFont="1" applyBorder="1" applyAlignment="1" applyProtection="1">
      <alignment horizontal="right" vertical="top"/>
    </xf>
    <xf numFmtId="7" fontId="50" fillId="0" borderId="0" xfId="4" applyNumberFormat="1" applyFont="1" applyAlignment="1">
      <alignment horizontal="right" vertical="top"/>
    </xf>
    <xf numFmtId="0" fontId="50" fillId="0" borderId="2" xfId="4" applyFont="1" applyBorder="1" applyAlignment="1">
      <alignment horizontal="left" vertical="top"/>
    </xf>
    <xf numFmtId="42" fontId="50" fillId="0" borderId="2" xfId="5" applyNumberFormat="1" applyFont="1" applyBorder="1" applyAlignment="1" applyProtection="1">
      <alignment horizontal="right" vertical="top"/>
    </xf>
    <xf numFmtId="0" fontId="53" fillId="0" borderId="0" xfId="4" applyFont="1" applyAlignment="1">
      <alignment horizontal="right" vertical="top"/>
    </xf>
    <xf numFmtId="0" fontId="50" fillId="0" borderId="2" xfId="5" applyNumberFormat="1" applyFont="1" applyBorder="1" applyAlignment="1" applyProtection="1">
      <alignment horizontal="left" vertical="top" wrapText="1"/>
    </xf>
    <xf numFmtId="42" fontId="50" fillId="0" borderId="2" xfId="5" applyNumberFormat="1" applyFont="1" applyBorder="1" applyAlignment="1" applyProtection="1">
      <alignment horizontal="right" vertical="top" wrapText="1"/>
    </xf>
    <xf numFmtId="44" fontId="50" fillId="0" borderId="0" xfId="5" applyFont="1" applyAlignment="1">
      <alignment horizontal="right" vertical="top"/>
    </xf>
    <xf numFmtId="6" fontId="53" fillId="0" borderId="0" xfId="5" applyNumberFormat="1" applyFont="1" applyAlignment="1">
      <alignment horizontal="right" vertical="top"/>
    </xf>
    <xf numFmtId="6" fontId="53" fillId="0" borderId="0" xfId="4" applyNumberFormat="1" applyFont="1" applyAlignment="1">
      <alignment horizontal="right" vertical="top"/>
    </xf>
    <xf numFmtId="42" fontId="50" fillId="5" borderId="6" xfId="5" applyNumberFormat="1" applyFont="1" applyFill="1" applyBorder="1" applyAlignment="1" applyProtection="1">
      <alignment horizontal="right" vertical="top"/>
    </xf>
    <xf numFmtId="5" fontId="52" fillId="5" borderId="26" xfId="5" applyNumberFormat="1" applyFont="1" applyFill="1" applyBorder="1" applyAlignment="1" applyProtection="1">
      <alignment horizontal="right" vertical="top"/>
    </xf>
    <xf numFmtId="2" fontId="50" fillId="5" borderId="10" xfId="4" applyNumberFormat="1" applyFont="1" applyFill="1" applyBorder="1" applyAlignment="1">
      <alignment horizontal="right" vertical="top"/>
    </xf>
    <xf numFmtId="2" fontId="50" fillId="0" borderId="0" xfId="4" applyNumberFormat="1" applyFont="1" applyAlignment="1">
      <alignment horizontal="right" vertical="top"/>
    </xf>
    <xf numFmtId="2" fontId="50" fillId="5" borderId="6" xfId="5" applyNumberFormat="1" applyFont="1" applyFill="1" applyBorder="1" applyAlignment="1" applyProtection="1">
      <alignment horizontal="right" vertical="top"/>
    </xf>
    <xf numFmtId="0" fontId="50" fillId="0" borderId="14" xfId="5" applyNumberFormat="1" applyFont="1" applyBorder="1" applyAlignment="1" applyProtection="1">
      <alignment horizontal="right" vertical="top"/>
    </xf>
    <xf numFmtId="0" fontId="50" fillId="0" borderId="14" xfId="5" applyNumberFormat="1" applyFont="1" applyBorder="1" applyAlignment="1" applyProtection="1">
      <alignment vertical="top"/>
    </xf>
    <xf numFmtId="0" fontId="50" fillId="0" borderId="8" xfId="4" applyFont="1" applyBorder="1" applyAlignment="1">
      <alignment horizontal="right" vertical="top"/>
    </xf>
    <xf numFmtId="0" fontId="50" fillId="0" borderId="8" xfId="4" applyFont="1" applyBorder="1" applyAlignment="1">
      <alignment vertical="top"/>
    </xf>
    <xf numFmtId="0" fontId="50" fillId="10" borderId="0" xfId="4" applyFont="1" applyFill="1" applyAlignment="1">
      <alignment horizontal="right" vertical="top"/>
    </xf>
    <xf numFmtId="0" fontId="50" fillId="10" borderId="0" xfId="4" applyFont="1" applyFill="1" applyAlignment="1">
      <alignment vertical="top"/>
    </xf>
    <xf numFmtId="165" fontId="50" fillId="5" borderId="10" xfId="5" applyNumberFormat="1" applyFont="1" applyFill="1" applyBorder="1" applyAlignment="1" applyProtection="1">
      <alignment horizontal="right" vertical="top"/>
    </xf>
    <xf numFmtId="165" fontId="50" fillId="0" borderId="0" xfId="5" applyNumberFormat="1" applyFont="1" applyAlignment="1" applyProtection="1">
      <alignment horizontal="right" vertical="top"/>
    </xf>
    <xf numFmtId="165" fontId="53" fillId="0" borderId="0" xfId="5" applyNumberFormat="1" applyFont="1" applyAlignment="1" applyProtection="1">
      <alignment horizontal="right" vertical="top"/>
    </xf>
    <xf numFmtId="165" fontId="50" fillId="5" borderId="26" xfId="5" applyNumberFormat="1" applyFont="1" applyFill="1" applyBorder="1" applyAlignment="1" applyProtection="1">
      <alignment horizontal="right" vertical="top"/>
    </xf>
    <xf numFmtId="165" fontId="50" fillId="5" borderId="10" xfId="5" applyNumberFormat="1" applyFont="1" applyFill="1" applyBorder="1" applyAlignment="1" applyProtection="1">
      <alignment vertical="top"/>
    </xf>
    <xf numFmtId="166" fontId="50" fillId="5" borderId="0" xfId="5" applyNumberFormat="1" applyFont="1" applyFill="1" applyBorder="1" applyAlignment="1" applyProtection="1">
      <alignment horizontal="right" vertical="top"/>
    </xf>
    <xf numFmtId="6" fontId="53" fillId="0" borderId="0" xfId="5" applyNumberFormat="1" applyFont="1" applyAlignment="1" applyProtection="1">
      <alignment horizontal="right" vertical="top"/>
    </xf>
    <xf numFmtId="165" fontId="50" fillId="0" borderId="26" xfId="5" applyNumberFormat="1" applyFont="1" applyBorder="1" applyAlignment="1" applyProtection="1">
      <alignment horizontal="right" vertical="top"/>
    </xf>
    <xf numFmtId="165" fontId="50" fillId="5" borderId="6" xfId="5" applyNumberFormat="1" applyFont="1" applyFill="1" applyBorder="1" applyAlignment="1" applyProtection="1">
      <alignment horizontal="right" vertical="top"/>
    </xf>
    <xf numFmtId="5" fontId="52" fillId="5" borderId="14" xfId="5" applyNumberFormat="1" applyFont="1" applyFill="1" applyBorder="1" applyAlignment="1" applyProtection="1">
      <alignment horizontal="right" vertical="top"/>
    </xf>
    <xf numFmtId="0" fontId="50" fillId="0" borderId="0" xfId="4" applyFont="1" applyAlignment="1">
      <alignment vertical="top"/>
    </xf>
    <xf numFmtId="42" fontId="50" fillId="4" borderId="10" xfId="5" applyNumberFormat="1" applyFont="1" applyFill="1" applyBorder="1" applyAlignment="1" applyProtection="1">
      <alignment horizontal="right" vertical="top"/>
      <protection locked="0"/>
    </xf>
    <xf numFmtId="1" fontId="50" fillId="2" borderId="10" xfId="4" applyNumberFormat="1" applyFont="1" applyFill="1" applyBorder="1" applyAlignment="1">
      <alignment horizontal="center" vertical="top"/>
    </xf>
    <xf numFmtId="1" fontId="50" fillId="2" borderId="10" xfId="4" applyNumberFormat="1" applyFont="1" applyFill="1" applyBorder="1" applyAlignment="1">
      <alignment horizontal="center" vertical="center"/>
    </xf>
    <xf numFmtId="166" fontId="50" fillId="5" borderId="10" xfId="5" applyNumberFormat="1" applyFont="1" applyFill="1" applyBorder="1" applyAlignment="1" applyProtection="1">
      <alignment vertical="center"/>
      <protection locked="0"/>
    </xf>
    <xf numFmtId="0" fontId="50" fillId="6" borderId="1" xfId="5" applyNumberFormat="1" applyFont="1" applyFill="1" applyBorder="1" applyAlignment="1" applyProtection="1">
      <alignment horizontal="left" vertical="center"/>
    </xf>
    <xf numFmtId="0" fontId="50" fillId="6" borderId="2" xfId="5" applyNumberFormat="1" applyFont="1" applyFill="1" applyBorder="1" applyAlignment="1" applyProtection="1">
      <alignment horizontal="left" vertical="center"/>
    </xf>
    <xf numFmtId="165" fontId="50" fillId="4" borderId="10" xfId="5" applyNumberFormat="1" applyFont="1" applyFill="1" applyBorder="1" applyAlignment="1" applyProtection="1">
      <alignment horizontal="right" vertical="top"/>
      <protection locked="0"/>
    </xf>
    <xf numFmtId="49" fontId="50" fillId="5" borderId="0" xfId="4" applyNumberFormat="1" applyFont="1" applyFill="1" applyAlignment="1">
      <alignment horizontal="left"/>
    </xf>
    <xf numFmtId="0" fontId="51" fillId="5" borderId="0" xfId="4" applyFont="1" applyFill="1" applyAlignment="1">
      <alignment horizontal="center"/>
    </xf>
    <xf numFmtId="0" fontId="51" fillId="5" borderId="0" xfId="4" applyFont="1" applyFill="1"/>
    <xf numFmtId="0" fontId="51" fillId="5" borderId="0" xfId="4" applyFont="1" applyFill="1" applyProtection="1">
      <protection locked="0"/>
    </xf>
    <xf numFmtId="0" fontId="51" fillId="0" borderId="0" xfId="4" applyFont="1" applyProtection="1">
      <protection locked="0"/>
    </xf>
    <xf numFmtId="0" fontId="50" fillId="5" borderId="0" xfId="4" applyFont="1" applyFill="1" applyAlignment="1">
      <alignment horizontal="center"/>
    </xf>
    <xf numFmtId="0" fontId="51" fillId="5" borderId="0" xfId="4" applyFont="1" applyFill="1" applyAlignment="1">
      <alignment horizontal="center" vertical="center"/>
    </xf>
    <xf numFmtId="0" fontId="51" fillId="5" borderId="0" xfId="4" applyFont="1" applyFill="1" applyAlignment="1">
      <alignment horizontal="justify" vertical="center"/>
    </xf>
    <xf numFmtId="0" fontId="51" fillId="5" borderId="8" xfId="4" applyFont="1" applyFill="1" applyBorder="1" applyAlignment="1">
      <alignment horizontal="left" vertical="center"/>
    </xf>
    <xf numFmtId="0" fontId="51" fillId="5" borderId="0" xfId="4" applyFont="1" applyFill="1" applyAlignment="1">
      <alignment horizontal="left" vertical="top"/>
    </xf>
    <xf numFmtId="0" fontId="51" fillId="5" borderId="0" xfId="4" applyFont="1" applyFill="1" applyAlignment="1" applyProtection="1">
      <alignment horizontal="left" vertical="top"/>
      <protection locked="0"/>
    </xf>
    <xf numFmtId="0" fontId="51" fillId="0" borderId="0" xfId="4" applyFont="1" applyAlignment="1" applyProtection="1">
      <alignment horizontal="left" vertical="top"/>
      <protection locked="0"/>
    </xf>
    <xf numFmtId="0" fontId="51" fillId="5" borderId="0" xfId="4" applyFont="1" applyFill="1" applyAlignment="1">
      <alignment horizontal="justify"/>
    </xf>
    <xf numFmtId="0" fontId="51" fillId="5" borderId="0" xfId="4" applyFont="1" applyFill="1" applyAlignment="1">
      <alignment vertical="top"/>
    </xf>
    <xf numFmtId="0" fontId="51" fillId="5" borderId="0" xfId="4" applyFont="1" applyFill="1" applyAlignment="1" applyProtection="1">
      <alignment vertical="top"/>
      <protection locked="0"/>
    </xf>
    <xf numFmtId="0" fontId="51" fillId="0" borderId="0" xfId="4" applyFont="1" applyAlignment="1" applyProtection="1">
      <alignment vertical="top"/>
      <protection locked="0"/>
    </xf>
    <xf numFmtId="49" fontId="50" fillId="5" borderId="0" xfId="4" applyNumberFormat="1" applyFont="1" applyFill="1" applyAlignment="1">
      <alignment horizontal="center" vertical="top"/>
    </xf>
    <xf numFmtId="0" fontId="51" fillId="5" borderId="0" xfId="4" applyFont="1" applyFill="1" applyAlignment="1">
      <alignment horizontal="left" vertical="top" wrapText="1"/>
    </xf>
    <xf numFmtId="49" fontId="51" fillId="5" borderId="0" xfId="4" applyNumberFormat="1" applyFont="1" applyFill="1" applyAlignment="1">
      <alignment horizontal="center" vertical="top"/>
    </xf>
    <xf numFmtId="49" fontId="51" fillId="5" borderId="0" xfId="4" applyNumberFormat="1" applyFont="1" applyFill="1" applyAlignment="1">
      <alignment horizontal="center"/>
    </xf>
    <xf numFmtId="0" fontId="51" fillId="5" borderId="0" xfId="4" applyFont="1" applyFill="1" applyAlignment="1">
      <alignment horizontal="justify" vertical="top"/>
    </xf>
    <xf numFmtId="0" fontId="51" fillId="5" borderId="0" xfId="4" applyFont="1" applyFill="1" applyAlignment="1">
      <alignment horizontal="left"/>
    </xf>
    <xf numFmtId="0" fontId="51" fillId="5" borderId="0" xfId="4" applyFont="1" applyFill="1" applyAlignment="1" applyProtection="1">
      <alignment horizontal="center"/>
      <protection locked="0"/>
    </xf>
    <xf numFmtId="0" fontId="50" fillId="5" borderId="0" xfId="4" applyFont="1" applyFill="1" applyProtection="1">
      <protection locked="0"/>
    </xf>
    <xf numFmtId="0" fontId="51" fillId="0" borderId="0" xfId="4" applyFont="1" applyAlignment="1" applyProtection="1">
      <alignment horizontal="center"/>
      <protection locked="0"/>
    </xf>
    <xf numFmtId="0" fontId="3" fillId="5" borderId="0" xfId="0" applyFont="1" applyFill="1" applyAlignment="1">
      <alignment horizontal="center" vertical="center"/>
    </xf>
    <xf numFmtId="44" fontId="5" fillId="0" borderId="11" xfId="0" applyNumberFormat="1" applyFont="1" applyBorder="1" applyAlignment="1">
      <alignment horizontal="center" vertical="center"/>
    </xf>
    <xf numFmtId="0" fontId="5" fillId="2" borderId="11" xfId="0" applyFont="1" applyFill="1" applyBorder="1" applyAlignment="1">
      <alignment horizontal="center" vertical="center" wrapText="1"/>
    </xf>
    <xf numFmtId="44" fontId="5" fillId="0" borderId="11" xfId="0" applyNumberFormat="1" applyFont="1" applyBorder="1" applyAlignment="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44" fontId="43" fillId="4" borderId="10" xfId="1" applyFont="1" applyFill="1" applyBorder="1"/>
    <xf numFmtId="0" fontId="50" fillId="2" borderId="10" xfId="4" applyFont="1" applyFill="1" applyBorder="1" applyAlignment="1">
      <alignment horizontal="center" vertical="center" wrapText="1"/>
    </xf>
    <xf numFmtId="0" fontId="5" fillId="0" borderId="32" xfId="4" applyFont="1" applyBorder="1" applyAlignment="1">
      <alignment horizontal="center" vertical="center"/>
    </xf>
    <xf numFmtId="2" fontId="25" fillId="5" borderId="10" xfId="0" applyNumberFormat="1" applyFont="1" applyFill="1" applyBorder="1" applyAlignment="1">
      <alignment horizontal="center" vertical="center"/>
    </xf>
    <xf numFmtId="0" fontId="50" fillId="5" borderId="0" xfId="8" applyFont="1" applyFill="1" applyAlignment="1">
      <alignment horizontal="left" vertical="center"/>
    </xf>
    <xf numFmtId="0" fontId="50" fillId="5" borderId="0" xfId="8" applyFont="1" applyFill="1" applyAlignment="1">
      <alignment vertical="center"/>
    </xf>
    <xf numFmtId="0" fontId="50" fillId="5" borderId="0" xfId="8" applyFont="1" applyFill="1" applyAlignment="1">
      <alignment horizontal="left" vertical="center" wrapText="1"/>
    </xf>
    <xf numFmtId="0" fontId="50" fillId="0" borderId="0" xfId="8" applyFont="1" applyAlignment="1">
      <alignment horizontal="left"/>
    </xf>
    <xf numFmtId="0" fontId="5" fillId="0" borderId="13" xfId="0" applyFont="1" applyBorder="1"/>
    <xf numFmtId="0" fontId="56" fillId="5" borderId="0" xfId="8" applyFont="1" applyFill="1" applyAlignment="1">
      <alignment vertical="center"/>
    </xf>
    <xf numFmtId="0" fontId="50" fillId="5" borderId="15" xfId="8" applyFont="1" applyFill="1" applyBorder="1" applyAlignment="1">
      <alignment vertical="center" wrapText="1"/>
    </xf>
    <xf numFmtId="0" fontId="50" fillId="4" borderId="17" xfId="8" applyFont="1" applyFill="1" applyBorder="1" applyAlignment="1">
      <alignment vertical="center"/>
    </xf>
    <xf numFmtId="0" fontId="50" fillId="5" borderId="0" xfId="8" applyFont="1" applyFill="1" applyAlignment="1">
      <alignment vertical="center" wrapText="1"/>
    </xf>
    <xf numFmtId="0" fontId="50" fillId="4" borderId="10" xfId="8" applyFont="1" applyFill="1" applyBorder="1" applyAlignment="1">
      <alignment vertical="center"/>
    </xf>
    <xf numFmtId="0" fontId="51" fillId="5" borderId="8" xfId="8" applyFont="1" applyFill="1" applyBorder="1" applyAlignment="1">
      <alignment vertical="center"/>
    </xf>
    <xf numFmtId="0" fontId="4" fillId="0" borderId="8" xfId="0" applyFont="1" applyBorder="1"/>
    <xf numFmtId="0" fontId="4" fillId="0" borderId="9" xfId="0" applyFont="1" applyBorder="1"/>
    <xf numFmtId="0" fontId="51" fillId="5" borderId="0" xfId="8" applyFont="1" applyFill="1" applyAlignment="1">
      <alignment horizontal="left" vertical="center" wrapText="1"/>
    </xf>
    <xf numFmtId="0" fontId="51" fillId="5" borderId="0" xfId="0" applyFont="1" applyFill="1" applyAlignment="1">
      <alignment horizontal="left" vertical="center"/>
    </xf>
    <xf numFmtId="0" fontId="51" fillId="5" borderId="0" xfId="8" applyFont="1" applyFill="1" applyAlignment="1" applyProtection="1">
      <alignment vertical="center"/>
      <protection locked="0"/>
    </xf>
    <xf numFmtId="0" fontId="51" fillId="4" borderId="10" xfId="8" applyFont="1" applyFill="1" applyBorder="1" applyAlignment="1" applyProtection="1">
      <alignment vertical="center"/>
      <protection locked="0"/>
    </xf>
    <xf numFmtId="0" fontId="51" fillId="5" borderId="0" xfId="8" applyFont="1" applyFill="1" applyAlignment="1">
      <alignment horizontal="left" vertical="center"/>
    </xf>
    <xf numFmtId="0" fontId="51" fillId="5" borderId="13" xfId="8" applyFont="1" applyFill="1" applyBorder="1" applyAlignment="1">
      <alignment vertical="center"/>
    </xf>
    <xf numFmtId="0" fontId="4" fillId="0" borderId="13" xfId="0" applyFont="1" applyBorder="1"/>
    <xf numFmtId="0" fontId="51" fillId="5" borderId="0" xfId="8" applyFont="1" applyFill="1" applyAlignment="1">
      <alignment vertical="center"/>
    </xf>
    <xf numFmtId="0" fontId="51" fillId="0" borderId="0" xfId="8" applyFont="1" applyAlignment="1">
      <alignment horizontal="left"/>
    </xf>
    <xf numFmtId="0" fontId="51" fillId="0" borderId="13" xfId="8" applyFont="1" applyBorder="1" applyAlignment="1">
      <alignment horizontal="left"/>
    </xf>
    <xf numFmtId="0" fontId="51" fillId="5" borderId="4" xfId="8" applyFont="1" applyFill="1" applyBorder="1" applyAlignment="1" applyProtection="1">
      <alignment horizontal="center" vertical="center"/>
      <protection locked="0"/>
    </xf>
    <xf numFmtId="0" fontId="51" fillId="5" borderId="14" xfId="8" applyFont="1" applyFill="1" applyBorder="1" applyAlignment="1" applyProtection="1">
      <alignment horizontal="center" vertical="center"/>
      <protection locked="0"/>
    </xf>
    <xf numFmtId="0" fontId="51" fillId="5" borderId="14" xfId="8" applyFont="1" applyFill="1" applyBorder="1" applyAlignment="1">
      <alignment vertical="center"/>
    </xf>
    <xf numFmtId="0" fontId="51" fillId="5" borderId="14" xfId="8" applyFont="1" applyFill="1" applyBorder="1" applyAlignment="1" applyProtection="1">
      <alignment vertical="center"/>
      <protection locked="0"/>
    </xf>
    <xf numFmtId="0" fontId="51" fillId="5" borderId="5" xfId="8" applyFont="1" applyFill="1" applyBorder="1" applyAlignment="1">
      <alignment vertical="center"/>
    </xf>
    <xf numFmtId="1" fontId="51" fillId="5" borderId="14" xfId="8"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wrapText="1"/>
      <protection locked="0"/>
    </xf>
    <xf numFmtId="0" fontId="4" fillId="5" borderId="10" xfId="0" applyFont="1" applyFill="1" applyBorder="1" applyAlignment="1" applyProtection="1">
      <alignment vertical="center" wrapText="1"/>
      <protection locked="0"/>
    </xf>
    <xf numFmtId="0" fontId="5" fillId="5" borderId="0" xfId="0" applyFont="1" applyFill="1" applyAlignment="1">
      <alignment vertical="center" wrapText="1"/>
    </xf>
    <xf numFmtId="0" fontId="12" fillId="0" borderId="7" xfId="0" applyFont="1" applyBorder="1"/>
    <xf numFmtId="0" fontId="12" fillId="0" borderId="12" xfId="0" applyFont="1" applyBorder="1"/>
    <xf numFmtId="42" fontId="40" fillId="11" borderId="10" xfId="0" applyNumberFormat="1" applyFont="1" applyFill="1" applyBorder="1" applyProtection="1">
      <protection locked="0"/>
    </xf>
    <xf numFmtId="44" fontId="15" fillId="11" borderId="10" xfId="0" applyNumberFormat="1" applyFont="1" applyFill="1" applyBorder="1" applyAlignment="1">
      <alignment horizontal="left" vertical="center"/>
    </xf>
    <xf numFmtId="44" fontId="40" fillId="11" borderId="10" xfId="1" applyFont="1" applyFill="1" applyBorder="1" applyAlignment="1">
      <alignment horizontal="center" vertical="center"/>
    </xf>
    <xf numFmtId="44" fontId="0" fillId="11" borderId="10" xfId="1" applyFont="1" applyFill="1" applyBorder="1" applyAlignment="1">
      <alignment horizontal="center" vertical="center"/>
    </xf>
    <xf numFmtId="44" fontId="15" fillId="11" borderId="10" xfId="1" applyFont="1" applyFill="1" applyBorder="1" applyAlignment="1">
      <alignment horizontal="left" vertical="center"/>
    </xf>
    <xf numFmtId="0" fontId="40" fillId="2" borderId="10" xfId="0" applyFont="1" applyFill="1" applyBorder="1" applyAlignment="1">
      <alignment horizontal="center" vertical="center"/>
    </xf>
    <xf numFmtId="0" fontId="6" fillId="2" borderId="10" xfId="0" applyFont="1" applyFill="1" applyBorder="1" applyAlignment="1">
      <alignment horizontal="center" vertical="center"/>
    </xf>
    <xf numFmtId="44" fontId="29" fillId="8" borderId="10" xfId="0" applyNumberFormat="1" applyFont="1" applyFill="1" applyBorder="1" applyAlignment="1">
      <alignment vertical="center"/>
    </xf>
    <xf numFmtId="44" fontId="6" fillId="8" borderId="10" xfId="0" applyNumberFormat="1" applyFont="1" applyFill="1" applyBorder="1" applyAlignment="1">
      <alignment vertical="center"/>
    </xf>
    <xf numFmtId="0" fontId="40" fillId="2" borderId="10" xfId="0" applyFont="1" applyFill="1" applyBorder="1" applyAlignment="1">
      <alignment vertical="center"/>
    </xf>
    <xf numFmtId="0" fontId="13" fillId="0" borderId="10" xfId="0" applyFont="1" applyBorder="1" applyAlignment="1">
      <alignment horizontal="left" vertical="center"/>
    </xf>
    <xf numFmtId="44" fontId="13" fillId="0" borderId="10" xfId="1" applyFont="1" applyBorder="1" applyAlignment="1">
      <alignment horizontal="left" vertical="center"/>
    </xf>
    <xf numFmtId="164" fontId="0" fillId="0" borderId="10" xfId="0" applyNumberFormat="1" applyBorder="1"/>
    <xf numFmtId="0" fontId="13" fillId="11" borderId="10" xfId="0" applyFont="1" applyFill="1" applyBorder="1" applyAlignment="1">
      <alignment horizontal="right" vertical="center"/>
    </xf>
    <xf numFmtId="164" fontId="40" fillId="11" borderId="10" xfId="0" applyNumberFormat="1" applyFont="1" applyFill="1" applyBorder="1"/>
    <xf numFmtId="0" fontId="15" fillId="2" borderId="10" xfId="0" applyFont="1" applyFill="1" applyBorder="1" applyAlignment="1">
      <alignment vertical="center"/>
    </xf>
    <xf numFmtId="164" fontId="40" fillId="2" borderId="10" xfId="0" applyNumberFormat="1" applyFont="1" applyFill="1" applyBorder="1" applyAlignment="1">
      <alignment horizontal="center" vertical="center"/>
    </xf>
    <xf numFmtId="164" fontId="15" fillId="2" borderId="10" xfId="0" applyNumberFormat="1" applyFont="1" applyFill="1" applyBorder="1" applyAlignment="1">
      <alignment horizontal="center" vertical="center"/>
    </xf>
    <xf numFmtId="44" fontId="13" fillId="5" borderId="10" xfId="0" applyNumberFormat="1" applyFont="1" applyFill="1" applyBorder="1" applyAlignment="1">
      <alignment horizontal="left" vertical="center"/>
    </xf>
    <xf numFmtId="164" fontId="13" fillId="0" borderId="10" xfId="0" applyNumberFormat="1" applyFont="1" applyBorder="1" applyAlignment="1">
      <alignment horizontal="left" vertical="center"/>
    </xf>
    <xf numFmtId="44" fontId="13" fillId="0" borderId="10" xfId="0" applyNumberFormat="1" applyFont="1" applyBorder="1" applyAlignment="1">
      <alignment horizontal="left" vertical="center"/>
    </xf>
    <xf numFmtId="0" fontId="13" fillId="5" borderId="10" xfId="0" applyFont="1" applyFill="1" applyBorder="1" applyAlignment="1">
      <alignment horizontal="left" vertical="center"/>
    </xf>
    <xf numFmtId="0" fontId="0" fillId="11" borderId="10" xfId="0" applyFill="1" applyBorder="1" applyAlignment="1">
      <alignment horizontal="right" vertical="center"/>
    </xf>
    <xf numFmtId="42" fontId="40" fillId="11" borderId="10" xfId="0" applyNumberFormat="1" applyFont="1" applyFill="1" applyBorder="1"/>
    <xf numFmtId="0" fontId="39" fillId="3" borderId="10" xfId="0" applyFont="1" applyFill="1" applyBorder="1" applyAlignment="1">
      <alignment horizontal="left" vertical="center"/>
    </xf>
    <xf numFmtId="44" fontId="0" fillId="5" borderId="10" xfId="1" applyFont="1" applyFill="1" applyBorder="1" applyAlignment="1">
      <alignment horizontal="center" vertical="center"/>
    </xf>
    <xf numFmtId="44" fontId="0" fillId="0" borderId="10" xfId="0" applyNumberFormat="1" applyBorder="1"/>
    <xf numFmtId="44" fontId="13" fillId="5" borderId="10" xfId="0" applyNumberFormat="1" applyFont="1" applyFill="1" applyBorder="1" applyAlignment="1">
      <alignment horizontal="center" vertical="center"/>
    </xf>
    <xf numFmtId="0" fontId="0" fillId="5" borderId="10" xfId="0" applyFill="1" applyBorder="1" applyAlignment="1">
      <alignment horizontal="left" vertical="center"/>
    </xf>
    <xf numFmtId="0" fontId="0" fillId="5" borderId="10" xfId="0" applyFill="1" applyBorder="1" applyAlignment="1">
      <alignment vertical="center"/>
    </xf>
    <xf numFmtId="44" fontId="40" fillId="11" borderId="10" xfId="0" applyNumberFormat="1" applyFont="1" applyFill="1" applyBorder="1"/>
    <xf numFmtId="44" fontId="15" fillId="11" borderId="10" xfId="0" applyNumberFormat="1" applyFont="1" applyFill="1" applyBorder="1" applyAlignment="1">
      <alignment horizontal="center" vertical="center"/>
    </xf>
    <xf numFmtId="44" fontId="0" fillId="5" borderId="10" xfId="0" applyNumberFormat="1" applyFill="1" applyBorder="1" applyAlignment="1">
      <alignment vertical="center"/>
    </xf>
    <xf numFmtId="44" fontId="0" fillId="11" borderId="10" xfId="0" applyNumberFormat="1" applyFill="1" applyBorder="1"/>
    <xf numFmtId="44" fontId="0" fillId="11" borderId="10" xfId="0" applyNumberFormat="1" applyFill="1" applyBorder="1" applyAlignment="1">
      <alignment vertical="center"/>
    </xf>
    <xf numFmtId="0" fontId="40" fillId="2" borderId="10" xfId="0" applyFont="1" applyFill="1" applyBorder="1" applyAlignment="1">
      <alignment horizontal="left" vertical="center"/>
    </xf>
    <xf numFmtId="44" fontId="0" fillId="5" borderId="10" xfId="1" applyFont="1" applyFill="1" applyBorder="1" applyAlignment="1">
      <alignment vertical="center"/>
    </xf>
    <xf numFmtId="44" fontId="0" fillId="0" borderId="10" xfId="1" applyFont="1" applyBorder="1" applyAlignment="1">
      <alignment vertical="center"/>
    </xf>
    <xf numFmtId="44" fontId="13" fillId="0" borderId="10" xfId="1" applyFont="1" applyBorder="1" applyAlignment="1">
      <alignment vertical="center"/>
    </xf>
    <xf numFmtId="44" fontId="0" fillId="5" borderId="10" xfId="0" applyNumberFormat="1" applyFill="1" applyBorder="1" applyAlignment="1">
      <alignment horizontal="center" vertical="center"/>
    </xf>
    <xf numFmtId="0" fontId="13" fillId="5" borderId="10" xfId="0" applyFont="1" applyFill="1" applyBorder="1" applyAlignment="1">
      <alignment vertical="center" wrapText="1"/>
    </xf>
    <xf numFmtId="0" fontId="13" fillId="0" borderId="10" xfId="0" applyFont="1" applyBorder="1"/>
    <xf numFmtId="44" fontId="13" fillId="5" borderId="10" xfId="1" applyFont="1" applyFill="1" applyBorder="1" applyAlignment="1">
      <alignment vertical="center" wrapText="1"/>
    </xf>
    <xf numFmtId="0" fontId="13" fillId="0" borderId="10" xfId="0" applyFont="1" applyBorder="1" applyAlignment="1">
      <alignment vertical="center"/>
    </xf>
    <xf numFmtId="44" fontId="40" fillId="11" borderId="10" xfId="0" applyNumberFormat="1" applyFont="1" applyFill="1" applyBorder="1" applyAlignment="1">
      <alignment horizontal="center" vertical="center"/>
    </xf>
    <xf numFmtId="44" fontId="15" fillId="11" borderId="10" xfId="1" applyFont="1" applyFill="1" applyBorder="1" applyAlignment="1">
      <alignment horizontal="right" vertical="center"/>
    </xf>
    <xf numFmtId="44" fontId="40" fillId="8" borderId="10" xfId="0" applyNumberFormat="1" applyFont="1" applyFill="1" applyBorder="1" applyAlignment="1">
      <alignment horizontal="center" vertical="center"/>
    </xf>
    <xf numFmtId="44" fontId="0" fillId="0" borderId="10" xfId="1" applyFont="1" applyBorder="1"/>
    <xf numFmtId="0" fontId="13" fillId="0" borderId="10" xfId="0" applyFont="1" applyBorder="1" applyAlignment="1">
      <alignment horizontal="left"/>
    </xf>
    <xf numFmtId="0" fontId="13" fillId="5" borderId="10" xfId="0" applyFont="1" applyFill="1" applyBorder="1" applyAlignment="1" applyProtection="1">
      <alignment horizontal="left"/>
      <protection locked="0"/>
    </xf>
    <xf numFmtId="44" fontId="13" fillId="5" borderId="10" xfId="1" applyFont="1" applyFill="1" applyBorder="1" applyProtection="1">
      <protection locked="0"/>
    </xf>
    <xf numFmtId="0" fontId="40" fillId="11" borderId="10" xfId="0" applyFont="1" applyFill="1" applyBorder="1" applyAlignment="1">
      <alignment horizontal="right"/>
    </xf>
    <xf numFmtId="44" fontId="15" fillId="11" borderId="10" xfId="1" applyFont="1" applyFill="1" applyBorder="1" applyProtection="1">
      <protection locked="0"/>
    </xf>
    <xf numFmtId="44" fontId="40" fillId="11" borderId="10" xfId="1" applyFont="1" applyFill="1" applyBorder="1" applyAlignment="1">
      <alignment horizontal="center"/>
    </xf>
    <xf numFmtId="44" fontId="40" fillId="11" borderId="10" xfId="1" applyFont="1" applyFill="1" applyBorder="1"/>
    <xf numFmtId="0" fontId="0" fillId="0" borderId="0" xfId="0" applyAlignment="1">
      <alignment vertical="center"/>
    </xf>
    <xf numFmtId="0" fontId="15" fillId="2" borderId="10" xfId="0" applyFont="1" applyFill="1" applyBorder="1" applyAlignment="1">
      <alignment vertical="center" wrapText="1"/>
    </xf>
    <xf numFmtId="0" fontId="15" fillId="2" borderId="10" xfId="0" applyFont="1" applyFill="1" applyBorder="1"/>
    <xf numFmtId="44" fontId="5" fillId="5" borderId="10" xfId="1" applyFont="1" applyFill="1" applyBorder="1" applyAlignment="1">
      <alignment horizontal="right" vertical="center"/>
    </xf>
    <xf numFmtId="44" fontId="61" fillId="8" borderId="10" xfId="0" applyNumberFormat="1" applyFont="1" applyFill="1" applyBorder="1" applyAlignment="1">
      <alignment vertical="center"/>
    </xf>
    <xf numFmtId="0" fontId="62" fillId="2" borderId="10" xfId="0" applyFont="1" applyFill="1" applyBorder="1" applyAlignment="1">
      <alignment horizontal="center" vertical="center"/>
    </xf>
    <xf numFmtId="42" fontId="63" fillId="0" borderId="10" xfId="0" applyNumberFormat="1" applyFont="1" applyBorder="1" applyProtection="1">
      <protection locked="0"/>
    </xf>
    <xf numFmtId="42" fontId="62" fillId="11" borderId="10" xfId="0" applyNumberFormat="1" applyFont="1" applyFill="1" applyBorder="1" applyProtection="1">
      <protection locked="0"/>
    </xf>
    <xf numFmtId="44" fontId="62" fillId="11" borderId="10" xfId="0" applyNumberFormat="1" applyFont="1" applyFill="1" applyBorder="1" applyAlignment="1">
      <alignment horizontal="left" vertical="center"/>
    </xf>
    <xf numFmtId="44" fontId="63" fillId="0" borderId="10" xfId="0" applyNumberFormat="1" applyFont="1" applyBorder="1" applyProtection="1">
      <protection locked="0"/>
    </xf>
    <xf numFmtId="44" fontId="62" fillId="11" borderId="10" xfId="1" applyFont="1" applyFill="1" applyBorder="1" applyAlignment="1">
      <alignment horizontal="center" vertical="center"/>
    </xf>
    <xf numFmtId="44" fontId="63" fillId="11" borderId="10" xfId="1" applyFont="1" applyFill="1" applyBorder="1" applyAlignment="1">
      <alignment horizontal="center" vertical="center"/>
    </xf>
    <xf numFmtId="44" fontId="63" fillId="5" borderId="10" xfId="1" applyFont="1" applyFill="1" applyBorder="1" applyAlignment="1">
      <alignment vertical="center"/>
    </xf>
    <xf numFmtId="44" fontId="63" fillId="0" borderId="10" xfId="1" applyFont="1" applyBorder="1" applyProtection="1">
      <protection locked="0"/>
    </xf>
    <xf numFmtId="44" fontId="62" fillId="11" borderId="10" xfId="1" applyFont="1" applyFill="1" applyBorder="1" applyAlignment="1">
      <alignment horizontal="left" vertical="center"/>
    </xf>
    <xf numFmtId="44" fontId="62" fillId="8" borderId="10" xfId="0" applyNumberFormat="1" applyFont="1" applyFill="1" applyBorder="1" applyAlignment="1">
      <alignment horizontal="center" vertical="center"/>
    </xf>
    <xf numFmtId="44" fontId="62" fillId="11" borderId="10" xfId="1" applyFont="1" applyFill="1" applyBorder="1" applyAlignment="1">
      <alignment horizontal="center"/>
    </xf>
    <xf numFmtId="0" fontId="63" fillId="0" borderId="0" xfId="0" applyFont="1"/>
    <xf numFmtId="0" fontId="62" fillId="0" borderId="10" xfId="0" applyFont="1" applyBorder="1"/>
    <xf numFmtId="44" fontId="62" fillId="0" borderId="10" xfId="0" applyNumberFormat="1" applyFont="1" applyBorder="1"/>
    <xf numFmtId="0" fontId="62" fillId="0" borderId="6" xfId="0" applyFont="1" applyBorder="1"/>
    <xf numFmtId="0" fontId="62" fillId="0" borderId="21" xfId="0" applyFont="1" applyBorder="1"/>
    <xf numFmtId="44" fontId="62" fillId="0" borderId="21" xfId="0" applyNumberFormat="1" applyFont="1" applyBorder="1"/>
    <xf numFmtId="44" fontId="62" fillId="0" borderId="6" xfId="0" applyNumberFormat="1" applyFont="1" applyBorder="1"/>
    <xf numFmtId="0" fontId="64" fillId="0" borderId="0" xfId="4" applyFont="1" applyAlignment="1">
      <alignment vertical="center"/>
    </xf>
    <xf numFmtId="0" fontId="12" fillId="0" borderId="0" xfId="0" applyFont="1"/>
    <xf numFmtId="0" fontId="12" fillId="0" borderId="0" xfId="0" applyFont="1" applyAlignment="1">
      <alignment horizontal="left"/>
    </xf>
    <xf numFmtId="0" fontId="12" fillId="0" borderId="0" xfId="0" applyFont="1" applyAlignment="1">
      <alignment horizontal="center"/>
    </xf>
    <xf numFmtId="0" fontId="5" fillId="0" borderId="0" xfId="0" applyFont="1"/>
    <xf numFmtId="0" fontId="5" fillId="0" borderId="0" xfId="0" applyFont="1" applyAlignment="1">
      <alignment horizontal="left"/>
    </xf>
    <xf numFmtId="0" fontId="5" fillId="0" borderId="0" xfId="0" applyFont="1" applyAlignment="1">
      <alignment horizontal="center"/>
    </xf>
    <xf numFmtId="0" fontId="11" fillId="0" borderId="0" xfId="0" applyFont="1" applyAlignment="1">
      <alignment horizontal="center"/>
    </xf>
    <xf numFmtId="0" fontId="3" fillId="0" borderId="0" xfId="0" applyFont="1" applyAlignment="1">
      <alignment horizontal="center"/>
    </xf>
    <xf numFmtId="0" fontId="31" fillId="0" borderId="0" xfId="0" applyFont="1" applyAlignment="1">
      <alignment horizontal="center" vertical="center" wrapText="1"/>
    </xf>
    <xf numFmtId="0" fontId="32"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top" wrapText="1"/>
    </xf>
    <xf numFmtId="0" fontId="5"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5"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3" fillId="5" borderId="0" xfId="0" applyFont="1" applyFill="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top" wrapText="1"/>
    </xf>
    <xf numFmtId="0" fontId="51" fillId="5" borderId="0" xfId="8" applyFont="1" applyFill="1" applyAlignment="1">
      <alignment horizontal="left" vertical="center"/>
    </xf>
    <xf numFmtId="0" fontId="51" fillId="5" borderId="0" xfId="8" applyFont="1" applyFill="1" applyAlignment="1">
      <alignment horizontal="left" vertical="center" wrapText="1"/>
    </xf>
    <xf numFmtId="0" fontId="4" fillId="5" borderId="1"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0" fontId="22" fillId="4" borderId="2" xfId="0" applyFont="1" applyFill="1" applyBorder="1" applyAlignment="1" applyProtection="1">
      <alignment horizontal="center" vertical="center"/>
      <protection locked="0"/>
    </xf>
    <xf numFmtId="0" fontId="22" fillId="4" borderId="3" xfId="0" applyFont="1" applyFill="1" applyBorder="1" applyAlignment="1" applyProtection="1">
      <alignment horizontal="center" vertical="center"/>
      <protection locked="0"/>
    </xf>
    <xf numFmtId="0" fontId="51" fillId="5" borderId="12" xfId="8" applyFont="1" applyFill="1" applyBorder="1" applyAlignment="1" applyProtection="1">
      <alignment horizontal="center" vertical="center"/>
      <protection locked="0"/>
    </xf>
    <xf numFmtId="0" fontId="51" fillId="5" borderId="0" xfId="8" applyFont="1" applyFill="1" applyAlignment="1" applyProtection="1">
      <alignment horizontal="center" vertical="center"/>
      <protection locked="0"/>
    </xf>
    <xf numFmtId="1" fontId="51" fillId="4" borderId="10" xfId="8" applyNumberFormat="1" applyFont="1" applyFill="1" applyBorder="1" applyAlignment="1" applyProtection="1">
      <alignment horizontal="center" vertical="center"/>
      <protection locked="0"/>
    </xf>
    <xf numFmtId="0" fontId="51" fillId="5" borderId="4" xfId="8" applyFont="1" applyFill="1" applyBorder="1" applyAlignment="1" applyProtection="1">
      <alignment horizontal="center" vertical="center"/>
      <protection locked="0"/>
    </xf>
    <xf numFmtId="0" fontId="51" fillId="5" borderId="14" xfId="8" applyFont="1" applyFill="1" applyBorder="1" applyAlignment="1" applyProtection="1">
      <alignment horizontal="center" vertical="center"/>
      <protection locked="0"/>
    </xf>
    <xf numFmtId="0" fontId="51" fillId="5" borderId="7" xfId="8" applyFont="1" applyFill="1" applyBorder="1" applyAlignment="1">
      <alignment horizontal="left" vertical="center"/>
    </xf>
    <xf numFmtId="0" fontId="51" fillId="5" borderId="8" xfId="8" applyFont="1" applyFill="1" applyBorder="1" applyAlignment="1">
      <alignment horizontal="left" vertical="center"/>
    </xf>
    <xf numFmtId="0" fontId="51" fillId="5" borderId="12" xfId="8" applyFont="1" applyFill="1" applyBorder="1" applyAlignment="1">
      <alignment horizontal="center" vertical="center" wrapText="1"/>
    </xf>
    <xf numFmtId="0" fontId="51" fillId="5" borderId="0" xfId="8" applyFont="1" applyFill="1" applyAlignment="1">
      <alignment horizontal="center" vertical="center" wrapText="1"/>
    </xf>
    <xf numFmtId="0" fontId="51" fillId="4" borderId="10" xfId="8" applyFont="1" applyFill="1" applyBorder="1" applyAlignment="1" applyProtection="1">
      <alignment horizontal="center" vertical="center" wrapText="1"/>
      <protection locked="0"/>
    </xf>
    <xf numFmtId="0" fontId="5" fillId="0" borderId="16" xfId="0" applyFont="1" applyBorder="1" applyAlignment="1">
      <alignment horizontal="left" vertical="top" wrapText="1"/>
    </xf>
    <xf numFmtId="0" fontId="5" fillId="4" borderId="0" xfId="0" applyFont="1" applyFill="1" applyAlignment="1">
      <alignment horizontal="center" vertical="top" wrapText="1"/>
    </xf>
    <xf numFmtId="0" fontId="5" fillId="4" borderId="15" xfId="0" applyFont="1" applyFill="1" applyBorder="1" applyAlignment="1">
      <alignment horizontal="center" vertical="top" wrapText="1"/>
    </xf>
    <xf numFmtId="0" fontId="4" fillId="0" borderId="8" xfId="0" applyFont="1" applyBorder="1" applyAlignment="1">
      <alignment horizontal="left" vertical="top" wrapText="1"/>
    </xf>
    <xf numFmtId="0" fontId="5" fillId="4" borderId="1"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15" fillId="4" borderId="1" xfId="0" applyFont="1" applyFill="1" applyBorder="1" applyAlignment="1" applyProtection="1">
      <alignment horizontal="left" vertical="center"/>
      <protection locked="0"/>
    </xf>
    <xf numFmtId="0" fontId="15" fillId="4" borderId="2" xfId="0" applyFont="1" applyFill="1" applyBorder="1" applyAlignment="1" applyProtection="1">
      <alignment horizontal="left" vertical="center"/>
      <protection locked="0"/>
    </xf>
    <xf numFmtId="0" fontId="15" fillId="4" borderId="3" xfId="0" applyFont="1" applyFill="1" applyBorder="1" applyAlignment="1" applyProtection="1">
      <alignment horizontal="left" vertical="center"/>
      <protection locked="0"/>
    </xf>
    <xf numFmtId="0" fontId="21" fillId="4" borderId="1" xfId="2" applyFill="1" applyBorder="1" applyAlignment="1" applyProtection="1">
      <alignment horizontal="left" vertical="center"/>
      <protection locked="0"/>
    </xf>
    <xf numFmtId="0" fontId="21" fillId="4" borderId="2" xfId="2" applyFill="1" applyBorder="1" applyAlignment="1" applyProtection="1">
      <alignment horizontal="left" vertical="center"/>
      <protection locked="0"/>
    </xf>
    <xf numFmtId="0" fontId="21" fillId="4" borderId="3" xfId="2" applyFill="1" applyBorder="1" applyAlignment="1" applyProtection="1">
      <alignment horizontal="left" vertical="center"/>
      <protection locked="0"/>
    </xf>
    <xf numFmtId="0" fontId="5" fillId="4" borderId="0" xfId="0" applyFont="1" applyFill="1" applyAlignment="1">
      <alignment horizontal="left" vertical="center"/>
    </xf>
    <xf numFmtId="0" fontId="5" fillId="4" borderId="15" xfId="0" applyFont="1" applyFill="1" applyBorder="1" applyAlignment="1">
      <alignment horizontal="left" vertical="center"/>
    </xf>
    <xf numFmtId="14" fontId="4" fillId="4" borderId="0" xfId="0" applyNumberFormat="1" applyFont="1" applyFill="1" applyAlignment="1">
      <alignment horizontal="left" vertical="center"/>
    </xf>
    <xf numFmtId="0" fontId="4" fillId="4" borderId="0" xfId="0" applyFont="1" applyFill="1" applyAlignment="1">
      <alignment horizontal="left" vertical="center"/>
    </xf>
    <xf numFmtId="0" fontId="4" fillId="4" borderId="15" xfId="0" applyFont="1" applyFill="1" applyBorder="1" applyAlignment="1">
      <alignment horizontal="left" vertical="center"/>
    </xf>
    <xf numFmtId="0" fontId="15" fillId="4" borderId="1" xfId="0" applyFont="1" applyFill="1" applyBorder="1" applyAlignment="1" applyProtection="1">
      <alignment horizontal="center" vertical="center"/>
      <protection locked="0"/>
    </xf>
    <xf numFmtId="0" fontId="15" fillId="4" borderId="2"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5" fillId="2" borderId="4"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6" fillId="5" borderId="10" xfId="8" applyFont="1" applyFill="1" applyBorder="1" applyAlignment="1">
      <alignment horizontal="left" vertical="center"/>
    </xf>
    <xf numFmtId="0" fontId="55" fillId="0" borderId="1" xfId="0" applyFont="1" applyBorder="1" applyAlignment="1">
      <alignment horizontal="left" vertical="center" wrapText="1"/>
    </xf>
    <xf numFmtId="0" fontId="55" fillId="0" borderId="2" xfId="0" applyFont="1" applyBorder="1" applyAlignment="1">
      <alignment horizontal="left" vertical="center" wrapText="1"/>
    </xf>
    <xf numFmtId="0" fontId="55" fillId="0" borderId="3" xfId="0" applyFont="1" applyBorder="1" applyAlignment="1">
      <alignment horizontal="left" vertical="center" wrapText="1"/>
    </xf>
    <xf numFmtId="0" fontId="3" fillId="0" borderId="0" xfId="0" applyFont="1" applyAlignment="1">
      <alignment horizontal="center" vertical="center"/>
    </xf>
    <xf numFmtId="0" fontId="11" fillId="2" borderId="10" xfId="0" applyFont="1" applyFill="1" applyBorder="1" applyAlignment="1">
      <alignment horizontal="center" vertical="center"/>
    </xf>
    <xf numFmtId="0" fontId="57" fillId="0" borderId="10" xfId="0" applyFont="1" applyBorder="1" applyAlignment="1">
      <alignment horizontal="left" vertical="center" wrapText="1"/>
    </xf>
    <xf numFmtId="0" fontId="22" fillId="4" borderId="1" xfId="0" applyFont="1" applyFill="1" applyBorder="1" applyAlignment="1" applyProtection="1">
      <alignment horizontal="left" vertical="center"/>
      <protection locked="0"/>
    </xf>
    <xf numFmtId="0" fontId="22" fillId="4" borderId="3" xfId="0" applyFont="1" applyFill="1" applyBorder="1" applyAlignment="1" applyProtection="1">
      <alignment horizontal="left" vertical="center"/>
      <protection locked="0"/>
    </xf>
    <xf numFmtId="0" fontId="3" fillId="2" borderId="0" xfId="0" applyFont="1" applyFill="1" applyAlignment="1">
      <alignment horizontal="center" vertical="center"/>
    </xf>
    <xf numFmtId="0" fontId="18" fillId="0" borderId="0" xfId="0" applyFont="1" applyAlignment="1">
      <alignment horizontal="center" vertical="center"/>
    </xf>
    <xf numFmtId="0" fontId="18" fillId="0" borderId="14"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6"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4" fillId="0" borderId="10" xfId="0" applyFont="1" applyBorder="1" applyAlignment="1">
      <alignment vertical="center" wrapText="1"/>
    </xf>
    <xf numFmtId="0" fontId="5" fillId="4" borderId="10" xfId="0" applyFont="1" applyFill="1" applyBorder="1" applyAlignment="1" applyProtection="1">
      <alignment horizontal="left" vertical="center" wrapText="1"/>
      <protection locked="0"/>
    </xf>
    <xf numFmtId="44" fontId="5" fillId="4" borderId="10" xfId="1" applyFont="1" applyFill="1" applyBorder="1" applyAlignment="1">
      <alignment horizontal="center" vertical="center" wrapText="1"/>
    </xf>
    <xf numFmtId="0" fontId="12" fillId="3" borderId="7" xfId="0" applyFont="1" applyFill="1" applyBorder="1" applyAlignment="1">
      <alignment horizontal="left"/>
    </xf>
    <xf numFmtId="0" fontId="12" fillId="3" borderId="8" xfId="0" applyFont="1" applyFill="1" applyBorder="1" applyAlignment="1">
      <alignment horizontal="left"/>
    </xf>
    <xf numFmtId="0" fontId="12" fillId="3" borderId="9" xfId="0" applyFont="1" applyFill="1" applyBorder="1" applyAlignment="1">
      <alignment horizontal="left"/>
    </xf>
    <xf numFmtId="0" fontId="12" fillId="3" borderId="4" xfId="0" applyFont="1" applyFill="1" applyBorder="1" applyAlignment="1">
      <alignment horizontal="left"/>
    </xf>
    <xf numFmtId="0" fontId="12" fillId="3" borderId="14" xfId="0" applyFont="1" applyFill="1" applyBorder="1" applyAlignment="1">
      <alignment horizontal="left"/>
    </xf>
    <xf numFmtId="0" fontId="12" fillId="3" borderId="5" xfId="0" applyFont="1" applyFill="1" applyBorder="1" applyAlignment="1">
      <alignment horizontal="left"/>
    </xf>
    <xf numFmtId="0" fontId="3" fillId="2" borderId="10" xfId="0" applyFont="1" applyFill="1" applyBorder="1" applyAlignment="1">
      <alignment horizontal="center" vertical="center"/>
    </xf>
    <xf numFmtId="0" fontId="20" fillId="0" borderId="0" xfId="0" applyFont="1" applyAlignment="1">
      <alignment horizontal="center"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5" fillId="4" borderId="1"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0" borderId="4" xfId="0" applyFont="1" applyBorder="1" applyAlignment="1">
      <alignment horizontal="left" vertical="center"/>
    </xf>
    <xf numFmtId="0" fontId="5" fillId="0" borderId="5" xfId="0" applyFont="1" applyBorder="1" applyAlignment="1">
      <alignment horizontal="left" vertical="center"/>
    </xf>
    <xf numFmtId="44" fontId="5" fillId="4" borderId="6" xfId="1" applyFont="1" applyFill="1" applyBorder="1" applyAlignment="1" applyProtection="1">
      <alignment horizontal="center" vertical="center" wrapText="1"/>
      <protection locked="0"/>
    </xf>
    <xf numFmtId="1" fontId="5" fillId="4" borderId="11" xfId="1" applyNumberFormat="1" applyFont="1" applyFill="1" applyBorder="1" applyAlignment="1" applyProtection="1">
      <alignment horizontal="center" vertical="center" wrapText="1"/>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5" fillId="4" borderId="10"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left" vertical="center" wrapText="1"/>
    </xf>
    <xf numFmtId="0" fontId="5" fillId="4" borderId="4"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4" fillId="0" borderId="1" xfId="0" applyFont="1" applyBorder="1" applyAlignment="1">
      <alignment horizontal="left" vertical="center"/>
    </xf>
    <xf numFmtId="0" fontId="4" fillId="0" borderId="3" xfId="0" applyFont="1" applyBorder="1" applyAlignment="1">
      <alignment horizontal="left" vertical="center"/>
    </xf>
    <xf numFmtId="44" fontId="5" fillId="4" borderId="2" xfId="1" applyFont="1" applyFill="1" applyBorder="1" applyAlignment="1" applyProtection="1">
      <alignment horizontal="center" vertical="center" wrapText="1"/>
      <protection locked="0"/>
    </xf>
    <xf numFmtId="44" fontId="5" fillId="4" borderId="3" xfId="1" applyFont="1" applyFill="1" applyBorder="1" applyAlignment="1" applyProtection="1">
      <alignment horizontal="center" vertical="center" wrapText="1"/>
      <protection locked="0"/>
    </xf>
    <xf numFmtId="44" fontId="5" fillId="4" borderId="1" xfId="1" applyFont="1" applyFill="1" applyBorder="1" applyAlignment="1" applyProtection="1">
      <alignment horizontal="center" vertical="center" wrapText="1"/>
      <protection locked="0"/>
    </xf>
    <xf numFmtId="2" fontId="5" fillId="4" borderId="1" xfId="0" applyNumberFormat="1" applyFont="1" applyFill="1" applyBorder="1" applyAlignment="1" applyProtection="1">
      <alignment horizontal="center" vertical="center" wrapText="1"/>
      <protection locked="0"/>
    </xf>
    <xf numFmtId="2" fontId="5" fillId="4" borderId="2" xfId="0" applyNumberFormat="1" applyFont="1" applyFill="1" applyBorder="1" applyAlignment="1" applyProtection="1">
      <alignment horizontal="center" vertical="center" wrapText="1"/>
      <protection locked="0"/>
    </xf>
    <xf numFmtId="2" fontId="5" fillId="4" borderId="3" xfId="0" applyNumberFormat="1" applyFont="1" applyFill="1" applyBorder="1" applyAlignment="1" applyProtection="1">
      <alignment horizontal="center" vertical="center" wrapText="1"/>
      <protection locked="0"/>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4" fillId="0" borderId="2"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6" fillId="0" borderId="10" xfId="0" applyFont="1" applyBorder="1" applyAlignment="1">
      <alignment horizontal="left" vertical="center" wrapText="1"/>
    </xf>
    <xf numFmtId="0" fontId="17" fillId="0" borderId="10" xfId="1" applyNumberFormat="1" applyFont="1" applyBorder="1" applyAlignment="1" applyProtection="1">
      <alignment vertical="center" wrapText="1"/>
    </xf>
    <xf numFmtId="44" fontId="17" fillId="0" borderId="10" xfId="1" applyFont="1" applyBorder="1" applyAlignment="1" applyProtection="1">
      <alignment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center"/>
    </xf>
    <xf numFmtId="0" fontId="5" fillId="2" borderId="10" xfId="0" applyFont="1" applyFill="1" applyBorder="1" applyAlignment="1">
      <alignment horizontal="center" vertical="center"/>
    </xf>
    <xf numFmtId="0" fontId="5" fillId="0" borderId="0" xfId="0" applyFont="1" applyAlignment="1">
      <alignment horizontal="center" vertical="center" wrapText="1"/>
    </xf>
    <xf numFmtId="0" fontId="5" fillId="2" borderId="11" xfId="0" applyFont="1" applyFill="1" applyBorder="1" applyAlignment="1">
      <alignment horizontal="center" vertical="center"/>
    </xf>
    <xf numFmtId="0" fontId="5" fillId="4"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5" borderId="0" xfId="0" applyFont="1" applyFill="1" applyAlignment="1">
      <alignment horizontal="center" vertical="center" wrapText="1"/>
    </xf>
    <xf numFmtId="0" fontId="4" fillId="0" borderId="10" xfId="0" applyFont="1" applyBorder="1" applyAlignment="1">
      <alignment horizontal="left" vertical="center"/>
    </xf>
    <xf numFmtId="14" fontId="5" fillId="0" borderId="0" xfId="0" applyNumberFormat="1" applyFont="1" applyAlignment="1">
      <alignment horizontal="center" vertical="center"/>
    </xf>
    <xf numFmtId="0" fontId="5" fillId="2" borderId="10" xfId="0" applyFont="1" applyFill="1" applyBorder="1" applyAlignment="1">
      <alignment horizontal="center" vertical="center" wrapText="1"/>
    </xf>
    <xf numFmtId="0" fontId="5" fillId="4" borderId="10" xfId="0" applyFont="1" applyFill="1" applyBorder="1" applyAlignment="1" applyProtection="1">
      <alignment horizontal="center" vertical="center" shrinkToFit="1"/>
      <protection locked="0"/>
    </xf>
    <xf numFmtId="0" fontId="4" fillId="0" borderId="10" xfId="0" applyFont="1" applyBorder="1" applyAlignment="1" applyProtection="1">
      <alignment horizontal="left" vertical="center"/>
      <protection locked="0"/>
    </xf>
    <xf numFmtId="14" fontId="5" fillId="4" borderId="10" xfId="0" applyNumberFormat="1" applyFont="1" applyFill="1" applyBorder="1" applyAlignment="1" applyProtection="1">
      <alignment horizontal="center" vertical="center"/>
      <protection locked="0"/>
    </xf>
    <xf numFmtId="0" fontId="29" fillId="5" borderId="1"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4" fillId="4" borderId="10" xfId="0" applyFont="1" applyFill="1" applyBorder="1" applyAlignment="1" applyProtection="1">
      <alignment horizontal="left" vertical="center" shrinkToFit="1"/>
      <protection locked="0"/>
    </xf>
    <xf numFmtId="0" fontId="19" fillId="0" borderId="10"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0" borderId="10" xfId="0" applyFont="1" applyBorder="1" applyAlignment="1" applyProtection="1">
      <alignment horizontal="left" vertical="center" shrinkToFit="1"/>
      <protection locked="0"/>
    </xf>
    <xf numFmtId="0" fontId="59" fillId="2" borderId="10" xfId="0" applyFont="1" applyFill="1" applyBorder="1" applyAlignment="1">
      <alignment horizontal="center" vertical="center"/>
    </xf>
    <xf numFmtId="0" fontId="20" fillId="0" borderId="10" xfId="0" applyFont="1" applyBorder="1" applyAlignment="1">
      <alignment horizontal="center" vertical="center"/>
    </xf>
    <xf numFmtId="0" fontId="47" fillId="5" borderId="10" xfId="0" applyFont="1" applyFill="1" applyBorder="1" applyAlignment="1">
      <alignment horizontal="left"/>
    </xf>
    <xf numFmtId="0" fontId="40" fillId="3" borderId="10" xfId="0" applyFont="1" applyFill="1" applyBorder="1" applyAlignment="1">
      <alignment horizontal="center" vertical="center"/>
    </xf>
    <xf numFmtId="44" fontId="59" fillId="3" borderId="10" xfId="1" applyFont="1" applyFill="1" applyBorder="1" applyAlignment="1">
      <alignment horizontal="left" vertical="center"/>
    </xf>
    <xf numFmtId="44" fontId="60" fillId="3" borderId="10" xfId="1" applyFont="1" applyFill="1" applyBorder="1" applyAlignment="1">
      <alignment horizontal="left" vertical="center"/>
    </xf>
    <xf numFmtId="0" fontId="40" fillId="2" borderId="10" xfId="0" applyFont="1" applyFill="1" applyBorder="1" applyAlignment="1">
      <alignment horizontal="center" vertical="center"/>
    </xf>
    <xf numFmtId="0" fontId="15" fillId="2" borderId="10" xfId="0" applyFont="1" applyFill="1" applyBorder="1" applyAlignment="1">
      <alignment horizontal="center" vertical="center"/>
    </xf>
    <xf numFmtId="0" fontId="47" fillId="5" borderId="21" xfId="0" applyFont="1" applyFill="1" applyBorder="1" applyAlignment="1">
      <alignment horizontal="left"/>
    </xf>
    <xf numFmtId="0" fontId="47" fillId="5" borderId="6" xfId="0" applyFont="1" applyFill="1" applyBorder="1" applyAlignment="1">
      <alignment horizontal="left"/>
    </xf>
    <xf numFmtId="0" fontId="29" fillId="5" borderId="1" xfId="0" applyFont="1" applyFill="1" applyBorder="1" applyAlignment="1">
      <alignment horizontal="center" vertical="center"/>
    </xf>
    <xf numFmtId="0" fontId="29" fillId="5" borderId="2" xfId="0" applyFont="1" applyFill="1" applyBorder="1" applyAlignment="1">
      <alignment horizontal="center" vertical="center"/>
    </xf>
    <xf numFmtId="0" fontId="29" fillId="5" borderId="3" xfId="0" applyFont="1" applyFill="1" applyBorder="1" applyAlignment="1">
      <alignment horizontal="center" vertical="center"/>
    </xf>
    <xf numFmtId="0" fontId="3" fillId="3" borderId="0" xfId="4" applyFont="1" applyFill="1" applyAlignment="1">
      <alignment horizontal="center" vertical="center"/>
    </xf>
    <xf numFmtId="0" fontId="4" fillId="5" borderId="0" xfId="4" applyFont="1" applyFill="1" applyAlignment="1">
      <alignment horizontal="justify" vertical="center" wrapText="1"/>
    </xf>
    <xf numFmtId="0" fontId="5" fillId="2" borderId="1" xfId="4" applyFont="1" applyFill="1" applyBorder="1" applyAlignment="1">
      <alignment horizontal="left" vertical="center"/>
    </xf>
    <xf numFmtId="0" fontId="5" fillId="2" borderId="2" xfId="4" applyFont="1" applyFill="1" applyBorder="1" applyAlignment="1">
      <alignment horizontal="left" vertical="center"/>
    </xf>
    <xf numFmtId="0" fontId="5" fillId="2" borderId="3" xfId="4" applyFont="1" applyFill="1" applyBorder="1" applyAlignment="1">
      <alignment horizontal="left" vertical="center"/>
    </xf>
    <xf numFmtId="0" fontId="5" fillId="0" borderId="10" xfId="4" applyFont="1" applyBorder="1" applyAlignment="1">
      <alignment horizontal="left" vertical="center"/>
    </xf>
    <xf numFmtId="0" fontId="5" fillId="0" borderId="10" xfId="4" applyFont="1" applyBorder="1" applyAlignment="1">
      <alignment vertical="center"/>
    </xf>
    <xf numFmtId="0" fontId="4" fillId="0" borderId="10" xfId="4" applyFont="1" applyBorder="1" applyAlignment="1">
      <alignment horizontal="left" vertical="center"/>
    </xf>
    <xf numFmtId="0" fontId="4" fillId="0" borderId="10" xfId="4" applyFont="1" applyBorder="1" applyAlignment="1">
      <alignment vertical="center"/>
    </xf>
    <xf numFmtId="0" fontId="4" fillId="9" borderId="10" xfId="4" applyFont="1" applyFill="1" applyBorder="1" applyAlignment="1">
      <alignment horizontal="left" vertical="center"/>
    </xf>
    <xf numFmtId="0" fontId="4" fillId="9" borderId="10" xfId="4" applyFont="1" applyFill="1" applyBorder="1" applyAlignment="1">
      <alignment vertical="center"/>
    </xf>
    <xf numFmtId="0" fontId="4" fillId="9" borderId="1" xfId="4" applyFont="1" applyFill="1" applyBorder="1" applyAlignment="1">
      <alignment horizontal="left" vertical="center"/>
    </xf>
    <xf numFmtId="0" fontId="4" fillId="9" borderId="3" xfId="4" applyFont="1" applyFill="1" applyBorder="1" applyAlignment="1">
      <alignment horizontal="left" vertical="center"/>
    </xf>
    <xf numFmtId="0" fontId="4" fillId="9" borderId="1" xfId="4" applyFont="1" applyFill="1" applyBorder="1" applyAlignment="1">
      <alignment vertical="center"/>
    </xf>
    <xf numFmtId="0" fontId="4" fillId="9" borderId="3" xfId="4" applyFont="1" applyFill="1" applyBorder="1" applyAlignment="1">
      <alignment vertical="center"/>
    </xf>
    <xf numFmtId="0" fontId="5" fillId="0" borderId="4" xfId="4" applyFont="1" applyBorder="1" applyAlignment="1">
      <alignment vertical="center"/>
    </xf>
    <xf numFmtId="0" fontId="5" fillId="0" borderId="5" xfId="4" applyFont="1" applyBorder="1" applyAlignment="1">
      <alignment vertical="center"/>
    </xf>
    <xf numFmtId="0" fontId="5" fillId="2" borderId="7" xfId="4" applyFont="1" applyFill="1" applyBorder="1" applyAlignment="1">
      <alignment horizontal="left" vertical="center"/>
    </xf>
    <xf numFmtId="0" fontId="5" fillId="2" borderId="8" xfId="4" applyFont="1" applyFill="1" applyBorder="1" applyAlignment="1">
      <alignment horizontal="left" vertical="center"/>
    </xf>
    <xf numFmtId="0" fontId="5" fillId="4" borderId="0" xfId="4" applyFont="1" applyFill="1" applyAlignment="1">
      <alignment horizontal="left" vertical="center" wrapText="1"/>
    </xf>
    <xf numFmtId="0" fontId="5" fillId="5" borderId="1" xfId="4" applyFont="1" applyFill="1" applyBorder="1" applyAlignment="1">
      <alignment horizontal="left" vertical="center"/>
    </xf>
    <xf numFmtId="0" fontId="5" fillId="5" borderId="2" xfId="4" applyFont="1" applyFill="1" applyBorder="1" applyAlignment="1">
      <alignment horizontal="left" vertical="center"/>
    </xf>
    <xf numFmtId="0" fontId="5" fillId="5" borderId="3" xfId="4" applyFont="1" applyFill="1" applyBorder="1" applyAlignment="1">
      <alignment horizontal="left" vertical="center"/>
    </xf>
    <xf numFmtId="0" fontId="50" fillId="2" borderId="10" xfId="4" applyFont="1" applyFill="1" applyBorder="1" applyAlignment="1">
      <alignment horizontal="center" vertical="center"/>
    </xf>
    <xf numFmtId="0" fontId="50" fillId="0" borderId="10" xfId="4" applyFont="1" applyBorder="1" applyAlignment="1">
      <alignment horizontal="center" vertical="center"/>
    </xf>
    <xf numFmtId="0" fontId="44" fillId="0" borderId="0" xfId="4" applyFont="1"/>
    <xf numFmtId="44" fontId="43" fillId="4" borderId="1" xfId="1" applyFont="1" applyFill="1" applyBorder="1" applyAlignment="1">
      <alignment horizontal="center" vertical="center"/>
    </xf>
    <xf numFmtId="44" fontId="43" fillId="4" borderId="3" xfId="1" applyFont="1" applyFill="1" applyBorder="1" applyAlignment="1">
      <alignment horizontal="center" vertical="center"/>
    </xf>
    <xf numFmtId="0" fontId="5" fillId="2" borderId="27" xfId="4" applyFont="1" applyFill="1" applyBorder="1" applyAlignment="1">
      <alignment vertical="center"/>
    </xf>
    <xf numFmtId="0" fontId="5" fillId="2" borderId="14" xfId="4" applyFont="1" applyFill="1" applyBorder="1" applyAlignment="1">
      <alignment vertical="center"/>
    </xf>
    <xf numFmtId="0" fontId="5" fillId="2" borderId="31" xfId="4" applyFont="1" applyFill="1" applyBorder="1" applyAlignment="1">
      <alignment vertical="center"/>
    </xf>
    <xf numFmtId="0" fontId="5" fillId="0" borderId="7" xfId="4" applyFont="1" applyBorder="1" applyAlignment="1">
      <alignment horizontal="center" vertical="center"/>
    </xf>
    <xf numFmtId="0" fontId="5" fillId="0" borderId="9" xfId="4" applyFont="1" applyBorder="1" applyAlignment="1">
      <alignment horizontal="center" vertical="center"/>
    </xf>
    <xf numFmtId="44" fontId="5" fillId="5" borderId="24" xfId="5" applyFont="1" applyFill="1" applyBorder="1" applyAlignment="1" applyProtection="1">
      <alignment horizontal="center" vertical="center"/>
    </xf>
    <xf numFmtId="44" fontId="5" fillId="5" borderId="25" xfId="5" applyFont="1" applyFill="1" applyBorder="1" applyAlignment="1" applyProtection="1">
      <alignment horizontal="center" vertical="center"/>
    </xf>
    <xf numFmtId="0" fontId="14" fillId="0" borderId="0" xfId="4" applyFont="1" applyProtection="1">
      <protection locked="0"/>
    </xf>
    <xf numFmtId="0" fontId="4" fillId="4" borderId="1" xfId="4" applyFont="1" applyFill="1" applyBorder="1" applyAlignment="1" applyProtection="1">
      <alignment horizontal="center" vertical="center"/>
      <protection locked="0"/>
    </xf>
    <xf numFmtId="0" fontId="4" fillId="4" borderId="3" xfId="4" applyFont="1" applyFill="1" applyBorder="1" applyAlignment="1" applyProtection="1">
      <alignment horizontal="center" vertical="center"/>
      <protection locked="0"/>
    </xf>
    <xf numFmtId="44" fontId="4" fillId="4" borderId="1" xfId="1" applyFont="1" applyFill="1" applyBorder="1" applyAlignment="1" applyProtection="1">
      <alignment horizontal="center" vertical="center"/>
      <protection locked="0"/>
    </xf>
    <xf numFmtId="44" fontId="4" fillId="4" borderId="3" xfId="1" applyFont="1" applyFill="1" applyBorder="1" applyAlignment="1" applyProtection="1">
      <alignment horizontal="center" vertical="center"/>
      <protection locked="0"/>
    </xf>
    <xf numFmtId="44" fontId="4" fillId="4" borderId="1" xfId="5" applyFont="1" applyFill="1" applyBorder="1" applyAlignment="1" applyProtection="1">
      <alignment horizontal="center" vertical="center"/>
      <protection locked="0"/>
    </xf>
    <xf numFmtId="44" fontId="4" fillId="4" borderId="3" xfId="5" applyFont="1" applyFill="1" applyBorder="1" applyAlignment="1" applyProtection="1">
      <alignment horizontal="center" vertical="center"/>
      <protection locked="0"/>
    </xf>
    <xf numFmtId="0" fontId="5" fillId="2" borderId="27" xfId="4" applyFont="1" applyFill="1" applyBorder="1" applyAlignment="1">
      <alignment horizontal="left" vertical="center"/>
    </xf>
    <xf numFmtId="0" fontId="5" fillId="2" borderId="14" xfId="4" applyFont="1" applyFill="1" applyBorder="1" applyAlignment="1">
      <alignment horizontal="left" vertical="center"/>
    </xf>
    <xf numFmtId="0" fontId="5" fillId="2" borderId="31" xfId="4" applyFont="1" applyFill="1" applyBorder="1" applyAlignment="1">
      <alignment horizontal="left" vertical="center"/>
    </xf>
    <xf numFmtId="0" fontId="5" fillId="6" borderId="1" xfId="4" applyFont="1" applyFill="1" applyBorder="1" applyAlignment="1">
      <alignment horizontal="center" vertical="center" wrapText="1"/>
    </xf>
    <xf numFmtId="0" fontId="5" fillId="6" borderId="3" xfId="4" applyFont="1" applyFill="1" applyBorder="1" applyAlignment="1">
      <alignment horizontal="center" vertical="center" wrapText="1"/>
    </xf>
    <xf numFmtId="0" fontId="5" fillId="3" borderId="0" xfId="4" applyFont="1" applyFill="1" applyAlignment="1">
      <alignment horizontal="center" vertical="center"/>
    </xf>
    <xf numFmtId="0" fontId="5" fillId="5" borderId="7" xfId="4" applyFont="1" applyFill="1" applyBorder="1" applyAlignment="1">
      <alignment horizontal="center" vertical="center"/>
    </xf>
    <xf numFmtId="0" fontId="4" fillId="5" borderId="8" xfId="4" applyFont="1" applyFill="1" applyBorder="1" applyAlignment="1">
      <alignment vertical="center"/>
    </xf>
    <xf numFmtId="0" fontId="4" fillId="5" borderId="9" xfId="4" applyFont="1" applyFill="1" applyBorder="1" applyAlignment="1">
      <alignment vertical="center"/>
    </xf>
    <xf numFmtId="0" fontId="4" fillId="5" borderId="4" xfId="4" applyFont="1" applyFill="1" applyBorder="1" applyAlignment="1">
      <alignment vertical="center"/>
    </xf>
    <xf numFmtId="0" fontId="4" fillId="5" borderId="14" xfId="4" applyFont="1" applyFill="1" applyBorder="1" applyAlignment="1">
      <alignment vertical="center"/>
    </xf>
    <xf numFmtId="0" fontId="4" fillId="5" borderId="5" xfId="4" applyFont="1" applyFill="1" applyBorder="1" applyAlignment="1">
      <alignment vertical="center"/>
    </xf>
    <xf numFmtId="0" fontId="5" fillId="5" borderId="11" xfId="4" applyFont="1" applyFill="1" applyBorder="1" applyAlignment="1">
      <alignment horizontal="center" vertical="center"/>
    </xf>
    <xf numFmtId="0" fontId="5" fillId="5" borderId="6" xfId="4" applyFont="1" applyFill="1" applyBorder="1" applyAlignment="1">
      <alignment horizontal="center" vertical="center"/>
    </xf>
    <xf numFmtId="0" fontId="4" fillId="5" borderId="1" xfId="4" applyFont="1" applyFill="1" applyBorder="1" applyAlignment="1">
      <alignment horizontal="left" vertical="center"/>
    </xf>
    <xf numFmtId="0" fontId="4" fillId="5" borderId="2" xfId="4" applyFont="1" applyFill="1" applyBorder="1" applyAlignment="1">
      <alignment horizontal="left" vertical="center"/>
    </xf>
    <xf numFmtId="0" fontId="4" fillId="5" borderId="3" xfId="4" applyFont="1" applyFill="1" applyBorder="1" applyAlignment="1">
      <alignment horizontal="left" vertical="center"/>
    </xf>
    <xf numFmtId="0" fontId="5" fillId="5" borderId="11" xfId="4" applyFont="1" applyFill="1" applyBorder="1" applyAlignment="1">
      <alignment horizontal="center" vertical="center" wrapText="1"/>
    </xf>
    <xf numFmtId="0" fontId="5" fillId="5" borderId="6" xfId="4" applyFont="1" applyFill="1" applyBorder="1" applyAlignment="1">
      <alignment horizontal="center" vertical="center" wrapText="1"/>
    </xf>
    <xf numFmtId="0" fontId="4" fillId="0" borderId="1" xfId="4" applyFont="1" applyBorder="1" applyAlignment="1">
      <alignment horizontal="left" vertical="center"/>
    </xf>
    <xf numFmtId="0" fontId="4" fillId="0" borderId="2" xfId="4" applyFont="1" applyBorder="1" applyAlignment="1">
      <alignment horizontal="left" vertical="center"/>
    </xf>
    <xf numFmtId="0" fontId="4" fillId="0" borderId="3" xfId="4" applyFont="1" applyBorder="1" applyAlignment="1">
      <alignment horizontal="left" vertical="center"/>
    </xf>
    <xf numFmtId="0" fontId="4" fillId="5" borderId="2" xfId="4" applyFont="1" applyFill="1" applyBorder="1" applyAlignment="1">
      <alignment vertical="center"/>
    </xf>
    <xf numFmtId="0" fontId="4" fillId="5" borderId="3" xfId="4" applyFont="1" applyFill="1" applyBorder="1" applyAlignment="1">
      <alignment vertical="center"/>
    </xf>
    <xf numFmtId="0" fontId="4" fillId="5" borderId="7" xfId="4" applyFont="1" applyFill="1" applyBorder="1" applyAlignment="1">
      <alignment horizontal="left" vertical="center"/>
    </xf>
    <xf numFmtId="0" fontId="4" fillId="5" borderId="8" xfId="4" applyFont="1" applyFill="1" applyBorder="1" applyAlignment="1">
      <alignment horizontal="left" vertical="center"/>
    </xf>
    <xf numFmtId="0" fontId="4" fillId="5" borderId="9" xfId="4" applyFont="1" applyFill="1" applyBorder="1" applyAlignment="1">
      <alignment horizontal="left" vertical="center"/>
    </xf>
    <xf numFmtId="0" fontId="4" fillId="5" borderId="4" xfId="4" applyFont="1" applyFill="1" applyBorder="1" applyAlignment="1">
      <alignment horizontal="left" vertical="center"/>
    </xf>
    <xf numFmtId="0" fontId="4" fillId="5" borderId="14" xfId="4" applyFont="1" applyFill="1" applyBorder="1" applyAlignment="1">
      <alignment horizontal="left" vertical="center"/>
    </xf>
    <xf numFmtId="0" fontId="4" fillId="5" borderId="5" xfId="4" applyFont="1" applyFill="1" applyBorder="1" applyAlignment="1">
      <alignment horizontal="left" vertical="center"/>
    </xf>
    <xf numFmtId="0" fontId="4" fillId="5" borderId="1" xfId="4" applyFont="1" applyFill="1" applyBorder="1" applyAlignment="1">
      <alignment vertical="center"/>
    </xf>
    <xf numFmtId="0" fontId="4" fillId="0" borderId="2" xfId="4" applyFont="1" applyBorder="1" applyAlignment="1">
      <alignment vertical="center"/>
    </xf>
    <xf numFmtId="0" fontId="43" fillId="0" borderId="0" xfId="4" applyFont="1" applyAlignment="1">
      <alignment horizontal="center" vertical="center"/>
    </xf>
    <xf numFmtId="0" fontId="4" fillId="0" borderId="14" xfId="4" applyFont="1" applyBorder="1" applyAlignment="1">
      <alignment horizontal="center" vertical="center"/>
    </xf>
    <xf numFmtId="0" fontId="4" fillId="5" borderId="1" xfId="4" applyFont="1" applyFill="1" applyBorder="1" applyAlignment="1">
      <alignment horizontal="left" vertical="center" wrapText="1"/>
    </xf>
    <xf numFmtId="0" fontId="4" fillId="5" borderId="0" xfId="4" applyFont="1" applyFill="1" applyAlignment="1">
      <alignment vertical="center"/>
    </xf>
    <xf numFmtId="0" fontId="5" fillId="4" borderId="0" xfId="4" applyFont="1" applyFill="1" applyAlignment="1">
      <alignment vertical="center" wrapText="1"/>
    </xf>
    <xf numFmtId="0" fontId="5" fillId="4" borderId="0" xfId="4" applyFont="1" applyFill="1" applyAlignment="1">
      <alignment vertical="center"/>
    </xf>
    <xf numFmtId="0" fontId="43" fillId="4" borderId="0" xfId="4" applyFont="1" applyFill="1" applyAlignment="1">
      <alignment vertical="center" wrapText="1"/>
    </xf>
    <xf numFmtId="0" fontId="44" fillId="0" borderId="0" xfId="4" applyFont="1" applyAlignment="1">
      <alignment horizontal="left" vertical="center"/>
    </xf>
    <xf numFmtId="0" fontId="44" fillId="0" borderId="0" xfId="4" applyFont="1" applyAlignment="1">
      <alignment horizontal="left" vertical="center" wrapText="1"/>
    </xf>
    <xf numFmtId="0" fontId="50" fillId="6" borderId="1" xfId="5" applyNumberFormat="1" applyFont="1" applyFill="1" applyBorder="1" applyAlignment="1" applyProtection="1">
      <alignment horizontal="left" vertical="center" wrapText="1"/>
    </xf>
    <xf numFmtId="0" fontId="50" fillId="6" borderId="3" xfId="5" applyNumberFormat="1" applyFont="1" applyFill="1" applyBorder="1" applyAlignment="1" applyProtection="1">
      <alignment horizontal="left" vertical="center" wrapText="1"/>
    </xf>
    <xf numFmtId="0" fontId="50" fillId="6" borderId="10" xfId="5" applyNumberFormat="1" applyFont="1" applyFill="1" applyBorder="1" applyAlignment="1" applyProtection="1">
      <alignment horizontal="left" vertical="center" wrapText="1"/>
    </xf>
    <xf numFmtId="0" fontId="51" fillId="6" borderId="10" xfId="4" applyFont="1" applyFill="1" applyBorder="1" applyAlignment="1">
      <alignment vertical="center"/>
    </xf>
    <xf numFmtId="0" fontId="50" fillId="6" borderId="10" xfId="5" applyNumberFormat="1" applyFont="1" applyFill="1" applyBorder="1" applyAlignment="1" applyProtection="1">
      <alignment horizontal="left" vertical="center"/>
    </xf>
    <xf numFmtId="0" fontId="50" fillId="6" borderId="10" xfId="4" applyFont="1" applyFill="1" applyBorder="1" applyAlignment="1">
      <alignment horizontal="left" vertical="center"/>
    </xf>
    <xf numFmtId="44" fontId="50" fillId="5" borderId="1" xfId="4" applyNumberFormat="1" applyFont="1" applyFill="1" applyBorder="1" applyAlignment="1">
      <alignment horizontal="center" vertical="center"/>
    </xf>
    <xf numFmtId="44" fontId="50" fillId="5" borderId="2" xfId="4" applyNumberFormat="1" applyFont="1" applyFill="1" applyBorder="1" applyAlignment="1">
      <alignment horizontal="center" vertical="center"/>
    </xf>
    <xf numFmtId="44" fontId="50" fillId="5" borderId="3" xfId="4" applyNumberFormat="1" applyFont="1" applyFill="1" applyBorder="1" applyAlignment="1">
      <alignment horizontal="center" vertical="center"/>
    </xf>
    <xf numFmtId="0" fontId="50" fillId="3" borderId="10" xfId="4" applyFont="1" applyFill="1" applyBorder="1" applyAlignment="1">
      <alignment horizontal="center" vertical="center"/>
    </xf>
    <xf numFmtId="0" fontId="50" fillId="5" borderId="1" xfId="5" applyNumberFormat="1" applyFont="1" applyFill="1" applyBorder="1" applyAlignment="1" applyProtection="1">
      <alignment horizontal="center" vertical="center"/>
    </xf>
    <xf numFmtId="0" fontId="50" fillId="5" borderId="2" xfId="5" applyNumberFormat="1" applyFont="1" applyFill="1" applyBorder="1" applyAlignment="1" applyProtection="1">
      <alignment horizontal="center" vertical="center"/>
    </xf>
    <xf numFmtId="0" fontId="50" fillId="5" borderId="3" xfId="5" applyNumberFormat="1" applyFont="1" applyFill="1" applyBorder="1" applyAlignment="1" applyProtection="1">
      <alignment horizontal="center" vertical="center"/>
    </xf>
    <xf numFmtId="0" fontId="50" fillId="5" borderId="1" xfId="5" applyNumberFormat="1" applyFont="1" applyFill="1" applyBorder="1" applyAlignment="1" applyProtection="1">
      <alignment horizontal="center" vertical="center" wrapText="1"/>
    </xf>
    <xf numFmtId="0" fontId="50" fillId="5" borderId="2" xfId="5" applyNumberFormat="1" applyFont="1" applyFill="1" applyBorder="1" applyAlignment="1" applyProtection="1">
      <alignment horizontal="center" vertical="center" wrapText="1"/>
    </xf>
    <xf numFmtId="0" fontId="50" fillId="5" borderId="3" xfId="5" applyNumberFormat="1" applyFont="1" applyFill="1" applyBorder="1" applyAlignment="1" applyProtection="1">
      <alignment horizontal="center" vertical="center" wrapText="1"/>
    </xf>
    <xf numFmtId="0" fontId="50" fillId="5" borderId="1" xfId="4" applyFont="1" applyFill="1" applyBorder="1" applyAlignment="1">
      <alignment horizontal="center" vertical="center"/>
    </xf>
    <xf numFmtId="0" fontId="50" fillId="5" borderId="2" xfId="4" applyFont="1" applyFill="1" applyBorder="1" applyAlignment="1">
      <alignment horizontal="center" vertical="center"/>
    </xf>
    <xf numFmtId="0" fontId="50" fillId="5" borderId="3" xfId="4" applyFont="1" applyFill="1" applyBorder="1" applyAlignment="1">
      <alignment horizontal="center" vertical="center"/>
    </xf>
    <xf numFmtId="44" fontId="50" fillId="5" borderId="11" xfId="4" applyNumberFormat="1" applyFont="1" applyFill="1" applyBorder="1" applyAlignment="1">
      <alignment horizontal="center" vertical="center"/>
    </xf>
    <xf numFmtId="0" fontId="50" fillId="3" borderId="0" xfId="4" applyFont="1" applyFill="1" applyAlignment="1">
      <alignment horizontal="center" vertical="center"/>
    </xf>
    <xf numFmtId="0" fontId="50" fillId="3" borderId="14" xfId="4" applyFont="1" applyFill="1" applyBorder="1" applyAlignment="1">
      <alignment horizontal="center" vertical="center"/>
    </xf>
    <xf numFmtId="0" fontId="54" fillId="3" borderId="10" xfId="4" applyFont="1" applyFill="1" applyBorder="1" applyAlignment="1">
      <alignment horizontal="center" vertical="center" wrapText="1"/>
    </xf>
    <xf numFmtId="0" fontId="50" fillId="6" borderId="10" xfId="5" applyNumberFormat="1" applyFont="1" applyFill="1" applyBorder="1" applyAlignment="1" applyProtection="1">
      <alignment horizontal="left" vertical="top" wrapText="1"/>
    </xf>
    <xf numFmtId="0" fontId="50" fillId="6" borderId="10" xfId="5" applyNumberFormat="1" applyFont="1" applyFill="1" applyBorder="1" applyAlignment="1" applyProtection="1">
      <alignment horizontal="left" vertical="top"/>
    </xf>
    <xf numFmtId="0" fontId="50" fillId="6" borderId="10" xfId="4" applyFont="1" applyFill="1" applyBorder="1" applyAlignment="1">
      <alignment horizontal="left" vertical="top"/>
    </xf>
    <xf numFmtId="0" fontId="50" fillId="0" borderId="14" xfId="4" applyFont="1" applyBorder="1" applyAlignment="1">
      <alignment horizontal="right" vertical="top"/>
    </xf>
    <xf numFmtId="0" fontId="50" fillId="6" borderId="1" xfId="5" applyNumberFormat="1" applyFont="1" applyFill="1" applyBorder="1" applyAlignment="1" applyProtection="1">
      <alignment horizontal="left" vertical="top"/>
    </xf>
    <xf numFmtId="0" fontId="50" fillId="6" borderId="3" xfId="5" applyNumberFormat="1" applyFont="1" applyFill="1" applyBorder="1" applyAlignment="1" applyProtection="1">
      <alignment horizontal="left" vertical="top"/>
    </xf>
    <xf numFmtId="0" fontId="50" fillId="0" borderId="0" xfId="4" applyFont="1" applyAlignment="1">
      <alignment horizontal="right" vertical="top"/>
    </xf>
    <xf numFmtId="44" fontId="50" fillId="5" borderId="10" xfId="4" applyNumberFormat="1" applyFont="1" applyFill="1" applyBorder="1" applyAlignment="1">
      <alignment horizontal="center" vertical="top"/>
    </xf>
    <xf numFmtId="0" fontId="50" fillId="6" borderId="2" xfId="5" applyNumberFormat="1" applyFont="1" applyFill="1" applyBorder="1" applyAlignment="1" applyProtection="1">
      <alignment horizontal="left" vertical="top"/>
    </xf>
    <xf numFmtId="0" fontId="50" fillId="0" borderId="2" xfId="4" applyFont="1" applyBorder="1" applyAlignment="1">
      <alignment horizontal="right" vertical="top"/>
    </xf>
    <xf numFmtId="0" fontId="50" fillId="6" borderId="10" xfId="5" applyNumberFormat="1" applyFont="1" applyFill="1" applyBorder="1" applyAlignment="1" applyProtection="1">
      <alignment vertical="top"/>
    </xf>
    <xf numFmtId="0" fontId="50" fillId="0" borderId="2" xfId="5" applyNumberFormat="1" applyFont="1" applyBorder="1" applyAlignment="1" applyProtection="1">
      <alignment vertical="top" wrapText="1"/>
    </xf>
    <xf numFmtId="0" fontId="50" fillId="6" borderId="1" xfId="6" applyNumberFormat="1" applyFont="1" applyFill="1" applyBorder="1" applyAlignment="1" applyProtection="1">
      <alignment horizontal="left" vertical="top" wrapText="1"/>
    </xf>
    <xf numFmtId="0" fontId="50" fillId="6" borderId="2" xfId="6" applyNumberFormat="1" applyFont="1" applyFill="1" applyBorder="1" applyAlignment="1" applyProtection="1">
      <alignment horizontal="left" vertical="top" wrapText="1"/>
    </xf>
    <xf numFmtId="0" fontId="50" fillId="3" borderId="10" xfId="4" applyFont="1" applyFill="1" applyBorder="1" applyAlignment="1">
      <alignment horizontal="center" vertical="top"/>
    </xf>
    <xf numFmtId="1" fontId="50" fillId="5" borderId="0" xfId="4" applyNumberFormat="1" applyFont="1" applyFill="1" applyAlignment="1">
      <alignment horizontal="right" vertical="top" wrapText="1"/>
    </xf>
    <xf numFmtId="1" fontId="50" fillId="0" borderId="0" xfId="4" applyNumberFormat="1" applyFont="1" applyAlignment="1">
      <alignment horizontal="right" vertical="top" wrapText="1"/>
    </xf>
    <xf numFmtId="0" fontId="50" fillId="3" borderId="0" xfId="4" applyFont="1" applyFill="1" applyAlignment="1">
      <alignment horizontal="center" vertical="center" wrapText="1"/>
    </xf>
    <xf numFmtId="0" fontId="50" fillId="3" borderId="14" xfId="4" applyFont="1" applyFill="1" applyBorder="1" applyAlignment="1">
      <alignment horizontal="center" vertical="center" wrapText="1"/>
    </xf>
    <xf numFmtId="0" fontId="50" fillId="0" borderId="0" xfId="5" applyNumberFormat="1" applyFont="1" applyAlignment="1" applyProtection="1">
      <alignment horizontal="left" vertical="top"/>
    </xf>
    <xf numFmtId="0" fontId="50" fillId="5" borderId="0" xfId="4" applyFont="1" applyFill="1" applyAlignment="1">
      <alignment horizontal="left" vertical="top"/>
    </xf>
    <xf numFmtId="49" fontId="50" fillId="4" borderId="14" xfId="4" applyNumberFormat="1" applyFont="1" applyFill="1" applyBorder="1" applyAlignment="1" applyProtection="1">
      <alignment horizontal="left" vertical="center"/>
      <protection locked="0"/>
    </xf>
    <xf numFmtId="0" fontId="51" fillId="4" borderId="14" xfId="4" applyFont="1" applyFill="1" applyBorder="1" applyAlignment="1" applyProtection="1">
      <alignment horizontal="left"/>
      <protection locked="0"/>
    </xf>
    <xf numFmtId="167" fontId="50" fillId="4" borderId="14" xfId="4" applyNumberFormat="1" applyFont="1" applyFill="1" applyBorder="1" applyAlignment="1" applyProtection="1">
      <alignment horizontal="left" vertical="center"/>
      <protection locked="0"/>
    </xf>
    <xf numFmtId="0" fontId="50" fillId="5" borderId="0" xfId="4" applyFont="1" applyFill="1" applyAlignment="1">
      <alignment horizontal="center"/>
    </xf>
    <xf numFmtId="0" fontId="50" fillId="0" borderId="0" xfId="4" applyFont="1" applyAlignment="1">
      <alignment horizontal="left" vertical="center"/>
    </xf>
    <xf numFmtId="0" fontId="50" fillId="0" borderId="0" xfId="4" applyFont="1" applyAlignment="1">
      <alignment horizontal="left" vertical="top" wrapText="1"/>
    </xf>
    <xf numFmtId="0" fontId="51" fillId="5" borderId="0" xfId="4" applyFont="1" applyFill="1" applyAlignment="1">
      <alignment horizontal="left" vertical="top"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10" xfId="0" applyFont="1" applyBorder="1" applyAlignment="1">
      <alignment horizontal="left" vertical="center" wrapText="1"/>
    </xf>
    <xf numFmtId="0" fontId="24" fillId="0" borderId="0" xfId="0" applyFont="1" applyAlignment="1">
      <alignment horizontal="center" vertical="center" wrapText="1"/>
    </xf>
    <xf numFmtId="0" fontId="25"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4" fillId="0" borderId="0" xfId="0" applyFont="1" applyAlignment="1">
      <alignment horizontal="center" vertical="center"/>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6" fillId="5" borderId="1"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 xfId="0" applyFont="1" applyFill="1" applyBorder="1" applyAlignment="1">
      <alignment horizontal="left" vertical="center"/>
    </xf>
    <xf numFmtId="0" fontId="26" fillId="5" borderId="2" xfId="0" applyFont="1" applyFill="1" applyBorder="1" applyAlignment="1">
      <alignment horizontal="left" vertical="center"/>
    </xf>
    <xf numFmtId="0" fontId="26" fillId="5" borderId="3" xfId="0" applyFont="1" applyFill="1" applyBorder="1" applyAlignment="1">
      <alignment horizontal="left" vertical="center"/>
    </xf>
  </cellXfs>
  <cellStyles count="9">
    <cellStyle name="Currency" xfId="1" builtinId="4"/>
    <cellStyle name="Currency 2" xfId="5" xr:uid="{56861F0E-D94F-45CC-AAB2-1FB74EBC5458}"/>
    <cellStyle name="Hyperlink" xfId="2" builtinId="8"/>
    <cellStyle name="Normal" xfId="0" builtinId="0"/>
    <cellStyle name="Normal 2" xfId="3" xr:uid="{56728A5C-66A0-431A-A334-D6125A944BDD}"/>
    <cellStyle name="Normal 2 2" xfId="8" xr:uid="{28672947-4782-44E2-B182-CE6D9636940E}"/>
    <cellStyle name="Normal 3" xfId="4" xr:uid="{848F09AE-4DAF-46AF-A20A-2982CE30B5C0}"/>
    <cellStyle name="Percent" xfId="7" builtinId="5"/>
    <cellStyle name="Percent 2" xfId="6" xr:uid="{B916628E-4D46-40D5-9D7D-5191E4B054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14</xdr:col>
      <xdr:colOff>297815</xdr:colOff>
      <xdr:row>31</xdr:row>
      <xdr:rowOff>151130</xdr:rowOff>
    </xdr:from>
    <xdr:to>
      <xdr:col>15</xdr:col>
      <xdr:colOff>224790</xdr:colOff>
      <xdr:row>34</xdr:row>
      <xdr:rowOff>16509</xdr:rowOff>
    </xdr:to>
    <xdr:pic>
      <xdr:nvPicPr>
        <xdr:cNvPr id="2" name="Picture 1" descr="fheo">
          <a:extLst>
            <a:ext uri="{FF2B5EF4-FFF2-40B4-BE49-F238E27FC236}">
              <a16:creationId xmlns:a16="http://schemas.microsoft.com/office/drawing/2014/main" id="{CDA025E8-32EE-497A-8D50-26CE27F743CC}"/>
            </a:ext>
          </a:extLst>
        </xdr:cNvPr>
        <xdr:cNvPicPr/>
      </xdr:nvPicPr>
      <xdr:blipFill>
        <a:blip xmlns:r="http://schemas.openxmlformats.org/officeDocument/2006/relationships" r:embed="rId1" cstate="print"/>
        <a:srcRect/>
        <a:stretch>
          <a:fillRect/>
        </a:stretch>
      </xdr:blipFill>
      <xdr:spPr bwMode="auto">
        <a:xfrm>
          <a:off x="8330565" y="10200005"/>
          <a:ext cx="577850" cy="589914"/>
        </a:xfrm>
        <a:prstGeom prst="rect">
          <a:avLst/>
        </a:prstGeom>
        <a:noFill/>
        <a:ln w="9525">
          <a:noFill/>
          <a:miter lim="800000"/>
          <a:headEnd/>
          <a:tailEnd/>
        </a:ln>
      </xdr:spPr>
    </xdr:pic>
    <xdr:clientData/>
  </xdr:twoCellAnchor>
  <xdr:twoCellAnchor editAs="oneCell">
    <xdr:from>
      <xdr:col>4</xdr:col>
      <xdr:colOff>313462</xdr:colOff>
      <xdr:row>0</xdr:row>
      <xdr:rowOff>213783</xdr:rowOff>
    </xdr:from>
    <xdr:to>
      <xdr:col>10</xdr:col>
      <xdr:colOff>247227</xdr:colOff>
      <xdr:row>6</xdr:row>
      <xdr:rowOff>76436</xdr:rowOff>
    </xdr:to>
    <xdr:pic>
      <xdr:nvPicPr>
        <xdr:cNvPr id="3" name="Picture 2">
          <a:extLst>
            <a:ext uri="{FF2B5EF4-FFF2-40B4-BE49-F238E27FC236}">
              <a16:creationId xmlns:a16="http://schemas.microsoft.com/office/drawing/2014/main" id="{D14F39C1-794D-4623-BDCC-1EBB9841EAB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49117" y="209973"/>
          <a:ext cx="2745545" cy="12285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838200</xdr:colOff>
      <xdr:row>1</xdr:row>
      <xdr:rowOff>142875</xdr:rowOff>
    </xdr:from>
    <xdr:to>
      <xdr:col>6</xdr:col>
      <xdr:colOff>402590</xdr:colOff>
      <xdr:row>7</xdr:row>
      <xdr:rowOff>131558</xdr:rowOff>
    </xdr:to>
    <xdr:pic>
      <xdr:nvPicPr>
        <xdr:cNvPr id="2" name="Picture 1">
          <a:extLst>
            <a:ext uri="{FF2B5EF4-FFF2-40B4-BE49-F238E27FC236}">
              <a16:creationId xmlns:a16="http://schemas.microsoft.com/office/drawing/2014/main" id="{FBD45C46-949A-45BB-90A3-2C374FEC98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8975" y="312420"/>
          <a:ext cx="2212340" cy="1019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340995</xdr:colOff>
      <xdr:row>1</xdr:row>
      <xdr:rowOff>151765</xdr:rowOff>
    </xdr:from>
    <xdr:to>
      <xdr:col>5</xdr:col>
      <xdr:colOff>1011687</xdr:colOff>
      <xdr:row>7</xdr:row>
      <xdr:rowOff>1270</xdr:rowOff>
    </xdr:to>
    <xdr:pic>
      <xdr:nvPicPr>
        <xdr:cNvPr id="2" name="Picture 1">
          <a:extLst>
            <a:ext uri="{FF2B5EF4-FFF2-40B4-BE49-F238E27FC236}">
              <a16:creationId xmlns:a16="http://schemas.microsoft.com/office/drawing/2014/main" id="{B638A7B7-FFA7-4EF3-B369-BE2047F608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08245" y="323215"/>
          <a:ext cx="2288037" cy="10458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135256</xdr:colOff>
      <xdr:row>3</xdr:row>
      <xdr:rowOff>133350</xdr:rowOff>
    </xdr:from>
    <xdr:to>
      <xdr:col>9</xdr:col>
      <xdr:colOff>53645</xdr:colOff>
      <xdr:row>8</xdr:row>
      <xdr:rowOff>19050</xdr:rowOff>
    </xdr:to>
    <xdr:pic>
      <xdr:nvPicPr>
        <xdr:cNvPr id="2" name="Picture 303">
          <a:extLst>
            <a:ext uri="{FF2B5EF4-FFF2-40B4-BE49-F238E27FC236}">
              <a16:creationId xmlns:a16="http://schemas.microsoft.com/office/drawing/2014/main" id="{63E9D678-46BF-4698-AEEA-E74E6E2451B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78431" y="733425"/>
          <a:ext cx="2013889" cy="885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king\Desktop\HOME%20%20HTF%20RFP%202023.xlsx" TargetMode="External"/><Relationship Id="rId1" Type="http://schemas.openxmlformats.org/officeDocument/2006/relationships/externalLinkPath" Target="file:///C:\Users\dking\Desktop\HOME%20%20HTF%20RFP%20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dking\AppData\Local\Microsoft\Windows\INetCache\Content.Outlook\TKHRR06B\HOME%20%20HTF%20RFP%202023.xlsx" TargetMode="External"/><Relationship Id="rId1" Type="http://schemas.openxmlformats.org/officeDocument/2006/relationships/externalLinkPath" Target="file:///C:\Users\dking\AppData\Local\Microsoft\Windows\INetCache\Content.Outlook\TKHRR06B\HOME%20%20HTF%20RFP%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MWILSHERE\My%20Documents\2016%20FOLDER\2016%20APPLICATION%20FORMS\SALP%20APPLICATION%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 1 Owner-Developer Info."/>
      <sheetName val="Pg. 2 Developer Info."/>
      <sheetName val="Pg. 3 Owner-Project details"/>
      <sheetName val="Pg. 4 Development Team &amp; Sched"/>
      <sheetName val="Pg. 5 504-Fair Hsg.-Exp."/>
      <sheetName val="Pg. 6 CEO Not.-Supp. Serv.-Fin"/>
      <sheetName val="Pg. 7 Rehabilitation"/>
      <sheetName val="Pg. 8 Residential"/>
      <sheetName val="Pg. 9 Non-Residential"/>
      <sheetName val="Pg. 10 Davis Bac-Sources &amp; Uses"/>
      <sheetName val="Pg. 11 Utilities &amp; Rents"/>
      <sheetName val="Pg. 12 Prop. Amenities, Fac."/>
      <sheetName val="Pg. 13 En. Star-Fire Prev. Cert"/>
      <sheetName val="Pg. 14 Project Type"/>
      <sheetName val="Pg. 15 Project Subsidy"/>
      <sheetName val="Pg. 16 Property Income"/>
      <sheetName val="Pg. 17 Property Annual Expenses"/>
      <sheetName val="Pg. 18 Annual Cash Flow"/>
      <sheetName val="Pg. 19 30-Yr. Annual Cash Flow "/>
      <sheetName val="Pg. 20 Annual Cash Flow cont."/>
      <sheetName val="Pg. 21 Section 3 Certification"/>
      <sheetName val="Pg. 22 Owner Certification"/>
      <sheetName val="Pg. 23 Sample CEO Notification "/>
      <sheetName val="Pg. 24 CHDO Proceeds Report"/>
      <sheetName val="Pg. 25 Authorization"/>
      <sheetName val="Pg. 26 Attachments Checklist"/>
      <sheetName val="Pg. 27 Attachments Checklist"/>
      <sheetName val="Pg. 28 Self-Score"/>
      <sheetName val="Pg. 29 Self-Score"/>
      <sheetName val="Pg. 30 Self-Score"/>
      <sheetName val="DO NOT DELETE - DROP 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5">
          <cell r="F25">
            <v>0.02</v>
          </cell>
        </row>
        <row r="26">
          <cell r="F26"/>
        </row>
        <row r="28">
          <cell r="F28"/>
        </row>
        <row r="29">
          <cell r="F29">
            <v>0.03</v>
          </cell>
        </row>
        <row r="30">
          <cell r="F30">
            <v>0.03</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 1 Owner-Developer Info."/>
      <sheetName val="Pg. 2 Developer Info."/>
      <sheetName val="Pg. 3 Owner-Project details"/>
      <sheetName val="Pg. 4 Development Team &amp; Sched"/>
      <sheetName val="Pg. 5 504-Fair Hsg.-Exp."/>
      <sheetName val="Pg. 6 CEO Not.-Supp. Serv.-Fin"/>
      <sheetName val="Pg. 7 Rehabilitation"/>
      <sheetName val="Pg. 8 Residential"/>
      <sheetName val="Pg. 9 Non-Residential"/>
      <sheetName val="Pg. 10 Davis Bac-Sources &amp; Uses"/>
      <sheetName val="Pg. 11 Utilities &amp; Rents"/>
      <sheetName val="Pg. 12 Prop. Amenities, Fac."/>
      <sheetName val="Pg. 13 En. Star-Fire Prev. Cert"/>
      <sheetName val="Pg. 14 Project Type"/>
      <sheetName val="Pg. 15 Project Subsidy"/>
      <sheetName val="Pg. 16 Property Income"/>
      <sheetName val="Pg. 17 Property Annual Expenses"/>
      <sheetName val="Pg. 18 Annual Cash Flow"/>
      <sheetName val="Pg. 19 30-Yr. Annual Cash Flow "/>
      <sheetName val="Pg. 20 Annual Cash Flow cont."/>
      <sheetName val="Pg. 21 Section 3 Certification"/>
      <sheetName val="Pg. 22 Owner Certification"/>
      <sheetName val="Pg. 23 Sample CEO Notification "/>
      <sheetName val="Pg. 24 CHDO Proceeds Report"/>
      <sheetName val="Pg. 25 Authorization"/>
      <sheetName val="Pg. 26 Attachments Checklist"/>
      <sheetName val="Pg. 27 Attachments Checklist"/>
      <sheetName val="Pg. 28 Self-Score"/>
      <sheetName val="Pg. 29 Self-Score"/>
      <sheetName val="Pg. 30 Self-Score"/>
      <sheetName val="DO NOT DELETE - 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SD_Dropdowns"/>
      <sheetName val="PAGE 2"/>
      <sheetName val="PAGE 3"/>
      <sheetName val="PAGE 4"/>
      <sheetName val="PAGE 5"/>
      <sheetName val="PAGE 6"/>
      <sheetName val="PAGE 7"/>
      <sheetName val="PAG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F6252-EBE9-40B2-99E0-C81D0F74A0EB}">
  <sheetPr>
    <tabColor rgb="FF0070C0"/>
    <pageSetUpPr fitToPage="1"/>
  </sheetPr>
  <dimension ref="A1:R46"/>
  <sheetViews>
    <sheetView showGridLines="0" tabSelected="1" zoomScaleNormal="100" zoomScalePageLayoutView="96" workbookViewId="0">
      <selection activeCell="L56" sqref="L56"/>
    </sheetView>
  </sheetViews>
  <sheetFormatPr defaultColWidth="10.6640625" defaultRowHeight="13.8"/>
  <cols>
    <col min="1" max="1" width="1.44140625" style="2" customWidth="1"/>
    <col min="2" max="2" width="10.33203125" style="2" customWidth="1"/>
    <col min="3" max="3" width="28.109375" style="2" customWidth="1"/>
    <col min="4" max="4" width="6.6640625" style="2" customWidth="1"/>
    <col min="5" max="5" width="10.44140625" style="2" customWidth="1"/>
    <col min="6" max="6" width="6.6640625" style="2" customWidth="1"/>
    <col min="7" max="7" width="1.6640625" style="2" customWidth="1"/>
    <col min="8" max="8" width="5.6640625" style="2" customWidth="1"/>
    <col min="9" max="9" width="6.6640625" style="2" customWidth="1"/>
    <col min="10" max="10" width="8.33203125" style="2" customWidth="1"/>
    <col min="11" max="11" width="3.6640625" style="2" customWidth="1"/>
    <col min="12" max="12" width="8.6640625" style="2" customWidth="1"/>
    <col min="13" max="13" width="6.33203125" style="2" customWidth="1"/>
    <col min="14" max="14" width="12.5546875" style="2" customWidth="1"/>
    <col min="15" max="15" width="9.5546875" style="2" customWidth="1"/>
    <col min="16" max="16" width="5.6640625" style="2" customWidth="1"/>
    <col min="17" max="17" width="10.6640625" style="2" hidden="1" customWidth="1"/>
    <col min="18" max="18" width="5.6640625" style="2" customWidth="1"/>
    <col min="19" max="16384" width="10.6640625" style="2"/>
  </cols>
  <sheetData>
    <row r="1" spans="1:18" ht="25.8">
      <c r="A1" s="428"/>
      <c r="B1" s="428"/>
      <c r="C1" s="428"/>
      <c r="D1" s="428"/>
      <c r="E1" s="428"/>
      <c r="F1" s="428"/>
      <c r="G1" s="428"/>
      <c r="H1" s="428"/>
      <c r="I1" s="428"/>
      <c r="J1" s="428"/>
      <c r="K1" s="428"/>
      <c r="L1" s="428"/>
      <c r="M1" s="428"/>
      <c r="N1" s="428"/>
      <c r="Q1" s="2" t="b">
        <v>1</v>
      </c>
    </row>
    <row r="2" spans="1:18" ht="21">
      <c r="A2" s="429"/>
      <c r="B2" s="429"/>
      <c r="C2" s="429"/>
      <c r="D2" s="429"/>
      <c r="E2" s="429"/>
      <c r="F2" s="429"/>
      <c r="G2" s="429"/>
      <c r="H2" s="429"/>
      <c r="I2" s="429"/>
      <c r="J2" s="429"/>
      <c r="K2" s="429"/>
      <c r="L2" s="429"/>
      <c r="M2" s="429"/>
      <c r="N2" s="429"/>
      <c r="Q2" s="2" t="b">
        <v>0</v>
      </c>
    </row>
    <row r="3" spans="1:18" ht="15.6">
      <c r="A3" s="427"/>
      <c r="B3" s="427"/>
      <c r="C3" s="427"/>
      <c r="D3" s="427"/>
      <c r="E3" s="427"/>
      <c r="F3" s="427"/>
      <c r="G3" s="427"/>
      <c r="H3" s="427"/>
      <c r="I3" s="427"/>
      <c r="J3" s="427"/>
      <c r="K3" s="427"/>
      <c r="L3" s="427"/>
      <c r="M3" s="427"/>
      <c r="N3" s="427"/>
    </row>
    <row r="4" spans="1:18" ht="15.6">
      <c r="A4" s="45"/>
      <c r="B4" s="45"/>
      <c r="C4" s="45"/>
      <c r="D4" s="45"/>
      <c r="E4" s="45"/>
      <c r="F4" s="45"/>
      <c r="G4" s="45"/>
      <c r="H4" s="45"/>
      <c r="I4" s="45"/>
      <c r="J4" s="45"/>
      <c r="K4" s="45"/>
      <c r="L4" s="45"/>
      <c r="M4" s="45"/>
      <c r="N4" s="45"/>
    </row>
    <row r="5" spans="1:18" ht="15.6">
      <c r="A5" s="45"/>
      <c r="B5" s="45"/>
      <c r="C5" s="45"/>
      <c r="D5" s="45"/>
      <c r="E5" s="45"/>
      <c r="F5" s="45"/>
      <c r="G5" s="45"/>
      <c r="H5" s="45"/>
      <c r="I5" s="45"/>
      <c r="J5" s="45"/>
      <c r="K5" s="45"/>
      <c r="L5" s="45"/>
      <c r="M5" s="45"/>
      <c r="N5" s="45"/>
    </row>
    <row r="7" spans="1:18" ht="55.5" customHeight="1">
      <c r="A7" s="11"/>
      <c r="B7" s="46"/>
      <c r="C7" s="46"/>
      <c r="D7" s="46"/>
      <c r="E7" s="46"/>
      <c r="F7" s="46"/>
      <c r="G7" s="46"/>
      <c r="H7" s="46"/>
      <c r="I7" s="46"/>
      <c r="J7" s="46"/>
      <c r="K7" s="46"/>
      <c r="L7" s="46"/>
      <c r="M7" s="46"/>
      <c r="N7" s="46"/>
    </row>
    <row r="8" spans="1:18" ht="122.25" customHeight="1">
      <c r="A8" s="11"/>
      <c r="B8" s="430" t="s">
        <v>0</v>
      </c>
      <c r="C8" s="431"/>
      <c r="D8" s="431"/>
      <c r="E8" s="431"/>
      <c r="F8" s="431"/>
      <c r="G8" s="431"/>
      <c r="H8" s="431"/>
      <c r="I8" s="431"/>
      <c r="J8" s="431"/>
      <c r="K8" s="431"/>
      <c r="L8" s="431"/>
      <c r="M8" s="431"/>
      <c r="N8" s="431"/>
      <c r="O8" s="431"/>
      <c r="P8" s="431"/>
      <c r="Q8" s="431"/>
      <c r="R8" s="431"/>
    </row>
    <row r="9" spans="1:18" ht="70.5" customHeight="1">
      <c r="A9" s="11"/>
      <c r="B9" s="46"/>
      <c r="C9" s="47"/>
      <c r="D9" s="47"/>
      <c r="E9" s="47"/>
      <c r="F9" s="47"/>
      <c r="G9" s="47"/>
      <c r="H9" s="47"/>
      <c r="I9" s="47"/>
      <c r="J9" s="47"/>
      <c r="K9" s="47"/>
      <c r="L9" s="47"/>
      <c r="M9" s="47"/>
      <c r="N9" s="47"/>
    </row>
    <row r="10" spans="1:18" ht="52.5" customHeight="1">
      <c r="A10" s="11"/>
      <c r="B10" s="430" t="s">
        <v>118</v>
      </c>
      <c r="C10" s="430"/>
      <c r="D10" s="430"/>
      <c r="E10" s="430"/>
      <c r="F10" s="430"/>
      <c r="G10" s="430"/>
      <c r="H10" s="430"/>
      <c r="I10" s="430"/>
      <c r="J10" s="430"/>
      <c r="K10" s="430"/>
      <c r="L10" s="430"/>
      <c r="M10" s="430"/>
      <c r="N10" s="430"/>
      <c r="O10" s="430"/>
      <c r="P10" s="430"/>
      <c r="Q10" s="430"/>
      <c r="R10" s="430"/>
    </row>
    <row r="11" spans="1:18" ht="17.25" customHeight="1">
      <c r="A11" s="45"/>
      <c r="B11" s="6"/>
      <c r="C11" s="6"/>
      <c r="D11" s="48"/>
      <c r="E11" s="48"/>
      <c r="F11" s="48"/>
      <c r="G11" s="48"/>
      <c r="H11" s="48"/>
      <c r="I11" s="48"/>
      <c r="J11" s="48"/>
      <c r="K11" s="6"/>
      <c r="L11" s="6"/>
      <c r="M11" s="6"/>
      <c r="N11" s="6"/>
    </row>
    <row r="12" spans="1:18" ht="17.25" customHeight="1">
      <c r="A12" s="45"/>
      <c r="B12" s="46"/>
      <c r="C12" s="46"/>
      <c r="D12" s="48"/>
      <c r="E12" s="48"/>
      <c r="F12" s="48"/>
      <c r="G12" s="48"/>
      <c r="H12" s="48"/>
      <c r="I12" s="48"/>
      <c r="J12" s="48"/>
      <c r="K12" s="46"/>
      <c r="L12" s="46"/>
      <c r="M12" s="46"/>
      <c r="N12" s="46"/>
    </row>
    <row r="13" spans="1:18" ht="16.5" customHeight="1">
      <c r="A13" s="45"/>
      <c r="B13" s="46"/>
      <c r="C13" s="46"/>
      <c r="D13" s="48"/>
      <c r="E13" s="48"/>
      <c r="F13" s="48"/>
      <c r="G13" s="48"/>
      <c r="H13" s="48"/>
      <c r="I13" s="48"/>
      <c r="J13" s="48"/>
      <c r="K13" s="46"/>
      <c r="L13" s="46"/>
      <c r="M13" s="46"/>
      <c r="N13" s="46"/>
    </row>
    <row r="14" spans="1:18" ht="16.5" customHeight="1">
      <c r="A14" s="45"/>
      <c r="B14" s="46"/>
      <c r="C14" s="46"/>
      <c r="D14" s="48"/>
      <c r="E14" s="48"/>
      <c r="F14" s="48"/>
      <c r="G14" s="48"/>
      <c r="H14" s="48"/>
      <c r="I14" s="48"/>
      <c r="J14" s="48"/>
      <c r="K14" s="46"/>
      <c r="L14" s="46"/>
      <c r="M14" s="46"/>
      <c r="N14" s="46"/>
    </row>
    <row r="15" spans="1:18" ht="15.75" customHeight="1">
      <c r="A15" s="8"/>
      <c r="B15" s="46"/>
      <c r="C15" s="46"/>
      <c r="D15" s="48"/>
      <c r="E15" s="48"/>
      <c r="F15" s="48"/>
      <c r="G15" s="48"/>
      <c r="H15" s="48"/>
      <c r="I15" s="48"/>
      <c r="J15" s="48"/>
      <c r="K15" s="46"/>
      <c r="L15" s="46"/>
      <c r="M15" s="46"/>
      <c r="N15" s="46"/>
    </row>
    <row r="16" spans="1:18" ht="15.75" customHeight="1">
      <c r="A16" s="45"/>
      <c r="B16" s="46"/>
      <c r="C16" s="46"/>
      <c r="D16" s="48"/>
      <c r="E16" s="48"/>
      <c r="F16" s="48"/>
      <c r="G16" s="48"/>
      <c r="H16" s="48"/>
      <c r="I16" s="48"/>
      <c r="J16" s="48"/>
      <c r="K16" s="46"/>
      <c r="L16" s="46"/>
      <c r="M16" s="46"/>
      <c r="N16" s="46"/>
    </row>
    <row r="17" spans="1:18" ht="19.5" customHeight="1">
      <c r="A17" s="45"/>
      <c r="B17" s="29"/>
      <c r="C17" s="49"/>
      <c r="D17" s="48"/>
      <c r="E17" s="48"/>
      <c r="F17" s="48"/>
      <c r="G17" s="48"/>
      <c r="H17" s="48"/>
      <c r="I17" s="48"/>
      <c r="J17" s="48"/>
      <c r="K17" s="29"/>
      <c r="L17" s="29"/>
      <c r="M17" s="8"/>
      <c r="N17" s="8"/>
    </row>
    <row r="18" spans="1:18" ht="15.75" customHeight="1">
      <c r="A18" s="45"/>
      <c r="B18" s="15"/>
      <c r="C18" s="15"/>
      <c r="D18" s="48"/>
      <c r="E18" s="48"/>
      <c r="F18" s="48"/>
      <c r="G18" s="48"/>
      <c r="H18" s="48"/>
      <c r="I18" s="48"/>
      <c r="J18" s="48"/>
      <c r="K18" s="15"/>
      <c r="L18" s="15"/>
      <c r="M18" s="15"/>
      <c r="N18" s="15"/>
    </row>
    <row r="19" spans="1:18" ht="7.5" customHeight="1">
      <c r="A19" s="45"/>
      <c r="B19" s="50"/>
      <c r="C19" s="50"/>
      <c r="D19" s="48"/>
      <c r="E19" s="48"/>
      <c r="F19" s="48"/>
      <c r="G19" s="48"/>
      <c r="H19" s="48"/>
      <c r="I19" s="48"/>
      <c r="J19" s="48"/>
      <c r="K19" s="50"/>
      <c r="L19" s="50"/>
      <c r="M19" s="50"/>
      <c r="N19" s="50"/>
    </row>
    <row r="20" spans="1:18" ht="39.75" customHeight="1">
      <c r="A20" s="45"/>
      <c r="B20" s="15"/>
      <c r="C20" s="15"/>
      <c r="D20" s="48"/>
      <c r="E20" s="48"/>
      <c r="F20" s="48"/>
      <c r="G20" s="48"/>
      <c r="H20" s="48"/>
      <c r="I20" s="48"/>
      <c r="J20" s="48"/>
      <c r="K20" s="15"/>
      <c r="L20" s="15"/>
      <c r="M20" s="15"/>
      <c r="N20" s="15"/>
    </row>
    <row r="21" spans="1:18" ht="10.5" customHeight="1">
      <c r="A21" s="45"/>
      <c r="B21" s="50"/>
      <c r="C21" s="50"/>
      <c r="D21" s="48"/>
      <c r="E21" s="48"/>
      <c r="F21" s="48"/>
      <c r="G21" s="48"/>
      <c r="H21" s="48"/>
      <c r="I21" s="48"/>
      <c r="J21" s="48"/>
      <c r="K21" s="50"/>
      <c r="L21" s="50"/>
      <c r="M21" s="50"/>
      <c r="N21" s="50"/>
    </row>
    <row r="22" spans="1:18" ht="10.5" customHeight="1">
      <c r="A22" s="45"/>
      <c r="B22" s="50"/>
      <c r="C22" s="50"/>
      <c r="D22" s="51"/>
      <c r="E22" s="51"/>
      <c r="F22" s="51"/>
      <c r="G22" s="51"/>
      <c r="H22" s="51"/>
      <c r="I22" s="51"/>
      <c r="J22" s="51"/>
      <c r="K22" s="50"/>
      <c r="L22" s="50"/>
      <c r="M22" s="50"/>
      <c r="N22" s="50"/>
    </row>
    <row r="23" spans="1:18" ht="16.5" customHeight="1">
      <c r="A23" s="45"/>
      <c r="B23" s="15"/>
      <c r="C23" s="15"/>
      <c r="D23" s="15"/>
      <c r="E23" s="15"/>
      <c r="F23" s="15"/>
      <c r="G23" s="15"/>
      <c r="H23" s="15"/>
      <c r="I23" s="15"/>
      <c r="J23" s="15"/>
      <c r="K23" s="15"/>
      <c r="L23" s="15"/>
      <c r="M23" s="15"/>
      <c r="N23" s="15"/>
    </row>
    <row r="24" spans="1:18" ht="35.25" customHeight="1">
      <c r="A24" s="45"/>
      <c r="B24" s="432"/>
      <c r="C24" s="432"/>
      <c r="D24" s="432"/>
      <c r="E24" s="432"/>
      <c r="F24" s="432"/>
      <c r="G24" s="432"/>
      <c r="H24" s="432"/>
      <c r="I24" s="432"/>
      <c r="J24" s="432"/>
      <c r="K24" s="432"/>
      <c r="L24" s="432"/>
      <c r="M24" s="432"/>
      <c r="N24" s="432"/>
      <c r="O24" s="432"/>
      <c r="P24" s="432"/>
      <c r="Q24" s="432"/>
      <c r="R24" s="432"/>
    </row>
    <row r="25" spans="1:18" ht="24.75" customHeight="1">
      <c r="A25" s="45"/>
      <c r="B25" s="433"/>
      <c r="C25" s="433"/>
      <c r="D25" s="433"/>
      <c r="E25" s="433"/>
      <c r="F25" s="433"/>
      <c r="G25" s="433"/>
      <c r="H25" s="433"/>
      <c r="I25" s="433"/>
      <c r="J25" s="433"/>
      <c r="K25" s="433"/>
      <c r="L25" s="433"/>
      <c r="M25" s="433"/>
      <c r="N25" s="433"/>
      <c r="O25" s="433"/>
      <c r="P25" s="433"/>
      <c r="Q25" s="433"/>
      <c r="R25" s="433"/>
    </row>
    <row r="26" spans="1:18" ht="15.75" customHeight="1">
      <c r="A26" s="45"/>
      <c r="B26" s="29"/>
      <c r="C26" s="8"/>
      <c r="D26" s="8"/>
      <c r="E26" s="52"/>
      <c r="F26" s="52"/>
      <c r="G26" s="52"/>
      <c r="H26" s="52"/>
      <c r="I26" s="29"/>
      <c r="J26" s="29"/>
      <c r="K26" s="29"/>
      <c r="L26" s="29"/>
      <c r="M26" s="8"/>
      <c r="N26" s="8"/>
    </row>
    <row r="27" spans="1:18" ht="15.75" customHeight="1">
      <c r="A27" s="45"/>
      <c r="B27" s="29"/>
      <c r="C27" s="29"/>
      <c r="D27" s="29"/>
      <c r="E27" s="29"/>
      <c r="F27" s="29"/>
      <c r="G27" s="29"/>
      <c r="H27" s="29"/>
      <c r="I27" s="29"/>
      <c r="J27" s="29"/>
      <c r="K27" s="29"/>
      <c r="L27" s="29"/>
      <c r="M27" s="8"/>
      <c r="N27" s="8"/>
    </row>
    <row r="28" spans="1:18" ht="15.6">
      <c r="A28" s="45"/>
      <c r="B28" s="29"/>
      <c r="C28" s="29"/>
      <c r="D28" s="29"/>
      <c r="E28" s="29"/>
      <c r="F28" s="29"/>
      <c r="G28" s="29"/>
      <c r="H28" s="29"/>
      <c r="I28" s="29"/>
      <c r="J28" s="29"/>
      <c r="K28" s="29"/>
      <c r="L28" s="29"/>
      <c r="M28" s="8"/>
      <c r="N28" s="8"/>
      <c r="Q28" s="11"/>
    </row>
    <row r="29" spans="1:18" ht="15.75" customHeight="1">
      <c r="A29" s="8"/>
      <c r="B29" s="8"/>
      <c r="C29" s="8"/>
      <c r="D29" s="8"/>
      <c r="E29" s="8"/>
      <c r="F29" s="8"/>
      <c r="G29" s="8"/>
      <c r="H29" s="8"/>
      <c r="I29" s="8"/>
      <c r="J29" s="8"/>
      <c r="K29" s="8"/>
      <c r="L29" s="8"/>
      <c r="M29" s="8"/>
      <c r="N29" s="8"/>
    </row>
    <row r="30" spans="1:18" ht="24.9" customHeight="1">
      <c r="A30" s="45"/>
      <c r="B30" s="8"/>
      <c r="C30" s="8"/>
      <c r="D30" s="8"/>
      <c r="E30" s="8"/>
      <c r="F30" s="8"/>
      <c r="G30" s="8"/>
      <c r="H30" s="8"/>
      <c r="I30" s="8"/>
      <c r="J30" s="8"/>
      <c r="K30" s="8"/>
      <c r="L30" s="8"/>
      <c r="M30" s="8"/>
      <c r="N30" s="45"/>
    </row>
    <row r="31" spans="1:18" ht="15.75" customHeight="1">
      <c r="A31" s="45"/>
      <c r="B31" s="8"/>
      <c r="C31" s="8"/>
      <c r="D31" s="426"/>
      <c r="E31" s="426"/>
      <c r="F31" s="426"/>
      <c r="G31" s="426"/>
      <c r="H31" s="426"/>
      <c r="I31" s="426"/>
      <c r="J31" s="426"/>
      <c r="K31" s="426"/>
      <c r="L31" s="426"/>
      <c r="M31" s="14"/>
      <c r="N31" s="45"/>
      <c r="Q31" s="11"/>
    </row>
    <row r="32" spans="1:18" ht="15.75" customHeight="1">
      <c r="A32" s="8"/>
      <c r="B32" s="8"/>
      <c r="C32" s="8"/>
      <c r="D32" s="8"/>
      <c r="E32" s="8"/>
      <c r="F32" s="8"/>
      <c r="G32" s="8"/>
      <c r="H32" s="8"/>
      <c r="I32" s="8"/>
      <c r="J32" s="8"/>
      <c r="K32" s="8"/>
      <c r="L32" s="8"/>
      <c r="M32" s="8"/>
      <c r="N32" s="8"/>
    </row>
    <row r="33" spans="1:17" ht="24.9" customHeight="1">
      <c r="A33" s="45"/>
      <c r="B33" s="434" t="s">
        <v>113</v>
      </c>
      <c r="C33" s="434"/>
      <c r="D33" s="434"/>
      <c r="E33" s="434"/>
      <c r="F33" s="434"/>
      <c r="G33" s="434"/>
      <c r="H33" s="434"/>
      <c r="I33" s="434"/>
      <c r="J33" s="434"/>
      <c r="K33" s="434"/>
      <c r="L33" s="434"/>
      <c r="M33" s="434"/>
      <c r="N33" s="434"/>
      <c r="O33" s="434"/>
    </row>
    <row r="34" spans="1:17" ht="15.75" customHeight="1">
      <c r="A34" s="45"/>
      <c r="B34" s="8"/>
      <c r="C34" s="8"/>
      <c r="D34" s="426"/>
      <c r="E34" s="426"/>
      <c r="F34" s="426"/>
      <c r="G34" s="426"/>
      <c r="H34" s="426"/>
      <c r="I34" s="426"/>
      <c r="J34" s="426"/>
      <c r="K34" s="426"/>
      <c r="L34" s="426"/>
      <c r="M34" s="14"/>
      <c r="N34" s="45"/>
      <c r="Q34" s="11"/>
    </row>
    <row r="35" spans="1:17" ht="21" customHeight="1">
      <c r="A35" s="8"/>
      <c r="B35" s="8"/>
      <c r="C35" s="8"/>
      <c r="D35" s="8"/>
      <c r="E35" s="8"/>
      <c r="F35" s="8"/>
      <c r="G35" s="8"/>
      <c r="H35" s="8"/>
      <c r="I35" s="8"/>
      <c r="J35" s="8"/>
      <c r="K35" s="8"/>
      <c r="L35" s="8"/>
      <c r="M35" s="8"/>
      <c r="N35" s="8"/>
    </row>
    <row r="36" spans="1:17" ht="24.9" customHeight="1">
      <c r="A36" s="45"/>
      <c r="B36" s="425"/>
      <c r="C36" s="425"/>
      <c r="D36" s="426"/>
      <c r="E36" s="426"/>
      <c r="F36" s="426"/>
      <c r="G36" s="426"/>
      <c r="H36" s="426"/>
      <c r="I36" s="427"/>
      <c r="J36" s="427"/>
      <c r="K36" s="427"/>
      <c r="L36" s="427"/>
      <c r="M36" s="8"/>
      <c r="N36" s="45"/>
    </row>
    <row r="37" spans="1:17" ht="15.6">
      <c r="A37" s="45"/>
      <c r="B37" s="8"/>
      <c r="C37" s="8"/>
      <c r="D37" s="426"/>
      <c r="E37" s="426"/>
      <c r="F37" s="426"/>
      <c r="G37" s="426"/>
      <c r="H37" s="426"/>
      <c r="I37" s="426"/>
      <c r="J37" s="426"/>
      <c r="K37" s="426"/>
      <c r="L37" s="426"/>
      <c r="M37" s="14"/>
      <c r="N37" s="45"/>
      <c r="Q37" s="11"/>
    </row>
    <row r="38" spans="1:17" ht="15.6">
      <c r="A38" s="8"/>
      <c r="B38" s="8"/>
      <c r="C38" s="8"/>
      <c r="D38" s="8"/>
      <c r="E38" s="8"/>
      <c r="F38" s="8"/>
      <c r="G38" s="8"/>
      <c r="H38" s="8"/>
      <c r="I38" s="8"/>
      <c r="J38" s="8"/>
      <c r="K38" s="8"/>
      <c r="L38" s="8"/>
      <c r="M38" s="8"/>
      <c r="N38" s="8"/>
    </row>
    <row r="39" spans="1:17" ht="24.9" customHeight="1">
      <c r="A39" s="45"/>
      <c r="B39" s="425"/>
      <c r="C39" s="425"/>
      <c r="D39" s="426"/>
      <c r="E39" s="426"/>
      <c r="F39" s="426"/>
      <c r="G39" s="426"/>
      <c r="H39" s="426"/>
      <c r="I39" s="427"/>
      <c r="J39" s="427"/>
      <c r="K39" s="427"/>
      <c r="L39" s="427"/>
      <c r="M39" s="8"/>
      <c r="N39" s="45"/>
    </row>
    <row r="40" spans="1:17">
      <c r="A40" s="11"/>
      <c r="D40" s="423"/>
      <c r="E40" s="423"/>
      <c r="F40" s="423"/>
      <c r="G40" s="423"/>
      <c r="H40" s="423"/>
      <c r="I40" s="423"/>
      <c r="J40" s="423"/>
      <c r="K40" s="423"/>
      <c r="L40" s="423"/>
      <c r="M40" s="53"/>
      <c r="N40" s="11"/>
      <c r="Q40" s="11"/>
    </row>
    <row r="42" spans="1:17" ht="24.9" customHeight="1">
      <c r="A42" s="11"/>
      <c r="B42" s="422"/>
      <c r="C42" s="422"/>
      <c r="D42" s="423"/>
      <c r="E42" s="423"/>
      <c r="F42" s="423"/>
      <c r="G42" s="423"/>
      <c r="H42" s="423"/>
      <c r="I42" s="424"/>
      <c r="J42" s="424"/>
      <c r="K42" s="424"/>
      <c r="L42" s="424"/>
      <c r="N42" s="11"/>
    </row>
    <row r="43" spans="1:17" ht="12.75" customHeight="1">
      <c r="A43" s="11"/>
      <c r="D43" s="423"/>
      <c r="E43" s="423"/>
      <c r="F43" s="423"/>
      <c r="G43" s="423"/>
      <c r="H43" s="423"/>
      <c r="I43" s="423"/>
      <c r="J43" s="423"/>
      <c r="K43" s="423"/>
      <c r="L43" s="423"/>
      <c r="M43" s="53"/>
      <c r="N43" s="11"/>
      <c r="Q43" s="11"/>
    </row>
    <row r="45" spans="1:17" ht="24.9" customHeight="1">
      <c r="A45" s="11"/>
      <c r="B45" s="422"/>
      <c r="C45" s="422"/>
      <c r="D45" s="423"/>
      <c r="E45" s="423"/>
      <c r="F45" s="423"/>
      <c r="G45" s="423"/>
      <c r="H45" s="423"/>
      <c r="I45" s="424"/>
      <c r="J45" s="424"/>
      <c r="K45" s="424"/>
      <c r="L45" s="424"/>
      <c r="N45" s="11"/>
    </row>
    <row r="46" spans="1:17">
      <c r="A46" s="11"/>
      <c r="D46" s="423"/>
      <c r="E46" s="423"/>
      <c r="F46" s="423"/>
      <c r="G46" s="423"/>
      <c r="H46" s="423"/>
      <c r="I46" s="423"/>
      <c r="J46" s="423"/>
      <c r="K46" s="423"/>
      <c r="L46" s="423"/>
      <c r="M46" s="53"/>
      <c r="N46" s="11"/>
      <c r="Q46" s="11"/>
    </row>
  </sheetData>
  <sheetProtection selectLockedCells="1"/>
  <mergeCells count="42">
    <mergeCell ref="D34:H34"/>
    <mergeCell ref="I34:J34"/>
    <mergeCell ref="K34:L34"/>
    <mergeCell ref="A1:N1"/>
    <mergeCell ref="A2:N2"/>
    <mergeCell ref="A3:N3"/>
    <mergeCell ref="B8:R8"/>
    <mergeCell ref="B10:R10"/>
    <mergeCell ref="B24:R24"/>
    <mergeCell ref="B25:R25"/>
    <mergeCell ref="D31:H31"/>
    <mergeCell ref="I31:J31"/>
    <mergeCell ref="K31:L31"/>
    <mergeCell ref="B33:O33"/>
    <mergeCell ref="B36:C36"/>
    <mergeCell ref="D36:H36"/>
    <mergeCell ref="I36:J36"/>
    <mergeCell ref="K36:L36"/>
    <mergeCell ref="D37:H37"/>
    <mergeCell ref="I37:J37"/>
    <mergeCell ref="K37:L37"/>
    <mergeCell ref="B39:C39"/>
    <mergeCell ref="D39:H39"/>
    <mergeCell ref="I39:J39"/>
    <mergeCell ref="K39:L39"/>
    <mergeCell ref="D40:H40"/>
    <mergeCell ref="I40:J40"/>
    <mergeCell ref="K40:L40"/>
    <mergeCell ref="B42:C42"/>
    <mergeCell ref="D42:H42"/>
    <mergeCell ref="I42:J42"/>
    <mergeCell ref="K42:L42"/>
    <mergeCell ref="D43:H43"/>
    <mergeCell ref="I43:J43"/>
    <mergeCell ref="K43:L43"/>
    <mergeCell ref="B45:C45"/>
    <mergeCell ref="D45:H45"/>
    <mergeCell ref="I45:J45"/>
    <mergeCell ref="K45:L45"/>
    <mergeCell ref="D46:H46"/>
    <mergeCell ref="I46:J46"/>
    <mergeCell ref="K46:L46"/>
  </mergeCells>
  <pageMargins left="0.7" right="0.7" top="0.75" bottom="0.75" header="0.3" footer="0.3"/>
  <pageSetup scale="65" orientation="portrait"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97F00-150D-4384-BEEA-B876D54ABCBC}">
  <dimension ref="A1:Q37"/>
  <sheetViews>
    <sheetView zoomScaleNormal="100" workbookViewId="0">
      <selection activeCell="D25" sqref="D25"/>
    </sheetView>
  </sheetViews>
  <sheetFormatPr defaultColWidth="10.6640625" defaultRowHeight="13.8"/>
  <cols>
    <col min="1" max="1" width="1.6640625" style="127" customWidth="1"/>
    <col min="2" max="2" width="2.6640625" style="127" customWidth="1"/>
    <col min="3" max="3" width="34.109375" style="127" customWidth="1"/>
    <col min="4" max="4" width="18.88671875" style="127" customWidth="1"/>
    <col min="5" max="5" width="3.33203125" style="127" customWidth="1"/>
    <col min="6" max="6" width="2.6640625" style="127" customWidth="1"/>
    <col min="7" max="7" width="38.5546875" style="127" customWidth="1"/>
    <col min="8" max="8" width="18.44140625" style="127" customWidth="1"/>
    <col min="9" max="9" width="2.6640625" style="127" customWidth="1"/>
    <col min="10" max="10" width="3.5546875" style="127" customWidth="1"/>
    <col min="11" max="11" width="6.33203125" style="127" customWidth="1"/>
    <col min="12" max="12" width="7.6640625" style="127" customWidth="1"/>
    <col min="13" max="14" width="4.6640625" style="127" customWidth="1"/>
    <col min="15" max="15" width="2.6640625" style="127" customWidth="1"/>
    <col min="16" max="16" width="8" style="127" customWidth="1"/>
    <col min="17" max="16384" width="10.6640625" style="127"/>
  </cols>
  <sheetData>
    <row r="1" spans="1:17" s="158" customFormat="1" ht="32.4" customHeight="1">
      <c r="A1" s="132"/>
      <c r="B1" s="608" t="s">
        <v>207</v>
      </c>
      <c r="C1" s="608"/>
      <c r="D1" s="608"/>
      <c r="E1" s="608"/>
      <c r="F1" s="608"/>
      <c r="G1" s="608"/>
      <c r="H1" s="608"/>
      <c r="I1" s="156"/>
      <c r="J1" s="156"/>
      <c r="K1" s="156"/>
      <c r="L1" s="65"/>
      <c r="M1" s="65"/>
      <c r="N1" s="65"/>
      <c r="O1" s="65"/>
      <c r="P1" s="157"/>
      <c r="Q1" s="65"/>
    </row>
    <row r="2" spans="1:17" ht="12" customHeight="1">
      <c r="A2" s="133"/>
      <c r="B2" s="134"/>
      <c r="C2" s="134"/>
      <c r="D2" s="134"/>
      <c r="E2" s="133"/>
      <c r="F2" s="134"/>
      <c r="G2" s="134"/>
      <c r="H2" s="134"/>
      <c r="I2" s="133"/>
      <c r="J2" s="133"/>
      <c r="K2" s="133"/>
      <c r="L2" s="126"/>
      <c r="M2" s="126"/>
      <c r="N2" s="126"/>
      <c r="O2" s="126"/>
      <c r="P2" s="64"/>
      <c r="Q2" s="126"/>
    </row>
    <row r="3" spans="1:17" ht="58.2" customHeight="1">
      <c r="A3" s="133"/>
      <c r="B3" s="609" t="s">
        <v>254</v>
      </c>
      <c r="C3" s="609"/>
      <c r="D3" s="609"/>
      <c r="E3" s="609"/>
      <c r="F3" s="609"/>
      <c r="G3" s="609"/>
      <c r="H3" s="609"/>
      <c r="I3" s="133"/>
      <c r="J3" s="133"/>
      <c r="K3" s="133"/>
      <c r="L3" s="126"/>
      <c r="M3" s="126"/>
      <c r="N3" s="126"/>
      <c r="O3" s="126"/>
      <c r="P3" s="64"/>
      <c r="Q3" s="126"/>
    </row>
    <row r="4" spans="1:17" ht="12" customHeight="1">
      <c r="A4" s="133"/>
      <c r="B4" s="134"/>
      <c r="C4" s="134"/>
      <c r="D4" s="134"/>
      <c r="E4" s="133"/>
      <c r="F4" s="134"/>
      <c r="G4" s="134"/>
      <c r="H4" s="134"/>
      <c r="I4" s="133"/>
      <c r="J4" s="133"/>
      <c r="K4" s="133"/>
      <c r="L4" s="126"/>
      <c r="M4" s="126"/>
      <c r="N4" s="126"/>
      <c r="O4" s="64"/>
      <c r="P4" s="64"/>
      <c r="Q4" s="126"/>
    </row>
    <row r="5" spans="1:17" ht="20.100000000000001" customHeight="1">
      <c r="A5" s="133"/>
      <c r="B5" s="610" t="s">
        <v>208</v>
      </c>
      <c r="C5" s="611"/>
      <c r="D5" s="612"/>
      <c r="E5" s="133"/>
      <c r="F5" s="610" t="s">
        <v>209</v>
      </c>
      <c r="G5" s="611"/>
      <c r="H5" s="612"/>
      <c r="I5" s="136"/>
      <c r="J5" s="133"/>
      <c r="K5" s="133"/>
      <c r="L5" s="126"/>
      <c r="M5" s="126"/>
      <c r="N5" s="126"/>
      <c r="O5" s="64"/>
      <c r="P5" s="64"/>
      <c r="Q5" s="126"/>
    </row>
    <row r="6" spans="1:17" ht="20.399999999999999" customHeight="1">
      <c r="A6" s="133"/>
      <c r="B6" s="613" t="s">
        <v>143</v>
      </c>
      <c r="C6" s="613"/>
      <c r="D6" s="137" t="s">
        <v>210</v>
      </c>
      <c r="E6" s="138"/>
      <c r="F6" s="614" t="s">
        <v>143</v>
      </c>
      <c r="G6" s="614"/>
      <c r="H6" s="137" t="s">
        <v>210</v>
      </c>
      <c r="I6" s="139"/>
      <c r="J6" s="140"/>
      <c r="K6" s="140"/>
      <c r="O6" s="128"/>
      <c r="P6" s="128"/>
    </row>
    <row r="7" spans="1:17" ht="20.100000000000001" customHeight="1">
      <c r="A7" s="133"/>
      <c r="B7" s="615" t="s">
        <v>211</v>
      </c>
      <c r="C7" s="615"/>
      <c r="D7" s="151">
        <v>0</v>
      </c>
      <c r="E7" s="138"/>
      <c r="F7" s="616" t="s">
        <v>212</v>
      </c>
      <c r="G7" s="616"/>
      <c r="H7" s="151">
        <v>0</v>
      </c>
      <c r="I7" s="139"/>
      <c r="J7" s="140"/>
      <c r="K7" s="140"/>
      <c r="O7" s="128"/>
      <c r="P7" s="128"/>
    </row>
    <row r="8" spans="1:17" ht="20.100000000000001" customHeight="1">
      <c r="A8" s="133"/>
      <c r="B8" s="615" t="s">
        <v>213</v>
      </c>
      <c r="C8" s="615"/>
      <c r="D8" s="151">
        <v>0</v>
      </c>
      <c r="E8" s="138"/>
      <c r="F8" s="616" t="s">
        <v>144</v>
      </c>
      <c r="G8" s="616"/>
      <c r="H8" s="154">
        <v>0</v>
      </c>
      <c r="I8" s="139"/>
      <c r="J8" s="140"/>
      <c r="K8" s="140"/>
      <c r="O8" s="128"/>
      <c r="P8" s="128"/>
    </row>
    <row r="9" spans="1:17" ht="20.100000000000001" customHeight="1">
      <c r="A9" s="133"/>
      <c r="B9" s="615" t="s">
        <v>214</v>
      </c>
      <c r="C9" s="615"/>
      <c r="D9" s="151">
        <v>0</v>
      </c>
      <c r="E9" s="138"/>
      <c r="F9" s="616" t="s">
        <v>215</v>
      </c>
      <c r="G9" s="616"/>
      <c r="H9" s="151">
        <v>0</v>
      </c>
      <c r="I9" s="139"/>
      <c r="J9" s="140"/>
      <c r="K9" s="140"/>
      <c r="O9" s="128"/>
      <c r="P9" s="128"/>
    </row>
    <row r="10" spans="1:17" ht="20.100000000000001" customHeight="1">
      <c r="A10" s="133"/>
      <c r="B10" s="615" t="s">
        <v>216</v>
      </c>
      <c r="C10" s="615"/>
      <c r="D10" s="151">
        <v>0</v>
      </c>
      <c r="E10" s="138"/>
      <c r="F10" s="616" t="s">
        <v>217</v>
      </c>
      <c r="G10" s="616"/>
      <c r="H10" s="151">
        <v>0</v>
      </c>
      <c r="I10" s="139"/>
      <c r="J10" s="140"/>
      <c r="K10" s="140"/>
      <c r="O10" s="128"/>
      <c r="P10" s="128"/>
    </row>
    <row r="11" spans="1:17" ht="20.100000000000001" customHeight="1">
      <c r="A11" s="133"/>
      <c r="B11" s="615" t="s">
        <v>218</v>
      </c>
      <c r="C11" s="615"/>
      <c r="D11" s="151">
        <v>0</v>
      </c>
      <c r="E11" s="138"/>
      <c r="F11" s="616" t="s">
        <v>219</v>
      </c>
      <c r="G11" s="616"/>
      <c r="H11" s="151">
        <v>0</v>
      </c>
      <c r="I11" s="139"/>
      <c r="J11" s="140"/>
      <c r="K11" s="140"/>
      <c r="O11" s="128"/>
      <c r="P11" s="128"/>
    </row>
    <row r="12" spans="1:17" ht="20.100000000000001" customHeight="1">
      <c r="A12" s="133"/>
      <c r="B12" s="615" t="s">
        <v>220</v>
      </c>
      <c r="C12" s="615"/>
      <c r="D12" s="151">
        <v>0</v>
      </c>
      <c r="E12" s="138"/>
      <c r="F12" s="616" t="s">
        <v>145</v>
      </c>
      <c r="G12" s="616"/>
      <c r="H12" s="151">
        <v>0</v>
      </c>
      <c r="I12" s="139"/>
      <c r="J12" s="140"/>
      <c r="K12" s="140"/>
      <c r="O12" s="128"/>
      <c r="P12" s="128"/>
    </row>
    <row r="13" spans="1:17" ht="20.100000000000001" customHeight="1">
      <c r="A13" s="133"/>
      <c r="B13" s="615" t="s">
        <v>221</v>
      </c>
      <c r="C13" s="615"/>
      <c r="D13" s="151">
        <v>0</v>
      </c>
      <c r="E13" s="138"/>
      <c r="F13" s="616" t="s">
        <v>222</v>
      </c>
      <c r="G13" s="616"/>
      <c r="H13" s="151">
        <v>0</v>
      </c>
      <c r="I13" s="139"/>
      <c r="J13" s="140"/>
      <c r="K13" s="140"/>
      <c r="O13" s="128"/>
      <c r="P13" s="128"/>
    </row>
    <row r="14" spans="1:17" s="66" customFormat="1" ht="20.100000000000001" customHeight="1">
      <c r="A14" s="134"/>
      <c r="B14" s="617" t="s">
        <v>223</v>
      </c>
      <c r="C14" s="617"/>
      <c r="D14" s="151">
        <v>0</v>
      </c>
      <c r="E14" s="141"/>
      <c r="F14" s="618" t="s">
        <v>224</v>
      </c>
      <c r="G14" s="618"/>
      <c r="H14" s="151">
        <v>0</v>
      </c>
      <c r="I14" s="113"/>
      <c r="J14" s="142"/>
      <c r="K14" s="113"/>
      <c r="O14" s="130"/>
      <c r="P14" s="130"/>
    </row>
    <row r="15" spans="1:17" s="66" customFormat="1" ht="20.100000000000001" customHeight="1">
      <c r="A15" s="134"/>
      <c r="B15" s="617" t="s">
        <v>225</v>
      </c>
      <c r="C15" s="617"/>
      <c r="D15" s="151">
        <v>0</v>
      </c>
      <c r="E15" s="141"/>
      <c r="F15" s="618" t="s">
        <v>226</v>
      </c>
      <c r="G15" s="618"/>
      <c r="H15" s="151">
        <v>0</v>
      </c>
      <c r="I15" s="113"/>
      <c r="J15" s="142"/>
      <c r="K15" s="113"/>
      <c r="O15" s="130"/>
      <c r="P15" s="130"/>
    </row>
    <row r="16" spans="1:17" s="66" customFormat="1" ht="20.100000000000001" customHeight="1">
      <c r="A16" s="134"/>
      <c r="B16" s="617" t="s">
        <v>227</v>
      </c>
      <c r="C16" s="617"/>
      <c r="D16" s="151">
        <v>0</v>
      </c>
      <c r="E16" s="141"/>
      <c r="F16" s="621"/>
      <c r="G16" s="622"/>
      <c r="H16" s="151">
        <v>0</v>
      </c>
      <c r="I16" s="113"/>
      <c r="J16" s="142"/>
      <c r="K16" s="113"/>
      <c r="O16" s="130"/>
      <c r="P16" s="130"/>
    </row>
    <row r="17" spans="1:16" s="66" customFormat="1" ht="20.100000000000001" customHeight="1">
      <c r="A17" s="134"/>
      <c r="B17" s="617" t="s">
        <v>228</v>
      </c>
      <c r="C17" s="617"/>
      <c r="D17" s="151">
        <v>0</v>
      </c>
      <c r="E17" s="141"/>
      <c r="F17" s="616" t="s">
        <v>253</v>
      </c>
      <c r="G17" s="616"/>
      <c r="H17" s="153">
        <v>0</v>
      </c>
      <c r="I17" s="113"/>
      <c r="J17" s="142"/>
      <c r="K17" s="113"/>
      <c r="O17" s="130"/>
      <c r="P17" s="130"/>
    </row>
    <row r="18" spans="1:16" s="66" customFormat="1" ht="20.100000000000001" customHeight="1" thickBot="1">
      <c r="A18" s="134"/>
      <c r="B18" s="617" t="s">
        <v>229</v>
      </c>
      <c r="C18" s="617"/>
      <c r="D18" s="152">
        <v>0</v>
      </c>
      <c r="E18" s="141"/>
      <c r="F18" s="623" t="s">
        <v>230</v>
      </c>
      <c r="G18" s="624"/>
      <c r="H18" s="143">
        <f>SUM(H7:H17)</f>
        <v>0</v>
      </c>
      <c r="I18" s="113"/>
      <c r="J18" s="142"/>
      <c r="K18" s="113"/>
      <c r="O18" s="130"/>
      <c r="P18" s="130"/>
    </row>
    <row r="19" spans="1:16" s="66" customFormat="1" ht="20.100000000000001" customHeight="1" thickTop="1">
      <c r="A19" s="134"/>
      <c r="B19" s="617" t="s">
        <v>231</v>
      </c>
      <c r="C19" s="617"/>
      <c r="D19" s="151">
        <v>0</v>
      </c>
      <c r="E19" s="141"/>
      <c r="F19" s="142"/>
      <c r="G19" s="141"/>
      <c r="H19" s="144"/>
      <c r="I19" s="113"/>
      <c r="J19" s="142"/>
      <c r="K19" s="113"/>
      <c r="O19" s="130"/>
      <c r="P19" s="130"/>
    </row>
    <row r="20" spans="1:16" s="66" customFormat="1" ht="20.100000000000001" customHeight="1">
      <c r="A20" s="134"/>
      <c r="B20" s="617" t="s">
        <v>253</v>
      </c>
      <c r="C20" s="617"/>
      <c r="D20" s="153">
        <v>0</v>
      </c>
      <c r="E20" s="141"/>
      <c r="F20" s="625" t="s">
        <v>232</v>
      </c>
      <c r="G20" s="626"/>
      <c r="H20" s="612"/>
      <c r="I20" s="113"/>
      <c r="J20" s="142"/>
      <c r="K20" s="113"/>
      <c r="O20" s="130"/>
      <c r="P20" s="130"/>
    </row>
    <row r="21" spans="1:16" s="66" customFormat="1" ht="19.95" customHeight="1" thickBot="1">
      <c r="A21" s="134"/>
      <c r="B21" s="613" t="s">
        <v>233</v>
      </c>
      <c r="C21" s="613"/>
      <c r="D21" s="143">
        <f>SUM(D7:D20)</f>
        <v>0</v>
      </c>
      <c r="E21" s="141"/>
      <c r="F21" s="613" t="s">
        <v>143</v>
      </c>
      <c r="G21" s="613"/>
      <c r="H21" s="137" t="s">
        <v>210</v>
      </c>
      <c r="I21" s="113"/>
      <c r="J21" s="142"/>
      <c r="K21" s="113"/>
      <c r="O21" s="130"/>
      <c r="P21" s="130"/>
    </row>
    <row r="22" spans="1:16" s="66" customFormat="1" ht="19.95" customHeight="1" thickTop="1">
      <c r="A22" s="134"/>
      <c r="B22" s="113"/>
      <c r="C22" s="113"/>
      <c r="D22" s="113"/>
      <c r="E22" s="141"/>
      <c r="F22" s="619" t="s">
        <v>234</v>
      </c>
      <c r="G22" s="620"/>
      <c r="H22" s="151">
        <v>0</v>
      </c>
      <c r="I22" s="113"/>
      <c r="J22" s="142"/>
      <c r="K22" s="113"/>
      <c r="O22" s="130"/>
      <c r="P22" s="130"/>
    </row>
    <row r="23" spans="1:16" s="66" customFormat="1" ht="19.95" customHeight="1">
      <c r="A23" s="134"/>
      <c r="B23" s="625" t="s">
        <v>235</v>
      </c>
      <c r="C23" s="626"/>
      <c r="D23" s="612"/>
      <c r="E23" s="141"/>
      <c r="F23" s="619" t="s">
        <v>236</v>
      </c>
      <c r="G23" s="620"/>
      <c r="H23" s="151">
        <v>0</v>
      </c>
      <c r="I23" s="113"/>
      <c r="J23" s="142"/>
      <c r="K23" s="113"/>
      <c r="O23" s="130"/>
      <c r="P23" s="130"/>
    </row>
    <row r="24" spans="1:16" s="66" customFormat="1" ht="19.95" customHeight="1">
      <c r="A24" s="134"/>
      <c r="B24" s="614" t="s">
        <v>143</v>
      </c>
      <c r="C24" s="614"/>
      <c r="D24" s="137" t="s">
        <v>210</v>
      </c>
      <c r="E24" s="141"/>
      <c r="F24" s="619" t="s">
        <v>237</v>
      </c>
      <c r="G24" s="620"/>
      <c r="H24" s="151">
        <v>0</v>
      </c>
      <c r="I24" s="113"/>
      <c r="J24" s="142"/>
      <c r="K24" s="113"/>
      <c r="O24" s="130"/>
      <c r="P24" s="130"/>
    </row>
    <row r="25" spans="1:16" s="66" customFormat="1" ht="19.95" customHeight="1">
      <c r="A25" s="134"/>
      <c r="B25" s="618" t="s">
        <v>238</v>
      </c>
      <c r="C25" s="618"/>
      <c r="D25" s="155">
        <v>0</v>
      </c>
      <c r="E25" s="141"/>
      <c r="F25" s="619" t="s">
        <v>239</v>
      </c>
      <c r="G25" s="620"/>
      <c r="H25" s="155">
        <v>0</v>
      </c>
      <c r="I25" s="113"/>
      <c r="J25" s="142"/>
      <c r="K25" s="113"/>
      <c r="O25" s="130"/>
      <c r="P25" s="130"/>
    </row>
    <row r="26" spans="1:16" s="66" customFormat="1" ht="19.95" customHeight="1">
      <c r="A26" s="134"/>
      <c r="B26" s="618" t="s">
        <v>240</v>
      </c>
      <c r="C26" s="618"/>
      <c r="D26" s="151">
        <v>0</v>
      </c>
      <c r="E26" s="141"/>
      <c r="F26" s="619" t="s">
        <v>241</v>
      </c>
      <c r="G26" s="620"/>
      <c r="H26" s="155">
        <v>0</v>
      </c>
      <c r="I26" s="113"/>
      <c r="J26" s="142"/>
      <c r="K26" s="113"/>
      <c r="O26" s="130"/>
      <c r="P26" s="130"/>
    </row>
    <row r="27" spans="1:16" s="66" customFormat="1" ht="19.95" customHeight="1">
      <c r="A27" s="134"/>
      <c r="B27" s="618" t="s">
        <v>242</v>
      </c>
      <c r="C27" s="618"/>
      <c r="D27" s="151">
        <v>0</v>
      </c>
      <c r="E27" s="145"/>
      <c r="F27" s="617" t="s">
        <v>243</v>
      </c>
      <c r="G27" s="617"/>
      <c r="H27" s="151">
        <v>0</v>
      </c>
      <c r="I27" s="113"/>
      <c r="J27" s="142"/>
      <c r="K27" s="113"/>
      <c r="O27" s="130"/>
      <c r="P27" s="130"/>
    </row>
    <row r="28" spans="1:16" s="66" customFormat="1" ht="19.95" customHeight="1">
      <c r="A28" s="134"/>
      <c r="B28" s="618" t="s">
        <v>244</v>
      </c>
      <c r="C28" s="618"/>
      <c r="D28" s="151">
        <v>0</v>
      </c>
      <c r="E28" s="145"/>
      <c r="F28" s="617" t="s">
        <v>245</v>
      </c>
      <c r="G28" s="617"/>
      <c r="H28" s="151">
        <v>0</v>
      </c>
      <c r="I28" s="113"/>
      <c r="J28" s="113"/>
      <c r="K28" s="113"/>
      <c r="O28" s="130"/>
      <c r="P28" s="130"/>
    </row>
    <row r="29" spans="1:16" s="66" customFormat="1" ht="19.95" customHeight="1">
      <c r="A29" s="134"/>
      <c r="B29" s="618" t="s">
        <v>246</v>
      </c>
      <c r="C29" s="618"/>
      <c r="D29" s="153">
        <v>0</v>
      </c>
      <c r="E29" s="145"/>
      <c r="F29" s="615" t="s">
        <v>247</v>
      </c>
      <c r="G29" s="615"/>
      <c r="H29" s="153">
        <v>0</v>
      </c>
      <c r="I29" s="142"/>
      <c r="J29" s="113"/>
      <c r="K29" s="113"/>
      <c r="O29" s="130"/>
      <c r="P29" s="130"/>
    </row>
    <row r="30" spans="1:16" s="66" customFormat="1" ht="19.95" customHeight="1" thickBot="1">
      <c r="A30" s="134"/>
      <c r="B30" s="613" t="s">
        <v>248</v>
      </c>
      <c r="C30" s="613"/>
      <c r="D30" s="143">
        <f>SUM(D25:D29)</f>
        <v>0</v>
      </c>
      <c r="E30" s="145"/>
      <c r="F30" s="613" t="s">
        <v>249</v>
      </c>
      <c r="G30" s="613"/>
      <c r="H30" s="143">
        <f>SUM(H22:H29)</f>
        <v>0</v>
      </c>
      <c r="I30" s="113"/>
      <c r="J30" s="142"/>
      <c r="K30" s="113"/>
      <c r="O30" s="130"/>
      <c r="P30" s="130"/>
    </row>
    <row r="31" spans="1:16" s="66" customFormat="1" ht="19.95" customHeight="1" thickTop="1">
      <c r="A31" s="134"/>
      <c r="B31" s="134"/>
      <c r="C31" s="146"/>
      <c r="D31" s="147"/>
      <c r="E31" s="134"/>
      <c r="F31" s="134"/>
      <c r="G31" s="148"/>
      <c r="H31" s="149"/>
      <c r="I31" s="113"/>
      <c r="J31" s="142"/>
      <c r="K31" s="113"/>
      <c r="O31" s="130"/>
      <c r="P31" s="130"/>
    </row>
    <row r="32" spans="1:16" s="131" customFormat="1" ht="19.95" customHeight="1">
      <c r="A32" s="134"/>
      <c r="B32" s="628" t="s">
        <v>250</v>
      </c>
      <c r="C32" s="629"/>
      <c r="D32" s="629"/>
      <c r="E32" s="629"/>
      <c r="F32" s="629"/>
      <c r="G32" s="630"/>
      <c r="H32" s="150">
        <f>D21+D30+H18+H30</f>
        <v>0</v>
      </c>
      <c r="I32" s="145"/>
      <c r="J32" s="141"/>
      <c r="K32" s="145"/>
      <c r="O32" s="129"/>
      <c r="P32" s="129"/>
    </row>
    <row r="33" spans="1:16" s="66" customFormat="1" ht="19.95" customHeight="1">
      <c r="A33" s="134"/>
      <c r="B33" s="628" t="s">
        <v>251</v>
      </c>
      <c r="C33" s="629"/>
      <c r="D33" s="629"/>
      <c r="E33" s="629"/>
      <c r="F33" s="629"/>
      <c r="G33" s="630"/>
      <c r="H33" s="400" t="e">
        <f>H32/'Project Details'!E11</f>
        <v>#DIV/0!</v>
      </c>
      <c r="I33" s="113"/>
      <c r="J33" s="142"/>
      <c r="K33" s="113"/>
      <c r="P33" s="130"/>
    </row>
    <row r="34" spans="1:16" s="66" customFormat="1" ht="19.95" customHeight="1">
      <c r="A34" s="134"/>
      <c r="B34" s="134"/>
      <c r="C34" s="134"/>
      <c r="D34" s="134"/>
      <c r="E34" s="134"/>
      <c r="F34" s="134"/>
      <c r="G34" s="134"/>
      <c r="H34" s="147"/>
      <c r="I34" s="113"/>
      <c r="J34" s="142"/>
      <c r="K34" s="113"/>
      <c r="P34" s="130"/>
    </row>
    <row r="35" spans="1:16" s="66" customFormat="1" ht="19.95" customHeight="1">
      <c r="A35" s="134"/>
      <c r="B35" s="627" t="s">
        <v>252</v>
      </c>
      <c r="C35" s="627"/>
      <c r="D35" s="627"/>
      <c r="E35" s="627"/>
      <c r="F35" s="627"/>
      <c r="G35" s="627"/>
      <c r="H35" s="627"/>
      <c r="I35" s="113"/>
      <c r="J35" s="142"/>
      <c r="K35" s="113"/>
      <c r="O35" s="130"/>
      <c r="P35" s="130"/>
    </row>
    <row r="36" spans="1:16" ht="19.95" customHeight="1">
      <c r="A36" s="133"/>
      <c r="B36" s="627"/>
      <c r="C36" s="627"/>
      <c r="D36" s="627"/>
      <c r="E36" s="627"/>
      <c r="F36" s="627"/>
      <c r="G36" s="627"/>
      <c r="H36" s="627"/>
      <c r="I36" s="140"/>
      <c r="J36" s="140"/>
      <c r="K36" s="139"/>
      <c r="L36" s="127" t="s">
        <v>148</v>
      </c>
      <c r="P36" s="128"/>
    </row>
    <row r="37" spans="1:16" ht="19.95" customHeight="1">
      <c r="B37" s="421"/>
    </row>
  </sheetData>
  <sheetProtection selectLockedCells="1"/>
  <mergeCells count="56">
    <mergeCell ref="B35:H35"/>
    <mergeCell ref="B36:H36"/>
    <mergeCell ref="B33:G33"/>
    <mergeCell ref="B32:G32"/>
    <mergeCell ref="B29:C29"/>
    <mergeCell ref="F29:G29"/>
    <mergeCell ref="B30:C30"/>
    <mergeCell ref="F30:G30"/>
    <mergeCell ref="B26:C26"/>
    <mergeCell ref="F26:G26"/>
    <mergeCell ref="B27:C27"/>
    <mergeCell ref="F27:G27"/>
    <mergeCell ref="B28:C28"/>
    <mergeCell ref="F28:G28"/>
    <mergeCell ref="B23:D23"/>
    <mergeCell ref="F23:G23"/>
    <mergeCell ref="B24:C24"/>
    <mergeCell ref="F24:G24"/>
    <mergeCell ref="B25:C25"/>
    <mergeCell ref="F25:G25"/>
    <mergeCell ref="F22:G22"/>
    <mergeCell ref="B16:C16"/>
    <mergeCell ref="F16:G16"/>
    <mergeCell ref="B17:C17"/>
    <mergeCell ref="F17:G17"/>
    <mergeCell ref="B18:C18"/>
    <mergeCell ref="F18:G18"/>
    <mergeCell ref="B19:C19"/>
    <mergeCell ref="B20:C20"/>
    <mergeCell ref="F20:H20"/>
    <mergeCell ref="B21:C21"/>
    <mergeCell ref="F21:G21"/>
    <mergeCell ref="B13:C13"/>
    <mergeCell ref="F13:G13"/>
    <mergeCell ref="B14:C14"/>
    <mergeCell ref="F14:G14"/>
    <mergeCell ref="B15:C15"/>
    <mergeCell ref="F15:G15"/>
    <mergeCell ref="B10:C10"/>
    <mergeCell ref="F10:G10"/>
    <mergeCell ref="B11:C11"/>
    <mergeCell ref="F11:G11"/>
    <mergeCell ref="B12:C12"/>
    <mergeCell ref="F12:G12"/>
    <mergeCell ref="B7:C7"/>
    <mergeCell ref="F7:G7"/>
    <mergeCell ref="B8:C8"/>
    <mergeCell ref="F8:G8"/>
    <mergeCell ref="B9:C9"/>
    <mergeCell ref="F9:G9"/>
    <mergeCell ref="B1:H1"/>
    <mergeCell ref="B3:H3"/>
    <mergeCell ref="B5:D5"/>
    <mergeCell ref="F5:H5"/>
    <mergeCell ref="B6:C6"/>
    <mergeCell ref="F6:G6"/>
  </mergeCells>
  <printOptions horizontalCentered="1"/>
  <pageMargins left="0.7" right="0.7" top="0.75" bottom="0.75" header="0.3" footer="0.3"/>
  <pageSetup scale="64" firstPageNumber="24"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FA5E-A162-42F3-9A72-713D21048939}">
  <dimension ref="A1:P102"/>
  <sheetViews>
    <sheetView zoomScaleNormal="100" workbookViewId="0">
      <selection activeCell="G13" sqref="G13"/>
    </sheetView>
  </sheetViews>
  <sheetFormatPr defaultColWidth="10.6640625" defaultRowHeight="13.8"/>
  <cols>
    <col min="1" max="1" width="2.6640625" style="63" customWidth="1"/>
    <col min="2" max="2" width="18.21875" style="63" customWidth="1"/>
    <col min="3" max="3" width="16" style="63" customWidth="1"/>
    <col min="4" max="4" width="14.77734375" style="74" customWidth="1"/>
    <col min="5" max="5" width="16.5546875" style="63" customWidth="1"/>
    <col min="6" max="6" width="2.5546875" style="63" customWidth="1"/>
    <col min="7" max="7" width="26.21875" style="63" bestFit="1" customWidth="1"/>
    <col min="8" max="8" width="11.44140625" style="63" customWidth="1"/>
    <col min="9" max="9" width="4.6640625" style="63" customWidth="1"/>
    <col min="10" max="10" width="13" style="63" customWidth="1"/>
    <col min="11" max="11" width="11.6640625" style="63" customWidth="1"/>
    <col min="12" max="12" width="11.5546875" style="63" customWidth="1"/>
    <col min="13" max="13" width="1.6640625" style="63" customWidth="1"/>
    <col min="14" max="14" width="18.33203125" style="63" customWidth="1"/>
    <col min="15" max="21" width="10.6640625" style="63" customWidth="1"/>
    <col min="22" max="16384" width="10.6640625" style="63"/>
  </cols>
  <sheetData>
    <row r="1" spans="1:14" ht="42.6" customHeight="1">
      <c r="B1" s="632" t="s">
        <v>3</v>
      </c>
      <c r="C1" s="632"/>
      <c r="D1" s="632"/>
      <c r="E1" s="632"/>
      <c r="F1" s="632"/>
      <c r="G1" s="632"/>
      <c r="H1" s="632"/>
      <c r="I1" s="632"/>
      <c r="J1" s="632"/>
      <c r="K1" s="632"/>
      <c r="L1" s="632"/>
      <c r="M1" s="632"/>
      <c r="N1" s="632"/>
    </row>
    <row r="2" spans="1:14" ht="30.6" customHeight="1">
      <c r="B2" s="631" t="s">
        <v>203</v>
      </c>
      <c r="C2" s="631"/>
      <c r="D2" s="631"/>
      <c r="E2" s="631"/>
      <c r="F2" s="631"/>
      <c r="G2" s="631"/>
      <c r="H2" s="631"/>
      <c r="I2" s="631"/>
      <c r="J2" s="631"/>
      <c r="K2" s="631"/>
      <c r="L2" s="631"/>
      <c r="M2" s="631"/>
      <c r="N2" s="631"/>
    </row>
    <row r="3" spans="1:14" ht="36.6" customHeight="1">
      <c r="B3" s="632">
        <f>PREAPPLICATION!D10</f>
        <v>0</v>
      </c>
      <c r="C3" s="632"/>
      <c r="D3" s="632"/>
      <c r="E3" s="632"/>
      <c r="F3" s="632"/>
      <c r="G3" s="632"/>
      <c r="H3" s="632"/>
      <c r="I3" s="632"/>
      <c r="J3" s="632"/>
      <c r="K3" s="632"/>
      <c r="L3" s="632"/>
      <c r="M3" s="632"/>
      <c r="N3" s="632"/>
    </row>
    <row r="4" spans="1:14" ht="37.799999999999997" customHeight="1">
      <c r="A4" s="86"/>
      <c r="B4" s="632">
        <f>'Project Details'!E6</f>
        <v>0</v>
      </c>
      <c r="C4" s="632"/>
      <c r="D4" s="632"/>
      <c r="E4" s="632"/>
      <c r="F4" s="632"/>
      <c r="G4" s="632"/>
      <c r="H4" s="632"/>
      <c r="I4" s="632"/>
      <c r="J4" s="632"/>
      <c r="K4" s="632"/>
      <c r="L4" s="632"/>
      <c r="M4" s="632"/>
      <c r="N4" s="632"/>
    </row>
    <row r="5" spans="1:14" ht="26.25" customHeight="1">
      <c r="A5" s="87"/>
      <c r="B5" s="636" t="s">
        <v>256</v>
      </c>
      <c r="C5" s="637"/>
      <c r="D5" s="637"/>
      <c r="E5" s="638"/>
      <c r="F5" s="96"/>
      <c r="G5" s="650" t="s">
        <v>154</v>
      </c>
      <c r="H5" s="651"/>
      <c r="I5" s="651"/>
      <c r="J5" s="651"/>
      <c r="K5" s="651"/>
      <c r="L5" s="651"/>
      <c r="M5" s="651"/>
      <c r="N5" s="652"/>
    </row>
    <row r="6" spans="1:14" ht="55.2" customHeight="1">
      <c r="A6" s="87"/>
      <c r="B6" s="97" t="s">
        <v>149</v>
      </c>
      <c r="C6" s="98" t="s">
        <v>150</v>
      </c>
      <c r="D6" s="98" t="s">
        <v>204</v>
      </c>
      <c r="E6" s="99" t="s">
        <v>152</v>
      </c>
      <c r="F6" s="100"/>
      <c r="G6" s="101" t="s">
        <v>155</v>
      </c>
      <c r="H6" s="653" t="s">
        <v>156</v>
      </c>
      <c r="I6" s="654"/>
      <c r="J6" s="102" t="s">
        <v>150</v>
      </c>
      <c r="K6" s="102" t="s">
        <v>157</v>
      </c>
      <c r="L6" s="653" t="s">
        <v>151</v>
      </c>
      <c r="M6" s="654"/>
      <c r="N6" s="103" t="s">
        <v>158</v>
      </c>
    </row>
    <row r="7" spans="1:14" ht="27" customHeight="1">
      <c r="A7" s="87"/>
      <c r="B7" s="117" t="s">
        <v>280</v>
      </c>
      <c r="C7" s="118">
        <v>0</v>
      </c>
      <c r="D7" s="119">
        <v>0</v>
      </c>
      <c r="E7" s="120">
        <f t="shared" ref="E7:E14" si="0">SUM(C7*D7)</f>
        <v>0</v>
      </c>
      <c r="F7" s="105"/>
      <c r="G7" s="117"/>
      <c r="H7" s="644"/>
      <c r="I7" s="645"/>
      <c r="J7" s="118">
        <v>0</v>
      </c>
      <c r="K7" s="118" t="s">
        <v>449</v>
      </c>
      <c r="L7" s="646">
        <v>0</v>
      </c>
      <c r="M7" s="647"/>
      <c r="N7" s="121">
        <f>J7*L7</f>
        <v>0</v>
      </c>
    </row>
    <row r="8" spans="1:14" ht="27" customHeight="1">
      <c r="A8" s="87"/>
      <c r="B8" s="117" t="s">
        <v>153</v>
      </c>
      <c r="C8" s="118">
        <v>0</v>
      </c>
      <c r="D8" s="119">
        <v>0</v>
      </c>
      <c r="E8" s="121">
        <f t="shared" si="0"/>
        <v>0</v>
      </c>
      <c r="F8" s="105"/>
      <c r="G8" s="117"/>
      <c r="H8" s="644"/>
      <c r="I8" s="645"/>
      <c r="J8" s="118"/>
      <c r="K8" s="118"/>
      <c r="L8" s="648">
        <v>0</v>
      </c>
      <c r="M8" s="649"/>
      <c r="N8" s="121">
        <f>J8*L8</f>
        <v>0</v>
      </c>
    </row>
    <row r="9" spans="1:14" ht="27" customHeight="1" thickBot="1">
      <c r="A9" s="87"/>
      <c r="B9" s="117" t="s">
        <v>153</v>
      </c>
      <c r="C9" s="118">
        <v>0</v>
      </c>
      <c r="D9" s="119">
        <v>0</v>
      </c>
      <c r="E9" s="121">
        <f t="shared" si="0"/>
        <v>0</v>
      </c>
      <c r="F9" s="105"/>
      <c r="G9" s="306" t="s">
        <v>140</v>
      </c>
      <c r="H9" s="639"/>
      <c r="I9" s="640"/>
      <c r="J9" s="106">
        <f>J7+J8</f>
        <v>0</v>
      </c>
      <c r="K9" s="106"/>
      <c r="L9" s="641">
        <f>L7+L8</f>
        <v>0</v>
      </c>
      <c r="M9" s="642"/>
      <c r="N9" s="107">
        <f>SUM(N7:N8)</f>
        <v>0</v>
      </c>
    </row>
    <row r="10" spans="1:14" ht="27" customHeight="1">
      <c r="A10" s="87"/>
      <c r="B10" s="117" t="s">
        <v>153</v>
      </c>
      <c r="C10" s="118">
        <v>0</v>
      </c>
      <c r="D10" s="119">
        <v>0</v>
      </c>
      <c r="E10" s="121">
        <f t="shared" si="0"/>
        <v>0</v>
      </c>
      <c r="F10" s="105"/>
      <c r="G10" s="305" t="s">
        <v>380</v>
      </c>
      <c r="H10" s="634">
        <v>0</v>
      </c>
      <c r="I10" s="635"/>
      <c r="J10" s="108"/>
      <c r="K10" s="108"/>
      <c r="L10" s="108"/>
      <c r="M10" s="108"/>
      <c r="N10" s="108"/>
    </row>
    <row r="11" spans="1:14" ht="27" customHeight="1">
      <c r="A11" s="91"/>
      <c r="B11" s="117" t="s">
        <v>153</v>
      </c>
      <c r="C11" s="118">
        <v>0</v>
      </c>
      <c r="D11" s="119">
        <v>0</v>
      </c>
      <c r="E11" s="121">
        <f t="shared" si="0"/>
        <v>0</v>
      </c>
      <c r="F11" s="105"/>
      <c r="G11" s="108"/>
      <c r="H11" s="108"/>
      <c r="I11" s="108"/>
      <c r="J11" s="108"/>
      <c r="K11" s="108"/>
      <c r="L11" s="108"/>
      <c r="M11" s="108"/>
      <c r="N11" s="108"/>
    </row>
    <row r="12" spans="1:14" ht="27" customHeight="1">
      <c r="A12" s="91"/>
      <c r="B12" s="117" t="s">
        <v>153</v>
      </c>
      <c r="C12" s="118">
        <v>0</v>
      </c>
      <c r="D12" s="119">
        <v>0</v>
      </c>
      <c r="E12" s="121">
        <f t="shared" si="0"/>
        <v>0</v>
      </c>
      <c r="F12" s="105"/>
      <c r="G12" s="108"/>
      <c r="H12" s="108"/>
      <c r="I12" s="108"/>
      <c r="J12" s="108"/>
      <c r="K12" s="108"/>
      <c r="L12" s="108"/>
      <c r="M12" s="108"/>
      <c r="N12" s="108"/>
    </row>
    <row r="13" spans="1:14" ht="27" customHeight="1">
      <c r="A13" s="91"/>
      <c r="B13" s="117" t="s">
        <v>153</v>
      </c>
      <c r="C13" s="118">
        <v>0</v>
      </c>
      <c r="D13" s="119">
        <v>0</v>
      </c>
      <c r="E13" s="121">
        <f t="shared" si="0"/>
        <v>0</v>
      </c>
      <c r="F13" s="105"/>
      <c r="G13" s="108"/>
      <c r="H13" s="108"/>
      <c r="I13" s="108"/>
      <c r="J13" s="108"/>
      <c r="K13" s="108"/>
      <c r="L13" s="108"/>
      <c r="M13" s="108"/>
      <c r="N13" s="108"/>
    </row>
    <row r="14" spans="1:14" ht="22.5" customHeight="1" thickBot="1">
      <c r="A14" s="69"/>
      <c r="B14" s="122" t="s">
        <v>153</v>
      </c>
      <c r="C14" s="123">
        <v>0</v>
      </c>
      <c r="D14" s="124">
        <v>0</v>
      </c>
      <c r="E14" s="125">
        <f t="shared" si="0"/>
        <v>0</v>
      </c>
      <c r="F14" s="105"/>
      <c r="G14" s="109"/>
      <c r="H14" s="108"/>
      <c r="I14" s="108"/>
      <c r="J14" s="108"/>
      <c r="K14" s="108"/>
      <c r="L14" s="108"/>
      <c r="M14" s="108"/>
      <c r="N14" s="108"/>
    </row>
    <row r="15" spans="1:14" ht="30" customHeight="1" thickBot="1">
      <c r="A15" s="69"/>
      <c r="B15" s="110" t="s">
        <v>140</v>
      </c>
      <c r="C15" s="195">
        <f>SUM(C7:C14)</f>
        <v>0</v>
      </c>
      <c r="D15" s="111"/>
      <c r="E15" s="112">
        <f>SUM(E7:E14)</f>
        <v>0</v>
      </c>
      <c r="F15" s="113"/>
      <c r="G15" s="113"/>
      <c r="H15" s="114"/>
      <c r="I15" s="109"/>
      <c r="J15" s="115"/>
      <c r="K15" s="108"/>
      <c r="L15" s="116"/>
      <c r="M15" s="108"/>
      <c r="N15" s="108"/>
    </row>
    <row r="16" spans="1:14" ht="30.6" customHeight="1">
      <c r="B16" s="305" t="s">
        <v>379</v>
      </c>
      <c r="C16" s="304"/>
      <c r="D16" s="63"/>
      <c r="I16" s="67"/>
    </row>
    <row r="17" spans="2:16" ht="20.100000000000001" customHeight="1">
      <c r="D17" s="63"/>
      <c r="I17" s="69"/>
      <c r="J17" s="69"/>
      <c r="K17" s="70"/>
      <c r="L17" s="67"/>
      <c r="M17" s="71"/>
      <c r="P17" s="67"/>
    </row>
    <row r="18" spans="2:16" ht="20.100000000000001" customHeight="1">
      <c r="D18" s="63"/>
      <c r="I18" s="69"/>
      <c r="J18" s="69"/>
      <c r="K18" s="70"/>
      <c r="L18" s="67"/>
      <c r="M18" s="71"/>
      <c r="P18" s="67"/>
    </row>
    <row r="19" spans="2:16" ht="22.5" customHeight="1">
      <c r="D19" s="63"/>
      <c r="I19" s="69"/>
      <c r="J19" s="69"/>
      <c r="P19" s="67"/>
    </row>
    <row r="20" spans="2:16" ht="8.25" customHeight="1">
      <c r="D20" s="63"/>
      <c r="F20" s="87"/>
      <c r="G20" s="87"/>
      <c r="H20" s="90"/>
      <c r="L20" s="67"/>
    </row>
    <row r="21" spans="2:16" ht="12" customHeight="1">
      <c r="B21" s="87"/>
      <c r="C21" s="87"/>
      <c r="D21" s="88"/>
      <c r="E21" s="87"/>
      <c r="F21" s="89"/>
      <c r="G21" s="89"/>
      <c r="H21" s="90"/>
      <c r="L21" s="67"/>
    </row>
    <row r="22" spans="2:16" ht="5.25" customHeight="1">
      <c r="B22" s="89"/>
      <c r="C22" s="89"/>
      <c r="D22" s="89"/>
      <c r="E22" s="89"/>
      <c r="F22" s="92"/>
      <c r="G22" s="92"/>
      <c r="H22" s="94"/>
      <c r="I22" s="72"/>
      <c r="J22" s="72"/>
      <c r="K22" s="72"/>
      <c r="L22" s="67"/>
    </row>
    <row r="23" spans="2:16">
      <c r="B23" s="92"/>
      <c r="C23" s="92"/>
      <c r="D23" s="93"/>
      <c r="E23" s="92"/>
      <c r="F23" s="95"/>
      <c r="G23" s="95"/>
      <c r="H23" s="89"/>
      <c r="I23" s="68"/>
      <c r="J23" s="67"/>
      <c r="K23" s="68"/>
      <c r="L23" s="67"/>
    </row>
    <row r="24" spans="2:16">
      <c r="B24" s="90"/>
      <c r="C24" s="90"/>
      <c r="D24" s="643"/>
      <c r="E24" s="643"/>
      <c r="F24" s="73"/>
      <c r="G24" s="73"/>
      <c r="H24" s="67"/>
      <c r="I24" s="68"/>
      <c r="J24" s="67"/>
      <c r="K24" s="68"/>
      <c r="L24" s="67"/>
    </row>
    <row r="25" spans="2:16">
      <c r="D25" s="633"/>
      <c r="E25" s="633"/>
      <c r="F25" s="73"/>
      <c r="G25" s="73"/>
      <c r="H25" s="67"/>
      <c r="I25" s="68"/>
      <c r="J25" s="67"/>
      <c r="K25" s="68"/>
      <c r="L25" s="67"/>
    </row>
    <row r="26" spans="2:16">
      <c r="D26" s="633"/>
      <c r="E26" s="633"/>
      <c r="F26" s="73"/>
      <c r="G26" s="73"/>
      <c r="H26" s="67"/>
      <c r="I26" s="71"/>
      <c r="J26" s="67"/>
      <c r="K26" s="71"/>
      <c r="L26" s="67"/>
    </row>
    <row r="27" spans="2:16" ht="15" customHeight="1">
      <c r="D27" s="633"/>
      <c r="E27" s="633"/>
      <c r="H27" s="67"/>
      <c r="I27" s="71"/>
      <c r="J27" s="67"/>
      <c r="K27" s="71"/>
      <c r="L27" s="67"/>
    </row>
    <row r="28" spans="2:16" ht="15" customHeight="1">
      <c r="H28" s="67"/>
      <c r="I28" s="71"/>
      <c r="J28" s="67"/>
      <c r="K28" s="71"/>
      <c r="L28" s="67"/>
    </row>
    <row r="29" spans="2:16" ht="15" customHeight="1">
      <c r="H29" s="67"/>
      <c r="I29" s="71"/>
      <c r="J29" s="67"/>
      <c r="K29" s="71"/>
      <c r="L29" s="67"/>
    </row>
    <row r="30" spans="2:16" ht="15" customHeight="1">
      <c r="H30" s="67"/>
      <c r="I30" s="71"/>
      <c r="J30" s="67"/>
      <c r="K30" s="71"/>
      <c r="L30" s="67"/>
    </row>
    <row r="31" spans="2:16" ht="15" customHeight="1">
      <c r="J31" s="67"/>
      <c r="K31" s="71"/>
      <c r="L31" s="67"/>
    </row>
    <row r="32" spans="2:16" ht="15" customHeight="1"/>
    <row r="33" ht="15" customHeight="1"/>
    <row r="34" ht="15" customHeight="1"/>
    <row r="35" ht="15" customHeight="1"/>
    <row r="36" ht="15" customHeight="1"/>
    <row r="37" ht="15" customHeight="1"/>
    <row r="38" ht="15" customHeight="1"/>
    <row r="39" ht="15" customHeight="1"/>
    <row r="40" ht="15" hidden="1" customHeight="1"/>
    <row r="41" ht="15" hidden="1"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sheetProtection selectLockedCells="1"/>
  <mergeCells count="19">
    <mergeCell ref="D27:E27"/>
    <mergeCell ref="B5:E5"/>
    <mergeCell ref="H9:I9"/>
    <mergeCell ref="L9:M9"/>
    <mergeCell ref="D24:E24"/>
    <mergeCell ref="D25:E25"/>
    <mergeCell ref="H7:I7"/>
    <mergeCell ref="L7:M7"/>
    <mergeCell ref="H8:I8"/>
    <mergeCell ref="L8:M8"/>
    <mergeCell ref="G5:N5"/>
    <mergeCell ref="H6:I6"/>
    <mergeCell ref="L6:M6"/>
    <mergeCell ref="B2:N2"/>
    <mergeCell ref="B3:N3"/>
    <mergeCell ref="B1:N1"/>
    <mergeCell ref="B4:N4"/>
    <mergeCell ref="D26:E26"/>
    <mergeCell ref="H10:I10"/>
  </mergeCells>
  <dataValidations count="3">
    <dataValidation type="list" allowBlank="1" showInputMessage="1" showErrorMessage="1" sqref="K8" xr:uid="{E0010682-ED68-420E-ADEE-F17C156EBF33}">
      <formula1>"Tenant, Owner,              "</formula1>
    </dataValidation>
    <dataValidation type="list" showInputMessage="1" showErrorMessage="1" sqref="B7:B14" xr:uid="{782BB14B-32D8-487D-871A-CF91F8EBAA31}">
      <formula1>"Select One, 0 BR, 1 BR, 2 BR, 3 BR, 4 BR, 5 BR, 6 BR"</formula1>
    </dataValidation>
    <dataValidation type="list" allowBlank="1" showInputMessage="1" showErrorMessage="1" sqref="K7" xr:uid="{39E8917F-012C-4FA7-99FE-80E197363AF6}">
      <formula1>"Select one, Tenant, Owner,              "</formula1>
    </dataValidation>
  </dataValidations>
  <printOptions horizontalCentered="1"/>
  <pageMargins left="0.7" right="0.7" top="0.75" bottom="0.75" header="0.3" footer="0.3"/>
  <pageSetup scale="46" firstPageNumber="23" orientation="portrait" r:id="rId1"/>
  <headerFoot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707A-8AA9-4320-B86D-66F4F573A57C}">
  <dimension ref="A1:P41"/>
  <sheetViews>
    <sheetView showGridLines="0" zoomScaleNormal="100" zoomScalePageLayoutView="90" workbookViewId="0">
      <selection activeCell="H16" sqref="H16"/>
    </sheetView>
  </sheetViews>
  <sheetFormatPr defaultColWidth="9.5546875" defaultRowHeight="13.8"/>
  <cols>
    <col min="1" max="1" width="3.5546875" style="165" bestFit="1" customWidth="1"/>
    <col min="2" max="2" width="5.33203125" style="127" customWidth="1"/>
    <col min="3" max="3" width="4.44140625" style="127" customWidth="1"/>
    <col min="4" max="4" width="4.33203125" style="127" customWidth="1"/>
    <col min="5" max="5" width="21.33203125" style="127" customWidth="1"/>
    <col min="6" max="6" width="21.88671875" style="127" customWidth="1"/>
    <col min="7" max="7" width="19.77734375" style="127" customWidth="1"/>
    <col min="8" max="8" width="21.33203125" style="127" customWidth="1"/>
    <col min="9" max="9" width="4.6640625" style="127" customWidth="1"/>
    <col min="10" max="16384" width="9.5546875" style="127"/>
  </cols>
  <sheetData>
    <row r="1" spans="1:16" ht="20.100000000000001" customHeight="1">
      <c r="A1" s="159"/>
      <c r="B1" s="655" t="s">
        <v>255</v>
      </c>
      <c r="C1" s="655"/>
      <c r="D1" s="655"/>
      <c r="E1" s="655"/>
      <c r="F1" s="655"/>
      <c r="G1" s="655"/>
      <c r="H1" s="655"/>
      <c r="I1" s="126"/>
      <c r="J1" s="126"/>
      <c r="K1" s="126"/>
      <c r="L1" s="126"/>
      <c r="M1" s="126"/>
      <c r="N1" s="126"/>
      <c r="O1" s="126"/>
      <c r="P1" s="126"/>
    </row>
    <row r="2" spans="1:16" ht="7.35" customHeight="1">
      <c r="A2" s="159"/>
      <c r="B2" s="134"/>
      <c r="C2" s="134"/>
      <c r="D2" s="134"/>
      <c r="E2" s="134"/>
      <c r="F2" s="134"/>
      <c r="G2" s="134"/>
      <c r="H2" s="134"/>
      <c r="I2" s="126"/>
      <c r="J2" s="126"/>
      <c r="K2" s="126"/>
      <c r="L2" s="126"/>
      <c r="M2" s="126"/>
      <c r="N2" s="126"/>
      <c r="O2" s="126"/>
      <c r="P2" s="126"/>
    </row>
    <row r="3" spans="1:16" ht="15.6">
      <c r="A3" s="159"/>
      <c r="B3" s="656" t="s">
        <v>143</v>
      </c>
      <c r="C3" s="657"/>
      <c r="D3" s="657"/>
      <c r="E3" s="658"/>
      <c r="F3" s="667" t="s">
        <v>256</v>
      </c>
      <c r="G3" s="167" t="s">
        <v>257</v>
      </c>
      <c r="H3" s="662" t="s">
        <v>140</v>
      </c>
      <c r="I3" s="126"/>
      <c r="J3" s="126"/>
      <c r="K3" s="126"/>
      <c r="L3" s="126"/>
      <c r="M3" s="126"/>
      <c r="N3" s="126"/>
      <c r="O3" s="126"/>
      <c r="P3" s="126"/>
    </row>
    <row r="4" spans="1:16" ht="15.6">
      <c r="A4" s="159"/>
      <c r="B4" s="659"/>
      <c r="C4" s="660"/>
      <c r="D4" s="660"/>
      <c r="E4" s="661"/>
      <c r="F4" s="668"/>
      <c r="G4" s="168" t="s">
        <v>258</v>
      </c>
      <c r="H4" s="663"/>
      <c r="I4" s="126"/>
      <c r="J4" s="126"/>
      <c r="K4" s="126"/>
      <c r="L4" s="126"/>
      <c r="M4" s="126"/>
      <c r="N4" s="126"/>
      <c r="O4" s="126"/>
      <c r="P4" s="126"/>
    </row>
    <row r="5" spans="1:16" ht="20.100000000000001" customHeight="1">
      <c r="A5" s="159"/>
      <c r="B5" s="664" t="s">
        <v>259</v>
      </c>
      <c r="C5" s="665"/>
      <c r="D5" s="665"/>
      <c r="E5" s="666"/>
      <c r="F5" s="170">
        <f>'Property Income'!E15*12</f>
        <v>0</v>
      </c>
      <c r="G5" s="171">
        <f>'Property Income'!N9*12</f>
        <v>0</v>
      </c>
      <c r="H5" s="150">
        <f>SUM(F5:G5)</f>
        <v>0</v>
      </c>
      <c r="I5" s="126"/>
      <c r="J5" s="126"/>
      <c r="K5" s="126"/>
      <c r="L5" s="126"/>
      <c r="M5" s="126"/>
      <c r="N5" s="126"/>
      <c r="O5" s="126"/>
      <c r="P5" s="126"/>
    </row>
    <row r="6" spans="1:16" ht="20.100000000000001" customHeight="1">
      <c r="A6" s="159"/>
      <c r="B6" s="169" t="s">
        <v>260</v>
      </c>
      <c r="C6" s="665" t="s">
        <v>261</v>
      </c>
      <c r="D6" s="665"/>
      <c r="E6" s="666"/>
      <c r="F6" s="172">
        <f>F5*F7</f>
        <v>0</v>
      </c>
      <c r="G6" s="171">
        <f>G5*G7</f>
        <v>0</v>
      </c>
      <c r="H6" s="173">
        <f>SUM(F6:G6)</f>
        <v>0</v>
      </c>
    </row>
    <row r="7" spans="1:16" ht="20.100000000000001" customHeight="1">
      <c r="A7" s="159"/>
      <c r="B7" s="166"/>
      <c r="C7" s="665" t="s">
        <v>262</v>
      </c>
      <c r="D7" s="665"/>
      <c r="E7" s="666"/>
      <c r="F7" s="174">
        <v>7.0000000000000007E-2</v>
      </c>
      <c r="G7" s="174">
        <v>7.0000000000000007E-2</v>
      </c>
      <c r="H7" s="175"/>
    </row>
    <row r="8" spans="1:16" ht="20.100000000000001" customHeight="1">
      <c r="A8" s="159"/>
      <c r="B8" s="664" t="s">
        <v>263</v>
      </c>
      <c r="C8" s="665"/>
      <c r="D8" s="672"/>
      <c r="E8" s="673"/>
      <c r="F8" s="173">
        <f>SUM(F5-F6)</f>
        <v>0</v>
      </c>
      <c r="G8" s="173">
        <f>SUM(G5-G6)</f>
        <v>0</v>
      </c>
      <c r="H8" s="173">
        <f>SUM(F8:G8)</f>
        <v>0</v>
      </c>
    </row>
    <row r="9" spans="1:16" ht="5.4" customHeight="1">
      <c r="A9" s="159"/>
      <c r="B9" s="674" t="s">
        <v>264</v>
      </c>
      <c r="C9" s="675"/>
      <c r="D9" s="675"/>
      <c r="E9" s="676"/>
      <c r="F9" s="176"/>
      <c r="G9" s="177"/>
      <c r="H9" s="178"/>
    </row>
    <row r="10" spans="1:16" ht="20.100000000000001" customHeight="1">
      <c r="A10" s="159"/>
      <c r="B10" s="677"/>
      <c r="C10" s="678"/>
      <c r="D10" s="678"/>
      <c r="E10" s="679"/>
      <c r="F10" s="179">
        <f>'Property Income'!C16</f>
        <v>0</v>
      </c>
      <c r="G10" s="151">
        <f>'Property Income'!H10</f>
        <v>0</v>
      </c>
      <c r="H10" s="180">
        <f>SUM(F10:G10)</f>
        <v>0</v>
      </c>
    </row>
    <row r="11" spans="1:16" ht="20.100000000000001" customHeight="1">
      <c r="A11" s="159"/>
      <c r="B11" s="680" t="s">
        <v>265</v>
      </c>
      <c r="C11" s="672"/>
      <c r="D11" s="672"/>
      <c r="E11" s="673"/>
      <c r="F11" s="181">
        <f>SUM(F8+F10)</f>
        <v>0</v>
      </c>
      <c r="G11" s="173">
        <f>SUM(G8+G10)</f>
        <v>0</v>
      </c>
      <c r="H11" s="173">
        <f>SUM(H8+H10)</f>
        <v>0</v>
      </c>
    </row>
    <row r="12" spans="1:16" ht="7.35" customHeight="1">
      <c r="A12" s="160"/>
      <c r="B12" s="681"/>
      <c r="C12" s="681"/>
      <c r="D12" s="681"/>
      <c r="E12" s="681"/>
      <c r="F12" s="681"/>
      <c r="G12" s="681"/>
      <c r="H12" s="182"/>
    </row>
    <row r="13" spans="1:16" ht="20.100000000000001" customHeight="1">
      <c r="A13" s="160"/>
      <c r="B13" s="613" t="s">
        <v>278</v>
      </c>
      <c r="C13" s="613"/>
      <c r="D13" s="613"/>
      <c r="E13" s="613"/>
      <c r="F13" s="613"/>
      <c r="G13" s="613"/>
      <c r="H13" s="183" t="s">
        <v>140</v>
      </c>
    </row>
    <row r="14" spans="1:16" ht="20.100000000000001" customHeight="1">
      <c r="A14" s="160"/>
      <c r="B14" s="669" t="s">
        <v>266</v>
      </c>
      <c r="C14" s="670"/>
      <c r="D14" s="670"/>
      <c r="E14" s="670"/>
      <c r="F14" s="670"/>
      <c r="G14" s="671"/>
      <c r="H14" s="184">
        <f>'Property Annual Expenses'!H32</f>
        <v>0</v>
      </c>
    </row>
    <row r="15" spans="1:16" ht="20.100000000000001" customHeight="1">
      <c r="A15" s="160"/>
      <c r="B15" s="664" t="s">
        <v>267</v>
      </c>
      <c r="C15" s="665"/>
      <c r="D15" s="665"/>
      <c r="E15" s="665"/>
      <c r="F15" s="665"/>
      <c r="G15" s="666"/>
      <c r="H15" s="154">
        <v>0</v>
      </c>
    </row>
    <row r="16" spans="1:16" ht="7.35" customHeight="1">
      <c r="A16" s="160"/>
      <c r="B16" s="670"/>
      <c r="C16" s="670"/>
      <c r="D16" s="670"/>
      <c r="E16" s="670"/>
      <c r="F16" s="670"/>
      <c r="G16" s="670"/>
      <c r="H16" s="185"/>
    </row>
    <row r="17" spans="1:11" ht="19.5" customHeight="1" thickBot="1">
      <c r="A17" s="160"/>
      <c r="B17" s="669" t="s">
        <v>268</v>
      </c>
      <c r="C17" s="670"/>
      <c r="D17" s="670"/>
      <c r="E17" s="670"/>
      <c r="F17" s="670"/>
      <c r="G17" s="671"/>
      <c r="H17" s="186">
        <f>SUM(H11-H14-H15)</f>
        <v>0</v>
      </c>
    </row>
    <row r="18" spans="1:11" ht="7.35" customHeight="1" thickTop="1">
      <c r="A18" s="160"/>
      <c r="B18" s="683"/>
      <c r="C18" s="683"/>
      <c r="D18" s="683"/>
      <c r="E18" s="683"/>
      <c r="F18" s="683"/>
      <c r="G18" s="683"/>
      <c r="H18" s="683"/>
    </row>
    <row r="19" spans="1:11" ht="20.100000000000001" customHeight="1">
      <c r="A19" s="160"/>
      <c r="B19" s="169" t="s">
        <v>269</v>
      </c>
      <c r="C19" s="665" t="s">
        <v>279</v>
      </c>
      <c r="D19" s="665"/>
      <c r="E19" s="665"/>
      <c r="F19" s="665"/>
      <c r="G19" s="666"/>
      <c r="H19" s="104">
        <v>0</v>
      </c>
    </row>
    <row r="20" spans="1:11" ht="20.100000000000001" customHeight="1">
      <c r="A20" s="160"/>
      <c r="B20" s="135"/>
      <c r="C20" s="665" t="s">
        <v>270</v>
      </c>
      <c r="D20" s="665"/>
      <c r="E20" s="665"/>
      <c r="F20" s="665"/>
      <c r="G20" s="666"/>
      <c r="H20" s="104">
        <f>'Project Details 2'!G25</f>
        <v>0</v>
      </c>
    </row>
    <row r="21" spans="1:11" ht="20.100000000000001" customHeight="1" thickBot="1">
      <c r="A21" s="160"/>
      <c r="B21" s="664" t="s">
        <v>324</v>
      </c>
      <c r="C21" s="665"/>
      <c r="D21" s="665"/>
      <c r="E21" s="665"/>
      <c r="F21" s="665"/>
      <c r="G21" s="666"/>
      <c r="H21" s="187">
        <f>H17-H19-H20</f>
        <v>0</v>
      </c>
    </row>
    <row r="22" spans="1:11" ht="26.7" customHeight="1" thickTop="1">
      <c r="A22" s="160"/>
      <c r="B22" s="684" t="s">
        <v>271</v>
      </c>
      <c r="C22" s="665"/>
      <c r="D22" s="665"/>
      <c r="E22" s="665"/>
      <c r="F22" s="665"/>
      <c r="G22" s="666"/>
      <c r="H22" s="188" t="e">
        <f>+H17/(H19+H20+(50%*H21))</f>
        <v>#DIV/0!</v>
      </c>
    </row>
    <row r="23" spans="1:11" ht="7.35" customHeight="1">
      <c r="A23" s="160"/>
      <c r="B23" s="148"/>
      <c r="C23" s="148"/>
      <c r="D23" s="148"/>
      <c r="E23" s="148"/>
      <c r="F23" s="148"/>
      <c r="G23" s="148"/>
      <c r="H23" s="189"/>
    </row>
    <row r="24" spans="1:11" ht="16.2" customHeight="1">
      <c r="A24" s="160"/>
      <c r="B24" s="136" t="s">
        <v>272</v>
      </c>
      <c r="C24" s="136"/>
      <c r="D24" s="136"/>
      <c r="E24" s="136"/>
      <c r="F24" s="136"/>
      <c r="G24" s="136"/>
      <c r="H24" s="136"/>
    </row>
    <row r="25" spans="1:11" ht="20.100000000000001" customHeight="1">
      <c r="A25" s="160"/>
      <c r="B25" s="148" t="s">
        <v>281</v>
      </c>
      <c r="C25" s="148"/>
      <c r="D25" s="148"/>
      <c r="E25" s="148"/>
      <c r="F25" s="190">
        <v>0.02</v>
      </c>
      <c r="G25" s="148" t="s">
        <v>273</v>
      </c>
      <c r="H25" s="196" t="s">
        <v>298</v>
      </c>
    </row>
    <row r="26" spans="1:11" ht="20.100000000000001" customHeight="1">
      <c r="A26" s="160"/>
      <c r="B26" s="148" t="s">
        <v>274</v>
      </c>
      <c r="C26" s="148"/>
      <c r="D26" s="148"/>
      <c r="E26" s="148"/>
      <c r="F26" s="191">
        <v>0.02</v>
      </c>
      <c r="G26" s="148"/>
      <c r="H26" s="192"/>
    </row>
    <row r="27" spans="1:11" ht="20.100000000000001" customHeight="1">
      <c r="A27" s="160"/>
      <c r="B27" s="148" t="s">
        <v>275</v>
      </c>
      <c r="C27" s="148"/>
      <c r="D27" s="148"/>
      <c r="E27" s="148"/>
      <c r="F27" s="191">
        <v>0.02</v>
      </c>
      <c r="G27" s="148"/>
      <c r="H27" s="192"/>
    </row>
    <row r="28" spans="1:11" ht="20.100000000000001" customHeight="1">
      <c r="A28" s="160"/>
      <c r="B28" s="136" t="s">
        <v>276</v>
      </c>
      <c r="C28" s="136"/>
      <c r="D28" s="148"/>
      <c r="E28" s="148"/>
      <c r="F28" s="193">
        <v>0.03</v>
      </c>
      <c r="G28" s="148"/>
      <c r="H28" s="194"/>
    </row>
    <row r="29" spans="1:11" ht="20.100000000000001" customHeight="1">
      <c r="A29" s="160"/>
      <c r="B29" s="136" t="s">
        <v>277</v>
      </c>
      <c r="C29" s="136"/>
      <c r="D29" s="148"/>
      <c r="E29" s="148"/>
      <c r="F29" s="193">
        <v>0.03</v>
      </c>
      <c r="G29" s="148"/>
      <c r="H29" s="194"/>
    </row>
    <row r="30" spans="1:11" ht="9.6" customHeight="1">
      <c r="A30" s="160"/>
      <c r="B30" s="685"/>
      <c r="C30" s="685"/>
      <c r="D30" s="685"/>
      <c r="E30" s="685"/>
      <c r="F30" s="685"/>
      <c r="G30" s="685"/>
      <c r="H30" s="685"/>
    </row>
    <row r="31" spans="1:11" ht="36" customHeight="1">
      <c r="A31" s="160"/>
      <c r="B31" s="686" t="s">
        <v>347</v>
      </c>
      <c r="C31" s="687"/>
      <c r="D31" s="687"/>
      <c r="E31" s="687"/>
      <c r="F31" s="687"/>
      <c r="G31" s="687"/>
      <c r="H31" s="687"/>
      <c r="K31" s="127" t="s">
        <v>148</v>
      </c>
    </row>
    <row r="32" spans="1:11" ht="27" customHeight="1">
      <c r="A32" s="159"/>
      <c r="B32" s="688"/>
      <c r="C32" s="688"/>
      <c r="D32" s="688"/>
      <c r="E32" s="688"/>
      <c r="F32" s="688"/>
      <c r="G32" s="688"/>
      <c r="H32" s="688"/>
    </row>
    <row r="33" spans="1:11" ht="7.2" customHeight="1">
      <c r="A33" s="159"/>
      <c r="B33" s="126"/>
      <c r="C33" s="64"/>
      <c r="D33" s="126"/>
      <c r="E33" s="126"/>
      <c r="F33" s="126"/>
      <c r="G33" s="126"/>
      <c r="H33" s="126"/>
    </row>
    <row r="34" spans="1:11">
      <c r="A34" s="161"/>
      <c r="B34" s="689"/>
      <c r="C34" s="689"/>
      <c r="D34" s="689"/>
      <c r="E34" s="689"/>
      <c r="F34" s="689"/>
      <c r="G34" s="689"/>
      <c r="H34" s="158"/>
    </row>
    <row r="35" spans="1:11" s="128" customFormat="1">
      <c r="A35" s="162"/>
      <c r="B35" s="689"/>
      <c r="C35" s="689"/>
      <c r="D35" s="689"/>
      <c r="E35" s="689"/>
      <c r="F35" s="689"/>
      <c r="G35" s="689"/>
      <c r="H35" s="163"/>
    </row>
    <row r="36" spans="1:11" s="128" customFormat="1">
      <c r="A36" s="162"/>
      <c r="B36" s="690"/>
      <c r="C36" s="690"/>
      <c r="D36" s="690"/>
      <c r="E36" s="690"/>
      <c r="F36" s="690"/>
      <c r="G36" s="690"/>
      <c r="H36" s="690"/>
      <c r="J36" s="682"/>
      <c r="K36" s="682"/>
    </row>
    <row r="37" spans="1:11" s="128" customFormat="1">
      <c r="A37" s="162"/>
      <c r="B37" s="690"/>
      <c r="C37" s="690"/>
      <c r="D37" s="690"/>
      <c r="E37" s="690"/>
      <c r="F37" s="690"/>
      <c r="G37" s="690"/>
      <c r="H37" s="690"/>
    </row>
    <row r="38" spans="1:11" s="128" customFormat="1">
      <c r="A38" s="164"/>
    </row>
    <row r="39" spans="1:11" s="128" customFormat="1">
      <c r="A39" s="164"/>
    </row>
    <row r="40" spans="1:11" s="128" customFormat="1">
      <c r="A40" s="164"/>
    </row>
    <row r="41" spans="1:11" s="128" customFormat="1">
      <c r="A41" s="164"/>
    </row>
  </sheetData>
  <sheetProtection selectLockedCells="1"/>
  <protectedRanges>
    <protectedRange sqref="H34:H35" name="Range2"/>
    <protectedRange sqref="H34:H35" name="Range1"/>
  </protectedRanges>
  <mergeCells count="29">
    <mergeCell ref="J36:K36"/>
    <mergeCell ref="B18:H18"/>
    <mergeCell ref="C19:G19"/>
    <mergeCell ref="C20:G20"/>
    <mergeCell ref="B21:G21"/>
    <mergeCell ref="B22:G22"/>
    <mergeCell ref="B30:H30"/>
    <mergeCell ref="B31:H31"/>
    <mergeCell ref="B32:H32"/>
    <mergeCell ref="B34:G34"/>
    <mergeCell ref="B35:G35"/>
    <mergeCell ref="B36:H37"/>
    <mergeCell ref="B17:G17"/>
    <mergeCell ref="C7:E7"/>
    <mergeCell ref="B8:C8"/>
    <mergeCell ref="D8:E8"/>
    <mergeCell ref="B9:E10"/>
    <mergeCell ref="B11:E11"/>
    <mergeCell ref="B12:G12"/>
    <mergeCell ref="B13:G13"/>
    <mergeCell ref="B14:G14"/>
    <mergeCell ref="B15:G15"/>
    <mergeCell ref="B16:G16"/>
    <mergeCell ref="B1:H1"/>
    <mergeCell ref="B3:E4"/>
    <mergeCell ref="H3:H4"/>
    <mergeCell ref="B5:E5"/>
    <mergeCell ref="C6:E6"/>
    <mergeCell ref="F3:F4"/>
  </mergeCells>
  <printOptions horizontalCentered="1"/>
  <pageMargins left="0.7" right="0.7" top="0.75" bottom="0.75" header="0.3" footer="0.3"/>
  <pageSetup scale="64" firstPageNumber="25" orientation="portrait"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416A-E9F0-42CA-8686-39FBAD129741}">
  <dimension ref="A1:Q43"/>
  <sheetViews>
    <sheetView showGridLines="0" topLeftCell="A7" zoomScaleNormal="100" workbookViewId="0">
      <selection activeCell="I39" sqref="I39"/>
    </sheetView>
  </sheetViews>
  <sheetFormatPr defaultColWidth="9" defaultRowHeight="19.95" customHeight="1"/>
  <cols>
    <col min="1" max="1" width="3.44140625" style="202" customWidth="1"/>
    <col min="2" max="2" width="56.77734375" style="202" customWidth="1"/>
    <col min="3" max="10" width="15.77734375" style="202" customWidth="1"/>
    <col min="11" max="11" width="6.5546875" style="202" customWidth="1"/>
    <col min="12" max="12" width="11" style="202" customWidth="1"/>
    <col min="13" max="13" width="3.5546875" style="202" customWidth="1"/>
    <col min="14" max="16384" width="9" style="202"/>
  </cols>
  <sheetData>
    <row r="1" spans="1:17" ht="19.95" customHeight="1">
      <c r="A1" s="711" t="s">
        <v>299</v>
      </c>
      <c r="B1" s="711"/>
      <c r="C1" s="713" t="s">
        <v>341</v>
      </c>
      <c r="D1" s="713"/>
      <c r="E1" s="713"/>
      <c r="F1" s="713"/>
      <c r="G1" s="713"/>
      <c r="H1" s="713"/>
      <c r="I1" s="713"/>
      <c r="J1" s="713"/>
      <c r="K1" s="201"/>
      <c r="L1" s="201"/>
      <c r="M1" s="201"/>
      <c r="N1" s="201"/>
      <c r="O1" s="201"/>
      <c r="P1" s="201"/>
      <c r="Q1" s="201"/>
    </row>
    <row r="2" spans="1:17" ht="19.95" customHeight="1">
      <c r="A2" s="711"/>
      <c r="B2" s="711"/>
      <c r="C2" s="713"/>
      <c r="D2" s="713"/>
      <c r="E2" s="713"/>
      <c r="F2" s="713"/>
      <c r="G2" s="713"/>
      <c r="H2" s="713"/>
      <c r="I2" s="713"/>
      <c r="J2" s="713"/>
      <c r="K2" s="201"/>
      <c r="L2" s="201"/>
      <c r="M2" s="201"/>
      <c r="N2" s="201"/>
      <c r="O2" s="201"/>
      <c r="P2" s="201"/>
      <c r="Q2" s="201"/>
    </row>
    <row r="3" spans="1:17" ht="19.95" customHeight="1">
      <c r="A3" s="712"/>
      <c r="B3" s="712"/>
      <c r="C3" s="710" t="s">
        <v>345</v>
      </c>
      <c r="D3" s="710"/>
      <c r="E3" s="710"/>
      <c r="F3" s="710"/>
      <c r="G3" s="710"/>
      <c r="H3" s="710"/>
      <c r="I3" s="710"/>
      <c r="J3" s="710"/>
      <c r="K3" s="201"/>
      <c r="L3" s="201"/>
      <c r="M3" s="201"/>
      <c r="N3" s="201"/>
      <c r="O3" s="201"/>
      <c r="P3" s="201"/>
      <c r="Q3" s="201"/>
    </row>
    <row r="4" spans="1:17" ht="19.95" customHeight="1">
      <c r="A4" s="700" t="s">
        <v>143</v>
      </c>
      <c r="B4" s="700"/>
      <c r="C4" s="268" t="s">
        <v>300</v>
      </c>
      <c r="D4" s="268" t="s">
        <v>301</v>
      </c>
      <c r="E4" s="268" t="s">
        <v>302</v>
      </c>
      <c r="F4" s="268" t="s">
        <v>303</v>
      </c>
      <c r="G4" s="268" t="s">
        <v>304</v>
      </c>
      <c r="H4" s="268" t="s">
        <v>305</v>
      </c>
      <c r="I4" s="268" t="s">
        <v>306</v>
      </c>
      <c r="J4" s="268" t="s">
        <v>307</v>
      </c>
      <c r="K4" s="201"/>
      <c r="L4" s="201"/>
      <c r="M4" s="201"/>
      <c r="N4" s="201"/>
      <c r="O4" s="201"/>
      <c r="P4" s="201"/>
      <c r="Q4" s="201"/>
    </row>
    <row r="5" spans="1:17" ht="19.95" customHeight="1">
      <c r="A5" s="695" t="str">
        <f>'Property Income'!B5</f>
        <v>Residential Rental Units</v>
      </c>
      <c r="B5" s="695"/>
      <c r="C5" s="203">
        <f>'Property Cash Flow'!F11</f>
        <v>0</v>
      </c>
      <c r="D5" s="203">
        <f>+C5*(1+'[1]Pg. 18 Annual Cash Flow'!F25)</f>
        <v>0</v>
      </c>
      <c r="E5" s="203">
        <f>+D5*(1+'[1]Pg. 18 Annual Cash Flow'!F25)</f>
        <v>0</v>
      </c>
      <c r="F5" s="203">
        <f>+E5*(1+'[1]Pg. 18 Annual Cash Flow'!F25)</f>
        <v>0</v>
      </c>
      <c r="G5" s="203">
        <f>+F5*(1+'[1]Pg. 18 Annual Cash Flow'!F25)</f>
        <v>0</v>
      </c>
      <c r="H5" s="203">
        <f>+G5*(1+'[1]Pg. 18 Annual Cash Flow'!F25)</f>
        <v>0</v>
      </c>
      <c r="I5" s="203">
        <f>+H5*(1+'[1]Pg. 18 Annual Cash Flow'!F25)</f>
        <v>0</v>
      </c>
      <c r="J5" s="203">
        <f>+I5*(1+'[1]Pg. 18 Annual Cash Flow'!F25)</f>
        <v>0</v>
      </c>
      <c r="K5" s="201"/>
      <c r="L5" s="201"/>
      <c r="M5" s="201"/>
      <c r="N5" s="201"/>
      <c r="O5" s="201"/>
      <c r="P5" s="201"/>
      <c r="Q5" s="201"/>
    </row>
    <row r="6" spans="1:17" ht="19.95" customHeight="1">
      <c r="A6" s="695" t="str">
        <f>'Property Income'!G5</f>
        <v>Commercial Rental Units</v>
      </c>
      <c r="B6" s="695"/>
      <c r="C6" s="203">
        <f>'Property Cash Flow'!G11</f>
        <v>0</v>
      </c>
      <c r="D6" s="203">
        <f>+C6*(1+'[1]Pg. 18 Annual Cash Flow'!F26)</f>
        <v>0</v>
      </c>
      <c r="E6" s="203">
        <f>+D6*(1+'[1]Pg. 18 Annual Cash Flow'!F26)</f>
        <v>0</v>
      </c>
      <c r="F6" s="203">
        <f>+E6*(1+'[1]Pg. 18 Annual Cash Flow'!F26)</f>
        <v>0</v>
      </c>
      <c r="G6" s="203">
        <f>+F6*(1+'[1]Pg. 18 Annual Cash Flow'!F26)</f>
        <v>0</v>
      </c>
      <c r="H6" s="203">
        <f>+G6*(1+'[1]Pg. 18 Annual Cash Flow'!F26)</f>
        <v>0</v>
      </c>
      <c r="I6" s="203">
        <f>+H6*(1+'[1]Pg. 18 Annual Cash Flow'!F26)</f>
        <v>0</v>
      </c>
      <c r="J6" s="203">
        <f>+I6*(1+'[1]Pg. 18 Annual Cash Flow'!F26)</f>
        <v>0</v>
      </c>
      <c r="K6" s="201"/>
      <c r="L6" s="201"/>
      <c r="M6" s="201"/>
      <c r="N6" s="201"/>
      <c r="O6" s="201"/>
      <c r="P6" s="201"/>
      <c r="Q6" s="201"/>
    </row>
    <row r="7" spans="1:17" ht="19.95" customHeight="1">
      <c r="A7" s="696" t="s">
        <v>308</v>
      </c>
      <c r="B7" s="696"/>
      <c r="C7" s="203">
        <f t="shared" ref="C7:J7" si="0">SUM(C5:C6)</f>
        <v>0</v>
      </c>
      <c r="D7" s="203">
        <f t="shared" si="0"/>
        <v>0</v>
      </c>
      <c r="E7" s="203">
        <f t="shared" si="0"/>
        <v>0</v>
      </c>
      <c r="F7" s="203">
        <f t="shared" si="0"/>
        <v>0</v>
      </c>
      <c r="G7" s="203">
        <f t="shared" si="0"/>
        <v>0</v>
      </c>
      <c r="H7" s="203">
        <f t="shared" si="0"/>
        <v>0</v>
      </c>
      <c r="I7" s="203">
        <f t="shared" si="0"/>
        <v>0</v>
      </c>
      <c r="J7" s="203">
        <f t="shared" si="0"/>
        <v>0</v>
      </c>
    </row>
    <row r="8" spans="1:17" s="201" customFormat="1" ht="10.050000000000001" customHeight="1">
      <c r="A8" s="707"/>
      <c r="B8" s="708"/>
      <c r="C8" s="708"/>
      <c r="D8" s="708"/>
      <c r="E8" s="708"/>
      <c r="F8" s="708"/>
      <c r="G8" s="708"/>
      <c r="H8" s="708"/>
      <c r="I8" s="708"/>
      <c r="J8" s="709"/>
    </row>
    <row r="9" spans="1:17" ht="19.95" customHeight="1">
      <c r="A9" s="695" t="s">
        <v>309</v>
      </c>
      <c r="B9" s="695"/>
      <c r="C9" s="203">
        <f>'Property Cash Flow'!F10</f>
        <v>0</v>
      </c>
      <c r="D9" s="203">
        <f>+C9*(1+'[1]Pg. 18 Annual Cash Flow'!$F$28)</f>
        <v>0</v>
      </c>
      <c r="E9" s="203">
        <f>+D9*(1+'[1]Pg. 18 Annual Cash Flow'!$F$28)</f>
        <v>0</v>
      </c>
      <c r="F9" s="203">
        <f>+E9*(1+'[1]Pg. 18 Annual Cash Flow'!$F$28)</f>
        <v>0</v>
      </c>
      <c r="G9" s="203">
        <f>+F9*(1+'[1]Pg. 18 Annual Cash Flow'!$F$28)</f>
        <v>0</v>
      </c>
      <c r="H9" s="203">
        <f>+G9*(1+'[1]Pg. 18 Annual Cash Flow'!$F$28)</f>
        <v>0</v>
      </c>
      <c r="I9" s="203">
        <f>+H9*(1+'[1]Pg. 18 Annual Cash Flow'!$F$28)</f>
        <v>0</v>
      </c>
      <c r="J9" s="203">
        <f>+I9*(1+'[1]Pg. 18 Annual Cash Flow'!$F$28)</f>
        <v>0</v>
      </c>
    </row>
    <row r="10" spans="1:17" s="201" customFormat="1" ht="10.050000000000001" customHeight="1">
      <c r="A10" s="707"/>
      <c r="B10" s="708"/>
      <c r="C10" s="708"/>
      <c r="D10" s="708"/>
      <c r="E10" s="708"/>
      <c r="F10" s="708"/>
      <c r="G10" s="708"/>
      <c r="H10" s="708"/>
      <c r="I10" s="708"/>
      <c r="J10" s="709"/>
    </row>
    <row r="11" spans="1:17" ht="19.95" customHeight="1">
      <c r="A11" s="693" t="s">
        <v>310</v>
      </c>
      <c r="B11" s="693"/>
      <c r="C11" s="203">
        <f>'Property Cash Flow'!H14</f>
        <v>0</v>
      </c>
      <c r="D11" s="203">
        <f>+C11*(1+'[1]Pg. 18 Annual Cash Flow'!$F$29)</f>
        <v>0</v>
      </c>
      <c r="E11" s="203">
        <f>+D11*(1+'[1]Pg. 18 Annual Cash Flow'!$F$29)</f>
        <v>0</v>
      </c>
      <c r="F11" s="203">
        <f>+E11*(1+'[1]Pg. 18 Annual Cash Flow'!$F$29)</f>
        <v>0</v>
      </c>
      <c r="G11" s="203">
        <f>+F11*(1+'[1]Pg. 18 Annual Cash Flow'!$F$29)</f>
        <v>0</v>
      </c>
      <c r="H11" s="203">
        <f>+G11*(1+'[1]Pg. 18 Annual Cash Flow'!$F$29)</f>
        <v>0</v>
      </c>
      <c r="I11" s="203">
        <f>+H11*(1+'[1]Pg. 18 Annual Cash Flow'!$F$29)</f>
        <v>0</v>
      </c>
      <c r="J11" s="203">
        <f>+I11*(1+'[1]Pg. 18 Annual Cash Flow'!$F$29)</f>
        <v>0</v>
      </c>
    </row>
    <row r="12" spans="1:17" ht="19.95" customHeight="1">
      <c r="A12" s="695" t="s">
        <v>311</v>
      </c>
      <c r="B12" s="695"/>
      <c r="C12" s="203">
        <f>'Property Cash Flow'!H15</f>
        <v>0</v>
      </c>
      <c r="D12" s="203">
        <f>+C12*(1+'[1]Pg. 18 Annual Cash Flow'!F30)</f>
        <v>0</v>
      </c>
      <c r="E12" s="203">
        <f>+D12*(1+'[1]Pg. 18 Annual Cash Flow'!F30)</f>
        <v>0</v>
      </c>
      <c r="F12" s="203">
        <f>+E12*(1+'[1]Pg. 18 Annual Cash Flow'!F30)</f>
        <v>0</v>
      </c>
      <c r="G12" s="203">
        <f>+F12*(1+'[1]Pg. 18 Annual Cash Flow'!F30)</f>
        <v>0</v>
      </c>
      <c r="H12" s="203">
        <f>+G12*(1+'[1]Pg. 18 Annual Cash Flow'!F30)</f>
        <v>0</v>
      </c>
      <c r="I12" s="203">
        <f>+H12*(1+'[1]Pg. 18 Annual Cash Flow'!F30)</f>
        <v>0</v>
      </c>
      <c r="J12" s="203">
        <f>+I12*(1+'[1]Pg. 18 Annual Cash Flow'!F30)</f>
        <v>0</v>
      </c>
    </row>
    <row r="13" spans="1:17" s="201" customFormat="1" ht="10.050000000000001" customHeight="1">
      <c r="A13" s="704"/>
      <c r="B13" s="705"/>
      <c r="C13" s="705"/>
      <c r="D13" s="705"/>
      <c r="E13" s="705"/>
      <c r="F13" s="705"/>
      <c r="G13" s="705"/>
      <c r="H13" s="705"/>
      <c r="I13" s="705"/>
      <c r="J13" s="706"/>
    </row>
    <row r="14" spans="1:17" ht="19.95" customHeight="1">
      <c r="A14" s="693" t="s">
        <v>268</v>
      </c>
      <c r="B14" s="694"/>
      <c r="C14" s="203">
        <f>+C7+C9-C11-C12</f>
        <v>0</v>
      </c>
      <c r="D14" s="203">
        <f>+D7+D9-D11-D12</f>
        <v>0</v>
      </c>
      <c r="E14" s="203">
        <f t="shared" ref="E14:J14" si="1">+E7+E9-E11-E12</f>
        <v>0</v>
      </c>
      <c r="F14" s="203">
        <f t="shared" si="1"/>
        <v>0</v>
      </c>
      <c r="G14" s="203">
        <f t="shared" si="1"/>
        <v>0</v>
      </c>
      <c r="H14" s="203">
        <f t="shared" si="1"/>
        <v>0</v>
      </c>
      <c r="I14" s="203">
        <f t="shared" si="1"/>
        <v>0</v>
      </c>
      <c r="J14" s="203">
        <f t="shared" si="1"/>
        <v>0</v>
      </c>
    </row>
    <row r="15" spans="1:17" ht="19.95" customHeight="1">
      <c r="A15" s="693" t="s">
        <v>312</v>
      </c>
      <c r="B15" s="693"/>
      <c r="C15" s="203">
        <f>'Property Cash Flow'!H19</f>
        <v>0</v>
      </c>
      <c r="D15" s="203">
        <f>C15</f>
        <v>0</v>
      </c>
      <c r="E15" s="203">
        <f t="shared" ref="E15:J15" si="2">D15</f>
        <v>0</v>
      </c>
      <c r="F15" s="203">
        <f t="shared" si="2"/>
        <v>0</v>
      </c>
      <c r="G15" s="203">
        <f t="shared" si="2"/>
        <v>0</v>
      </c>
      <c r="H15" s="203">
        <f t="shared" si="2"/>
        <v>0</v>
      </c>
      <c r="I15" s="203">
        <f t="shared" si="2"/>
        <v>0</v>
      </c>
      <c r="J15" s="203">
        <f t="shared" si="2"/>
        <v>0</v>
      </c>
    </row>
    <row r="16" spans="1:17" ht="19.95" customHeight="1">
      <c r="A16" s="693" t="s">
        <v>313</v>
      </c>
      <c r="B16" s="694"/>
      <c r="C16" s="269">
        <f>'Property Cash Flow'!H20</f>
        <v>0</v>
      </c>
      <c r="D16" s="220">
        <f>C16</f>
        <v>0</v>
      </c>
      <c r="E16" s="220">
        <f>C16</f>
        <v>0</v>
      </c>
      <c r="F16" s="220">
        <f>C16</f>
        <v>0</v>
      </c>
      <c r="G16" s="220">
        <f>C16</f>
        <v>0</v>
      </c>
      <c r="H16" s="220">
        <f>C16</f>
        <v>0</v>
      </c>
      <c r="I16" s="220">
        <f>C16</f>
        <v>0</v>
      </c>
      <c r="J16" s="220">
        <f>C16</f>
        <v>0</v>
      </c>
    </row>
    <row r="17" spans="1:14" ht="19.95" customHeight="1">
      <c r="A17" s="695" t="s">
        <v>314</v>
      </c>
      <c r="B17" s="695"/>
      <c r="C17" s="203">
        <f>C14-C15-C16</f>
        <v>0</v>
      </c>
      <c r="D17" s="203">
        <f t="shared" ref="D17:J17" si="3">D14-D15-D16</f>
        <v>0</v>
      </c>
      <c r="E17" s="203">
        <f t="shared" si="3"/>
        <v>0</v>
      </c>
      <c r="F17" s="203">
        <f t="shared" si="3"/>
        <v>0</v>
      </c>
      <c r="G17" s="203">
        <f t="shared" si="3"/>
        <v>0</v>
      </c>
      <c r="H17" s="203">
        <f t="shared" si="3"/>
        <v>0</v>
      </c>
      <c r="I17" s="203">
        <f t="shared" si="3"/>
        <v>0</v>
      </c>
      <c r="J17" s="203">
        <f t="shared" si="3"/>
        <v>0</v>
      </c>
    </row>
    <row r="18" spans="1:14" ht="19.95" customHeight="1">
      <c r="A18" s="695" t="s">
        <v>315</v>
      </c>
      <c r="B18" s="695"/>
      <c r="C18" s="203">
        <f>C17</f>
        <v>0</v>
      </c>
      <c r="D18" s="203">
        <f>D17+C18</f>
        <v>0</v>
      </c>
      <c r="E18" s="203">
        <f t="shared" ref="E18:J18" si="4">D18+E17</f>
        <v>0</v>
      </c>
      <c r="F18" s="203">
        <f t="shared" si="4"/>
        <v>0</v>
      </c>
      <c r="G18" s="203">
        <f t="shared" si="4"/>
        <v>0</v>
      </c>
      <c r="H18" s="203">
        <f t="shared" si="4"/>
        <v>0</v>
      </c>
      <c r="I18" s="203">
        <f t="shared" si="4"/>
        <v>0</v>
      </c>
      <c r="J18" s="203">
        <f t="shared" si="4"/>
        <v>0</v>
      </c>
    </row>
    <row r="19" spans="1:14" s="201" customFormat="1" ht="10.050000000000001" customHeight="1">
      <c r="A19" s="701"/>
      <c r="B19" s="702"/>
      <c r="C19" s="702"/>
      <c r="D19" s="702"/>
      <c r="E19" s="702"/>
      <c r="F19" s="702"/>
      <c r="G19" s="702"/>
      <c r="H19" s="702"/>
      <c r="I19" s="702"/>
      <c r="J19" s="703"/>
    </row>
    <row r="20" spans="1:14" ht="19.95" customHeight="1">
      <c r="A20" s="695" t="s">
        <v>346</v>
      </c>
      <c r="B20" s="695"/>
      <c r="C20" s="208" t="e">
        <f>C14/(C15+C16)</f>
        <v>#DIV/0!</v>
      </c>
      <c r="D20" s="208" t="e">
        <f t="shared" ref="D20:J20" si="5">D14/(D15+D16)</f>
        <v>#DIV/0!</v>
      </c>
      <c r="E20" s="208" t="e">
        <f t="shared" si="5"/>
        <v>#DIV/0!</v>
      </c>
      <c r="F20" s="208" t="e">
        <f t="shared" si="5"/>
        <v>#DIV/0!</v>
      </c>
      <c r="G20" s="208" t="e">
        <f t="shared" si="5"/>
        <v>#DIV/0!</v>
      </c>
      <c r="H20" s="208" t="e">
        <f t="shared" si="5"/>
        <v>#DIV/0!</v>
      </c>
      <c r="I20" s="208" t="e">
        <f t="shared" si="5"/>
        <v>#DIV/0!</v>
      </c>
      <c r="J20" s="208" t="e">
        <f t="shared" si="5"/>
        <v>#DIV/0!</v>
      </c>
      <c r="N20" s="209"/>
    </row>
    <row r="21" spans="1:14" ht="19.95" customHeight="1">
      <c r="A21" s="204" t="s">
        <v>316</v>
      </c>
      <c r="B21" s="204"/>
      <c r="C21" s="208" t="e">
        <f>AVERAGE(C20)</f>
        <v>#DIV/0!</v>
      </c>
      <c r="D21" s="208" t="e">
        <f>AVERAGE(C20:D20)</f>
        <v>#DIV/0!</v>
      </c>
      <c r="E21" s="208" t="e">
        <f>AVERAGE(C20:E20)</f>
        <v>#DIV/0!</v>
      </c>
      <c r="F21" s="208" t="e">
        <f>AVERAGE(C20:F20)</f>
        <v>#DIV/0!</v>
      </c>
      <c r="G21" s="208" t="e">
        <f>AVERAGE(C20:G20)</f>
        <v>#DIV/0!</v>
      </c>
      <c r="H21" s="208" t="e">
        <f>AVERAGE(C20:H20)</f>
        <v>#DIV/0!</v>
      </c>
      <c r="I21" s="208" t="e">
        <f>AVERAGE(C20:I20)</f>
        <v>#DIV/0!</v>
      </c>
      <c r="J21" s="208" t="e">
        <f>AVERAGE(C20:J20)</f>
        <v>#DIV/0!</v>
      </c>
    </row>
    <row r="22" spans="1:14" ht="10.050000000000001" customHeight="1"/>
    <row r="23" spans="1:14" ht="10.050000000000001" customHeight="1">
      <c r="A23" s="210"/>
      <c r="B23" s="210"/>
      <c r="C23" s="210"/>
      <c r="D23" s="210"/>
      <c r="E23" s="210"/>
      <c r="F23" s="210"/>
      <c r="G23" s="210"/>
      <c r="H23" s="210"/>
      <c r="I23" s="210"/>
      <c r="J23" s="210"/>
    </row>
    <row r="24" spans="1:14" ht="10.050000000000001" customHeight="1"/>
    <row r="25" spans="1:14" ht="19.95" customHeight="1">
      <c r="A25" s="700" t="s">
        <v>143</v>
      </c>
      <c r="B25" s="700"/>
      <c r="C25" s="697" t="s">
        <v>344</v>
      </c>
      <c r="D25" s="698"/>
      <c r="E25" s="698"/>
      <c r="F25" s="698"/>
      <c r="G25" s="698"/>
      <c r="H25" s="698"/>
      <c r="I25" s="699"/>
    </row>
    <row r="26" spans="1:14" ht="19.95" customHeight="1">
      <c r="A26" s="700"/>
      <c r="B26" s="700"/>
      <c r="C26" s="268" t="s">
        <v>317</v>
      </c>
      <c r="D26" s="268" t="s">
        <v>318</v>
      </c>
      <c r="E26" s="268" t="s">
        <v>319</v>
      </c>
      <c r="F26" s="268" t="s">
        <v>320</v>
      </c>
      <c r="G26" s="268" t="s">
        <v>321</v>
      </c>
      <c r="H26" s="268" t="s">
        <v>322</v>
      </c>
      <c r="I26" s="268" t="s">
        <v>323</v>
      </c>
    </row>
    <row r="27" spans="1:14" ht="19.95" customHeight="1">
      <c r="A27" s="695" t="str">
        <f>A5</f>
        <v>Residential Rental Units</v>
      </c>
      <c r="B27" s="695"/>
      <c r="C27" s="203">
        <f>+J5*(1+'[1]Pg. 18 Annual Cash Flow'!F25)</f>
        <v>0</v>
      </c>
      <c r="D27" s="203">
        <f>+C27*(1+'[1]Pg. 18 Annual Cash Flow'!F25)</f>
        <v>0</v>
      </c>
      <c r="E27" s="203">
        <f>+D27*(1+'[1]Pg. 18 Annual Cash Flow'!F25)</f>
        <v>0</v>
      </c>
      <c r="F27" s="203">
        <f>+E27*(1+'[1]Pg. 18 Annual Cash Flow'!F25)</f>
        <v>0</v>
      </c>
      <c r="G27" s="203">
        <f>+F27*(1+'[1]Pg. 18 Annual Cash Flow'!F25)</f>
        <v>0</v>
      </c>
      <c r="H27" s="203">
        <f>+G27*(1+'[1]Pg. 18 Annual Cash Flow'!F25)</f>
        <v>0</v>
      </c>
      <c r="I27" s="203">
        <f>+H27*(1+'[1]Pg. 18 Annual Cash Flow'!F25)</f>
        <v>0</v>
      </c>
      <c r="J27" s="211"/>
    </row>
    <row r="28" spans="1:14" ht="19.95" customHeight="1">
      <c r="A28" s="695" t="str">
        <f>A6</f>
        <v>Commercial Rental Units</v>
      </c>
      <c r="B28" s="695"/>
      <c r="C28" s="203">
        <f>+J6*(1+'[1]Pg. 18 Annual Cash Flow'!F26)</f>
        <v>0</v>
      </c>
      <c r="D28" s="203">
        <f>+C28*(1+'[1]Pg. 18 Annual Cash Flow'!F26)</f>
        <v>0</v>
      </c>
      <c r="E28" s="203">
        <f>+D28*(1+'[1]Pg. 18 Annual Cash Flow'!F26)</f>
        <v>0</v>
      </c>
      <c r="F28" s="203">
        <f>+E28*(1+'[1]Pg. 18 Annual Cash Flow'!F26)</f>
        <v>0</v>
      </c>
      <c r="G28" s="203">
        <f>+F28*(1+'[1]Pg. 18 Annual Cash Flow'!F26)</f>
        <v>0</v>
      </c>
      <c r="H28" s="203">
        <f>+G28*(1+'[1]Pg. 18 Annual Cash Flow'!F26)</f>
        <v>0</v>
      </c>
      <c r="I28" s="203">
        <f>+H28*(1+'[1]Pg. 18 Annual Cash Flow'!F26)</f>
        <v>0</v>
      </c>
      <c r="J28" s="212"/>
    </row>
    <row r="29" spans="1:14" ht="19.95" customHeight="1">
      <c r="A29" s="696" t="s">
        <v>308</v>
      </c>
      <c r="B29" s="696"/>
      <c r="C29" s="203">
        <f t="shared" ref="C29:I29" si="6">SUM(C27:C28)</f>
        <v>0</v>
      </c>
      <c r="D29" s="203">
        <f t="shared" si="6"/>
        <v>0</v>
      </c>
      <c r="E29" s="203">
        <f t="shared" si="6"/>
        <v>0</v>
      </c>
      <c r="F29" s="203">
        <f t="shared" si="6"/>
        <v>0</v>
      </c>
      <c r="G29" s="203">
        <f t="shared" si="6"/>
        <v>0</v>
      </c>
      <c r="H29" s="203">
        <f t="shared" si="6"/>
        <v>0</v>
      </c>
      <c r="I29" s="203">
        <f t="shared" si="6"/>
        <v>0</v>
      </c>
    </row>
    <row r="30" spans="1:14" ht="10.050000000000001" customHeight="1">
      <c r="C30" s="206"/>
      <c r="D30" s="206"/>
      <c r="E30" s="206"/>
      <c r="F30" s="206"/>
      <c r="G30" s="206"/>
      <c r="H30" s="206"/>
      <c r="I30" s="206"/>
    </row>
    <row r="31" spans="1:14" ht="19.95" customHeight="1">
      <c r="A31" s="695" t="s">
        <v>309</v>
      </c>
      <c r="B31" s="695"/>
      <c r="C31" s="203">
        <f>+J9*(1+'[1]Pg. 18 Annual Cash Flow'!$F$28)</f>
        <v>0</v>
      </c>
      <c r="D31" s="203">
        <f>+C31*(1+'[1]Pg. 18 Annual Cash Flow'!$F$28)</f>
        <v>0</v>
      </c>
      <c r="E31" s="203">
        <f>+D31*(1+'[1]Pg. 18 Annual Cash Flow'!$F$28)</f>
        <v>0</v>
      </c>
      <c r="F31" s="203">
        <f>+E31*(1+'[1]Pg. 18 Annual Cash Flow'!$F$28)</f>
        <v>0</v>
      </c>
      <c r="G31" s="203">
        <f>+F31*(1+'[1]Pg. 18 Annual Cash Flow'!$F$28)</f>
        <v>0</v>
      </c>
      <c r="H31" s="203">
        <f>+G31*(1+'[1]Pg. 18 Annual Cash Flow'!$F$28)</f>
        <v>0</v>
      </c>
      <c r="I31" s="203">
        <f>+H31*(1+'[1]Pg. 18 Annual Cash Flow'!$F$28)</f>
        <v>0</v>
      </c>
      <c r="J31" s="212"/>
    </row>
    <row r="32" spans="1:14" ht="10.050000000000001" customHeight="1">
      <c r="C32" s="213"/>
      <c r="D32" s="213"/>
      <c r="E32" s="213"/>
      <c r="F32" s="213"/>
      <c r="G32" s="213"/>
      <c r="H32" s="213"/>
      <c r="I32" s="213"/>
    </row>
    <row r="33" spans="1:10" ht="19.95" customHeight="1">
      <c r="A33" s="693" t="s">
        <v>310</v>
      </c>
      <c r="B33" s="693"/>
      <c r="C33" s="203">
        <f>+J11*(1+'[1]Pg. 18 Annual Cash Flow'!$F$29)</f>
        <v>0</v>
      </c>
      <c r="D33" s="203">
        <f>+C33*(1+'[1]Pg. 18 Annual Cash Flow'!$F$29)</f>
        <v>0</v>
      </c>
      <c r="E33" s="203">
        <f>+D33*(1+'[1]Pg. 18 Annual Cash Flow'!$F$29)</f>
        <v>0</v>
      </c>
      <c r="F33" s="203">
        <f>+E33*(1+'[1]Pg. 18 Annual Cash Flow'!$F$29)</f>
        <v>0</v>
      </c>
      <c r="G33" s="203">
        <f>+F33*(1+'[1]Pg. 18 Annual Cash Flow'!$F$29)</f>
        <v>0</v>
      </c>
      <c r="H33" s="203">
        <f>+G33*(1+'[1]Pg. 18 Annual Cash Flow'!$F$29)</f>
        <v>0</v>
      </c>
      <c r="I33" s="203">
        <f>+H33*(1+'[1]Pg. 18 Annual Cash Flow'!$F$29)</f>
        <v>0</v>
      </c>
      <c r="J33" s="212"/>
    </row>
    <row r="34" spans="1:10" ht="19.95" customHeight="1">
      <c r="A34" s="695" t="s">
        <v>311</v>
      </c>
      <c r="B34" s="695"/>
      <c r="C34" s="203">
        <f>J12*(1+'[1]Pg. 18 Annual Cash Flow'!F30)</f>
        <v>0</v>
      </c>
      <c r="D34" s="203">
        <f>+C34*(1+'[1]Pg. 18 Annual Cash Flow'!F30)</f>
        <v>0</v>
      </c>
      <c r="E34" s="203">
        <f>+D34*(1+'[1]Pg. 18 Annual Cash Flow'!F30)</f>
        <v>0</v>
      </c>
      <c r="F34" s="203">
        <f>+E34*(1+'[1]Pg. 18 Annual Cash Flow'!F30)</f>
        <v>0</v>
      </c>
      <c r="G34" s="203">
        <f>+F34*(1+'[1]Pg. 18 Annual Cash Flow'!F30)</f>
        <v>0</v>
      </c>
      <c r="H34" s="203">
        <f>+G34*(1+'[1]Pg. 18 Annual Cash Flow'!F30)</f>
        <v>0</v>
      </c>
      <c r="I34" s="203">
        <f>+H34*(1+'[1]Pg. 18 Annual Cash Flow'!F30)</f>
        <v>0</v>
      </c>
      <c r="J34" s="214"/>
    </row>
    <row r="35" spans="1:10" ht="10.050000000000001" customHeight="1">
      <c r="A35" s="215"/>
      <c r="B35" s="215"/>
      <c r="C35" s="213"/>
      <c r="D35" s="213"/>
      <c r="E35" s="213"/>
      <c r="F35" s="213"/>
      <c r="G35" s="213"/>
      <c r="H35" s="213"/>
      <c r="I35" s="213"/>
      <c r="J35" s="212"/>
    </row>
    <row r="36" spans="1:10" ht="19.95" customHeight="1">
      <c r="A36" s="693" t="s">
        <v>268</v>
      </c>
      <c r="B36" s="694"/>
      <c r="C36" s="203">
        <f>+C29+C31-C33-C34</f>
        <v>0</v>
      </c>
      <c r="D36" s="203">
        <f t="shared" ref="D36:I36" si="7">+D29+D31-D33-D34</f>
        <v>0</v>
      </c>
      <c r="E36" s="203">
        <f t="shared" si="7"/>
        <v>0</v>
      </c>
      <c r="F36" s="203">
        <f t="shared" si="7"/>
        <v>0</v>
      </c>
      <c r="G36" s="203">
        <f t="shared" si="7"/>
        <v>0</v>
      </c>
      <c r="H36" s="203">
        <f t="shared" si="7"/>
        <v>0</v>
      </c>
      <c r="I36" s="203">
        <f t="shared" si="7"/>
        <v>0</v>
      </c>
      <c r="J36" s="212"/>
    </row>
    <row r="37" spans="1:10" ht="19.95" customHeight="1">
      <c r="A37" s="691" t="s">
        <v>312</v>
      </c>
      <c r="B37" s="692"/>
      <c r="C37" s="203">
        <f>J15</f>
        <v>0</v>
      </c>
      <c r="D37" s="203">
        <f t="shared" ref="D37:I37" si="8">C37</f>
        <v>0</v>
      </c>
      <c r="E37" s="203">
        <f t="shared" si="8"/>
        <v>0</v>
      </c>
      <c r="F37" s="203">
        <f t="shared" si="8"/>
        <v>0</v>
      </c>
      <c r="G37" s="203">
        <f t="shared" si="8"/>
        <v>0</v>
      </c>
      <c r="H37" s="203">
        <f t="shared" si="8"/>
        <v>0</v>
      </c>
      <c r="I37" s="203">
        <f t="shared" si="8"/>
        <v>0</v>
      </c>
      <c r="J37" s="216"/>
    </row>
    <row r="38" spans="1:10" ht="19.95" customHeight="1">
      <c r="A38" s="693" t="s">
        <v>313</v>
      </c>
      <c r="B38" s="694"/>
      <c r="C38" s="220">
        <f>C16</f>
        <v>0</v>
      </c>
      <c r="D38" s="220">
        <f>C16</f>
        <v>0</v>
      </c>
      <c r="E38" s="220">
        <f>C16</f>
        <v>0</v>
      </c>
      <c r="F38" s="220">
        <f>C16</f>
        <v>0</v>
      </c>
      <c r="G38" s="220">
        <f>C16</f>
        <v>0</v>
      </c>
      <c r="H38" s="220">
        <f>C16</f>
        <v>0</v>
      </c>
      <c r="I38" s="220">
        <f>C16</f>
        <v>0</v>
      </c>
      <c r="J38" s="217"/>
    </row>
    <row r="39" spans="1:10" ht="19.95" customHeight="1" thickBot="1">
      <c r="A39" s="695" t="s">
        <v>324</v>
      </c>
      <c r="B39" s="694"/>
      <c r="C39" s="205">
        <f>C36-C37-C38</f>
        <v>0</v>
      </c>
      <c r="D39" s="205">
        <f t="shared" ref="D39:I39" si="9">D36-D37-D38</f>
        <v>0</v>
      </c>
      <c r="E39" s="205">
        <f t="shared" si="9"/>
        <v>0</v>
      </c>
      <c r="F39" s="205">
        <f t="shared" si="9"/>
        <v>0</v>
      </c>
      <c r="G39" s="205">
        <f t="shared" si="9"/>
        <v>0</v>
      </c>
      <c r="H39" s="205">
        <f t="shared" si="9"/>
        <v>0</v>
      </c>
      <c r="I39" s="205">
        <f t="shared" si="9"/>
        <v>0</v>
      </c>
      <c r="J39" s="217"/>
    </row>
    <row r="40" spans="1:10" ht="19.95" customHeight="1" thickTop="1">
      <c r="A40" s="695" t="s">
        <v>315</v>
      </c>
      <c r="B40" s="695"/>
      <c r="C40" s="203">
        <f>J18+C39</f>
        <v>0</v>
      </c>
      <c r="D40" s="203">
        <f t="shared" ref="D40:I40" si="10">D39+C40</f>
        <v>0</v>
      </c>
      <c r="E40" s="203">
        <f t="shared" si="10"/>
        <v>0</v>
      </c>
      <c r="F40" s="203">
        <f t="shared" si="10"/>
        <v>0</v>
      </c>
      <c r="G40" s="203">
        <f t="shared" si="10"/>
        <v>0</v>
      </c>
      <c r="H40" s="203">
        <f t="shared" si="10"/>
        <v>0</v>
      </c>
      <c r="I40" s="203">
        <f t="shared" si="10"/>
        <v>0</v>
      </c>
      <c r="J40" s="216"/>
    </row>
    <row r="41" spans="1:10" ht="10.050000000000001" customHeight="1">
      <c r="A41" s="218"/>
      <c r="B41" s="218"/>
      <c r="C41" s="207"/>
      <c r="D41" s="207"/>
      <c r="E41" s="207"/>
      <c r="F41" s="207"/>
      <c r="G41" s="207"/>
      <c r="H41" s="207"/>
      <c r="I41" s="207"/>
      <c r="J41" s="211"/>
    </row>
    <row r="42" spans="1:10" ht="19.95" customHeight="1">
      <c r="A42" s="695" t="s">
        <v>346</v>
      </c>
      <c r="B42" s="695"/>
      <c r="C42" s="208" t="e">
        <f>C36/(C37+C38)</f>
        <v>#DIV/0!</v>
      </c>
      <c r="D42" s="208" t="e">
        <f t="shared" ref="D42:I42" si="11">D36/(D37+D38)</f>
        <v>#DIV/0!</v>
      </c>
      <c r="E42" s="208" t="e">
        <f t="shared" si="11"/>
        <v>#DIV/0!</v>
      </c>
      <c r="F42" s="208" t="e">
        <f t="shared" si="11"/>
        <v>#DIV/0!</v>
      </c>
      <c r="G42" s="208" t="e">
        <f t="shared" si="11"/>
        <v>#DIV/0!</v>
      </c>
      <c r="H42" s="208" t="e">
        <f t="shared" si="11"/>
        <v>#DIV/0!</v>
      </c>
      <c r="I42" s="208" t="e">
        <f t="shared" si="11"/>
        <v>#DIV/0!</v>
      </c>
      <c r="J42" s="212"/>
    </row>
    <row r="43" spans="1:10" ht="19.95" customHeight="1">
      <c r="A43" s="270" t="s">
        <v>316</v>
      </c>
      <c r="B43" s="271"/>
      <c r="C43" s="219" t="e">
        <f>AVERAGE(C20,D20,E20,F20,G20,H20,I20,J20,C42)</f>
        <v>#DIV/0!</v>
      </c>
      <c r="D43" s="219" t="e">
        <f>AVERAGE(C20,D20,E20,F20,G20,H20,I20,J20,C42,D42)</f>
        <v>#DIV/0!</v>
      </c>
      <c r="E43" s="219" t="e">
        <f>AVERAGE(C20,D20,E20,F20,G20,H20,I20,J20,C42,D42,E42)</f>
        <v>#DIV/0!</v>
      </c>
      <c r="F43" s="219" t="e">
        <f>AVERAGE(C20,D20,E20,F20,G20,H20,I20,J20,C42,D42,E42,F42)</f>
        <v>#DIV/0!</v>
      </c>
      <c r="G43" s="219" t="e">
        <f>AVERAGE(C20,D20,E20,F20,G20,H20,I20,J20,C42,D42,E42,F42,G42)</f>
        <v>#DIV/0!</v>
      </c>
      <c r="H43" s="219" t="e">
        <f>AVERAGE(C20,D20,E20,F20,G20,H20,I20,J20,C42,D42,E42,F42,G42,H42)</f>
        <v>#DIV/0!</v>
      </c>
      <c r="I43" s="219" t="e">
        <f>AVERAGE(C20,D20,E20,F20,G20,H20,I20,J20,C42,D42,E42,F42,G42,H42,I42)</f>
        <v>#DIV/0!</v>
      </c>
      <c r="J43" s="212"/>
    </row>
  </sheetData>
  <sheetProtection selectLockedCells="1"/>
  <mergeCells count="34">
    <mergeCell ref="C3:J3"/>
    <mergeCell ref="A4:B4"/>
    <mergeCell ref="A5:B5"/>
    <mergeCell ref="A6:B6"/>
    <mergeCell ref="A1:B3"/>
    <mergeCell ref="C1:J2"/>
    <mergeCell ref="A13:J13"/>
    <mergeCell ref="A7:B7"/>
    <mergeCell ref="A9:B9"/>
    <mergeCell ref="A11:B11"/>
    <mergeCell ref="A12:B12"/>
    <mergeCell ref="A10:J10"/>
    <mergeCell ref="A8:J8"/>
    <mergeCell ref="A19:J19"/>
    <mergeCell ref="A14:B14"/>
    <mergeCell ref="A15:B15"/>
    <mergeCell ref="A16:B16"/>
    <mergeCell ref="A17:B17"/>
    <mergeCell ref="A18:B18"/>
    <mergeCell ref="A20:B20"/>
    <mergeCell ref="C25:I25"/>
    <mergeCell ref="A27:B27"/>
    <mergeCell ref="A28:B28"/>
    <mergeCell ref="A25:B26"/>
    <mergeCell ref="A29:B29"/>
    <mergeCell ref="A31:B31"/>
    <mergeCell ref="A33:B33"/>
    <mergeCell ref="A34:B34"/>
    <mergeCell ref="A36:B36"/>
    <mergeCell ref="A37:B37"/>
    <mergeCell ref="A38:B38"/>
    <mergeCell ref="A39:B39"/>
    <mergeCell ref="A40:B40"/>
    <mergeCell ref="A42:B42"/>
  </mergeCells>
  <printOptions horizontalCentered="1"/>
  <pageMargins left="0.7" right="0.7" top="0.75" bottom="0.75" header="0.3" footer="0.3"/>
  <pageSetup scale="48" firstPageNumber="25" fitToHeight="0" orientation="portrait" r:id="rId1"/>
  <headerFoot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ED09F-3904-492D-9D42-F44479FDA430}">
  <dimension ref="A1:DF43"/>
  <sheetViews>
    <sheetView showGridLines="0" topLeftCell="A3" zoomScaleNormal="100" workbookViewId="0">
      <selection activeCell="I39" sqref="I39"/>
    </sheetView>
  </sheetViews>
  <sheetFormatPr defaultColWidth="10.77734375" defaultRowHeight="19.95" customHeight="1"/>
  <cols>
    <col min="1" max="1" width="10.77734375" style="222"/>
    <col min="2" max="2" width="47.33203125" style="265" customWidth="1"/>
    <col min="3" max="10" width="20.77734375" style="222" customWidth="1"/>
    <col min="11" max="16384" width="10.77734375" style="222"/>
  </cols>
  <sheetData>
    <row r="1" spans="1:110" ht="19.95" customHeight="1">
      <c r="A1" s="731" t="s">
        <v>325</v>
      </c>
      <c r="B1" s="731"/>
      <c r="C1" s="713" t="s">
        <v>341</v>
      </c>
      <c r="D1" s="713"/>
      <c r="E1" s="713"/>
      <c r="F1" s="713"/>
      <c r="G1" s="713"/>
      <c r="H1" s="713"/>
      <c r="I1" s="713"/>
      <c r="J1" s="713"/>
      <c r="K1" s="221"/>
      <c r="L1" s="221"/>
      <c r="M1" s="221"/>
      <c r="N1" s="221"/>
      <c r="O1" s="221"/>
      <c r="P1" s="221"/>
    </row>
    <row r="2" spans="1:110" ht="19.95" customHeight="1">
      <c r="A2" s="731"/>
      <c r="B2" s="731"/>
      <c r="C2" s="713"/>
      <c r="D2" s="713"/>
      <c r="E2" s="713"/>
      <c r="F2" s="713"/>
      <c r="G2" s="713"/>
      <c r="H2" s="713"/>
      <c r="I2" s="713"/>
      <c r="J2" s="713"/>
      <c r="K2" s="221"/>
      <c r="L2" s="221"/>
      <c r="M2" s="221"/>
      <c r="N2" s="221"/>
      <c r="O2" s="221"/>
      <c r="P2" s="221"/>
    </row>
    <row r="3" spans="1:110" ht="19.95" customHeight="1">
      <c r="A3" s="732"/>
      <c r="B3" s="732"/>
      <c r="C3" s="721" t="s">
        <v>343</v>
      </c>
      <c r="D3" s="721"/>
      <c r="E3" s="721"/>
      <c r="F3" s="721"/>
      <c r="G3" s="721"/>
      <c r="H3" s="721"/>
      <c r="I3" s="721"/>
      <c r="J3" s="721"/>
      <c r="K3" s="223"/>
      <c r="L3" s="223"/>
      <c r="M3" s="223"/>
      <c r="N3" s="223"/>
      <c r="O3" s="223"/>
      <c r="P3" s="223"/>
      <c r="Q3" s="224"/>
    </row>
    <row r="4" spans="1:110" ht="19.95" customHeight="1">
      <c r="A4" s="728" t="s">
        <v>143</v>
      </c>
      <c r="B4" s="728"/>
      <c r="C4" s="267" t="s">
        <v>326</v>
      </c>
      <c r="D4" s="267" t="s">
        <v>327</v>
      </c>
      <c r="E4" s="267" t="s">
        <v>328</v>
      </c>
      <c r="F4" s="267" t="s">
        <v>329</v>
      </c>
      <c r="G4" s="267" t="s">
        <v>330</v>
      </c>
      <c r="H4" s="267" t="s">
        <v>331</v>
      </c>
      <c r="I4" s="267" t="s">
        <v>332</v>
      </c>
      <c r="J4" s="267" t="s">
        <v>333</v>
      </c>
      <c r="K4" s="729"/>
      <c r="L4" s="225"/>
      <c r="M4" s="225"/>
      <c r="N4" s="225"/>
      <c r="O4" s="225"/>
      <c r="P4" s="225"/>
      <c r="Q4" s="226"/>
    </row>
    <row r="5" spans="1:110" s="230" customFormat="1" ht="19.95" customHeight="1">
      <c r="A5" s="715" t="str">
        <f>'Property Income'!B5</f>
        <v>Residential Rental Units</v>
      </c>
      <c r="B5" s="715"/>
      <c r="C5" s="227">
        <f>+' 30-Yr. Annual Cash Flow '!I27*(1+'[1]Pg. 18 Annual Cash Flow'!$F$25)</f>
        <v>0</v>
      </c>
      <c r="D5" s="227">
        <f>+C5*(1+'[1]Pg. 18 Annual Cash Flow'!$F$25)</f>
        <v>0</v>
      </c>
      <c r="E5" s="227">
        <f>+D5*(1+'[1]Pg. 18 Annual Cash Flow'!$F$25)</f>
        <v>0</v>
      </c>
      <c r="F5" s="227">
        <f>+E5*(1+'[1]Pg. 18 Annual Cash Flow'!$F$25)</f>
        <v>0</v>
      </c>
      <c r="G5" s="227">
        <f>+F5*(1+'[1]Pg. 18 Annual Cash Flow'!$F$25)</f>
        <v>0</v>
      </c>
      <c r="H5" s="227">
        <f>+G5*(1+'[1]Pg. 18 Annual Cash Flow'!$F$25)</f>
        <v>0</v>
      </c>
      <c r="I5" s="227">
        <f>+H5*(1+'[1]Pg. 18 Annual Cash Flow'!$F$25)</f>
        <v>0</v>
      </c>
      <c r="J5" s="227">
        <f>+I5*(1+'[1]Pg. 18 Annual Cash Flow'!$F$25)</f>
        <v>0</v>
      </c>
      <c r="K5" s="729"/>
      <c r="L5" s="228"/>
      <c r="M5" s="228"/>
      <c r="N5" s="228"/>
      <c r="O5" s="228"/>
      <c r="P5" s="228"/>
      <c r="Q5" s="229"/>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222"/>
      <c r="BH5" s="222"/>
      <c r="BI5" s="222"/>
      <c r="BJ5" s="222"/>
      <c r="BK5" s="222"/>
      <c r="BL5" s="222"/>
      <c r="BM5" s="222"/>
      <c r="BN5" s="222"/>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222"/>
      <c r="CN5" s="222"/>
      <c r="CO5" s="222"/>
      <c r="CP5" s="222"/>
      <c r="CQ5" s="222"/>
      <c r="CR5" s="222"/>
      <c r="CS5" s="222"/>
      <c r="CT5" s="222"/>
      <c r="CU5" s="222"/>
      <c r="CV5" s="222"/>
    </row>
    <row r="6" spans="1:110" s="231" customFormat="1" ht="19.95" customHeight="1">
      <c r="A6" s="715" t="str">
        <f>'Property Income'!G5</f>
        <v>Commercial Rental Units</v>
      </c>
      <c r="B6" s="715"/>
      <c r="C6" s="227">
        <f>+' 30-Yr. Annual Cash Flow '!I28*(1+'[1]Pg. 18 Annual Cash Flow'!$F$26)</f>
        <v>0</v>
      </c>
      <c r="D6" s="227">
        <f>+C6*(1+'[1]Pg. 18 Annual Cash Flow'!$F$26)</f>
        <v>0</v>
      </c>
      <c r="E6" s="227">
        <f>+D6*(1+'[1]Pg. 18 Annual Cash Flow'!$F$26)</f>
        <v>0</v>
      </c>
      <c r="F6" s="227">
        <f>+E6*(1+'[1]Pg. 18 Annual Cash Flow'!$F$26)</f>
        <v>0</v>
      </c>
      <c r="G6" s="227">
        <f>+F6*(1+'[1]Pg. 18 Annual Cash Flow'!$F$26)</f>
        <v>0</v>
      </c>
      <c r="H6" s="227">
        <f>+G6*(1+'[1]Pg. 18 Annual Cash Flow'!$F$26)</f>
        <v>0</v>
      </c>
      <c r="I6" s="227">
        <f>+H6*(1+'[1]Pg. 18 Annual Cash Flow'!$F$26)</f>
        <v>0</v>
      </c>
      <c r="J6" s="227">
        <f>+I6*(1+'[1]Pg. 18 Annual Cash Flow'!$F$26)</f>
        <v>0</v>
      </c>
      <c r="K6" s="729"/>
      <c r="L6" s="228"/>
      <c r="M6" s="228"/>
      <c r="N6" s="228"/>
      <c r="O6" s="228"/>
      <c r="P6" s="228"/>
      <c r="Q6" s="229"/>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222"/>
      <c r="BH6" s="222"/>
      <c r="BI6" s="222"/>
      <c r="BJ6" s="222"/>
      <c r="BK6" s="222"/>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22"/>
      <c r="CN6" s="222"/>
      <c r="CO6" s="222"/>
      <c r="CP6" s="222"/>
      <c r="CQ6" s="222"/>
      <c r="CR6" s="222"/>
      <c r="CS6" s="222"/>
      <c r="CT6" s="222"/>
      <c r="CU6" s="222"/>
      <c r="CV6" s="222"/>
    </row>
    <row r="7" spans="1:110" ht="19.95" customHeight="1" thickBot="1">
      <c r="A7" s="716" t="s">
        <v>308</v>
      </c>
      <c r="B7" s="716"/>
      <c r="C7" s="232">
        <f t="shared" ref="C7:J7" si="0">SUM(C5:C6)</f>
        <v>0</v>
      </c>
      <c r="D7" s="232">
        <f t="shared" si="0"/>
        <v>0</v>
      </c>
      <c r="E7" s="232">
        <f t="shared" si="0"/>
        <v>0</v>
      </c>
      <c r="F7" s="232">
        <f t="shared" si="0"/>
        <v>0</v>
      </c>
      <c r="G7" s="232">
        <f t="shared" si="0"/>
        <v>0</v>
      </c>
      <c r="H7" s="232">
        <f t="shared" si="0"/>
        <v>0</v>
      </c>
      <c r="I7" s="232">
        <f t="shared" si="0"/>
        <v>0</v>
      </c>
      <c r="J7" s="232">
        <f t="shared" si="0"/>
        <v>0</v>
      </c>
      <c r="K7" s="730"/>
      <c r="L7" s="229"/>
      <c r="M7" s="229"/>
      <c r="N7" s="229"/>
      <c r="O7" s="229"/>
      <c r="P7" s="229"/>
      <c r="Q7" s="229"/>
    </row>
    <row r="8" spans="1:110" ht="10.050000000000001" customHeight="1" thickTop="1">
      <c r="A8" s="233"/>
      <c r="B8" s="233"/>
      <c r="C8" s="234"/>
      <c r="D8" s="234"/>
      <c r="E8" s="234"/>
      <c r="F8" s="234"/>
      <c r="G8" s="234"/>
      <c r="H8" s="234"/>
      <c r="I8" s="234"/>
      <c r="J8" s="234"/>
      <c r="K8" s="730"/>
      <c r="L8" s="235"/>
      <c r="M8" s="235"/>
      <c r="N8" s="235"/>
      <c r="O8" s="235"/>
      <c r="P8" s="235"/>
      <c r="Q8" s="235"/>
    </row>
    <row r="9" spans="1:110" s="231" customFormat="1" ht="19.95" customHeight="1">
      <c r="A9" s="715" t="s">
        <v>309</v>
      </c>
      <c r="B9" s="715"/>
      <c r="C9" s="227">
        <f>+' 30-Yr. Annual Cash Flow '!I31*(1+'[1]Pg. 18 Annual Cash Flow'!$F$28)</f>
        <v>0</v>
      </c>
      <c r="D9" s="227">
        <f>+C9*(1+'[1]Pg. 18 Annual Cash Flow'!$F$28)</f>
        <v>0</v>
      </c>
      <c r="E9" s="227">
        <f>+D9*(1+'[1]Pg. 18 Annual Cash Flow'!$F$28)</f>
        <v>0</v>
      </c>
      <c r="F9" s="227">
        <f>+E9*(1+'[1]Pg. 18 Annual Cash Flow'!$F$28)</f>
        <v>0</v>
      </c>
      <c r="G9" s="227">
        <f>+F9*(1+'[1]Pg. 18 Annual Cash Flow'!$F$28)</f>
        <v>0</v>
      </c>
      <c r="H9" s="227">
        <f>+G9*(1+'[1]Pg. 18 Annual Cash Flow'!$F$28)</f>
        <v>0</v>
      </c>
      <c r="I9" s="227">
        <f>+H9*(1+'[1]Pg. 18 Annual Cash Flow'!$F$28)</f>
        <v>0</v>
      </c>
      <c r="J9" s="227">
        <f>+I9*(1+'[1]Pg. 18 Annual Cash Flow'!$F$28)</f>
        <v>0</v>
      </c>
      <c r="K9" s="730"/>
      <c r="L9" s="229"/>
      <c r="M9" s="229"/>
      <c r="N9" s="229"/>
      <c r="O9" s="229"/>
      <c r="P9" s="229"/>
      <c r="Q9" s="229"/>
      <c r="S9" s="222"/>
      <c r="T9" s="222"/>
      <c r="U9" s="222"/>
      <c r="V9" s="222"/>
      <c r="W9" s="222"/>
      <c r="X9" s="222"/>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2"/>
      <c r="BT9" s="222"/>
      <c r="BU9" s="222"/>
      <c r="BV9" s="222"/>
      <c r="BW9" s="222"/>
      <c r="BX9" s="222"/>
      <c r="BY9" s="222"/>
      <c r="BZ9" s="222"/>
      <c r="CA9" s="222"/>
      <c r="CB9" s="222"/>
      <c r="CC9" s="222"/>
      <c r="CD9" s="222"/>
      <c r="CE9" s="222"/>
      <c r="CF9" s="222"/>
      <c r="CG9" s="222"/>
      <c r="CH9" s="222"/>
      <c r="CI9" s="222"/>
      <c r="CJ9" s="222"/>
      <c r="CK9" s="222"/>
      <c r="CL9" s="222"/>
      <c r="CM9" s="222"/>
      <c r="CN9" s="222"/>
      <c r="CO9" s="222"/>
      <c r="CP9" s="222"/>
      <c r="CQ9" s="222"/>
      <c r="CR9" s="222"/>
      <c r="CS9" s="222"/>
      <c r="CT9" s="222"/>
      <c r="CU9" s="222"/>
      <c r="CV9" s="222"/>
    </row>
    <row r="10" spans="1:110" ht="10.050000000000001" customHeight="1">
      <c r="A10" s="236"/>
      <c r="B10" s="236"/>
      <c r="C10" s="237"/>
      <c r="D10" s="237"/>
      <c r="E10" s="237"/>
      <c r="F10" s="237"/>
      <c r="G10" s="237"/>
      <c r="H10" s="237"/>
      <c r="I10" s="237"/>
      <c r="J10" s="237"/>
      <c r="K10" s="730"/>
      <c r="L10" s="235"/>
      <c r="M10" s="235"/>
      <c r="N10" s="235"/>
      <c r="O10" s="235"/>
      <c r="P10" s="235"/>
      <c r="Q10" s="235"/>
    </row>
    <row r="11" spans="1:110" s="238" customFormat="1" ht="19.95" customHeight="1">
      <c r="A11" s="714" t="s">
        <v>310</v>
      </c>
      <c r="B11" s="714"/>
      <c r="C11" s="227">
        <f>+' 30-Yr. Annual Cash Flow '!I33*(1+'[1]Pg. 18 Annual Cash Flow'!$F$29)</f>
        <v>0</v>
      </c>
      <c r="D11" s="227">
        <f>+C11*(1+'[1]Pg. 18 Annual Cash Flow'!$F$29)</f>
        <v>0</v>
      </c>
      <c r="E11" s="227">
        <f>+D11*(1+'[1]Pg. 18 Annual Cash Flow'!$F$29)</f>
        <v>0</v>
      </c>
      <c r="F11" s="227">
        <f>+E11*(1+'[1]Pg. 18 Annual Cash Flow'!$F$29)</f>
        <v>0</v>
      </c>
      <c r="G11" s="227">
        <f>+F11*(1+'[1]Pg. 18 Annual Cash Flow'!$F$29)</f>
        <v>0</v>
      </c>
      <c r="H11" s="227">
        <f>+G11*(1+'[1]Pg. 18 Annual Cash Flow'!$F$29)</f>
        <v>0</v>
      </c>
      <c r="I11" s="227">
        <f>+H11*(1+'[1]Pg. 18 Annual Cash Flow'!$F$29)</f>
        <v>0</v>
      </c>
      <c r="J11" s="227">
        <f>+I11*(1+'[1]Pg. 18 Annual Cash Flow'!$F$29)</f>
        <v>0</v>
      </c>
      <c r="K11" s="730"/>
      <c r="L11" s="229"/>
      <c r="M11" s="229"/>
      <c r="N11" s="229"/>
      <c r="O11" s="229"/>
      <c r="P11" s="229"/>
      <c r="Q11" s="229"/>
      <c r="R11" s="231"/>
      <c r="CW11" s="231"/>
      <c r="CX11" s="231"/>
      <c r="CY11" s="231"/>
      <c r="CZ11" s="231"/>
      <c r="DA11" s="231"/>
      <c r="DB11" s="231"/>
      <c r="DC11" s="231"/>
      <c r="DD11" s="231"/>
      <c r="DE11" s="231"/>
      <c r="DF11" s="231"/>
    </row>
    <row r="12" spans="1:110" ht="19.95" customHeight="1">
      <c r="A12" s="715" t="s">
        <v>311</v>
      </c>
      <c r="B12" s="715"/>
      <c r="C12" s="227">
        <f>+' 30-Yr. Annual Cash Flow '!I34*(1+'[1]Pg. 18 Annual Cash Flow'!$F$30)</f>
        <v>0</v>
      </c>
      <c r="D12" s="227">
        <f>+C12*(1+'[1]Pg. 18 Annual Cash Flow'!F30)</f>
        <v>0</v>
      </c>
      <c r="E12" s="227">
        <f>+D12*(1+'[1]Pg. 18 Annual Cash Flow'!F30)</f>
        <v>0</v>
      </c>
      <c r="F12" s="227">
        <f>+E12*(1+'[1]Pg. 18 Annual Cash Flow'!F30)</f>
        <v>0</v>
      </c>
      <c r="G12" s="227">
        <f>+F12*(1+'[1]Pg. 18 Annual Cash Flow'!F30)</f>
        <v>0</v>
      </c>
      <c r="H12" s="227">
        <f>+G12*(1+'[1]Pg. 18 Annual Cash Flow'!F30)</f>
        <v>0</v>
      </c>
      <c r="I12" s="227">
        <f>+H12*(1+'[1]Pg. 18 Annual Cash Flow'!F30)</f>
        <v>0</v>
      </c>
      <c r="J12" s="227">
        <f>+I12*(1+'[1]Pg. 18 Annual Cash Flow'!F30)</f>
        <v>0</v>
      </c>
      <c r="K12" s="730"/>
    </row>
    <row r="13" spans="1:110" s="238" customFormat="1" ht="10.050000000000001" customHeight="1">
      <c r="A13" s="239"/>
      <c r="B13" s="239"/>
      <c r="C13" s="240"/>
      <c r="D13" s="240"/>
      <c r="E13" s="240"/>
      <c r="F13" s="240"/>
      <c r="G13" s="240"/>
      <c r="H13" s="240"/>
      <c r="I13" s="240"/>
      <c r="J13" s="240"/>
      <c r="K13" s="730"/>
      <c r="L13" s="241"/>
      <c r="M13" s="241"/>
      <c r="N13" s="241"/>
      <c r="O13" s="241"/>
      <c r="P13" s="241"/>
      <c r="Q13" s="241"/>
      <c r="R13" s="231"/>
      <c r="CW13" s="231"/>
      <c r="CX13" s="231"/>
      <c r="CY13" s="231"/>
      <c r="CZ13" s="231"/>
      <c r="DA13" s="231"/>
      <c r="DB13" s="231"/>
      <c r="DC13" s="231"/>
      <c r="DD13" s="231"/>
      <c r="DE13" s="231"/>
      <c r="DF13" s="231"/>
    </row>
    <row r="14" spans="1:110" s="238" customFormat="1" ht="19.95" customHeight="1">
      <c r="A14" s="714" t="s">
        <v>268</v>
      </c>
      <c r="B14" s="714"/>
      <c r="C14" s="227">
        <f>C7+C9-C11-C12</f>
        <v>0</v>
      </c>
      <c r="D14" s="227">
        <f t="shared" ref="D14:J14" si="1">D7+D9-D11-D12</f>
        <v>0</v>
      </c>
      <c r="E14" s="227">
        <f t="shared" si="1"/>
        <v>0</v>
      </c>
      <c r="F14" s="227">
        <f t="shared" si="1"/>
        <v>0</v>
      </c>
      <c r="G14" s="227">
        <f t="shared" si="1"/>
        <v>0</v>
      </c>
      <c r="H14" s="227">
        <f t="shared" si="1"/>
        <v>0</v>
      </c>
      <c r="I14" s="227">
        <f t="shared" si="1"/>
        <v>0</v>
      </c>
      <c r="J14" s="227">
        <f t="shared" si="1"/>
        <v>0</v>
      </c>
      <c r="K14" s="730"/>
      <c r="L14" s="229"/>
      <c r="M14" s="229"/>
      <c r="N14" s="229"/>
      <c r="O14" s="229"/>
      <c r="P14" s="229"/>
      <c r="Q14" s="229"/>
      <c r="R14" s="231"/>
      <c r="CW14" s="231"/>
      <c r="CX14" s="231"/>
      <c r="CY14" s="231"/>
      <c r="CZ14" s="231"/>
      <c r="DA14" s="231"/>
      <c r="DB14" s="231"/>
      <c r="DC14" s="231"/>
      <c r="DD14" s="231"/>
      <c r="DE14" s="231"/>
      <c r="DF14" s="231"/>
    </row>
    <row r="15" spans="1:110" s="238" customFormat="1" ht="19.95" customHeight="1">
      <c r="A15" s="726" t="s">
        <v>312</v>
      </c>
      <c r="B15" s="727"/>
      <c r="C15" s="227">
        <f>' 30-Yr. Annual Cash Flow '!I37</f>
        <v>0</v>
      </c>
      <c r="D15" s="227">
        <f t="shared" ref="D15:J15" si="2">C15</f>
        <v>0</v>
      </c>
      <c r="E15" s="227">
        <f t="shared" si="2"/>
        <v>0</v>
      </c>
      <c r="F15" s="227">
        <f t="shared" si="2"/>
        <v>0</v>
      </c>
      <c r="G15" s="227">
        <f t="shared" si="2"/>
        <v>0</v>
      </c>
      <c r="H15" s="227">
        <f t="shared" si="2"/>
        <v>0</v>
      </c>
      <c r="I15" s="227">
        <f t="shared" si="2"/>
        <v>0</v>
      </c>
      <c r="J15" s="227">
        <f t="shared" si="2"/>
        <v>0</v>
      </c>
      <c r="K15" s="730"/>
      <c r="L15" s="229"/>
      <c r="M15" s="229"/>
      <c r="N15" s="229"/>
      <c r="O15" s="229"/>
      <c r="P15" s="229"/>
      <c r="Q15" s="229"/>
      <c r="R15" s="231"/>
      <c r="CW15" s="231"/>
      <c r="CX15" s="231"/>
      <c r="CY15" s="231"/>
      <c r="CZ15" s="231"/>
      <c r="DA15" s="231"/>
      <c r="DB15" s="231"/>
      <c r="DC15" s="231"/>
      <c r="DD15" s="231"/>
      <c r="DE15" s="231"/>
      <c r="DF15" s="231"/>
    </row>
    <row r="16" spans="1:110" s="243" customFormat="1" ht="19.95" customHeight="1">
      <c r="A16" s="714" t="s">
        <v>313</v>
      </c>
      <c r="B16" s="714"/>
      <c r="C16" s="266">
        <f>' 30-Yr. Annual Cash Flow '!C16</f>
        <v>0</v>
      </c>
      <c r="D16" s="266">
        <f>C16</f>
        <v>0</v>
      </c>
      <c r="E16" s="266">
        <f>C16</f>
        <v>0</v>
      </c>
      <c r="F16" s="266">
        <f>C16</f>
        <v>0</v>
      </c>
      <c r="G16" s="266">
        <f>C16</f>
        <v>0</v>
      </c>
      <c r="H16" s="266">
        <f>C16</f>
        <v>0</v>
      </c>
      <c r="I16" s="266">
        <f>C16</f>
        <v>0</v>
      </c>
      <c r="J16" s="266">
        <f>C16</f>
        <v>0</v>
      </c>
      <c r="K16" s="730"/>
      <c r="L16" s="229"/>
      <c r="M16" s="229"/>
      <c r="N16" s="229"/>
      <c r="O16" s="229"/>
      <c r="P16" s="229"/>
      <c r="Q16" s="229"/>
      <c r="R16" s="242"/>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8"/>
      <c r="CU16" s="238"/>
      <c r="CV16" s="238"/>
      <c r="CW16" s="242"/>
      <c r="CX16" s="242"/>
      <c r="CY16" s="242"/>
      <c r="CZ16" s="242"/>
      <c r="DA16" s="242"/>
      <c r="DB16" s="242"/>
      <c r="DC16" s="242"/>
      <c r="DD16" s="242"/>
      <c r="DE16" s="242"/>
      <c r="DF16" s="242"/>
    </row>
    <row r="17" spans="1:110" s="243" customFormat="1" ht="19.95" customHeight="1" thickBot="1">
      <c r="A17" s="715" t="s">
        <v>324</v>
      </c>
      <c r="B17" s="715"/>
      <c r="C17" s="232">
        <f>C14-C15-C16</f>
        <v>0</v>
      </c>
      <c r="D17" s="232">
        <f t="shared" ref="D17:J17" si="3">D14-D15-D16</f>
        <v>0</v>
      </c>
      <c r="E17" s="232">
        <f t="shared" si="3"/>
        <v>0</v>
      </c>
      <c r="F17" s="232">
        <f t="shared" si="3"/>
        <v>0</v>
      </c>
      <c r="G17" s="232">
        <f t="shared" si="3"/>
        <v>0</v>
      </c>
      <c r="H17" s="232">
        <f t="shared" si="3"/>
        <v>0</v>
      </c>
      <c r="I17" s="232">
        <f t="shared" si="3"/>
        <v>0</v>
      </c>
      <c r="J17" s="232">
        <f t="shared" si="3"/>
        <v>0</v>
      </c>
      <c r="K17" s="730"/>
      <c r="L17" s="229"/>
      <c r="M17" s="229"/>
      <c r="N17" s="229"/>
      <c r="O17" s="229"/>
      <c r="P17" s="229"/>
      <c r="Q17" s="229"/>
      <c r="R17" s="242"/>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c r="BG17" s="238"/>
      <c r="BH17" s="238"/>
      <c r="BI17" s="238"/>
      <c r="BJ17" s="238"/>
      <c r="BK17" s="238"/>
      <c r="BL17" s="238"/>
      <c r="BM17" s="238"/>
      <c r="BN17" s="238"/>
      <c r="BO17" s="238"/>
      <c r="BP17" s="238"/>
      <c r="BQ17" s="238"/>
      <c r="BR17" s="238"/>
      <c r="BS17" s="238"/>
      <c r="BT17" s="238"/>
      <c r="BU17" s="238"/>
      <c r="BV17" s="238"/>
      <c r="BW17" s="238"/>
      <c r="BX17" s="238"/>
      <c r="BY17" s="238"/>
      <c r="BZ17" s="238"/>
      <c r="CA17" s="238"/>
      <c r="CB17" s="238"/>
      <c r="CC17" s="238"/>
      <c r="CD17" s="238"/>
      <c r="CE17" s="238"/>
      <c r="CF17" s="238"/>
      <c r="CG17" s="238"/>
      <c r="CH17" s="238"/>
      <c r="CI17" s="238"/>
      <c r="CJ17" s="238"/>
      <c r="CK17" s="238"/>
      <c r="CL17" s="238"/>
      <c r="CM17" s="238"/>
      <c r="CN17" s="238"/>
      <c r="CO17" s="238"/>
      <c r="CP17" s="238"/>
      <c r="CQ17" s="238"/>
      <c r="CR17" s="238"/>
      <c r="CS17" s="238"/>
      <c r="CT17" s="238"/>
      <c r="CU17" s="238"/>
      <c r="CV17" s="238"/>
      <c r="CW17" s="242"/>
      <c r="CX17" s="242"/>
      <c r="CY17" s="242"/>
      <c r="CZ17" s="242"/>
      <c r="DA17" s="242"/>
      <c r="DB17" s="242"/>
      <c r="DC17" s="242"/>
      <c r="DD17" s="242"/>
      <c r="DE17" s="242"/>
      <c r="DF17" s="242"/>
    </row>
    <row r="18" spans="1:110" s="243" customFormat="1" ht="19.95" customHeight="1" thickTop="1">
      <c r="A18" s="718" t="s">
        <v>315</v>
      </c>
      <c r="B18" s="722"/>
      <c r="C18" s="244">
        <f>' 30-Yr. Annual Cash Flow '!I40+C17</f>
        <v>0</v>
      </c>
      <c r="D18" s="244">
        <f t="shared" ref="D18:J18" si="4">D17+C18</f>
        <v>0</v>
      </c>
      <c r="E18" s="244">
        <f t="shared" si="4"/>
        <v>0</v>
      </c>
      <c r="F18" s="244">
        <f t="shared" si="4"/>
        <v>0</v>
      </c>
      <c r="G18" s="244">
        <f t="shared" si="4"/>
        <v>0</v>
      </c>
      <c r="H18" s="244">
        <f t="shared" si="4"/>
        <v>0</v>
      </c>
      <c r="I18" s="244">
        <f t="shared" si="4"/>
        <v>0</v>
      </c>
      <c r="J18" s="244">
        <f t="shared" si="4"/>
        <v>0</v>
      </c>
      <c r="K18" s="730"/>
      <c r="L18" s="229"/>
      <c r="M18" s="229"/>
      <c r="N18" s="222"/>
      <c r="O18" s="222"/>
      <c r="P18" s="222"/>
      <c r="Q18" s="222"/>
      <c r="R18" s="222"/>
      <c r="S18" s="222"/>
      <c r="T18" s="222"/>
      <c r="U18" s="222"/>
      <c r="V18" s="222"/>
      <c r="W18" s="222"/>
      <c r="X18" s="222"/>
      <c r="Y18" s="222"/>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8"/>
      <c r="BA18" s="238"/>
      <c r="BB18" s="238"/>
      <c r="BC18" s="238"/>
      <c r="BD18" s="238"/>
      <c r="BE18" s="238"/>
      <c r="BF18" s="238"/>
      <c r="BG18" s="238"/>
      <c r="BH18" s="238"/>
      <c r="BI18" s="238"/>
      <c r="BJ18" s="238"/>
      <c r="BK18" s="238"/>
      <c r="BL18" s="238"/>
      <c r="BM18" s="238"/>
      <c r="BN18" s="238"/>
      <c r="BO18" s="238"/>
      <c r="BP18" s="238"/>
      <c r="BQ18" s="238"/>
      <c r="BR18" s="238"/>
      <c r="BS18" s="238"/>
      <c r="BT18" s="238"/>
      <c r="BU18" s="238"/>
      <c r="BV18" s="238"/>
      <c r="BW18" s="238"/>
      <c r="BX18" s="238"/>
      <c r="BY18" s="238"/>
      <c r="BZ18" s="238"/>
      <c r="CA18" s="238"/>
      <c r="CB18" s="238"/>
      <c r="CC18" s="238"/>
      <c r="CD18" s="238"/>
      <c r="CE18" s="238"/>
      <c r="CF18" s="238"/>
      <c r="CG18" s="238"/>
      <c r="CH18" s="238"/>
      <c r="CI18" s="238"/>
      <c r="CJ18" s="238"/>
      <c r="CK18" s="238"/>
      <c r="CL18" s="238"/>
      <c r="CM18" s="238"/>
      <c r="CN18" s="238"/>
      <c r="CO18" s="238"/>
      <c r="CP18" s="238"/>
      <c r="CQ18" s="238"/>
      <c r="CR18" s="238"/>
      <c r="CS18" s="238"/>
      <c r="CT18" s="238"/>
      <c r="CU18" s="238"/>
      <c r="CV18" s="238"/>
      <c r="CW18" s="242"/>
      <c r="CX18" s="242"/>
      <c r="CY18" s="242"/>
      <c r="CZ18" s="242"/>
      <c r="DA18" s="242"/>
      <c r="DB18" s="242"/>
      <c r="DC18" s="242"/>
      <c r="DD18" s="242"/>
      <c r="DE18" s="242"/>
      <c r="DF18" s="242"/>
    </row>
    <row r="19" spans="1:110" ht="10.050000000000001" customHeight="1" thickBot="1">
      <c r="A19" s="733"/>
      <c r="B19" s="733"/>
      <c r="C19" s="245"/>
      <c r="D19" s="245"/>
      <c r="E19" s="245"/>
      <c r="F19" s="245"/>
      <c r="G19" s="245"/>
      <c r="H19" s="245"/>
      <c r="I19" s="245"/>
      <c r="J19" s="245"/>
      <c r="K19" s="730"/>
      <c r="L19" s="241"/>
      <c r="M19" s="241"/>
      <c r="N19" s="241"/>
      <c r="O19" s="241"/>
      <c r="P19" s="241"/>
      <c r="Q19" s="241"/>
      <c r="R19" s="230"/>
      <c r="CW19" s="230"/>
      <c r="CX19" s="230"/>
      <c r="CY19" s="230"/>
      <c r="CZ19" s="230"/>
      <c r="DA19" s="230"/>
      <c r="DB19" s="230"/>
      <c r="DC19" s="230"/>
      <c r="DD19" s="230"/>
      <c r="DE19" s="230"/>
      <c r="DF19" s="230"/>
    </row>
    <row r="20" spans="1:110" s="238" customFormat="1" ht="19.95" customHeight="1" thickTop="1">
      <c r="A20" s="715" t="s">
        <v>271</v>
      </c>
      <c r="B20" s="715"/>
      <c r="C20" s="246" t="e">
        <f>C14/(C15+C16)</f>
        <v>#DIV/0!</v>
      </c>
      <c r="D20" s="246" t="e">
        <f t="shared" ref="D20:J20" si="5">D14/(D15+D16)</f>
        <v>#DIV/0!</v>
      </c>
      <c r="E20" s="246" t="e">
        <f t="shared" si="5"/>
        <v>#DIV/0!</v>
      </c>
      <c r="F20" s="246" t="e">
        <f t="shared" si="5"/>
        <v>#DIV/0!</v>
      </c>
      <c r="G20" s="246" t="e">
        <f t="shared" si="5"/>
        <v>#DIV/0!</v>
      </c>
      <c r="H20" s="246" t="e">
        <f t="shared" si="5"/>
        <v>#DIV/0!</v>
      </c>
      <c r="I20" s="246" t="e">
        <f t="shared" si="5"/>
        <v>#DIV/0!</v>
      </c>
      <c r="J20" s="246" t="e">
        <f t="shared" si="5"/>
        <v>#DIV/0!</v>
      </c>
      <c r="K20" s="730"/>
      <c r="L20" s="247"/>
      <c r="M20" s="247"/>
      <c r="N20" s="247"/>
      <c r="O20" s="247"/>
      <c r="P20" s="247"/>
      <c r="Q20" s="247"/>
      <c r="R20" s="231"/>
      <c r="CW20" s="231"/>
      <c r="CX20" s="231"/>
      <c r="CY20" s="231"/>
      <c r="CZ20" s="231"/>
      <c r="DA20" s="231"/>
      <c r="DB20" s="231"/>
      <c r="DC20" s="231"/>
      <c r="DD20" s="231"/>
      <c r="DE20" s="231"/>
      <c r="DF20" s="231"/>
    </row>
    <row r="21" spans="1:110" ht="19.95" customHeight="1">
      <c r="A21" s="718" t="s">
        <v>316</v>
      </c>
      <c r="B21" s="719"/>
      <c r="C21"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f>
        <v>#DIV/0!</v>
      </c>
      <c r="D21"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f>
        <v>#DIV/0!</v>
      </c>
      <c r="E21"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
        <v>#DIV/0!</v>
      </c>
      <c r="F21"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f>
        <v>#DIV/0!</v>
      </c>
      <c r="G21"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f>
        <v>#DIV/0!</v>
      </c>
      <c r="H21"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f>
        <v>#DIV/0!</v>
      </c>
      <c r="I21"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cont.'!C20,D20,E20,F20,G20,H20,I20)</f>
        <v>#DIV/0!</v>
      </c>
      <c r="J21"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cont.'!C20,D20,E20,F20,G20,H20,I20,J20)</f>
        <v>#DIV/0!</v>
      </c>
      <c r="K21" s="730"/>
      <c r="L21" s="229"/>
      <c r="M21" s="229"/>
      <c r="N21" s="229"/>
      <c r="O21" s="229"/>
      <c r="P21" s="229"/>
      <c r="Q21" s="229"/>
      <c r="R21" s="230"/>
      <c r="CW21" s="230"/>
      <c r="CX21" s="230"/>
      <c r="CY21" s="230"/>
      <c r="CZ21" s="230"/>
      <c r="DA21" s="230"/>
      <c r="DB21" s="230"/>
      <c r="DC21" s="230"/>
      <c r="DD21" s="230"/>
      <c r="DE21" s="230"/>
      <c r="DF21" s="230"/>
    </row>
    <row r="22" spans="1:110" ht="10.050000000000001" customHeight="1">
      <c r="A22" s="251"/>
      <c r="B22" s="252"/>
      <c r="C22" s="251"/>
      <c r="D22" s="251"/>
      <c r="E22" s="251"/>
      <c r="F22" s="251"/>
      <c r="G22" s="251"/>
      <c r="H22" s="251"/>
      <c r="I22" s="251"/>
      <c r="J22" s="251"/>
    </row>
    <row r="23" spans="1:110" ht="10.050000000000001" customHeight="1">
      <c r="A23" s="253"/>
      <c r="B23" s="254"/>
      <c r="C23" s="253"/>
      <c r="D23" s="253"/>
      <c r="E23" s="253"/>
      <c r="F23" s="253"/>
      <c r="G23" s="253"/>
      <c r="H23" s="253"/>
      <c r="I23" s="253"/>
      <c r="J23" s="253"/>
    </row>
    <row r="24" spans="1:110" ht="10.050000000000001" customHeight="1">
      <c r="A24" s="720"/>
      <c r="B24" s="720"/>
      <c r="C24" s="720"/>
      <c r="D24" s="720"/>
      <c r="E24" s="720"/>
      <c r="F24" s="720"/>
      <c r="G24" s="720"/>
      <c r="H24" s="720"/>
      <c r="I24" s="720"/>
      <c r="J24" s="720"/>
    </row>
    <row r="25" spans="1:110" ht="19.95" customHeight="1">
      <c r="A25" s="700" t="s">
        <v>143</v>
      </c>
      <c r="B25" s="700"/>
      <c r="C25" s="721" t="s">
        <v>342</v>
      </c>
      <c r="D25" s="721"/>
      <c r="E25" s="721"/>
      <c r="F25" s="721"/>
      <c r="G25" s="721"/>
      <c r="H25" s="721"/>
      <c r="I25" s="721"/>
    </row>
    <row r="26" spans="1:110" ht="19.95" customHeight="1">
      <c r="A26" s="700"/>
      <c r="B26" s="700"/>
      <c r="C26" s="267" t="s">
        <v>334</v>
      </c>
      <c r="D26" s="267" t="s">
        <v>335</v>
      </c>
      <c r="E26" s="267" t="s">
        <v>336</v>
      </c>
      <c r="F26" s="267" t="s">
        <v>337</v>
      </c>
      <c r="G26" s="267" t="s">
        <v>338</v>
      </c>
      <c r="H26" s="267" t="s">
        <v>339</v>
      </c>
      <c r="I26" s="267" t="s">
        <v>340</v>
      </c>
    </row>
    <row r="27" spans="1:110" s="230" customFormat="1" ht="19.95" customHeight="1">
      <c r="A27" s="715" t="str">
        <f>A5</f>
        <v>Residential Rental Units</v>
      </c>
      <c r="B27" s="715"/>
      <c r="C27" s="255">
        <f>+J5*(1+'[1]Pg. 18 Annual Cash Flow'!$F$25)</f>
        <v>0</v>
      </c>
      <c r="D27" s="255">
        <f>+C27*(1+'[1]Pg. 18 Annual Cash Flow'!$F$25)</f>
        <v>0</v>
      </c>
      <c r="E27" s="255">
        <f>+D27*(1+'[1]Pg. 18 Annual Cash Flow'!$F$25)</f>
        <v>0</v>
      </c>
      <c r="F27" s="255">
        <f>+E27*(1+'[1]Pg. 18 Annual Cash Flow'!$F$25)</f>
        <v>0</v>
      </c>
      <c r="G27" s="255">
        <f>+F27*(1+'[1]Pg. 18 Annual Cash Flow'!$F$25)</f>
        <v>0</v>
      </c>
      <c r="H27" s="255">
        <f>+G27*(1+'[1]Pg. 18 Annual Cash Flow'!$F$25)</f>
        <v>0</v>
      </c>
      <c r="I27" s="255">
        <f>+H27*(1+'[1]Pg. 18 Annual Cash Flow'!$F$25)</f>
        <v>0</v>
      </c>
      <c r="J27" s="256"/>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2"/>
      <c r="BX27" s="222"/>
      <c r="BY27" s="222"/>
      <c r="BZ27" s="222"/>
      <c r="CA27" s="222"/>
      <c r="CB27" s="222"/>
      <c r="CC27" s="222"/>
      <c r="CD27" s="222"/>
      <c r="CE27" s="222"/>
      <c r="CF27" s="222"/>
      <c r="CG27" s="222"/>
      <c r="CH27" s="222"/>
      <c r="CI27" s="222"/>
      <c r="CJ27" s="222"/>
      <c r="CK27" s="222"/>
      <c r="CL27" s="222"/>
      <c r="CM27" s="222"/>
      <c r="CN27" s="222"/>
    </row>
    <row r="28" spans="1:110" s="231" customFormat="1" ht="19.95" customHeight="1">
      <c r="A28" s="715" t="str">
        <f>A6</f>
        <v>Commercial Rental Units</v>
      </c>
      <c r="B28" s="715"/>
      <c r="C28" s="255">
        <f>+J6*(1+'[1]Pg. 18 Annual Cash Flow'!$F$26)</f>
        <v>0</v>
      </c>
      <c r="D28" s="255">
        <f>+C28*(1+'[1]Pg. 18 Annual Cash Flow'!$F$26)</f>
        <v>0</v>
      </c>
      <c r="E28" s="255">
        <f>+D28*(1+'[1]Pg. 18 Annual Cash Flow'!$F$26)</f>
        <v>0</v>
      </c>
      <c r="F28" s="255">
        <f>+E28*(1+'[1]Pg. 18 Annual Cash Flow'!$F$26)</f>
        <v>0</v>
      </c>
      <c r="G28" s="255">
        <f>+F28*(1+'[1]Pg. 18 Annual Cash Flow'!$F$26)</f>
        <v>0</v>
      </c>
      <c r="H28" s="255">
        <f>+G28*(1+'[1]Pg. 18 Annual Cash Flow'!$F$26)</f>
        <v>0</v>
      </c>
      <c r="I28" s="255">
        <f>+H28*(1+'[1]Pg. 18 Annual Cash Flow'!$F$26)</f>
        <v>0</v>
      </c>
      <c r="J28" s="257"/>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222"/>
      <c r="AT28" s="222"/>
      <c r="AU28" s="222"/>
      <c r="AV28" s="222"/>
      <c r="AW28" s="222"/>
      <c r="AX28" s="222"/>
      <c r="AY28" s="222"/>
      <c r="AZ28" s="222"/>
      <c r="BA28" s="222"/>
      <c r="BB28" s="222"/>
      <c r="BC28" s="222"/>
      <c r="BD28" s="222"/>
      <c r="BE28" s="222"/>
      <c r="BF28" s="222"/>
      <c r="BG28" s="222"/>
      <c r="BH28" s="222"/>
      <c r="BI28" s="222"/>
      <c r="BJ28" s="222"/>
      <c r="BK28" s="222"/>
      <c r="BL28" s="222"/>
      <c r="BM28" s="222"/>
      <c r="BN28" s="222"/>
      <c r="BO28" s="222"/>
      <c r="BP28" s="222"/>
      <c r="BQ28" s="222"/>
      <c r="BR28" s="222"/>
      <c r="BS28" s="222"/>
      <c r="BT28" s="222"/>
      <c r="BU28" s="222"/>
      <c r="BV28" s="222"/>
      <c r="BW28" s="222"/>
      <c r="BX28" s="222"/>
      <c r="BY28" s="222"/>
      <c r="BZ28" s="222"/>
      <c r="CA28" s="222"/>
      <c r="CB28" s="222"/>
      <c r="CC28" s="222"/>
      <c r="CD28" s="222"/>
      <c r="CE28" s="222"/>
      <c r="CF28" s="222"/>
      <c r="CG28" s="222"/>
      <c r="CH28" s="222"/>
      <c r="CI28" s="222"/>
      <c r="CJ28" s="222"/>
      <c r="CK28" s="222"/>
      <c r="CL28" s="222"/>
      <c r="CM28" s="222"/>
      <c r="CN28" s="222"/>
    </row>
    <row r="29" spans="1:110" ht="19.95" customHeight="1" thickBot="1">
      <c r="A29" s="716" t="s">
        <v>308</v>
      </c>
      <c r="B29" s="716"/>
      <c r="C29" s="258">
        <f t="shared" ref="C29:I29" si="6">SUM(C27:C28)</f>
        <v>0</v>
      </c>
      <c r="D29" s="258">
        <f t="shared" si="6"/>
        <v>0</v>
      </c>
      <c r="E29" s="258">
        <f t="shared" si="6"/>
        <v>0</v>
      </c>
      <c r="F29" s="258">
        <f t="shared" si="6"/>
        <v>0</v>
      </c>
      <c r="G29" s="258">
        <f t="shared" si="6"/>
        <v>0</v>
      </c>
      <c r="H29" s="258">
        <f t="shared" si="6"/>
        <v>0</v>
      </c>
      <c r="I29" s="258">
        <f t="shared" si="6"/>
        <v>0</v>
      </c>
    </row>
    <row r="30" spans="1:110" ht="10.050000000000001" customHeight="1" thickTop="1">
      <c r="A30" s="717"/>
      <c r="B30" s="717"/>
      <c r="C30" s="717"/>
      <c r="D30" s="717"/>
      <c r="E30" s="717"/>
      <c r="F30" s="717"/>
      <c r="G30" s="717"/>
      <c r="H30" s="717"/>
      <c r="I30" s="717"/>
    </row>
    <row r="31" spans="1:110" s="231" customFormat="1" ht="19.95" customHeight="1">
      <c r="A31" s="715" t="s">
        <v>309</v>
      </c>
      <c r="B31" s="715"/>
      <c r="C31" s="255">
        <f>+J9*(1+'[1]Pg. 18 Annual Cash Flow'!$F$28)</f>
        <v>0</v>
      </c>
      <c r="D31" s="255">
        <f>+C31*(1+'[1]Pg. 18 Annual Cash Flow'!$F$28)</f>
        <v>0</v>
      </c>
      <c r="E31" s="255">
        <f>+D31*(1+'[1]Pg. 18 Annual Cash Flow'!$F$28)</f>
        <v>0</v>
      </c>
      <c r="F31" s="255">
        <f>+E31*(1+'[1]Pg. 18 Annual Cash Flow'!$F$28)</f>
        <v>0</v>
      </c>
      <c r="G31" s="255">
        <f>+F31*(1+'[1]Pg. 18 Annual Cash Flow'!$F$28)</f>
        <v>0</v>
      </c>
      <c r="H31" s="255">
        <f>+G31*(1+'[1]Pg. 18 Annual Cash Flow'!$F$28)</f>
        <v>0</v>
      </c>
      <c r="I31" s="255">
        <f>+H31*(1+'[1]Pg. 18 Annual Cash Flow'!$F$28)</f>
        <v>0</v>
      </c>
      <c r="J31" s="257"/>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S31" s="222"/>
      <c r="BT31" s="222"/>
      <c r="BU31" s="222"/>
      <c r="BV31" s="222"/>
      <c r="BW31" s="222"/>
      <c r="BX31" s="222"/>
      <c r="BY31" s="222"/>
      <c r="BZ31" s="222"/>
      <c r="CA31" s="222"/>
      <c r="CB31" s="222"/>
      <c r="CC31" s="222"/>
      <c r="CD31" s="222"/>
      <c r="CE31" s="222"/>
      <c r="CF31" s="222"/>
      <c r="CG31" s="222"/>
      <c r="CH31" s="222"/>
      <c r="CI31" s="222"/>
      <c r="CJ31" s="222"/>
      <c r="CK31" s="222"/>
      <c r="CL31" s="222"/>
      <c r="CM31" s="222"/>
      <c r="CN31" s="222"/>
    </row>
    <row r="32" spans="1:110" ht="10.050000000000001" customHeight="1">
      <c r="A32" s="723"/>
      <c r="B32" s="723"/>
      <c r="C32" s="723"/>
      <c r="D32" s="723"/>
      <c r="E32" s="723"/>
      <c r="F32" s="723"/>
      <c r="G32" s="723"/>
      <c r="H32" s="723"/>
      <c r="I32" s="723"/>
    </row>
    <row r="33" spans="1:102" s="238" customFormat="1" ht="19.95" customHeight="1">
      <c r="A33" s="714" t="s">
        <v>310</v>
      </c>
      <c r="B33" s="714"/>
      <c r="C33" s="255">
        <f>+J11*(1+'[1]Pg. 18 Annual Cash Flow'!$F$29)</f>
        <v>0</v>
      </c>
      <c r="D33" s="255">
        <f>+C33*(1+'[1]Pg. 18 Annual Cash Flow'!$F$29)</f>
        <v>0</v>
      </c>
      <c r="E33" s="255">
        <f>+D33*(1+'[1]Pg. 18 Annual Cash Flow'!$F$29)</f>
        <v>0</v>
      </c>
      <c r="F33" s="255">
        <f>+E33*(1+'[1]Pg. 18 Annual Cash Flow'!$F$29)</f>
        <v>0</v>
      </c>
      <c r="G33" s="255">
        <f>+F33*(1+'[1]Pg. 18 Annual Cash Flow'!$F$29)</f>
        <v>0</v>
      </c>
      <c r="H33" s="255">
        <f>+G33*(1+'[1]Pg. 18 Annual Cash Flow'!$F$29)</f>
        <v>0</v>
      </c>
      <c r="I33" s="255">
        <f>+H33*(1+'[1]Pg. 18 Annual Cash Flow'!$F$29)</f>
        <v>0</v>
      </c>
      <c r="J33" s="257"/>
      <c r="CO33" s="231"/>
      <c r="CP33" s="231"/>
      <c r="CQ33" s="231"/>
      <c r="CR33" s="231"/>
      <c r="CS33" s="231"/>
      <c r="CT33" s="231"/>
      <c r="CU33" s="231"/>
      <c r="CV33" s="231"/>
      <c r="CW33" s="231"/>
      <c r="CX33" s="231"/>
    </row>
    <row r="34" spans="1:102" ht="19.95" customHeight="1">
      <c r="A34" s="724" t="s">
        <v>311</v>
      </c>
      <c r="B34" s="724"/>
      <c r="C34" s="259">
        <f>J12*(1+'[1]Pg. 18 Annual Cash Flow'!F30)</f>
        <v>0</v>
      </c>
      <c r="D34" s="259">
        <f>+C34*(1+'[1]Pg. 18 Annual Cash Flow'!F30)</f>
        <v>0</v>
      </c>
      <c r="E34" s="259">
        <f>+D34*(1+'[1]Pg. 18 Annual Cash Flow'!F30)</f>
        <v>0</v>
      </c>
      <c r="F34" s="259">
        <f>+E34*(1+'[1]Pg. 18 Annual Cash Flow'!F30)</f>
        <v>0</v>
      </c>
      <c r="G34" s="259">
        <f>+F34*(1+'[1]Pg. 18 Annual Cash Flow'!F30)</f>
        <v>0</v>
      </c>
      <c r="H34" s="259">
        <f>+G34*(1+'[1]Pg. 18 Annual Cash Flow'!F30)</f>
        <v>0</v>
      </c>
      <c r="I34" s="259">
        <f>+H34*(1+'[1]Pg. 18 Annual Cash Flow'!F30)</f>
        <v>0</v>
      </c>
      <c r="J34" s="260"/>
      <c r="K34" s="238"/>
    </row>
    <row r="35" spans="1:102" s="238" customFormat="1" ht="10.050000000000001" customHeight="1">
      <c r="A35" s="725"/>
      <c r="B35" s="725"/>
      <c r="C35" s="725"/>
      <c r="D35" s="725"/>
      <c r="E35" s="725"/>
      <c r="F35" s="725"/>
      <c r="G35" s="725"/>
      <c r="H35" s="725"/>
      <c r="I35" s="725"/>
      <c r="J35" s="257"/>
      <c r="CO35" s="231"/>
      <c r="CP35" s="231"/>
      <c r="CQ35" s="231"/>
      <c r="CR35" s="231"/>
      <c r="CS35" s="231"/>
      <c r="CT35" s="231"/>
      <c r="CU35" s="231"/>
      <c r="CV35" s="231"/>
      <c r="CW35" s="231"/>
      <c r="CX35" s="231"/>
    </row>
    <row r="36" spans="1:102" s="238" customFormat="1" ht="19.95" customHeight="1">
      <c r="A36" s="714" t="s">
        <v>268</v>
      </c>
      <c r="B36" s="714"/>
      <c r="C36" s="255">
        <f>+C29+C31-C33-C34</f>
        <v>0</v>
      </c>
      <c r="D36" s="255">
        <f>+D29+D31-D33-D34</f>
        <v>0</v>
      </c>
      <c r="E36" s="255">
        <f t="shared" ref="E36:I36" si="7">+E29+E31-E33-E34</f>
        <v>0</v>
      </c>
      <c r="F36" s="255">
        <f t="shared" si="7"/>
        <v>0</v>
      </c>
      <c r="G36" s="255">
        <f t="shared" si="7"/>
        <v>0</v>
      </c>
      <c r="H36" s="255">
        <f t="shared" si="7"/>
        <v>0</v>
      </c>
      <c r="I36" s="255">
        <f t="shared" si="7"/>
        <v>0</v>
      </c>
      <c r="J36" s="257"/>
      <c r="CO36" s="231"/>
      <c r="CP36" s="231"/>
      <c r="CQ36" s="231"/>
      <c r="CR36" s="231"/>
      <c r="CS36" s="231"/>
      <c r="CT36" s="231"/>
      <c r="CU36" s="231"/>
      <c r="CV36" s="231"/>
      <c r="CW36" s="231"/>
      <c r="CX36" s="231"/>
    </row>
    <row r="37" spans="1:102" s="238" customFormat="1" ht="19.95" customHeight="1">
      <c r="A37" s="726" t="s">
        <v>312</v>
      </c>
      <c r="B37" s="727"/>
      <c r="C37" s="255">
        <f>J15</f>
        <v>0</v>
      </c>
      <c r="D37" s="255">
        <f t="shared" ref="D37:I37" si="8">C37</f>
        <v>0</v>
      </c>
      <c r="E37" s="255">
        <f t="shared" si="8"/>
        <v>0</v>
      </c>
      <c r="F37" s="255">
        <f t="shared" si="8"/>
        <v>0</v>
      </c>
      <c r="G37" s="255">
        <f t="shared" si="8"/>
        <v>0</v>
      </c>
      <c r="H37" s="255">
        <f t="shared" si="8"/>
        <v>0</v>
      </c>
      <c r="I37" s="255">
        <f t="shared" si="8"/>
        <v>0</v>
      </c>
      <c r="J37" s="257"/>
      <c r="CO37" s="231"/>
      <c r="CP37" s="231"/>
      <c r="CQ37" s="231"/>
      <c r="CR37" s="231"/>
      <c r="CS37" s="231"/>
      <c r="CT37" s="231"/>
      <c r="CU37" s="231"/>
      <c r="CV37" s="231"/>
      <c r="CW37" s="231"/>
      <c r="CX37" s="231"/>
    </row>
    <row r="38" spans="1:102" s="243" customFormat="1" ht="19.95" customHeight="1">
      <c r="A38" s="714" t="s">
        <v>313</v>
      </c>
      <c r="B38" s="714"/>
      <c r="C38" s="272">
        <f>C16</f>
        <v>0</v>
      </c>
      <c r="D38" s="272">
        <f>C38</f>
        <v>0</v>
      </c>
      <c r="E38" s="272">
        <f>C38</f>
        <v>0</v>
      </c>
      <c r="F38" s="272">
        <f>C38</f>
        <v>0</v>
      </c>
      <c r="G38" s="272">
        <f>C38</f>
        <v>0</v>
      </c>
      <c r="H38" s="272">
        <f>C38</f>
        <v>0</v>
      </c>
      <c r="I38" s="272">
        <f>C38</f>
        <v>0</v>
      </c>
      <c r="J38" s="261"/>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8"/>
      <c r="BR38" s="238"/>
      <c r="BS38" s="238"/>
      <c r="BT38" s="238"/>
      <c r="BU38" s="238"/>
      <c r="BV38" s="238"/>
      <c r="BW38" s="238"/>
      <c r="BX38" s="238"/>
      <c r="BY38" s="238"/>
      <c r="BZ38" s="238"/>
      <c r="CA38" s="238"/>
      <c r="CB38" s="238"/>
      <c r="CC38" s="238"/>
      <c r="CD38" s="238"/>
      <c r="CE38" s="238"/>
      <c r="CF38" s="238"/>
      <c r="CG38" s="238"/>
      <c r="CH38" s="238"/>
      <c r="CI38" s="238"/>
      <c r="CJ38" s="238"/>
      <c r="CK38" s="238"/>
      <c r="CL38" s="238"/>
      <c r="CM38" s="238"/>
      <c r="CN38" s="238"/>
      <c r="CO38" s="242"/>
      <c r="CP38" s="242"/>
      <c r="CQ38" s="242"/>
      <c r="CR38" s="242"/>
      <c r="CS38" s="242"/>
      <c r="CT38" s="242"/>
      <c r="CU38" s="242"/>
      <c r="CV38" s="242"/>
      <c r="CW38" s="242"/>
      <c r="CX38" s="242"/>
    </row>
    <row r="39" spans="1:102" s="243" customFormat="1" ht="19.95" customHeight="1" thickBot="1">
      <c r="A39" s="715" t="s">
        <v>314</v>
      </c>
      <c r="B39" s="715"/>
      <c r="C39" s="262">
        <f>C36-C37-C38</f>
        <v>0</v>
      </c>
      <c r="D39" s="262">
        <f t="shared" ref="D39:I39" si="9">D36-D37-D38</f>
        <v>0</v>
      </c>
      <c r="E39" s="262">
        <f t="shared" si="9"/>
        <v>0</v>
      </c>
      <c r="F39" s="262">
        <f t="shared" si="9"/>
        <v>0</v>
      </c>
      <c r="G39" s="262">
        <f t="shared" si="9"/>
        <v>0</v>
      </c>
      <c r="H39" s="262">
        <f t="shared" si="9"/>
        <v>0</v>
      </c>
      <c r="I39" s="262">
        <f t="shared" si="9"/>
        <v>0</v>
      </c>
      <c r="J39" s="261"/>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8"/>
      <c r="BR39" s="238"/>
      <c r="BS39" s="238"/>
      <c r="BT39" s="238"/>
      <c r="BU39" s="238"/>
      <c r="BV39" s="238"/>
      <c r="BW39" s="238"/>
      <c r="BX39" s="238"/>
      <c r="BY39" s="238"/>
      <c r="BZ39" s="238"/>
      <c r="CA39" s="238"/>
      <c r="CB39" s="238"/>
      <c r="CC39" s="238"/>
      <c r="CD39" s="238"/>
      <c r="CE39" s="238"/>
      <c r="CF39" s="238"/>
      <c r="CG39" s="238"/>
      <c r="CH39" s="238"/>
      <c r="CI39" s="238"/>
      <c r="CJ39" s="238"/>
      <c r="CK39" s="238"/>
      <c r="CL39" s="238"/>
      <c r="CM39" s="238"/>
      <c r="CN39" s="238"/>
      <c r="CO39" s="242"/>
      <c r="CP39" s="242"/>
      <c r="CQ39" s="242"/>
      <c r="CR39" s="242"/>
      <c r="CS39" s="242"/>
      <c r="CT39" s="242"/>
      <c r="CU39" s="242"/>
      <c r="CV39" s="242"/>
      <c r="CW39" s="242"/>
      <c r="CX39" s="242"/>
    </row>
    <row r="40" spans="1:102" s="243" customFormat="1" ht="19.95" customHeight="1" thickTop="1">
      <c r="A40" s="718" t="s">
        <v>315</v>
      </c>
      <c r="B40" s="722"/>
      <c r="C40" s="263">
        <f>C39+J18</f>
        <v>0</v>
      </c>
      <c r="D40" s="263">
        <f t="shared" ref="D40:I40" si="10">D39+C40</f>
        <v>0</v>
      </c>
      <c r="E40" s="263">
        <f t="shared" si="10"/>
        <v>0</v>
      </c>
      <c r="F40" s="263">
        <f t="shared" si="10"/>
        <v>0</v>
      </c>
      <c r="G40" s="263">
        <f t="shared" si="10"/>
        <v>0</v>
      </c>
      <c r="H40" s="263">
        <f t="shared" si="10"/>
        <v>0</v>
      </c>
      <c r="I40" s="263">
        <f t="shared" si="10"/>
        <v>0</v>
      </c>
      <c r="J40" s="261"/>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8"/>
      <c r="BR40" s="238"/>
      <c r="BS40" s="238"/>
      <c r="BT40" s="238"/>
      <c r="BU40" s="238"/>
      <c r="BV40" s="238"/>
      <c r="BW40" s="238"/>
      <c r="BX40" s="238"/>
      <c r="BY40" s="238"/>
      <c r="BZ40" s="238"/>
      <c r="CA40" s="238"/>
      <c r="CB40" s="238"/>
      <c r="CC40" s="238"/>
      <c r="CD40" s="238"/>
      <c r="CE40" s="238"/>
      <c r="CF40" s="238"/>
      <c r="CG40" s="238"/>
      <c r="CH40" s="238"/>
      <c r="CI40" s="238"/>
      <c r="CJ40" s="238"/>
      <c r="CK40" s="238"/>
      <c r="CL40" s="238"/>
      <c r="CM40" s="238"/>
      <c r="CN40" s="238"/>
      <c r="CO40" s="242"/>
      <c r="CP40" s="242"/>
      <c r="CQ40" s="242"/>
      <c r="CR40" s="242"/>
      <c r="CS40" s="242"/>
      <c r="CT40" s="242"/>
      <c r="CU40" s="242"/>
      <c r="CV40" s="242"/>
      <c r="CW40" s="242"/>
      <c r="CX40" s="242"/>
    </row>
    <row r="41" spans="1:102" ht="10.050000000000001" customHeight="1">
      <c r="A41" s="249"/>
      <c r="B41" s="250"/>
      <c r="C41" s="264"/>
      <c r="D41" s="264"/>
      <c r="E41" s="264"/>
      <c r="F41" s="264"/>
      <c r="G41" s="264"/>
      <c r="H41" s="264"/>
      <c r="I41" s="264"/>
      <c r="J41" s="256"/>
      <c r="CO41" s="230"/>
      <c r="CP41" s="230"/>
      <c r="CQ41" s="230"/>
      <c r="CR41" s="230"/>
      <c r="CS41" s="230"/>
      <c r="CT41" s="230"/>
      <c r="CU41" s="230"/>
      <c r="CV41" s="230"/>
      <c r="CW41" s="230"/>
      <c r="CX41" s="230"/>
    </row>
    <row r="42" spans="1:102" s="238" customFormat="1" ht="19.95" customHeight="1">
      <c r="A42" s="715" t="s">
        <v>271</v>
      </c>
      <c r="B42" s="715"/>
      <c r="C42" s="246" t="e">
        <f>C36/(C37+C38)</f>
        <v>#DIV/0!</v>
      </c>
      <c r="D42" s="246" t="e">
        <f t="shared" ref="D42:I42" si="11">D36/(D37+D38)</f>
        <v>#DIV/0!</v>
      </c>
      <c r="E42" s="246" t="e">
        <f t="shared" si="11"/>
        <v>#DIV/0!</v>
      </c>
      <c r="F42" s="246" t="e">
        <f t="shared" si="11"/>
        <v>#DIV/0!</v>
      </c>
      <c r="G42" s="246" t="e">
        <f t="shared" si="11"/>
        <v>#DIV/0!</v>
      </c>
      <c r="H42" s="246" t="e">
        <f t="shared" si="11"/>
        <v>#DIV/0!</v>
      </c>
      <c r="I42" s="246" t="e">
        <f t="shared" si="11"/>
        <v>#DIV/0!</v>
      </c>
      <c r="J42" s="257"/>
      <c r="CO42" s="231"/>
      <c r="CP42" s="231"/>
      <c r="CQ42" s="231"/>
      <c r="CR42" s="231"/>
      <c r="CS42" s="231"/>
      <c r="CT42" s="231"/>
      <c r="CU42" s="231"/>
      <c r="CV42" s="231"/>
      <c r="CW42" s="231"/>
      <c r="CX42" s="231"/>
    </row>
    <row r="43" spans="1:102" ht="19.95" customHeight="1">
      <c r="A43" s="718" t="s">
        <v>316</v>
      </c>
      <c r="B43" s="719"/>
      <c r="C43"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cont.'!C20,D20,E20,F20,G20,H20,I20,J20,C42)</f>
        <v>#DIV/0!</v>
      </c>
      <c r="D43"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cont.'!C20,D20,E20,F20,G20,H20,I20,J20,C42,D42)</f>
        <v>#DIV/0!</v>
      </c>
      <c r="E43"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cont.'!C20,D20,E20,F20,G20,H20,I20,J20,C42,D42,E42)</f>
        <v>#DIV/0!</v>
      </c>
      <c r="F43"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cont.'!C20,D20,E20,F20,G20,H20,I20,J20,C42,D42,E42,F42)</f>
        <v>#DIV/0!</v>
      </c>
      <c r="G43"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cont.'!C20,D20,E20,F20,G20,H20,I20,J20,C42,D42,E42,F42,G42)</f>
        <v>#DIV/0!</v>
      </c>
      <c r="H43"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cont.'!C20,D20,E20,F20,G20,H20,I20,J20,C42,D42,E42,F42,G42,H42)</f>
        <v>#DIV/0!</v>
      </c>
      <c r="I43" s="248" t="e">
        <f>AVERAGE(' 30-Yr. Annual Cash Flow '!C20,' 30-Yr. Annual Cash Flow '!D20,' 30-Yr. Annual Cash Flow '!E20,' 30-Yr. Annual Cash Flow '!F20,' 30-Yr. Annual Cash Flow '!G20,' 30-Yr. Annual Cash Flow '!H20,' 30-Yr. Annual Cash Flow '!I20,' 30-Yr. Annual Cash Flow '!J20,' 30-Yr. Annual Cash Flow '!C42,' 30-Yr. Annual Cash Flow '!D42,' 30-Yr. Annual Cash Flow '!E42,' 30-Yr. Annual Cash Flow '!F42,' 30-Yr. Annual Cash Flow '!G42,' 30-Yr. Annual Cash Flow '!H42,' 30-Yr. Annual Cash Flow '!I42,'Annual Cash Flow cont.'!C20,D20,E20,F20,G20,H20,I20,J20,C42,D42,E42,F42,G42,H42,I42)</f>
        <v>#DIV/0!</v>
      </c>
      <c r="J43" s="256"/>
      <c r="CO43" s="230"/>
      <c r="CP43" s="230"/>
      <c r="CQ43" s="230"/>
      <c r="CR43" s="230"/>
      <c r="CS43" s="230"/>
      <c r="CT43" s="230"/>
      <c r="CU43" s="230"/>
      <c r="CV43" s="230"/>
      <c r="CW43" s="230"/>
      <c r="CX43" s="230"/>
    </row>
  </sheetData>
  <sheetProtection selectLockedCells="1"/>
  <mergeCells count="38">
    <mergeCell ref="C3:J3"/>
    <mergeCell ref="A4:B4"/>
    <mergeCell ref="K4:K21"/>
    <mergeCell ref="A5:B5"/>
    <mergeCell ref="A6:B6"/>
    <mergeCell ref="A7:B7"/>
    <mergeCell ref="A9:B9"/>
    <mergeCell ref="A12:B12"/>
    <mergeCell ref="A14:B14"/>
    <mergeCell ref="A15:B15"/>
    <mergeCell ref="A16:B16"/>
    <mergeCell ref="A17:B17"/>
    <mergeCell ref="A1:B3"/>
    <mergeCell ref="C1:J2"/>
    <mergeCell ref="A18:B18"/>
    <mergeCell ref="A19:B19"/>
    <mergeCell ref="A39:B39"/>
    <mergeCell ref="A40:B40"/>
    <mergeCell ref="A42:B42"/>
    <mergeCell ref="A43:B43"/>
    <mergeCell ref="A31:B31"/>
    <mergeCell ref="A32:I32"/>
    <mergeCell ref="A33:B33"/>
    <mergeCell ref="A34:B34"/>
    <mergeCell ref="A35:I35"/>
    <mergeCell ref="A36:B36"/>
    <mergeCell ref="A37:B37"/>
    <mergeCell ref="A38:B38"/>
    <mergeCell ref="A30:I30"/>
    <mergeCell ref="A20:B20"/>
    <mergeCell ref="A21:B21"/>
    <mergeCell ref="A24:J24"/>
    <mergeCell ref="C25:I25"/>
    <mergeCell ref="A11:B11"/>
    <mergeCell ref="A25:B26"/>
    <mergeCell ref="A27:B27"/>
    <mergeCell ref="A28:B28"/>
    <mergeCell ref="A29:B29"/>
  </mergeCells>
  <printOptions horizontalCentered="1"/>
  <pageMargins left="0.7" right="0.7" top="0.75" bottom="0.75" header="0.3" footer="0.3"/>
  <pageSetup scale="64" firstPageNumber="25" fitToHeight="0" orientation="portrait" r:id="rId1"/>
  <headerFoot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793A-EB48-4C69-B62B-88CF6F9BDD9F}">
  <dimension ref="A1:AV242"/>
  <sheetViews>
    <sheetView view="pageLayout" zoomScaleNormal="100" workbookViewId="0">
      <selection activeCell="B16" sqref="B16:L16"/>
    </sheetView>
  </sheetViews>
  <sheetFormatPr defaultColWidth="8.6640625" defaultRowHeight="15.6"/>
  <cols>
    <col min="1" max="1" width="4" style="276" customWidth="1"/>
    <col min="2" max="2" width="2.44140625" style="297" bestFit="1" customWidth="1"/>
    <col min="3" max="3" width="15.33203125" style="277" customWidth="1"/>
    <col min="4" max="11" width="7.6640625" style="277" customWidth="1"/>
    <col min="12" max="12" width="22" style="277" customWidth="1"/>
    <col min="13" max="48" width="8.6640625" style="276"/>
    <col min="49" max="16384" width="8.6640625" style="277"/>
  </cols>
  <sheetData>
    <row r="1" spans="1:48">
      <c r="A1" s="273"/>
      <c r="B1" s="274"/>
      <c r="C1" s="275"/>
      <c r="D1" s="275"/>
      <c r="E1" s="275"/>
      <c r="F1" s="275"/>
      <c r="G1" s="275"/>
      <c r="H1" s="275"/>
      <c r="I1" s="275"/>
      <c r="J1" s="275"/>
      <c r="K1" s="275"/>
      <c r="L1" s="275"/>
    </row>
    <row r="2" spans="1:48">
      <c r="A2" s="275"/>
      <c r="B2" s="274"/>
      <c r="C2" s="275"/>
      <c r="D2" s="275"/>
      <c r="E2" s="275"/>
      <c r="F2" s="275"/>
      <c r="G2" s="275"/>
      <c r="H2" s="275"/>
      <c r="I2" s="275"/>
      <c r="J2" s="275"/>
      <c r="K2" s="275"/>
      <c r="L2" s="275"/>
    </row>
    <row r="3" spans="1:48">
      <c r="A3" s="275"/>
      <c r="B3" s="274"/>
      <c r="C3" s="275"/>
      <c r="D3" s="275"/>
      <c r="E3" s="275"/>
      <c r="F3" s="275"/>
      <c r="G3" s="275"/>
      <c r="H3" s="275"/>
      <c r="I3" s="275"/>
      <c r="J3" s="275"/>
      <c r="K3" s="275"/>
      <c r="L3" s="275"/>
    </row>
    <row r="4" spans="1:48">
      <c r="A4" s="275"/>
      <c r="B4" s="274"/>
      <c r="C4" s="275"/>
      <c r="D4" s="275"/>
      <c r="E4" s="275"/>
      <c r="F4" s="275"/>
      <c r="G4" s="275"/>
      <c r="H4" s="275"/>
      <c r="I4" s="275"/>
      <c r="J4" s="275"/>
      <c r="K4" s="275"/>
      <c r="L4" s="275"/>
    </row>
    <row r="5" spans="1:48">
      <c r="A5" s="275"/>
      <c r="B5" s="274"/>
      <c r="C5" s="275"/>
      <c r="D5" s="275"/>
      <c r="E5" s="275"/>
      <c r="F5" s="275"/>
      <c r="G5" s="275"/>
      <c r="H5" s="275"/>
      <c r="I5" s="275"/>
      <c r="J5" s="275"/>
      <c r="K5" s="275"/>
      <c r="L5" s="275"/>
    </row>
    <row r="6" spans="1:48">
      <c r="A6" s="275"/>
      <c r="B6" s="274"/>
      <c r="C6" s="278"/>
      <c r="D6" s="275"/>
      <c r="E6" s="275"/>
      <c r="F6" s="275"/>
      <c r="G6" s="275"/>
      <c r="H6" s="275"/>
      <c r="I6" s="275"/>
      <c r="J6" s="275"/>
      <c r="K6" s="275"/>
      <c r="L6" s="275"/>
    </row>
    <row r="7" spans="1:48">
      <c r="A7" s="275"/>
      <c r="B7" s="274"/>
      <c r="C7" s="278"/>
      <c r="D7" s="275"/>
      <c r="E7" s="275"/>
      <c r="F7" s="275"/>
      <c r="G7" s="275"/>
      <c r="H7" s="275"/>
      <c r="I7" s="275"/>
      <c r="J7" s="275"/>
      <c r="K7" s="275"/>
      <c r="L7" s="275"/>
    </row>
    <row r="8" spans="1:48">
      <c r="A8" s="275"/>
      <c r="B8" s="274"/>
      <c r="C8" s="278"/>
      <c r="D8" s="275"/>
      <c r="E8" s="275"/>
      <c r="F8" s="275"/>
      <c r="G8" s="275"/>
      <c r="H8" s="275"/>
      <c r="I8" s="275"/>
      <c r="J8" s="275"/>
      <c r="K8" s="275"/>
      <c r="L8" s="275"/>
    </row>
    <row r="9" spans="1:48">
      <c r="A9" s="275"/>
      <c r="B9" s="274"/>
      <c r="C9" s="278"/>
      <c r="D9" s="275"/>
      <c r="E9" s="275"/>
      <c r="F9" s="275"/>
      <c r="G9" s="275"/>
      <c r="H9" s="275"/>
      <c r="I9" s="275"/>
      <c r="J9" s="275"/>
      <c r="K9" s="275"/>
      <c r="L9" s="275"/>
    </row>
    <row r="10" spans="1:48">
      <c r="A10" s="275"/>
      <c r="B10" s="738" t="s">
        <v>348</v>
      </c>
      <c r="C10" s="738"/>
      <c r="D10" s="738"/>
      <c r="E10" s="738"/>
      <c r="F10" s="738"/>
      <c r="G10" s="738"/>
      <c r="H10" s="738"/>
      <c r="I10" s="738"/>
      <c r="J10" s="738"/>
      <c r="K10" s="738"/>
      <c r="L10" s="738"/>
    </row>
    <row r="11" spans="1:48" ht="20.100000000000001" customHeight="1">
      <c r="A11" s="275"/>
      <c r="B11" s="278"/>
      <c r="C11" s="278"/>
      <c r="D11" s="278"/>
      <c r="E11" s="278"/>
      <c r="F11" s="278"/>
      <c r="G11" s="278"/>
      <c r="H11" s="278"/>
      <c r="I11" s="278"/>
      <c r="J11" s="278"/>
      <c r="K11" s="278"/>
      <c r="L11" s="278"/>
    </row>
    <row r="12" spans="1:48" ht="19.95" customHeight="1">
      <c r="A12" s="275"/>
      <c r="B12" s="739" t="s">
        <v>349</v>
      </c>
      <c r="C12" s="739"/>
      <c r="D12" s="735"/>
      <c r="E12" s="735"/>
      <c r="F12" s="735"/>
      <c r="G12" s="735"/>
      <c r="H12" s="735"/>
      <c r="I12" s="735"/>
      <c r="J12" s="735"/>
      <c r="K12" s="735"/>
      <c r="L12" s="735"/>
    </row>
    <row r="13" spans="1:48" ht="20.100000000000001" customHeight="1">
      <c r="A13" s="275"/>
      <c r="B13" s="279"/>
      <c r="C13" s="280"/>
      <c r="D13" s="281"/>
      <c r="E13" s="281"/>
      <c r="F13" s="281"/>
      <c r="G13" s="281"/>
      <c r="H13" s="281"/>
      <c r="I13" s="281"/>
      <c r="J13" s="281"/>
      <c r="K13" s="281"/>
      <c r="L13" s="281"/>
    </row>
    <row r="14" spans="1:48" s="284" customFormat="1" ht="19.95" customHeight="1">
      <c r="A14" s="282"/>
      <c r="B14" s="740" t="s">
        <v>350</v>
      </c>
      <c r="C14" s="740"/>
      <c r="D14" s="735"/>
      <c r="E14" s="735"/>
      <c r="F14" s="735"/>
      <c r="G14" s="735"/>
      <c r="H14" s="735"/>
      <c r="I14" s="735"/>
      <c r="J14" s="735"/>
      <c r="K14" s="735"/>
      <c r="L14" s="735"/>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row>
    <row r="15" spans="1:48" ht="20.100000000000001" customHeight="1">
      <c r="A15" s="275"/>
      <c r="B15" s="274"/>
      <c r="C15" s="285"/>
      <c r="D15" s="275"/>
      <c r="E15" s="275"/>
      <c r="F15" s="275"/>
      <c r="G15" s="275"/>
      <c r="H15" s="275"/>
      <c r="I15" s="275"/>
      <c r="J15" s="275"/>
      <c r="K15" s="275"/>
      <c r="L15" s="275"/>
    </row>
    <row r="16" spans="1:48" s="288" customFormat="1" ht="16.5" customHeight="1">
      <c r="A16" s="286"/>
      <c r="B16" s="734" t="s">
        <v>351</v>
      </c>
      <c r="C16" s="734"/>
      <c r="D16" s="734"/>
      <c r="E16" s="734"/>
      <c r="F16" s="734"/>
      <c r="G16" s="734"/>
      <c r="H16" s="734"/>
      <c r="I16" s="734"/>
      <c r="J16" s="734"/>
      <c r="K16" s="734"/>
      <c r="L16" s="734"/>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row>
    <row r="17" spans="1:12" s="276" customFormat="1" ht="20.100000000000001" customHeight="1">
      <c r="A17" s="275"/>
      <c r="B17" s="274"/>
      <c r="C17" s="285"/>
      <c r="D17" s="275"/>
      <c r="E17" s="275"/>
      <c r="F17" s="275"/>
      <c r="G17" s="275"/>
      <c r="H17" s="275"/>
      <c r="I17" s="275"/>
      <c r="J17" s="275"/>
      <c r="K17" s="275"/>
      <c r="L17" s="275"/>
    </row>
    <row r="18" spans="1:12" s="276" customFormat="1" ht="58.8" customHeight="1">
      <c r="A18" s="275"/>
      <c r="B18" s="289" t="s">
        <v>352</v>
      </c>
      <c r="C18" s="741" t="s">
        <v>360</v>
      </c>
      <c r="D18" s="741"/>
      <c r="E18" s="741"/>
      <c r="F18" s="741"/>
      <c r="G18" s="741"/>
      <c r="H18" s="741"/>
      <c r="I18" s="741"/>
      <c r="J18" s="741"/>
      <c r="K18" s="741"/>
      <c r="L18" s="741"/>
    </row>
    <row r="19" spans="1:12" s="276" customFormat="1" ht="20.100000000000001" customHeight="1">
      <c r="A19" s="275"/>
      <c r="B19" s="291"/>
      <c r="C19" s="290"/>
      <c r="D19" s="290"/>
      <c r="E19" s="290"/>
      <c r="F19" s="290"/>
      <c r="G19" s="290"/>
      <c r="H19" s="290"/>
      <c r="I19" s="290"/>
      <c r="J19" s="290"/>
      <c r="K19" s="290"/>
      <c r="L19" s="290"/>
    </row>
    <row r="20" spans="1:12" s="276" customFormat="1" ht="66.75" customHeight="1">
      <c r="A20" s="275"/>
      <c r="B20" s="289" t="s">
        <v>353</v>
      </c>
      <c r="C20" s="741" t="s">
        <v>354</v>
      </c>
      <c r="D20" s="741"/>
      <c r="E20" s="741"/>
      <c r="F20" s="741"/>
      <c r="G20" s="741"/>
      <c r="H20" s="741"/>
      <c r="I20" s="741"/>
      <c r="J20" s="741"/>
      <c r="K20" s="741"/>
      <c r="L20" s="741"/>
    </row>
    <row r="21" spans="1:12" s="276" customFormat="1" ht="20.100000000000001" customHeight="1">
      <c r="A21" s="275"/>
      <c r="B21" s="292"/>
      <c r="C21" s="293"/>
      <c r="D21" s="286"/>
      <c r="E21" s="286"/>
      <c r="F21" s="286"/>
      <c r="G21" s="286"/>
      <c r="H21" s="286"/>
      <c r="I21" s="286"/>
      <c r="J21" s="286"/>
      <c r="K21" s="286"/>
      <c r="L21" s="286"/>
    </row>
    <row r="22" spans="1:12" s="276" customFormat="1" ht="18.75" customHeight="1">
      <c r="A22" s="275"/>
      <c r="B22" s="289" t="s">
        <v>355</v>
      </c>
      <c r="C22" s="741" t="s">
        <v>356</v>
      </c>
      <c r="D22" s="741"/>
      <c r="E22" s="741"/>
      <c r="F22" s="741"/>
      <c r="G22" s="741"/>
      <c r="H22" s="741"/>
      <c r="I22" s="741"/>
      <c r="J22" s="741"/>
      <c r="K22" s="741"/>
      <c r="L22" s="741"/>
    </row>
    <row r="23" spans="1:12" s="276" customFormat="1" ht="20.100000000000001" customHeight="1">
      <c r="A23" s="275"/>
      <c r="B23" s="274"/>
      <c r="C23" s="285"/>
      <c r="D23" s="275"/>
      <c r="E23" s="275"/>
      <c r="F23" s="275"/>
      <c r="G23" s="275"/>
      <c r="H23" s="275"/>
      <c r="I23" s="275"/>
      <c r="J23" s="275"/>
      <c r="K23" s="275"/>
      <c r="L23" s="275"/>
    </row>
    <row r="24" spans="1:12" s="276" customFormat="1" ht="19.95" customHeight="1">
      <c r="A24" s="275"/>
      <c r="B24" s="274"/>
      <c r="C24" s="735"/>
      <c r="D24" s="735"/>
      <c r="E24" s="735"/>
      <c r="F24" s="735"/>
      <c r="G24" s="735"/>
      <c r="H24" s="736"/>
      <c r="I24" s="736"/>
      <c r="J24" s="736"/>
      <c r="K24" s="736"/>
      <c r="L24" s="736"/>
    </row>
    <row r="25" spans="1:12" s="276" customFormat="1" ht="20.100000000000001" customHeight="1">
      <c r="A25" s="275"/>
      <c r="B25" s="274"/>
      <c r="C25" s="734" t="s">
        <v>361</v>
      </c>
      <c r="D25" s="734"/>
      <c r="E25" s="734"/>
      <c r="F25" s="734"/>
      <c r="G25" s="734"/>
      <c r="H25" s="275"/>
      <c r="I25" s="275"/>
      <c r="J25" s="275"/>
      <c r="K25" s="275"/>
      <c r="L25" s="275"/>
    </row>
    <row r="26" spans="1:12" s="276" customFormat="1" ht="20.100000000000001" customHeight="1">
      <c r="A26" s="275"/>
      <c r="B26" s="274"/>
      <c r="C26" s="275"/>
      <c r="D26" s="275"/>
      <c r="E26" s="275"/>
      <c r="F26" s="275"/>
      <c r="G26" s="275"/>
      <c r="H26" s="275"/>
      <c r="I26" s="275"/>
      <c r="J26" s="275"/>
      <c r="K26" s="275"/>
      <c r="L26" s="275"/>
    </row>
    <row r="27" spans="1:12" s="276" customFormat="1" ht="19.95" customHeight="1">
      <c r="A27" s="275"/>
      <c r="B27" s="274"/>
      <c r="C27" s="735"/>
      <c r="D27" s="735"/>
      <c r="E27" s="735"/>
      <c r="F27" s="735"/>
      <c r="G27" s="735"/>
      <c r="H27" s="736"/>
      <c r="I27" s="736"/>
      <c r="J27" s="736"/>
      <c r="K27" s="736"/>
      <c r="L27" s="736"/>
    </row>
    <row r="28" spans="1:12" s="276" customFormat="1" ht="20.100000000000001" customHeight="1">
      <c r="A28" s="275"/>
      <c r="B28" s="274"/>
      <c r="C28" s="734" t="s">
        <v>357</v>
      </c>
      <c r="D28" s="734"/>
      <c r="E28" s="734"/>
      <c r="F28" s="734"/>
      <c r="G28" s="734"/>
      <c r="H28" s="275"/>
      <c r="I28" s="275"/>
      <c r="J28" s="275"/>
      <c r="K28" s="275"/>
      <c r="L28" s="275"/>
    </row>
    <row r="29" spans="1:12" s="276" customFormat="1" ht="20.100000000000001" customHeight="1">
      <c r="A29" s="275"/>
      <c r="B29" s="274"/>
      <c r="C29" s="294"/>
      <c r="D29" s="294"/>
      <c r="E29" s="294"/>
      <c r="F29" s="294"/>
      <c r="G29" s="294"/>
      <c r="H29" s="275"/>
      <c r="I29" s="275"/>
      <c r="J29" s="275"/>
      <c r="K29" s="275"/>
      <c r="L29" s="275"/>
    </row>
    <row r="30" spans="1:12" s="276" customFormat="1" ht="19.95" customHeight="1">
      <c r="A30" s="275"/>
      <c r="B30" s="274"/>
      <c r="C30" s="735"/>
      <c r="D30" s="735"/>
      <c r="E30" s="735"/>
      <c r="F30" s="735"/>
      <c r="G30" s="735"/>
      <c r="H30" s="736"/>
      <c r="I30" s="736"/>
      <c r="J30" s="736"/>
      <c r="K30" s="736"/>
      <c r="L30" s="736"/>
    </row>
    <row r="31" spans="1:12" s="276" customFormat="1" ht="20.100000000000001" customHeight="1">
      <c r="A31" s="275"/>
      <c r="B31" s="274"/>
      <c r="C31" s="734" t="s">
        <v>358</v>
      </c>
      <c r="D31" s="734"/>
      <c r="E31" s="734"/>
      <c r="F31" s="734"/>
      <c r="G31" s="734"/>
      <c r="H31" s="275"/>
      <c r="I31" s="275"/>
      <c r="J31" s="275"/>
      <c r="K31" s="275"/>
      <c r="L31" s="275"/>
    </row>
    <row r="32" spans="1:12" s="276" customFormat="1" ht="20.100000000000001" customHeight="1">
      <c r="A32" s="275"/>
      <c r="B32" s="274"/>
      <c r="C32" s="294"/>
      <c r="D32" s="294"/>
      <c r="E32" s="294"/>
      <c r="F32" s="294"/>
      <c r="G32" s="294"/>
      <c r="H32" s="275"/>
      <c r="I32" s="275"/>
      <c r="J32" s="275"/>
      <c r="K32" s="275"/>
      <c r="L32" s="275"/>
    </row>
    <row r="33" spans="1:12" s="276" customFormat="1" ht="19.95" customHeight="1">
      <c r="A33" s="275"/>
      <c r="B33" s="274"/>
      <c r="C33" s="737"/>
      <c r="D33" s="737"/>
      <c r="E33" s="737"/>
      <c r="F33" s="737"/>
      <c r="G33" s="737"/>
      <c r="H33" s="736"/>
      <c r="I33" s="736"/>
      <c r="J33" s="736"/>
      <c r="K33" s="736"/>
      <c r="L33" s="736"/>
    </row>
    <row r="34" spans="1:12" s="276" customFormat="1" ht="20.100000000000001" customHeight="1">
      <c r="A34" s="275"/>
      <c r="B34" s="274"/>
      <c r="C34" s="734" t="s">
        <v>359</v>
      </c>
      <c r="D34" s="734"/>
      <c r="E34" s="734"/>
      <c r="F34" s="734"/>
      <c r="G34" s="734"/>
      <c r="H34" s="275"/>
      <c r="I34" s="275"/>
      <c r="J34" s="275"/>
      <c r="K34" s="275"/>
      <c r="L34" s="275"/>
    </row>
    <row r="35" spans="1:12" s="276" customFormat="1" ht="20.100000000000001" customHeight="1">
      <c r="A35" s="275"/>
      <c r="B35" s="274"/>
      <c r="H35" s="275"/>
      <c r="I35" s="275"/>
      <c r="J35" s="275"/>
      <c r="K35" s="275"/>
      <c r="L35" s="275"/>
    </row>
    <row r="36" spans="1:12" s="276" customFormat="1" ht="30" customHeight="1">
      <c r="A36" s="275"/>
      <c r="B36" s="274"/>
      <c r="C36" s="275"/>
      <c r="D36" s="275"/>
      <c r="E36" s="275"/>
      <c r="F36" s="275"/>
      <c r="G36" s="275"/>
      <c r="H36" s="275"/>
      <c r="I36" s="275"/>
      <c r="J36" s="275"/>
      <c r="K36" s="275"/>
      <c r="L36" s="275"/>
    </row>
    <row r="37" spans="1:12" s="276" customFormat="1">
      <c r="A37" s="275"/>
      <c r="B37" s="274"/>
      <c r="C37" s="275"/>
      <c r="D37" s="275"/>
      <c r="E37" s="275"/>
      <c r="F37" s="275"/>
      <c r="G37" s="275"/>
      <c r="H37" s="275"/>
      <c r="I37" s="275"/>
      <c r="J37" s="275"/>
      <c r="K37" s="275"/>
      <c r="L37" s="275"/>
    </row>
    <row r="38" spans="1:12" s="276" customFormat="1">
      <c r="A38" s="275"/>
      <c r="B38" s="274"/>
      <c r="C38" s="275"/>
      <c r="D38" s="275"/>
      <c r="E38" s="275"/>
      <c r="F38" s="275"/>
      <c r="G38" s="275"/>
      <c r="H38" s="275"/>
      <c r="I38" s="275"/>
      <c r="J38" s="275"/>
      <c r="K38" s="275"/>
      <c r="L38" s="275"/>
    </row>
    <row r="39" spans="1:12" s="276" customFormat="1">
      <c r="A39" s="275"/>
      <c r="B39" s="274"/>
      <c r="C39" s="275"/>
      <c r="D39" s="275"/>
      <c r="E39" s="275"/>
      <c r="F39" s="275"/>
      <c r="G39" s="275"/>
      <c r="H39" s="275"/>
      <c r="I39" s="275"/>
      <c r="J39" s="275"/>
      <c r="K39" s="275"/>
      <c r="L39" s="275"/>
    </row>
    <row r="40" spans="1:12" s="276" customFormat="1">
      <c r="A40" s="275"/>
      <c r="B40" s="274"/>
      <c r="C40" s="275"/>
      <c r="D40" s="275"/>
      <c r="E40" s="275"/>
      <c r="F40" s="275"/>
      <c r="G40" s="275"/>
      <c r="H40" s="275"/>
      <c r="I40" s="275"/>
      <c r="J40" s="275"/>
      <c r="K40" s="275"/>
      <c r="L40" s="275"/>
    </row>
    <row r="41" spans="1:12" s="276" customFormat="1">
      <c r="A41" s="275"/>
      <c r="B41" s="274"/>
      <c r="C41" s="275"/>
      <c r="D41" s="275"/>
      <c r="E41" s="275"/>
      <c r="F41" s="275"/>
      <c r="G41" s="275"/>
      <c r="H41" s="275"/>
      <c r="I41" s="275"/>
      <c r="J41" s="275"/>
      <c r="K41" s="275"/>
      <c r="L41" s="275"/>
    </row>
    <row r="42" spans="1:12" s="276" customFormat="1">
      <c r="A42" s="275"/>
      <c r="B42" s="274"/>
      <c r="C42" s="275"/>
      <c r="D42" s="275"/>
      <c r="E42" s="275"/>
      <c r="F42" s="275"/>
      <c r="G42" s="275"/>
      <c r="H42" s="275"/>
      <c r="I42" s="275"/>
      <c r="J42" s="275"/>
      <c r="K42" s="275"/>
      <c r="L42" s="275"/>
    </row>
    <row r="43" spans="1:12" s="276" customFormat="1">
      <c r="A43" s="275"/>
      <c r="B43" s="274"/>
      <c r="C43" s="275"/>
      <c r="D43" s="275"/>
      <c r="E43" s="275"/>
      <c r="F43" s="275"/>
      <c r="G43" s="275"/>
      <c r="H43" s="275"/>
      <c r="I43" s="275"/>
      <c r="J43" s="275"/>
      <c r="K43" s="275"/>
      <c r="L43" s="275"/>
    </row>
    <row r="44" spans="1:12" s="276" customFormat="1">
      <c r="B44" s="295"/>
    </row>
    <row r="45" spans="1:12" s="276" customFormat="1">
      <c r="B45" s="295"/>
    </row>
    <row r="46" spans="1:12" s="276" customFormat="1">
      <c r="A46" s="296"/>
      <c r="B46" s="295"/>
    </row>
    <row r="47" spans="1:12" s="276" customFormat="1">
      <c r="B47" s="295"/>
    </row>
    <row r="48" spans="1:12" s="276" customFormat="1">
      <c r="A48" s="296"/>
      <c r="B48" s="295"/>
    </row>
    <row r="49" spans="1:2" s="276" customFormat="1">
      <c r="B49" s="295"/>
    </row>
    <row r="50" spans="1:2" s="276" customFormat="1">
      <c r="A50" s="296"/>
      <c r="B50" s="295"/>
    </row>
    <row r="51" spans="1:2" s="276" customFormat="1">
      <c r="B51" s="295"/>
    </row>
    <row r="52" spans="1:2" s="276" customFormat="1">
      <c r="A52" s="296"/>
      <c r="B52" s="295"/>
    </row>
    <row r="53" spans="1:2" s="276" customFormat="1">
      <c r="B53" s="295"/>
    </row>
    <row r="54" spans="1:2" s="276" customFormat="1">
      <c r="B54" s="295"/>
    </row>
    <row r="55" spans="1:2" s="276" customFormat="1">
      <c r="B55" s="295"/>
    </row>
    <row r="56" spans="1:2" s="276" customFormat="1">
      <c r="B56" s="295"/>
    </row>
    <row r="57" spans="1:2" s="276" customFormat="1">
      <c r="B57" s="295"/>
    </row>
    <row r="58" spans="1:2" s="276" customFormat="1">
      <c r="B58" s="295"/>
    </row>
    <row r="59" spans="1:2" s="276" customFormat="1">
      <c r="B59" s="295"/>
    </row>
    <row r="60" spans="1:2" s="276" customFormat="1">
      <c r="B60" s="295"/>
    </row>
    <row r="61" spans="1:2" s="276" customFormat="1">
      <c r="B61" s="295"/>
    </row>
    <row r="62" spans="1:2" s="276" customFormat="1">
      <c r="B62" s="295"/>
    </row>
    <row r="63" spans="1:2" s="276" customFormat="1">
      <c r="B63" s="295"/>
    </row>
    <row r="64" spans="1:2" s="276" customFormat="1">
      <c r="B64" s="295"/>
    </row>
    <row r="65" spans="2:2" s="276" customFormat="1">
      <c r="B65" s="295"/>
    </row>
    <row r="66" spans="2:2" s="276" customFormat="1">
      <c r="B66" s="295"/>
    </row>
    <row r="67" spans="2:2" s="276" customFormat="1">
      <c r="B67" s="295"/>
    </row>
    <row r="68" spans="2:2" s="276" customFormat="1">
      <c r="B68" s="295"/>
    </row>
    <row r="69" spans="2:2" s="276" customFormat="1">
      <c r="B69" s="295"/>
    </row>
    <row r="70" spans="2:2" s="276" customFormat="1">
      <c r="B70" s="295"/>
    </row>
    <row r="71" spans="2:2" s="276" customFormat="1">
      <c r="B71" s="295"/>
    </row>
    <row r="72" spans="2:2" s="276" customFormat="1">
      <c r="B72" s="295"/>
    </row>
    <row r="73" spans="2:2" s="276" customFormat="1">
      <c r="B73" s="295"/>
    </row>
    <row r="74" spans="2:2" s="276" customFormat="1">
      <c r="B74" s="295"/>
    </row>
    <row r="75" spans="2:2" s="276" customFormat="1">
      <c r="B75" s="295"/>
    </row>
    <row r="76" spans="2:2" s="276" customFormat="1">
      <c r="B76" s="295"/>
    </row>
    <row r="77" spans="2:2" s="276" customFormat="1">
      <c r="B77" s="295"/>
    </row>
    <row r="78" spans="2:2" s="276" customFormat="1">
      <c r="B78" s="295"/>
    </row>
    <row r="79" spans="2:2" s="276" customFormat="1">
      <c r="B79" s="295"/>
    </row>
    <row r="80" spans="2:2" s="276" customFormat="1">
      <c r="B80" s="295"/>
    </row>
    <row r="81" spans="2:2" s="276" customFormat="1">
      <c r="B81" s="295"/>
    </row>
    <row r="82" spans="2:2" s="276" customFormat="1">
      <c r="B82" s="295"/>
    </row>
    <row r="83" spans="2:2" s="276" customFormat="1">
      <c r="B83" s="295"/>
    </row>
    <row r="84" spans="2:2" s="276" customFormat="1">
      <c r="B84" s="295"/>
    </row>
    <row r="85" spans="2:2" s="276" customFormat="1">
      <c r="B85" s="295"/>
    </row>
    <row r="86" spans="2:2" s="276" customFormat="1">
      <c r="B86" s="295"/>
    </row>
    <row r="87" spans="2:2" s="276" customFormat="1">
      <c r="B87" s="295"/>
    </row>
    <row r="88" spans="2:2" s="276" customFormat="1">
      <c r="B88" s="295"/>
    </row>
    <row r="89" spans="2:2" s="276" customFormat="1">
      <c r="B89" s="295"/>
    </row>
    <row r="90" spans="2:2" s="276" customFormat="1">
      <c r="B90" s="295"/>
    </row>
    <row r="91" spans="2:2" s="276" customFormat="1">
      <c r="B91" s="295"/>
    </row>
    <row r="92" spans="2:2" s="276" customFormat="1">
      <c r="B92" s="295"/>
    </row>
    <row r="93" spans="2:2" s="276" customFormat="1">
      <c r="B93" s="295"/>
    </row>
    <row r="94" spans="2:2" s="276" customFormat="1">
      <c r="B94" s="295"/>
    </row>
    <row r="95" spans="2:2" s="276" customFormat="1">
      <c r="B95" s="295"/>
    </row>
    <row r="96" spans="2:2" s="276" customFormat="1">
      <c r="B96" s="295"/>
    </row>
    <row r="97" spans="2:2" s="276" customFormat="1">
      <c r="B97" s="295"/>
    </row>
    <row r="98" spans="2:2" s="276" customFormat="1">
      <c r="B98" s="295"/>
    </row>
    <row r="99" spans="2:2" s="276" customFormat="1">
      <c r="B99" s="295"/>
    </row>
    <row r="100" spans="2:2" s="276" customFormat="1">
      <c r="B100" s="295"/>
    </row>
    <row r="101" spans="2:2" s="276" customFormat="1">
      <c r="B101" s="295"/>
    </row>
    <row r="102" spans="2:2" s="276" customFormat="1">
      <c r="B102" s="295"/>
    </row>
    <row r="103" spans="2:2" s="276" customFormat="1">
      <c r="B103" s="295"/>
    </row>
    <row r="104" spans="2:2" s="276" customFormat="1">
      <c r="B104" s="295"/>
    </row>
    <row r="105" spans="2:2" s="276" customFormat="1">
      <c r="B105" s="295"/>
    </row>
    <row r="106" spans="2:2" s="276" customFormat="1">
      <c r="B106" s="295"/>
    </row>
    <row r="107" spans="2:2" s="276" customFormat="1">
      <c r="B107" s="295"/>
    </row>
    <row r="108" spans="2:2" s="276" customFormat="1">
      <c r="B108" s="295"/>
    </row>
    <row r="109" spans="2:2" s="276" customFormat="1">
      <c r="B109" s="295"/>
    </row>
    <row r="110" spans="2:2" s="276" customFormat="1">
      <c r="B110" s="295"/>
    </row>
    <row r="111" spans="2:2" s="276" customFormat="1">
      <c r="B111" s="295"/>
    </row>
    <row r="112" spans="2:2" s="276" customFormat="1">
      <c r="B112" s="295"/>
    </row>
    <row r="113" spans="2:2" s="276" customFormat="1">
      <c r="B113" s="295"/>
    </row>
    <row r="114" spans="2:2" s="276" customFormat="1">
      <c r="B114" s="295"/>
    </row>
    <row r="115" spans="2:2" s="276" customFormat="1">
      <c r="B115" s="295"/>
    </row>
    <row r="116" spans="2:2" s="276" customFormat="1">
      <c r="B116" s="295"/>
    </row>
    <row r="117" spans="2:2" s="276" customFormat="1">
      <c r="B117" s="295"/>
    </row>
    <row r="118" spans="2:2" s="276" customFormat="1">
      <c r="B118" s="295"/>
    </row>
    <row r="119" spans="2:2" s="276" customFormat="1">
      <c r="B119" s="295"/>
    </row>
    <row r="120" spans="2:2" s="276" customFormat="1">
      <c r="B120" s="295"/>
    </row>
    <row r="121" spans="2:2" s="276" customFormat="1">
      <c r="B121" s="295"/>
    </row>
    <row r="122" spans="2:2" s="276" customFormat="1">
      <c r="B122" s="295"/>
    </row>
    <row r="123" spans="2:2" s="276" customFormat="1">
      <c r="B123" s="295"/>
    </row>
    <row r="124" spans="2:2" s="276" customFormat="1">
      <c r="B124" s="295"/>
    </row>
    <row r="125" spans="2:2" s="276" customFormat="1">
      <c r="B125" s="295"/>
    </row>
    <row r="126" spans="2:2" s="276" customFormat="1">
      <c r="B126" s="295"/>
    </row>
    <row r="127" spans="2:2" s="276" customFormat="1">
      <c r="B127" s="295"/>
    </row>
    <row r="128" spans="2:2" s="276" customFormat="1">
      <c r="B128" s="295"/>
    </row>
    <row r="129" spans="2:2" s="276" customFormat="1">
      <c r="B129" s="295"/>
    </row>
    <row r="130" spans="2:2" s="276" customFormat="1">
      <c r="B130" s="295"/>
    </row>
    <row r="131" spans="2:2" s="276" customFormat="1">
      <c r="B131" s="295"/>
    </row>
    <row r="132" spans="2:2" s="276" customFormat="1">
      <c r="B132" s="295"/>
    </row>
    <row r="133" spans="2:2" s="276" customFormat="1">
      <c r="B133" s="295"/>
    </row>
    <row r="134" spans="2:2" s="276" customFormat="1">
      <c r="B134" s="295"/>
    </row>
    <row r="135" spans="2:2" s="276" customFormat="1">
      <c r="B135" s="295"/>
    </row>
    <row r="136" spans="2:2" s="276" customFormat="1">
      <c r="B136" s="295"/>
    </row>
    <row r="137" spans="2:2" s="276" customFormat="1">
      <c r="B137" s="295"/>
    </row>
    <row r="138" spans="2:2" s="276" customFormat="1">
      <c r="B138" s="295"/>
    </row>
    <row r="139" spans="2:2" s="276" customFormat="1">
      <c r="B139" s="295"/>
    </row>
    <row r="140" spans="2:2" s="276" customFormat="1">
      <c r="B140" s="295"/>
    </row>
    <row r="141" spans="2:2" s="276" customFormat="1">
      <c r="B141" s="295"/>
    </row>
    <row r="142" spans="2:2" s="276" customFormat="1">
      <c r="B142" s="295"/>
    </row>
    <row r="143" spans="2:2" s="276" customFormat="1">
      <c r="B143" s="295"/>
    </row>
    <row r="144" spans="2:2" s="276" customFormat="1">
      <c r="B144" s="295"/>
    </row>
    <row r="145" spans="2:2" s="276" customFormat="1">
      <c r="B145" s="295"/>
    </row>
    <row r="146" spans="2:2" s="276" customFormat="1">
      <c r="B146" s="295"/>
    </row>
    <row r="147" spans="2:2" s="276" customFormat="1">
      <c r="B147" s="295"/>
    </row>
    <row r="148" spans="2:2" s="276" customFormat="1">
      <c r="B148" s="295"/>
    </row>
    <row r="149" spans="2:2" s="276" customFormat="1">
      <c r="B149" s="295"/>
    </row>
    <row r="150" spans="2:2" s="276" customFormat="1">
      <c r="B150" s="295"/>
    </row>
    <row r="151" spans="2:2" s="276" customFormat="1">
      <c r="B151" s="295"/>
    </row>
    <row r="152" spans="2:2" s="276" customFormat="1">
      <c r="B152" s="295"/>
    </row>
    <row r="153" spans="2:2" s="276" customFormat="1">
      <c r="B153" s="295"/>
    </row>
    <row r="154" spans="2:2" s="276" customFormat="1">
      <c r="B154" s="295"/>
    </row>
    <row r="155" spans="2:2" s="276" customFormat="1">
      <c r="B155" s="295"/>
    </row>
    <row r="156" spans="2:2" s="276" customFormat="1">
      <c r="B156" s="295"/>
    </row>
    <row r="157" spans="2:2" s="276" customFormat="1">
      <c r="B157" s="295"/>
    </row>
    <row r="158" spans="2:2" s="276" customFormat="1">
      <c r="B158" s="295"/>
    </row>
    <row r="159" spans="2:2" s="276" customFormat="1">
      <c r="B159" s="295"/>
    </row>
    <row r="160" spans="2:2" s="276" customFormat="1">
      <c r="B160" s="295"/>
    </row>
    <row r="161" spans="2:2" s="276" customFormat="1">
      <c r="B161" s="295"/>
    </row>
    <row r="162" spans="2:2" s="276" customFormat="1">
      <c r="B162" s="295"/>
    </row>
    <row r="163" spans="2:2" s="276" customFormat="1">
      <c r="B163" s="295"/>
    </row>
    <row r="164" spans="2:2" s="276" customFormat="1">
      <c r="B164" s="295"/>
    </row>
    <row r="165" spans="2:2" s="276" customFormat="1">
      <c r="B165" s="295"/>
    </row>
    <row r="166" spans="2:2" s="276" customFormat="1">
      <c r="B166" s="295"/>
    </row>
    <row r="167" spans="2:2" s="276" customFormat="1">
      <c r="B167" s="295"/>
    </row>
    <row r="168" spans="2:2" s="276" customFormat="1">
      <c r="B168" s="295"/>
    </row>
    <row r="169" spans="2:2" s="276" customFormat="1">
      <c r="B169" s="295"/>
    </row>
    <row r="170" spans="2:2" s="276" customFormat="1">
      <c r="B170" s="295"/>
    </row>
    <row r="171" spans="2:2" s="276" customFormat="1">
      <c r="B171" s="295"/>
    </row>
    <row r="172" spans="2:2" s="276" customFormat="1">
      <c r="B172" s="295"/>
    </row>
    <row r="173" spans="2:2" s="276" customFormat="1">
      <c r="B173" s="295"/>
    </row>
    <row r="174" spans="2:2" s="276" customFormat="1">
      <c r="B174" s="295"/>
    </row>
    <row r="175" spans="2:2" s="276" customFormat="1">
      <c r="B175" s="295"/>
    </row>
    <row r="176" spans="2:2" s="276" customFormat="1">
      <c r="B176" s="295"/>
    </row>
    <row r="177" spans="2:2" s="276" customFormat="1">
      <c r="B177" s="295"/>
    </row>
    <row r="178" spans="2:2" s="276" customFormat="1">
      <c r="B178" s="295"/>
    </row>
    <row r="179" spans="2:2" s="276" customFormat="1">
      <c r="B179" s="295"/>
    </row>
    <row r="180" spans="2:2" s="276" customFormat="1">
      <c r="B180" s="295"/>
    </row>
    <row r="181" spans="2:2" s="276" customFormat="1">
      <c r="B181" s="295"/>
    </row>
    <row r="182" spans="2:2" s="276" customFormat="1">
      <c r="B182" s="295"/>
    </row>
    <row r="183" spans="2:2" s="276" customFormat="1">
      <c r="B183" s="295"/>
    </row>
    <row r="184" spans="2:2" s="276" customFormat="1">
      <c r="B184" s="295"/>
    </row>
    <row r="185" spans="2:2" s="276" customFormat="1">
      <c r="B185" s="295"/>
    </row>
    <row r="186" spans="2:2" s="276" customFormat="1">
      <c r="B186" s="295"/>
    </row>
    <row r="187" spans="2:2" s="276" customFormat="1">
      <c r="B187" s="295"/>
    </row>
    <row r="188" spans="2:2" s="276" customFormat="1">
      <c r="B188" s="295"/>
    </row>
    <row r="189" spans="2:2" s="276" customFormat="1">
      <c r="B189" s="295"/>
    </row>
    <row r="190" spans="2:2" s="276" customFormat="1">
      <c r="B190" s="295"/>
    </row>
    <row r="191" spans="2:2" s="276" customFormat="1">
      <c r="B191" s="295"/>
    </row>
    <row r="192" spans="2:2" s="276" customFormat="1">
      <c r="B192" s="295"/>
    </row>
    <row r="193" spans="2:2" s="276" customFormat="1">
      <c r="B193" s="295"/>
    </row>
    <row r="194" spans="2:2" s="276" customFormat="1">
      <c r="B194" s="295"/>
    </row>
    <row r="195" spans="2:2" s="276" customFormat="1">
      <c r="B195" s="295"/>
    </row>
    <row r="196" spans="2:2" s="276" customFormat="1">
      <c r="B196" s="295"/>
    </row>
    <row r="197" spans="2:2" s="276" customFormat="1">
      <c r="B197" s="295"/>
    </row>
    <row r="198" spans="2:2" s="276" customFormat="1">
      <c r="B198" s="295"/>
    </row>
    <row r="199" spans="2:2" s="276" customFormat="1">
      <c r="B199" s="295"/>
    </row>
    <row r="200" spans="2:2" s="276" customFormat="1">
      <c r="B200" s="295"/>
    </row>
    <row r="201" spans="2:2" s="276" customFormat="1">
      <c r="B201" s="295"/>
    </row>
    <row r="202" spans="2:2" s="276" customFormat="1">
      <c r="B202" s="295"/>
    </row>
    <row r="203" spans="2:2" s="276" customFormat="1">
      <c r="B203" s="295"/>
    </row>
    <row r="204" spans="2:2" s="276" customFormat="1">
      <c r="B204" s="295"/>
    </row>
    <row r="205" spans="2:2" s="276" customFormat="1">
      <c r="B205" s="295"/>
    </row>
    <row r="206" spans="2:2" s="276" customFormat="1">
      <c r="B206" s="295"/>
    </row>
    <row r="207" spans="2:2" s="276" customFormat="1">
      <c r="B207" s="295"/>
    </row>
    <row r="208" spans="2:2" s="276" customFormat="1">
      <c r="B208" s="295"/>
    </row>
    <row r="209" spans="2:2" s="276" customFormat="1">
      <c r="B209" s="295"/>
    </row>
    <row r="210" spans="2:2" s="276" customFormat="1">
      <c r="B210" s="295"/>
    </row>
    <row r="211" spans="2:2" s="276" customFormat="1">
      <c r="B211" s="295"/>
    </row>
    <row r="212" spans="2:2" s="276" customFormat="1">
      <c r="B212" s="295"/>
    </row>
    <row r="213" spans="2:2" s="276" customFormat="1">
      <c r="B213" s="295"/>
    </row>
    <row r="214" spans="2:2" s="276" customFormat="1">
      <c r="B214" s="295"/>
    </row>
    <row r="215" spans="2:2" s="276" customFormat="1">
      <c r="B215" s="295"/>
    </row>
    <row r="216" spans="2:2" s="276" customFormat="1">
      <c r="B216" s="295"/>
    </row>
    <row r="217" spans="2:2" s="276" customFormat="1">
      <c r="B217" s="295"/>
    </row>
    <row r="218" spans="2:2" s="276" customFormat="1">
      <c r="B218" s="295"/>
    </row>
    <row r="219" spans="2:2" s="276" customFormat="1">
      <c r="B219" s="295"/>
    </row>
    <row r="220" spans="2:2" s="276" customFormat="1">
      <c r="B220" s="295"/>
    </row>
    <row r="221" spans="2:2" s="276" customFormat="1">
      <c r="B221" s="295"/>
    </row>
    <row r="222" spans="2:2" s="276" customFormat="1">
      <c r="B222" s="295"/>
    </row>
    <row r="223" spans="2:2" s="276" customFormat="1">
      <c r="B223" s="295"/>
    </row>
    <row r="224" spans="2:2" s="276" customFormat="1">
      <c r="B224" s="295"/>
    </row>
    <row r="225" spans="2:2" s="276" customFormat="1">
      <c r="B225" s="295"/>
    </row>
    <row r="226" spans="2:2" s="276" customFormat="1">
      <c r="B226" s="295"/>
    </row>
    <row r="227" spans="2:2" s="276" customFormat="1">
      <c r="B227" s="295"/>
    </row>
    <row r="228" spans="2:2" s="276" customFormat="1">
      <c r="B228" s="295"/>
    </row>
    <row r="229" spans="2:2" s="276" customFormat="1">
      <c r="B229" s="295"/>
    </row>
    <row r="230" spans="2:2" s="276" customFormat="1">
      <c r="B230" s="295"/>
    </row>
    <row r="231" spans="2:2" s="276" customFormat="1">
      <c r="B231" s="295"/>
    </row>
    <row r="232" spans="2:2" s="276" customFormat="1">
      <c r="B232" s="295"/>
    </row>
    <row r="233" spans="2:2" s="276" customFormat="1">
      <c r="B233" s="295"/>
    </row>
    <row r="234" spans="2:2" s="276" customFormat="1">
      <c r="B234" s="295"/>
    </row>
    <row r="235" spans="2:2" s="276" customFormat="1">
      <c r="B235" s="295"/>
    </row>
    <row r="236" spans="2:2" s="276" customFormat="1">
      <c r="B236" s="295"/>
    </row>
    <row r="237" spans="2:2" s="276" customFormat="1">
      <c r="B237" s="295"/>
    </row>
    <row r="238" spans="2:2" s="276" customFormat="1">
      <c r="B238" s="295"/>
    </row>
    <row r="239" spans="2:2" s="276" customFormat="1">
      <c r="B239" s="295"/>
    </row>
    <row r="240" spans="2:2" s="276" customFormat="1">
      <c r="B240" s="295"/>
    </row>
    <row r="241" spans="2:2" s="276" customFormat="1">
      <c r="B241" s="295"/>
    </row>
    <row r="242" spans="2:2" s="276" customFormat="1">
      <c r="B242" s="295"/>
    </row>
  </sheetData>
  <sheetProtection selectLockedCells="1"/>
  <mergeCells count="17">
    <mergeCell ref="C27:L27"/>
    <mergeCell ref="B10:L10"/>
    <mergeCell ref="B12:C12"/>
    <mergeCell ref="D12:L12"/>
    <mergeCell ref="B14:C14"/>
    <mergeCell ref="D14:L14"/>
    <mergeCell ref="B16:L16"/>
    <mergeCell ref="C18:L18"/>
    <mergeCell ref="C20:L20"/>
    <mergeCell ref="C22:L22"/>
    <mergeCell ref="C24:L24"/>
    <mergeCell ref="C25:G25"/>
    <mergeCell ref="C28:G28"/>
    <mergeCell ref="C30:L30"/>
    <mergeCell ref="C31:G31"/>
    <mergeCell ref="C33:L33"/>
    <mergeCell ref="C34:G34"/>
  </mergeCells>
  <printOptions horizontalCentered="1"/>
  <pageMargins left="0.7" right="0.7" top="0.75" bottom="0.75" header="0.3" footer="0.3"/>
  <pageSetup scale="64" orientation="portrait" r:id="rId1"/>
  <headerFooter>
    <oddFoote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A7472-315E-4AC9-BB21-06E676D82EE6}">
  <sheetPr>
    <tabColor theme="7"/>
  </sheetPr>
  <dimension ref="B1:F44"/>
  <sheetViews>
    <sheetView showGridLines="0" topLeftCell="A2" zoomScaleNormal="100" workbookViewId="0">
      <selection activeCell="H10" sqref="H9:H10"/>
    </sheetView>
  </sheetViews>
  <sheetFormatPr defaultColWidth="56" defaultRowHeight="18"/>
  <cols>
    <col min="1" max="1" width="5.33203125" style="16" customWidth="1"/>
    <col min="2" max="3" width="7.44140625" style="16" customWidth="1"/>
    <col min="4" max="4" width="59" style="19" customWidth="1"/>
    <col min="5" max="5" width="10.5546875" style="16" customWidth="1"/>
    <col min="6" max="6" width="65.33203125" style="16" customWidth="1"/>
    <col min="7" max="7" width="5.44140625" style="16" customWidth="1"/>
    <col min="8" max="16384" width="56" style="16"/>
  </cols>
  <sheetData>
    <row r="1" spans="2:6" ht="33.75" customHeight="1">
      <c r="B1" s="749">
        <f>PREAPPLICATION!D10</f>
        <v>0</v>
      </c>
      <c r="C1" s="749"/>
      <c r="D1" s="749"/>
      <c r="E1" s="749"/>
      <c r="F1" s="749"/>
    </row>
    <row r="2" spans="2:6" ht="34.5" customHeight="1">
      <c r="B2" s="756">
        <f>'Project Details'!E6</f>
        <v>0</v>
      </c>
      <c r="C2" s="756"/>
      <c r="D2" s="756"/>
      <c r="E2" s="756"/>
      <c r="F2" s="756"/>
    </row>
    <row r="3" spans="2:6" ht="46.5" customHeight="1">
      <c r="B3" s="757" t="s">
        <v>110</v>
      </c>
      <c r="C3" s="758"/>
      <c r="D3" s="758"/>
      <c r="E3" s="758"/>
      <c r="F3" s="759"/>
    </row>
    <row r="4" spans="2:6" s="23" customFormat="1" ht="20.399999999999999" customHeight="1">
      <c r="B4" s="750" t="s">
        <v>94</v>
      </c>
      <c r="C4" s="751"/>
      <c r="D4" s="751"/>
      <c r="E4" s="751"/>
      <c r="F4" s="752"/>
    </row>
    <row r="5" spans="2:6" ht="18.75" customHeight="1">
      <c r="B5" s="24">
        <v>1</v>
      </c>
      <c r="C5" s="44" t="s">
        <v>106</v>
      </c>
      <c r="D5" s="760" t="s">
        <v>385</v>
      </c>
      <c r="E5" s="761"/>
      <c r="F5" s="762"/>
    </row>
    <row r="6" spans="2:6" ht="18.75" customHeight="1">
      <c r="B6" s="24">
        <v>1</v>
      </c>
      <c r="C6" s="57"/>
      <c r="D6" s="472" t="s">
        <v>124</v>
      </c>
      <c r="E6" s="473"/>
      <c r="F6" s="474"/>
    </row>
    <row r="7" spans="2:6" ht="18.600000000000001" customHeight="1">
      <c r="B7" s="24">
        <v>1</v>
      </c>
      <c r="C7" s="57"/>
      <c r="D7" s="472" t="s">
        <v>109</v>
      </c>
      <c r="E7" s="473"/>
      <c r="F7" s="474"/>
    </row>
    <row r="8" spans="2:6" s="61" customFormat="1" ht="18" customHeight="1">
      <c r="B8" s="307">
        <v>2</v>
      </c>
      <c r="C8" s="62"/>
      <c r="D8" s="766" t="s">
        <v>112</v>
      </c>
      <c r="E8" s="767"/>
      <c r="F8" s="768"/>
    </row>
    <row r="9" spans="2:6" s="61" customFormat="1">
      <c r="B9" s="307">
        <v>2</v>
      </c>
      <c r="C9" s="62"/>
      <c r="D9" s="763" t="s">
        <v>125</v>
      </c>
      <c r="E9" s="764"/>
      <c r="F9" s="765"/>
    </row>
    <row r="10" spans="2:6" s="61" customFormat="1" ht="20.25" customHeight="1">
      <c r="B10" s="307">
        <v>2</v>
      </c>
      <c r="C10" s="62"/>
      <c r="D10" s="763" t="s">
        <v>126</v>
      </c>
      <c r="E10" s="764"/>
      <c r="F10" s="765"/>
    </row>
    <row r="11" spans="2:6" s="61" customFormat="1" ht="20.25" customHeight="1">
      <c r="B11" s="307">
        <v>2</v>
      </c>
      <c r="C11" s="62"/>
      <c r="D11" s="763" t="s">
        <v>127</v>
      </c>
      <c r="E11" s="764"/>
      <c r="F11" s="765"/>
    </row>
    <row r="12" spans="2:6" s="61" customFormat="1" ht="20.25" customHeight="1">
      <c r="B12" s="307">
        <v>2</v>
      </c>
      <c r="C12" s="62"/>
      <c r="D12" s="763" t="s">
        <v>128</v>
      </c>
      <c r="E12" s="764"/>
      <c r="F12" s="765"/>
    </row>
    <row r="13" spans="2:6" s="61" customFormat="1" ht="20.25" customHeight="1">
      <c r="B13" s="307">
        <v>2</v>
      </c>
      <c r="C13" s="62"/>
      <c r="D13" s="763" t="s">
        <v>129</v>
      </c>
      <c r="E13" s="764"/>
      <c r="F13" s="765"/>
    </row>
    <row r="14" spans="2:6" ht="20.25" customHeight="1">
      <c r="B14" s="24">
        <v>2</v>
      </c>
      <c r="C14" s="39"/>
      <c r="D14" s="745" t="s">
        <v>95</v>
      </c>
      <c r="E14" s="746"/>
      <c r="F14" s="747"/>
    </row>
    <row r="15" spans="2:6" ht="18" customHeight="1">
      <c r="B15" s="24">
        <v>3</v>
      </c>
      <c r="C15" s="40"/>
      <c r="D15" s="745" t="s">
        <v>384</v>
      </c>
      <c r="E15" s="746"/>
      <c r="F15" s="747"/>
    </row>
    <row r="16" spans="2:6" ht="21" customHeight="1">
      <c r="B16" s="17">
        <v>3.01</v>
      </c>
      <c r="C16" s="39"/>
      <c r="D16" s="745" t="s">
        <v>89</v>
      </c>
      <c r="E16" s="746"/>
      <c r="F16" s="747"/>
    </row>
    <row r="17" spans="2:6" ht="18" customHeight="1">
      <c r="B17" s="17">
        <v>3.02</v>
      </c>
      <c r="C17" s="39"/>
      <c r="D17" s="745" t="s">
        <v>90</v>
      </c>
      <c r="E17" s="746"/>
      <c r="F17" s="747"/>
    </row>
    <row r="18" spans="2:6" ht="18" customHeight="1">
      <c r="B18" s="17">
        <v>3.03</v>
      </c>
      <c r="C18" s="39"/>
      <c r="D18" s="745" t="s">
        <v>107</v>
      </c>
      <c r="E18" s="746"/>
      <c r="F18" s="747"/>
    </row>
    <row r="19" spans="2:6" ht="18" customHeight="1">
      <c r="B19" s="17">
        <v>3.04</v>
      </c>
      <c r="C19" s="39"/>
      <c r="D19" s="745" t="s">
        <v>99</v>
      </c>
      <c r="E19" s="746"/>
      <c r="F19" s="747"/>
    </row>
    <row r="20" spans="2:6" ht="21.6" customHeight="1">
      <c r="B20" s="17">
        <v>3.05</v>
      </c>
      <c r="C20" s="39"/>
      <c r="D20" s="745" t="s">
        <v>93</v>
      </c>
      <c r="E20" s="746"/>
      <c r="F20" s="747"/>
    </row>
    <row r="21" spans="2:6" ht="18" customHeight="1">
      <c r="B21" s="17">
        <v>3.06</v>
      </c>
      <c r="C21" s="39"/>
      <c r="D21" s="745" t="s">
        <v>381</v>
      </c>
      <c r="E21" s="746"/>
      <c r="F21" s="747"/>
    </row>
    <row r="22" spans="2:6" ht="18" customHeight="1">
      <c r="B22" s="58">
        <v>3.07</v>
      </c>
      <c r="C22" s="59" t="s">
        <v>130</v>
      </c>
      <c r="D22" s="60" t="s">
        <v>131</v>
      </c>
      <c r="E22" s="21"/>
      <c r="F22" s="22"/>
    </row>
    <row r="23" spans="2:6" ht="19.5" customHeight="1">
      <c r="B23" s="17">
        <v>3.08</v>
      </c>
      <c r="C23" s="39"/>
      <c r="D23" s="745" t="s">
        <v>382</v>
      </c>
      <c r="E23" s="746"/>
      <c r="F23" s="747"/>
    </row>
    <row r="24" spans="2:6" ht="19.5" customHeight="1">
      <c r="B24" s="17">
        <v>3.11</v>
      </c>
      <c r="C24" s="39"/>
      <c r="D24" s="745" t="s">
        <v>91</v>
      </c>
      <c r="E24" s="746"/>
      <c r="F24" s="747"/>
    </row>
    <row r="25" spans="2:6" ht="22.5" customHeight="1">
      <c r="B25" s="17">
        <v>3.12</v>
      </c>
      <c r="C25" s="39"/>
      <c r="D25" s="745" t="s">
        <v>96</v>
      </c>
      <c r="E25" s="746"/>
      <c r="F25" s="747"/>
    </row>
    <row r="26" spans="2:6" ht="21.6" customHeight="1">
      <c r="B26" s="17">
        <v>3.13</v>
      </c>
      <c r="C26" s="39"/>
      <c r="D26" s="745" t="s">
        <v>97</v>
      </c>
      <c r="E26" s="746"/>
      <c r="F26" s="747"/>
    </row>
    <row r="27" spans="2:6" ht="23.4" customHeight="1">
      <c r="B27" s="17">
        <v>3.14</v>
      </c>
      <c r="C27" s="39"/>
      <c r="D27" s="745" t="s">
        <v>98</v>
      </c>
      <c r="E27" s="746"/>
      <c r="F27" s="747"/>
    </row>
    <row r="28" spans="2:6" ht="18" customHeight="1">
      <c r="B28" s="17">
        <v>3.15</v>
      </c>
      <c r="C28" s="39"/>
      <c r="D28" s="745" t="s">
        <v>92</v>
      </c>
      <c r="E28" s="746"/>
      <c r="F28" s="747"/>
    </row>
    <row r="29" spans="2:6" ht="21" customHeight="1">
      <c r="B29" s="17">
        <v>3.16</v>
      </c>
      <c r="C29" s="39"/>
      <c r="D29" s="745" t="s">
        <v>108</v>
      </c>
      <c r="E29" s="746"/>
      <c r="F29" s="747"/>
    </row>
    <row r="30" spans="2:6" ht="21" customHeight="1">
      <c r="B30" s="17">
        <v>3.21</v>
      </c>
      <c r="C30" s="39"/>
      <c r="D30" s="745" t="s">
        <v>100</v>
      </c>
      <c r="E30" s="746"/>
      <c r="F30" s="747"/>
    </row>
    <row r="31" spans="2:6" ht="21" customHeight="1">
      <c r="B31" s="17">
        <v>3.22</v>
      </c>
      <c r="C31" s="39"/>
      <c r="D31" s="745" t="s">
        <v>104</v>
      </c>
      <c r="E31" s="746"/>
      <c r="F31" s="747"/>
    </row>
    <row r="32" spans="2:6" ht="21" customHeight="1">
      <c r="B32" s="17">
        <v>3.23</v>
      </c>
      <c r="C32" s="41"/>
      <c r="D32" s="753" t="s">
        <v>101</v>
      </c>
      <c r="E32" s="754"/>
      <c r="F32" s="755"/>
    </row>
    <row r="33" spans="2:6" ht="21" customHeight="1">
      <c r="B33" s="18">
        <v>3.24</v>
      </c>
      <c r="C33" s="42"/>
      <c r="D33" s="748" t="s">
        <v>102</v>
      </c>
      <c r="E33" s="748"/>
      <c r="F33" s="748"/>
    </row>
    <row r="34" spans="2:6" ht="21" customHeight="1">
      <c r="B34" s="18">
        <v>3.25</v>
      </c>
      <c r="C34" s="43"/>
      <c r="D34" s="745" t="s">
        <v>103</v>
      </c>
      <c r="E34" s="746"/>
      <c r="F34" s="747"/>
    </row>
    <row r="35" spans="2:6" ht="21" customHeight="1">
      <c r="B35" s="24">
        <v>4.01</v>
      </c>
      <c r="C35" s="40"/>
      <c r="D35" s="20" t="s">
        <v>383</v>
      </c>
      <c r="E35" s="21"/>
      <c r="F35" s="22"/>
    </row>
    <row r="36" spans="2:6" ht="21" customHeight="1">
      <c r="B36" s="24">
        <v>4.0199999999999996</v>
      </c>
      <c r="C36" s="40"/>
      <c r="D36" s="745" t="s">
        <v>105</v>
      </c>
      <c r="E36" s="746"/>
      <c r="F36" s="747"/>
    </row>
    <row r="37" spans="2:6" ht="26.25" customHeight="1">
      <c r="B37" s="742"/>
      <c r="C37" s="743"/>
      <c r="D37" s="743"/>
      <c r="E37" s="743"/>
      <c r="F37" s="744"/>
    </row>
    <row r="38" spans="2:6">
      <c r="D38" s="16"/>
    </row>
    <row r="39" spans="2:6">
      <c r="D39" s="16"/>
    </row>
    <row r="40" spans="2:6">
      <c r="D40" s="16"/>
    </row>
    <row r="41" spans="2:6">
      <c r="D41" s="16"/>
    </row>
    <row r="42" spans="2:6">
      <c r="D42" s="16"/>
    </row>
    <row r="43" spans="2:6">
      <c r="D43" s="16"/>
    </row>
    <row r="44" spans="2:6">
      <c r="D44" s="16"/>
    </row>
  </sheetData>
  <sheetProtection selectLockedCells="1"/>
  <mergeCells count="35">
    <mergeCell ref="D13:F13"/>
    <mergeCell ref="D19:F19"/>
    <mergeCell ref="D14:F14"/>
    <mergeCell ref="D16:F16"/>
    <mergeCell ref="D18:F18"/>
    <mergeCell ref="D17:F17"/>
    <mergeCell ref="B1:F1"/>
    <mergeCell ref="B4:F4"/>
    <mergeCell ref="D32:F32"/>
    <mergeCell ref="B2:F2"/>
    <mergeCell ref="B3:F3"/>
    <mergeCell ref="D5:F5"/>
    <mergeCell ref="D6:F6"/>
    <mergeCell ref="D20:F20"/>
    <mergeCell ref="D11:F11"/>
    <mergeCell ref="D10:F10"/>
    <mergeCell ref="D12:F12"/>
    <mergeCell ref="D8:F8"/>
    <mergeCell ref="D30:F30"/>
    <mergeCell ref="D31:F31"/>
    <mergeCell ref="D7:F7"/>
    <mergeCell ref="D9:F9"/>
    <mergeCell ref="B37:F37"/>
    <mergeCell ref="D15:F15"/>
    <mergeCell ref="D25:F25"/>
    <mergeCell ref="D26:F26"/>
    <mergeCell ref="D28:F28"/>
    <mergeCell ref="D36:F36"/>
    <mergeCell ref="D21:F21"/>
    <mergeCell ref="D23:F23"/>
    <mergeCell ref="D24:F24"/>
    <mergeCell ref="D27:F27"/>
    <mergeCell ref="D29:F29"/>
    <mergeCell ref="D33:F33"/>
    <mergeCell ref="D34:F34"/>
  </mergeCells>
  <printOptions horizontalCentered="1"/>
  <pageMargins left="0.7" right="0.7" top="0.75" bottom="0.75" header="0.3" footer="0.3"/>
  <pageSetup scale="56" orientation="portrait"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0C364-6D52-4122-8030-2C6B512A2F37}">
  <sheetPr>
    <tabColor theme="5" tint="-0.249977111117893"/>
    <pageSetUpPr fitToPage="1"/>
  </sheetPr>
  <dimension ref="A1:K38"/>
  <sheetViews>
    <sheetView showGridLines="0" topLeftCell="A3" zoomScaleNormal="100" zoomScalePageLayoutView="90" workbookViewId="0">
      <selection activeCell="B7" sqref="B7:J7"/>
    </sheetView>
  </sheetViews>
  <sheetFormatPr defaultColWidth="10.6640625" defaultRowHeight="13.8"/>
  <cols>
    <col min="1" max="1" width="4.6640625" style="2" customWidth="1"/>
    <col min="2" max="2" width="6.6640625" style="2" customWidth="1"/>
    <col min="3" max="3" width="29.6640625" style="2" customWidth="1"/>
    <col min="4" max="4" width="26.88671875" style="2" customWidth="1"/>
    <col min="5" max="5" width="6.6640625" style="2" customWidth="1"/>
    <col min="6" max="6" width="9.33203125" style="2" customWidth="1"/>
    <col min="7" max="7" width="11" style="2" customWidth="1"/>
    <col min="8" max="8" width="7.33203125" style="2" customWidth="1"/>
    <col min="9" max="9" width="5.33203125" style="2" customWidth="1"/>
    <col min="10" max="10" width="11.109375" style="2" customWidth="1"/>
    <col min="11" max="11" width="4.33203125" style="2" customWidth="1"/>
    <col min="12" max="12" width="20.6640625" style="2" customWidth="1"/>
    <col min="13" max="13" width="9.5546875" style="2" customWidth="1"/>
    <col min="14" max="16384" width="10.6640625" style="2"/>
  </cols>
  <sheetData>
    <row r="1" spans="1:11" ht="74.25" customHeight="1"/>
    <row r="2" spans="1:11" s="8" customFormat="1" ht="70.5" customHeight="1">
      <c r="A2" s="38"/>
      <c r="B2" s="432" t="s">
        <v>119</v>
      </c>
      <c r="C2" s="432"/>
      <c r="D2" s="432"/>
      <c r="E2" s="432"/>
      <c r="F2" s="432"/>
      <c r="G2" s="432"/>
      <c r="H2" s="432"/>
      <c r="I2" s="432"/>
      <c r="J2" s="432"/>
    </row>
    <row r="3" spans="1:11" ht="87.6" customHeight="1">
      <c r="A3" s="11"/>
      <c r="B3" s="435" t="s">
        <v>123</v>
      </c>
      <c r="C3" s="435"/>
      <c r="D3" s="435"/>
      <c r="E3" s="435"/>
      <c r="F3" s="435"/>
      <c r="G3" s="435"/>
      <c r="H3" s="435"/>
      <c r="I3" s="435"/>
      <c r="J3" s="435"/>
    </row>
    <row r="4" spans="1:11" s="12" customFormat="1" ht="57" customHeight="1">
      <c r="A4" s="54"/>
      <c r="B4" s="436" t="s">
        <v>121</v>
      </c>
      <c r="C4" s="436"/>
      <c r="D4" s="436"/>
      <c r="E4" s="436"/>
      <c r="F4" s="436"/>
      <c r="G4" s="436"/>
      <c r="H4" s="436"/>
      <c r="I4" s="436"/>
      <c r="J4" s="436"/>
    </row>
    <row r="5" spans="1:11" s="12" customFormat="1" ht="31.2" customHeight="1">
      <c r="A5" s="54"/>
      <c r="B5" s="437" t="s">
        <v>122</v>
      </c>
      <c r="C5" s="437"/>
      <c r="D5" s="437"/>
      <c r="E5" s="437"/>
      <c r="F5" s="437"/>
      <c r="G5" s="437"/>
      <c r="H5" s="437"/>
      <c r="I5" s="437"/>
      <c r="J5" s="437"/>
    </row>
    <row r="6" spans="1:11" s="12" customFormat="1" ht="14.4" customHeight="1">
      <c r="A6" s="54"/>
      <c r="B6" s="437"/>
      <c r="C6" s="437"/>
      <c r="D6" s="437"/>
      <c r="E6" s="437"/>
      <c r="F6" s="437"/>
      <c r="G6" s="437"/>
      <c r="H6" s="437"/>
      <c r="I6" s="437"/>
      <c r="J6" s="437"/>
    </row>
    <row r="7" spans="1:11" s="12" customFormat="1" ht="47.4" customHeight="1">
      <c r="A7" s="54"/>
      <c r="B7" s="435" t="s">
        <v>374</v>
      </c>
      <c r="C7" s="435"/>
      <c r="D7" s="435"/>
      <c r="E7" s="435"/>
      <c r="F7" s="435"/>
      <c r="G7" s="435"/>
      <c r="H7" s="435"/>
      <c r="I7" s="435"/>
      <c r="J7" s="435"/>
    </row>
    <row r="8" spans="1:11" s="12" customFormat="1" ht="43.2" customHeight="1">
      <c r="A8" s="54"/>
      <c r="B8" s="435" t="s">
        <v>375</v>
      </c>
      <c r="C8" s="435"/>
      <c r="D8" s="435"/>
      <c r="E8" s="435"/>
      <c r="F8" s="435"/>
      <c r="G8" s="435"/>
      <c r="H8" s="435"/>
      <c r="I8" s="435"/>
      <c r="J8" s="435"/>
    </row>
    <row r="9" spans="1:11" s="12" customFormat="1" ht="31.2" customHeight="1">
      <c r="A9" s="54"/>
      <c r="B9" s="435" t="s">
        <v>376</v>
      </c>
      <c r="C9" s="435"/>
      <c r="D9" s="435"/>
      <c r="E9" s="435"/>
      <c r="F9" s="435"/>
      <c r="G9" s="435"/>
      <c r="H9" s="435"/>
      <c r="I9" s="435"/>
      <c r="J9" s="435"/>
    </row>
    <row r="10" spans="1:11" s="12" customFormat="1" ht="31.5" customHeight="1">
      <c r="A10" s="54"/>
      <c r="B10" s="435" t="s">
        <v>377</v>
      </c>
      <c r="C10" s="435"/>
      <c r="D10" s="435"/>
      <c r="E10" s="435"/>
      <c r="F10" s="435"/>
      <c r="G10" s="435"/>
      <c r="H10" s="435"/>
      <c r="I10" s="435"/>
      <c r="J10" s="435"/>
    </row>
    <row r="11" spans="1:11" s="12" customFormat="1" ht="49.8" customHeight="1">
      <c r="A11" s="54"/>
      <c r="B11" s="435" t="s">
        <v>373</v>
      </c>
      <c r="C11" s="435"/>
      <c r="D11" s="435"/>
      <c r="E11" s="435"/>
      <c r="F11" s="435"/>
      <c r="G11" s="435"/>
      <c r="H11" s="435"/>
      <c r="I11" s="435"/>
      <c r="J11" s="435"/>
    </row>
    <row r="12" spans="1:11" ht="18.600000000000001" customHeight="1">
      <c r="A12" s="45"/>
      <c r="B12" s="438" t="s">
        <v>133</v>
      </c>
      <c r="C12" s="438"/>
      <c r="D12" s="438"/>
      <c r="E12" s="438"/>
      <c r="F12" s="438"/>
      <c r="G12" s="438"/>
      <c r="H12" s="438"/>
      <c r="I12" s="438"/>
      <c r="J12" s="438"/>
    </row>
    <row r="13" spans="1:11" ht="15" customHeight="1">
      <c r="A13" s="45"/>
      <c r="B13" s="434" t="s">
        <v>114</v>
      </c>
      <c r="C13" s="434"/>
      <c r="D13" s="434"/>
      <c r="E13" s="434"/>
      <c r="F13" s="434"/>
      <c r="G13" s="434"/>
      <c r="H13" s="434"/>
      <c r="I13" s="434"/>
      <c r="J13" s="434"/>
      <c r="K13" s="12"/>
    </row>
    <row r="14" spans="1:11" ht="15" customHeight="1">
      <c r="A14" s="45"/>
      <c r="B14" s="427" t="s">
        <v>362</v>
      </c>
      <c r="C14" s="427"/>
      <c r="D14" s="427"/>
      <c r="E14" s="427"/>
      <c r="F14" s="427"/>
      <c r="G14" s="427"/>
      <c r="H14" s="427"/>
      <c r="I14" s="427"/>
      <c r="J14" s="427"/>
    </row>
    <row r="15" spans="1:11" ht="15" customHeight="1">
      <c r="A15" s="45"/>
      <c r="B15" s="441" t="s">
        <v>115</v>
      </c>
      <c r="C15" s="441"/>
      <c r="D15" s="441"/>
      <c r="E15" s="441"/>
      <c r="F15" s="441"/>
      <c r="G15" s="441"/>
      <c r="H15" s="441"/>
      <c r="I15" s="441"/>
      <c r="J15" s="441"/>
    </row>
    <row r="16" spans="1:11" ht="15" customHeight="1">
      <c r="A16" s="45"/>
      <c r="B16" s="441" t="s">
        <v>116</v>
      </c>
      <c r="C16" s="441"/>
      <c r="D16" s="441"/>
      <c r="E16" s="441"/>
      <c r="F16" s="441"/>
      <c r="G16" s="441"/>
      <c r="H16" s="441"/>
      <c r="I16" s="441"/>
      <c r="J16" s="441"/>
    </row>
    <row r="17" spans="1:11" ht="7.2" customHeight="1">
      <c r="A17" s="45"/>
      <c r="B17" s="439"/>
      <c r="C17" s="439"/>
      <c r="D17" s="439"/>
      <c r="E17" s="439"/>
      <c r="F17" s="439"/>
      <c r="G17" s="439"/>
      <c r="H17" s="439"/>
      <c r="I17" s="439"/>
      <c r="J17" s="439"/>
    </row>
    <row r="18" spans="1:11" s="53" customFormat="1" ht="18" customHeight="1">
      <c r="A18" s="55"/>
      <c r="B18" s="439" t="s">
        <v>132</v>
      </c>
      <c r="C18" s="439"/>
      <c r="D18" s="439"/>
      <c r="E18" s="439"/>
      <c r="F18" s="439"/>
      <c r="G18" s="439"/>
      <c r="H18" s="439"/>
      <c r="I18" s="439"/>
      <c r="J18" s="439"/>
      <c r="K18" s="2"/>
    </row>
    <row r="19" spans="1:11" ht="18" customHeight="1">
      <c r="A19" s="5"/>
      <c r="B19" s="440" t="s">
        <v>117</v>
      </c>
      <c r="C19" s="440"/>
      <c r="D19" s="440"/>
      <c r="E19" s="440"/>
      <c r="F19" s="440"/>
      <c r="G19" s="440"/>
      <c r="H19" s="440"/>
      <c r="I19" s="440"/>
      <c r="J19" s="440"/>
    </row>
    <row r="20" spans="1:11" ht="38.25" customHeight="1">
      <c r="A20" s="5"/>
    </row>
    <row r="21" spans="1:11" ht="18.75" customHeight="1">
      <c r="A21" s="5"/>
    </row>
    <row r="22" spans="1:11" ht="36.75" customHeight="1">
      <c r="A22" s="5"/>
    </row>
    <row r="23" spans="1:11" ht="72" customHeight="1">
      <c r="A23" s="5"/>
    </row>
    <row r="24" spans="1:11" ht="42.6" customHeight="1">
      <c r="A24" s="5"/>
    </row>
    <row r="25" spans="1:11" ht="67.8" customHeight="1">
      <c r="A25" s="5"/>
    </row>
    <row r="26" spans="1:11" ht="66" customHeight="1">
      <c r="A26" s="45"/>
    </row>
    <row r="27" spans="1:11" ht="56.4" customHeight="1">
      <c r="A27" s="45"/>
    </row>
    <row r="28" spans="1:11" ht="73.8" customHeight="1">
      <c r="A28" s="8"/>
    </row>
    <row r="29" spans="1:11" ht="38.4" customHeight="1">
      <c r="A29" s="45"/>
    </row>
    <row r="30" spans="1:11" ht="24.6" customHeight="1">
      <c r="A30" s="45"/>
    </row>
    <row r="31" spans="1:11" ht="19.8" customHeight="1">
      <c r="A31" s="11"/>
    </row>
    <row r="32" spans="1:11" ht="14.4" customHeight="1">
      <c r="A32" s="11"/>
    </row>
    <row r="33" spans="1:11" ht="16.2" customHeight="1">
      <c r="A33" s="11"/>
    </row>
    <row r="34" spans="1:11" ht="15.6" customHeight="1">
      <c r="A34" s="11"/>
    </row>
    <row r="35" spans="1:11" ht="40.5" customHeight="1"/>
    <row r="36" spans="1:11" s="12" customFormat="1" ht="28.2" customHeight="1">
      <c r="B36" s="2"/>
      <c r="C36" s="2"/>
      <c r="D36" s="2"/>
      <c r="E36" s="2"/>
      <c r="F36" s="2"/>
      <c r="G36" s="2"/>
      <c r="H36" s="2"/>
      <c r="I36" s="2"/>
      <c r="J36" s="2"/>
      <c r="K36" s="2"/>
    </row>
    <row r="37" spans="1:11" ht="27" customHeight="1"/>
    <row r="38" spans="1:11" ht="26.25" customHeight="1"/>
  </sheetData>
  <sheetProtection selectLockedCells="1"/>
  <mergeCells count="17">
    <mergeCell ref="B12:J12"/>
    <mergeCell ref="B13:J13"/>
    <mergeCell ref="B10:J10"/>
    <mergeCell ref="B18:J18"/>
    <mergeCell ref="B19:J19"/>
    <mergeCell ref="B14:J14"/>
    <mergeCell ref="B15:J15"/>
    <mergeCell ref="B16:J16"/>
    <mergeCell ref="B17:J17"/>
    <mergeCell ref="B7:J7"/>
    <mergeCell ref="B11:J11"/>
    <mergeCell ref="B2:J2"/>
    <mergeCell ref="B3:J3"/>
    <mergeCell ref="B4:J4"/>
    <mergeCell ref="B8:J8"/>
    <mergeCell ref="B5:J6"/>
    <mergeCell ref="B9:J9"/>
  </mergeCells>
  <printOptions horizontalCentered="1"/>
  <pageMargins left="0.7" right="0.7" top="0.75" bottom="0.75" header="0.3" footer="0.3"/>
  <pageSetup scale="74" orientation="portrait"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44B88-4726-413B-A0B4-784478AEB8E2}">
  <sheetPr>
    <tabColor rgb="FFFFFF00"/>
  </sheetPr>
  <dimension ref="A1:M36"/>
  <sheetViews>
    <sheetView showGridLines="0" topLeftCell="A2" zoomScaleNormal="100" workbookViewId="0">
      <selection activeCell="I19" sqref="I19"/>
    </sheetView>
  </sheetViews>
  <sheetFormatPr defaultRowHeight="14.4"/>
  <cols>
    <col min="1" max="1" width="6.6640625" customWidth="1"/>
    <col min="2" max="2" width="16.109375" customWidth="1"/>
    <col min="9" max="9" width="25.33203125" customWidth="1"/>
    <col min="13" max="13" width="3.5546875" customWidth="1"/>
    <col min="14" max="14" width="5.33203125" customWidth="1"/>
  </cols>
  <sheetData>
    <row r="1" spans="1:13" ht="54" customHeight="1">
      <c r="A1" s="1"/>
      <c r="B1" s="444" t="s">
        <v>0</v>
      </c>
      <c r="C1" s="444"/>
      <c r="D1" s="444"/>
      <c r="E1" s="444"/>
      <c r="F1" s="444"/>
      <c r="G1" s="444"/>
      <c r="H1" s="444"/>
      <c r="I1" s="444"/>
      <c r="J1" s="444"/>
      <c r="K1" s="444"/>
      <c r="L1" s="444"/>
      <c r="M1" s="444"/>
    </row>
    <row r="2" spans="1:13" ht="54.75" customHeight="1">
      <c r="A2" s="1"/>
      <c r="B2" s="445" t="s">
        <v>42</v>
      </c>
      <c r="C2" s="445"/>
      <c r="D2" s="445"/>
      <c r="E2" s="445"/>
      <c r="F2" s="445"/>
      <c r="G2" s="445"/>
      <c r="H2" s="445"/>
      <c r="I2" s="445"/>
      <c r="J2" s="445"/>
      <c r="K2" s="445"/>
      <c r="L2" s="445"/>
      <c r="M2" s="445"/>
    </row>
    <row r="3" spans="1:13" ht="38.25" customHeight="1">
      <c r="A3" s="1"/>
      <c r="B3" s="3" t="s">
        <v>46</v>
      </c>
      <c r="C3" s="443" t="s">
        <v>47</v>
      </c>
      <c r="D3" s="443"/>
      <c r="E3" s="443"/>
      <c r="F3" s="443"/>
      <c r="G3" s="443"/>
      <c r="H3" s="443"/>
      <c r="I3" s="443"/>
      <c r="J3" s="443"/>
      <c r="K3" s="443"/>
      <c r="L3" s="443"/>
      <c r="M3" s="443"/>
    </row>
    <row r="4" spans="1:13" ht="29.4" customHeight="1">
      <c r="A4" s="1"/>
      <c r="B4" s="303" t="s">
        <v>43</v>
      </c>
      <c r="C4" s="443" t="s">
        <v>48</v>
      </c>
      <c r="D4" s="443"/>
      <c r="E4" s="443"/>
      <c r="F4" s="443"/>
      <c r="G4" s="443"/>
      <c r="H4" s="443"/>
      <c r="I4" s="443"/>
      <c r="J4" s="443"/>
      <c r="K4" s="443"/>
      <c r="L4" s="443"/>
      <c r="M4" s="302"/>
    </row>
    <row r="5" spans="1:13" ht="29.4" customHeight="1">
      <c r="A5" s="1"/>
      <c r="B5" s="303" t="s">
        <v>44</v>
      </c>
      <c r="C5" s="443" t="s">
        <v>134</v>
      </c>
      <c r="D5" s="443"/>
      <c r="E5" s="443"/>
      <c r="F5" s="443"/>
      <c r="G5" s="443"/>
      <c r="H5" s="443"/>
      <c r="I5" s="443"/>
      <c r="J5" s="302"/>
      <c r="K5" s="302"/>
      <c r="L5" s="302"/>
      <c r="M5" s="302"/>
    </row>
    <row r="6" spans="1:13" ht="58.8" customHeight="1">
      <c r="A6" s="1"/>
      <c r="B6" s="303" t="s">
        <v>45</v>
      </c>
      <c r="C6" s="443" t="s">
        <v>135</v>
      </c>
      <c r="D6" s="443"/>
      <c r="E6" s="443"/>
      <c r="F6" s="443"/>
      <c r="G6" s="443"/>
      <c r="H6" s="443"/>
      <c r="I6" s="443"/>
      <c r="J6" s="443"/>
      <c r="K6" s="443"/>
      <c r="L6" s="443"/>
      <c r="M6" s="443"/>
    </row>
    <row r="7" spans="1:13" ht="30" customHeight="1">
      <c r="A7" s="1"/>
      <c r="B7" s="438" t="s">
        <v>370</v>
      </c>
      <c r="C7" s="446"/>
      <c r="D7" s="446"/>
      <c r="E7" s="446"/>
      <c r="F7" s="446"/>
      <c r="G7" s="446"/>
      <c r="H7" s="446"/>
      <c r="I7" s="446"/>
      <c r="J7" s="446"/>
      <c r="K7" s="446"/>
      <c r="L7" s="446"/>
      <c r="M7" s="446"/>
    </row>
    <row r="8" spans="1:13" ht="42.6" customHeight="1">
      <c r="A8" s="1"/>
      <c r="B8" s="447" t="s">
        <v>371</v>
      </c>
      <c r="C8" s="447"/>
      <c r="D8" s="447"/>
      <c r="E8" s="447"/>
      <c r="F8" s="447"/>
      <c r="G8" s="447"/>
      <c r="H8" s="447"/>
      <c r="I8" s="447"/>
      <c r="J8" s="447"/>
      <c r="K8" s="447"/>
      <c r="L8" s="447"/>
      <c r="M8" s="447"/>
    </row>
    <row r="9" spans="1:13" ht="77.25" customHeight="1">
      <c r="A9" s="1"/>
      <c r="B9" s="446" t="s">
        <v>1</v>
      </c>
      <c r="C9" s="446"/>
      <c r="D9" s="446"/>
      <c r="E9" s="446"/>
      <c r="F9" s="446"/>
      <c r="G9" s="446"/>
      <c r="H9" s="446"/>
      <c r="I9" s="446"/>
      <c r="J9" s="446"/>
      <c r="K9" s="446"/>
      <c r="L9" s="446"/>
      <c r="M9" s="446"/>
    </row>
    <row r="10" spans="1:13" ht="57.75" customHeight="1">
      <c r="A10" s="1"/>
      <c r="B10" s="442" t="s">
        <v>2</v>
      </c>
      <c r="C10" s="442"/>
      <c r="D10" s="442"/>
      <c r="E10" s="442"/>
      <c r="F10" s="442"/>
      <c r="G10" s="442"/>
      <c r="H10" s="442"/>
      <c r="I10" s="442"/>
      <c r="J10" s="442"/>
      <c r="K10" s="442"/>
      <c r="L10" s="442"/>
      <c r="M10" s="442"/>
    </row>
    <row r="11" spans="1:13" ht="15" customHeight="1">
      <c r="A11" s="1"/>
      <c r="B11" s="1"/>
      <c r="C11" s="1"/>
      <c r="D11" s="1"/>
      <c r="E11" s="1"/>
      <c r="F11" s="1"/>
      <c r="G11" s="1"/>
      <c r="H11" s="1"/>
      <c r="I11" s="1"/>
      <c r="J11" s="1"/>
    </row>
    <row r="12" spans="1:13" ht="15" customHeight="1">
      <c r="A12" s="1"/>
      <c r="B12" s="1"/>
      <c r="C12" s="1"/>
      <c r="D12" s="1"/>
      <c r="E12" s="1"/>
      <c r="F12" s="1"/>
      <c r="G12" s="1"/>
      <c r="H12" s="1"/>
      <c r="I12" s="1"/>
      <c r="J12" s="1"/>
    </row>
    <row r="13" spans="1:13" ht="15" customHeight="1">
      <c r="A13" s="1"/>
      <c r="B13" s="1"/>
      <c r="C13" s="1"/>
      <c r="D13" s="1"/>
      <c r="E13" s="1"/>
      <c r="F13" s="1"/>
      <c r="G13" s="1"/>
      <c r="H13" s="1"/>
      <c r="I13" s="1"/>
      <c r="J13" s="1"/>
    </row>
    <row r="14" spans="1:13" ht="15" customHeight="1">
      <c r="A14" s="1"/>
      <c r="B14" s="1"/>
      <c r="C14" s="1"/>
      <c r="D14" s="1"/>
      <c r="E14" s="1"/>
      <c r="F14" s="1"/>
      <c r="G14" s="1"/>
      <c r="H14" s="1"/>
      <c r="I14" s="1"/>
      <c r="J14" s="1"/>
    </row>
    <row r="15" spans="1:13" ht="15" customHeight="1">
      <c r="A15" s="1"/>
      <c r="B15" s="1"/>
      <c r="C15" s="1"/>
      <c r="D15" s="1"/>
      <c r="E15" s="1"/>
      <c r="F15" s="1"/>
      <c r="G15" s="1"/>
      <c r="H15" s="1"/>
      <c r="I15" s="1"/>
      <c r="J15" s="1"/>
    </row>
    <row r="16" spans="1:13" ht="15" customHeight="1">
      <c r="A16" s="1"/>
      <c r="B16" s="1"/>
      <c r="C16" s="1"/>
      <c r="D16" s="1"/>
      <c r="E16" s="1"/>
      <c r="F16" s="1"/>
      <c r="G16" s="1"/>
      <c r="H16" s="1"/>
      <c r="I16" s="1"/>
      <c r="J16" s="1"/>
    </row>
    <row r="17" spans="1:10" ht="15" customHeight="1">
      <c r="A17" s="1"/>
      <c r="B17" s="1"/>
      <c r="C17" s="1"/>
      <c r="D17" s="1"/>
      <c r="E17" s="1"/>
      <c r="F17" s="1"/>
      <c r="G17" s="1"/>
      <c r="H17" s="1"/>
      <c r="I17" s="1"/>
      <c r="J17" s="1"/>
    </row>
    <row r="18" spans="1:10" ht="15" customHeight="1">
      <c r="A18" s="1"/>
      <c r="B18" s="1"/>
      <c r="C18" s="1"/>
      <c r="D18" s="1"/>
      <c r="E18" s="1"/>
      <c r="F18" s="1"/>
      <c r="G18" s="1"/>
      <c r="H18" s="1"/>
      <c r="I18" s="1"/>
      <c r="J18" s="1"/>
    </row>
    <row r="19" spans="1:10" ht="15" customHeight="1">
      <c r="A19" s="1"/>
      <c r="B19" s="1"/>
      <c r="C19" s="1"/>
      <c r="D19" s="1"/>
      <c r="E19" s="1"/>
      <c r="F19" s="1"/>
      <c r="G19" s="1"/>
      <c r="H19" s="1"/>
      <c r="I19" s="1"/>
      <c r="J19" s="1"/>
    </row>
    <row r="20" spans="1:10" ht="15" customHeight="1">
      <c r="A20" s="1"/>
      <c r="B20" s="1"/>
      <c r="C20" s="1"/>
      <c r="D20" s="1"/>
      <c r="E20" s="1"/>
      <c r="F20" s="1"/>
      <c r="G20" s="1"/>
      <c r="H20" s="1"/>
      <c r="I20" s="1"/>
      <c r="J20" s="1"/>
    </row>
    <row r="21" spans="1:10" ht="15" customHeight="1">
      <c r="A21" s="1"/>
      <c r="B21" s="1"/>
      <c r="C21" s="1"/>
      <c r="D21" s="1"/>
      <c r="E21" s="1"/>
      <c r="F21" s="1"/>
      <c r="G21" s="1"/>
      <c r="H21" s="1"/>
      <c r="I21" s="1"/>
      <c r="J21" s="1"/>
    </row>
    <row r="22" spans="1:10" ht="15" customHeight="1">
      <c r="A22" s="1"/>
      <c r="B22" s="1"/>
      <c r="C22" s="1"/>
      <c r="D22" s="1"/>
      <c r="E22" s="1"/>
      <c r="F22" s="1"/>
      <c r="G22" s="1"/>
      <c r="H22" s="1"/>
      <c r="I22" s="1"/>
      <c r="J22" s="1"/>
    </row>
    <row r="23" spans="1:10" ht="15" customHeight="1">
      <c r="A23" s="1"/>
      <c r="B23" s="1"/>
      <c r="C23" s="1"/>
      <c r="D23" s="1"/>
      <c r="E23" s="1"/>
      <c r="F23" s="1"/>
      <c r="G23" s="1"/>
      <c r="H23" s="1"/>
      <c r="I23" s="1"/>
      <c r="J23" s="1"/>
    </row>
    <row r="24" spans="1:10" ht="15" customHeight="1">
      <c r="A24" s="1"/>
      <c r="B24" s="1"/>
      <c r="C24" s="1"/>
      <c r="D24" s="1"/>
      <c r="E24" s="1"/>
      <c r="F24" s="1"/>
      <c r="G24" s="1"/>
      <c r="H24" s="1"/>
      <c r="I24" s="1"/>
      <c r="J24" s="1"/>
    </row>
    <row r="25" spans="1:10" ht="15" customHeight="1">
      <c r="A25" s="1"/>
      <c r="B25" s="1"/>
      <c r="C25" s="1"/>
      <c r="D25" s="1"/>
      <c r="E25" s="1"/>
      <c r="F25" s="1"/>
      <c r="G25" s="1"/>
      <c r="H25" s="1"/>
      <c r="I25" s="1"/>
      <c r="J25" s="1"/>
    </row>
    <row r="26" spans="1:10" ht="15" customHeight="1">
      <c r="A26" s="1"/>
      <c r="B26" s="1"/>
      <c r="C26" s="1"/>
      <c r="D26" s="1"/>
      <c r="E26" s="1"/>
      <c r="F26" s="1"/>
      <c r="G26" s="1"/>
      <c r="H26" s="1"/>
      <c r="I26" s="1"/>
      <c r="J26" s="1"/>
    </row>
    <row r="27" spans="1:10" ht="15" customHeight="1">
      <c r="A27" s="1"/>
      <c r="B27" s="1"/>
      <c r="C27" s="1"/>
      <c r="D27" s="1"/>
      <c r="E27" s="1"/>
      <c r="F27" s="1"/>
      <c r="G27" s="1"/>
      <c r="H27" s="1"/>
      <c r="I27" s="1"/>
      <c r="J27" s="1"/>
    </row>
    <row r="28" spans="1:10" ht="15" customHeight="1">
      <c r="A28" s="1"/>
      <c r="B28" s="1"/>
      <c r="C28" s="1"/>
      <c r="D28" s="1"/>
      <c r="E28" s="1"/>
      <c r="F28" s="1"/>
      <c r="G28" s="1"/>
      <c r="H28" s="1"/>
      <c r="I28" s="1"/>
      <c r="J28" s="1"/>
    </row>
    <row r="29" spans="1:10" ht="15" customHeight="1">
      <c r="A29" s="1"/>
      <c r="B29" s="1"/>
      <c r="C29" s="1"/>
      <c r="D29" s="1"/>
      <c r="E29" s="1"/>
      <c r="F29" s="1"/>
      <c r="G29" s="1"/>
      <c r="H29" s="1"/>
      <c r="I29" s="1"/>
      <c r="J29" s="1"/>
    </row>
    <row r="30" spans="1:10" ht="15" customHeight="1">
      <c r="A30" s="1"/>
      <c r="B30" s="1"/>
      <c r="C30" s="1"/>
      <c r="D30" s="1"/>
      <c r="E30" s="1"/>
      <c r="F30" s="1"/>
      <c r="G30" s="1"/>
      <c r="H30" s="1"/>
      <c r="I30" s="1"/>
      <c r="J30" s="1"/>
    </row>
    <row r="31" spans="1:10" ht="15" customHeight="1">
      <c r="A31" s="1"/>
      <c r="B31" s="1"/>
      <c r="C31" s="1"/>
      <c r="D31" s="1"/>
      <c r="E31" s="1"/>
      <c r="F31" s="1"/>
      <c r="G31" s="1"/>
      <c r="H31" s="1"/>
      <c r="I31" s="1"/>
      <c r="J31" s="1"/>
    </row>
    <row r="32" spans="1:10" ht="15" customHeight="1">
      <c r="A32" s="1"/>
      <c r="B32" s="1"/>
      <c r="C32" s="1"/>
      <c r="D32" s="1"/>
      <c r="E32" s="1"/>
      <c r="F32" s="1"/>
      <c r="G32" s="1"/>
      <c r="H32" s="1"/>
      <c r="I32" s="1"/>
      <c r="J32" s="1"/>
    </row>
    <row r="33" spans="1:10" ht="15" customHeight="1">
      <c r="A33" s="1"/>
      <c r="B33" s="1"/>
      <c r="C33" s="1"/>
      <c r="D33" s="1"/>
      <c r="E33" s="1"/>
      <c r="F33" s="1"/>
      <c r="G33" s="1"/>
      <c r="H33" s="1"/>
      <c r="I33" s="1"/>
      <c r="J33" s="1"/>
    </row>
    <row r="34" spans="1:10" ht="15" customHeight="1">
      <c r="A34" s="1"/>
      <c r="B34" s="1"/>
      <c r="C34" s="1"/>
      <c r="D34" s="1"/>
      <c r="E34" s="1"/>
      <c r="F34" s="1"/>
      <c r="G34" s="1"/>
      <c r="H34" s="1"/>
      <c r="I34" s="1"/>
      <c r="J34" s="1"/>
    </row>
    <row r="35" spans="1:10" ht="15" customHeight="1">
      <c r="A35" s="1"/>
      <c r="B35" s="1"/>
      <c r="C35" s="1"/>
      <c r="D35" s="1"/>
      <c r="E35" s="1"/>
      <c r="F35" s="1"/>
      <c r="G35" s="1"/>
      <c r="H35" s="1"/>
      <c r="I35" s="1"/>
      <c r="J35" s="1"/>
    </row>
    <row r="36" spans="1:10" ht="15" customHeight="1">
      <c r="A36" s="1"/>
      <c r="B36" s="1"/>
      <c r="C36" s="1"/>
      <c r="D36" s="1"/>
      <c r="E36" s="1"/>
      <c r="F36" s="1"/>
      <c r="G36" s="1"/>
      <c r="H36" s="1"/>
      <c r="I36" s="1"/>
      <c r="J36" s="1"/>
    </row>
  </sheetData>
  <mergeCells count="10">
    <mergeCell ref="B10:M10"/>
    <mergeCell ref="C4:L4"/>
    <mergeCell ref="C5:I5"/>
    <mergeCell ref="C6:M6"/>
    <mergeCell ref="B1:M1"/>
    <mergeCell ref="B2:M2"/>
    <mergeCell ref="B7:M7"/>
    <mergeCell ref="B8:M8"/>
    <mergeCell ref="B9:M9"/>
    <mergeCell ref="C3:M3"/>
  </mergeCells>
  <printOptions horizontalCentered="1"/>
  <pageMargins left="0.7" right="0.7" top="0.75" bottom="0.75" header="0.3" footer="0.3"/>
  <pageSetup scale="64" orientation="portrait"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DC9C-C7F5-4EA1-BFE4-15BF8D5193CC}">
  <sheetPr>
    <tabColor rgb="FFFFFF00"/>
  </sheetPr>
  <dimension ref="A3:U58"/>
  <sheetViews>
    <sheetView showGridLines="0" topLeftCell="A11" zoomScaleNormal="100" workbookViewId="0">
      <selection activeCell="P20" sqref="P20"/>
    </sheetView>
  </sheetViews>
  <sheetFormatPr defaultColWidth="10.6640625" defaultRowHeight="13.8"/>
  <cols>
    <col min="1" max="1" width="4.5546875" style="2" customWidth="1"/>
    <col min="2" max="2" width="6.6640625" style="2" customWidth="1"/>
    <col min="3" max="3" width="21.77734375" style="2" customWidth="1"/>
    <col min="4" max="4" width="6.6640625" style="2" customWidth="1"/>
    <col min="5" max="5" width="9.77734375" style="2" customWidth="1"/>
    <col min="6" max="6" width="6.6640625" style="2" customWidth="1"/>
    <col min="7" max="7" width="12.44140625" style="2" customWidth="1"/>
    <col min="8" max="8" width="17.6640625" style="2" customWidth="1"/>
    <col min="9" max="9" width="3.6640625" style="2" customWidth="1"/>
    <col min="10" max="10" width="8.6640625" style="2" customWidth="1"/>
    <col min="11" max="11" width="26.77734375" style="2" customWidth="1"/>
    <col min="12" max="12" width="5.44140625" style="2" customWidth="1"/>
    <col min="13" max="13" width="5.6640625" style="2" customWidth="1"/>
    <col min="14" max="14" width="10.6640625" style="2" hidden="1" customWidth="1"/>
    <col min="15" max="15" width="5.6640625" style="2" customWidth="1"/>
    <col min="16" max="16384" width="10.6640625" style="2"/>
  </cols>
  <sheetData>
    <row r="3" spans="1:11" hidden="1"/>
    <row r="4" spans="1:11" hidden="1"/>
    <row r="5" spans="1:11">
      <c r="B5" s="497" t="s">
        <v>3</v>
      </c>
      <c r="C5" s="497"/>
      <c r="D5" s="497"/>
      <c r="E5" s="497"/>
      <c r="F5" s="497"/>
      <c r="G5" s="497"/>
      <c r="H5" s="497"/>
      <c r="I5" s="497"/>
      <c r="J5" s="497"/>
      <c r="K5" s="497"/>
    </row>
    <row r="6" spans="1:11" ht="14.4" customHeight="1">
      <c r="B6" s="497"/>
      <c r="C6" s="497"/>
      <c r="D6" s="497"/>
      <c r="E6" s="497"/>
      <c r="F6" s="497"/>
      <c r="G6" s="497"/>
      <c r="H6" s="497"/>
      <c r="I6" s="497"/>
      <c r="J6" s="497"/>
      <c r="K6" s="497"/>
    </row>
    <row r="7" spans="1:11" ht="37.799999999999997" customHeight="1">
      <c r="A7" s="8"/>
      <c r="B7" s="498" t="s">
        <v>401</v>
      </c>
      <c r="C7" s="498"/>
      <c r="D7" s="498"/>
      <c r="E7" s="498"/>
      <c r="F7" s="498"/>
      <c r="G7" s="498"/>
      <c r="H7" s="498"/>
      <c r="I7" s="498"/>
      <c r="J7" s="498"/>
      <c r="K7" s="498"/>
    </row>
    <row r="8" spans="1:11" ht="65.400000000000006" customHeight="1">
      <c r="A8" s="5"/>
      <c r="B8" s="499" t="s">
        <v>402</v>
      </c>
      <c r="C8" s="499"/>
      <c r="D8" s="499"/>
      <c r="E8" s="499"/>
      <c r="F8" s="499"/>
      <c r="G8" s="499"/>
      <c r="H8" s="499"/>
      <c r="I8" s="499"/>
      <c r="J8" s="499"/>
      <c r="K8" s="499"/>
    </row>
    <row r="9" spans="1:11" ht="21.6" customHeight="1">
      <c r="A9" s="5"/>
      <c r="B9" s="494" t="s">
        <v>395</v>
      </c>
      <c r="C9" s="495"/>
      <c r="D9" s="495"/>
      <c r="E9" s="495"/>
      <c r="F9" s="495"/>
      <c r="G9" s="495"/>
      <c r="H9" s="495"/>
      <c r="I9" s="495"/>
      <c r="J9" s="495"/>
      <c r="K9" s="496"/>
    </row>
    <row r="10" spans="1:11" ht="19.95" customHeight="1">
      <c r="A10" s="5"/>
      <c r="B10" s="475" t="s">
        <v>394</v>
      </c>
      <c r="C10" s="475"/>
      <c r="D10" s="476"/>
      <c r="E10" s="477"/>
      <c r="F10" s="477"/>
      <c r="G10" s="477"/>
      <c r="H10" s="477"/>
      <c r="I10" s="477"/>
      <c r="J10" s="477"/>
      <c r="K10" s="478"/>
    </row>
    <row r="11" spans="1:11" ht="19.95" customHeight="1">
      <c r="A11" s="5"/>
      <c r="B11" s="475" t="s">
        <v>396</v>
      </c>
      <c r="C11" s="475"/>
      <c r="D11" s="487"/>
      <c r="E11" s="488"/>
      <c r="F11" s="488"/>
      <c r="G11" s="488"/>
      <c r="H11" s="488"/>
      <c r="I11" s="488"/>
      <c r="J11" s="488"/>
      <c r="K11" s="489"/>
    </row>
    <row r="12" spans="1:11" ht="19.95" customHeight="1">
      <c r="A12" s="5"/>
      <c r="B12" s="475" t="s">
        <v>397</v>
      </c>
      <c r="C12" s="475"/>
      <c r="D12" s="476"/>
      <c r="E12" s="477"/>
      <c r="F12" s="477"/>
      <c r="G12" s="477"/>
      <c r="H12" s="477"/>
      <c r="I12" s="477"/>
      <c r="J12" s="477"/>
      <c r="K12" s="478"/>
    </row>
    <row r="13" spans="1:11" ht="19.95" customHeight="1">
      <c r="A13" s="5"/>
      <c r="B13" s="475" t="s">
        <v>366</v>
      </c>
      <c r="C13" s="475"/>
      <c r="D13" s="476"/>
      <c r="E13" s="477"/>
      <c r="F13" s="477"/>
      <c r="G13" s="477"/>
      <c r="H13" s="477"/>
      <c r="I13" s="477"/>
      <c r="J13" s="477"/>
      <c r="K13" s="478"/>
    </row>
    <row r="14" spans="1:11" ht="19.95" customHeight="1">
      <c r="A14" s="5"/>
      <c r="B14" s="475" t="s">
        <v>365</v>
      </c>
      <c r="C14" s="475"/>
      <c r="D14" s="476"/>
      <c r="E14" s="477"/>
      <c r="F14" s="477"/>
      <c r="G14" s="477"/>
      <c r="H14" s="477"/>
      <c r="I14" s="477"/>
      <c r="J14" s="477"/>
      <c r="K14" s="478"/>
    </row>
    <row r="15" spans="1:11" ht="19.95" customHeight="1">
      <c r="A15" s="5"/>
      <c r="B15" s="475" t="s">
        <v>364</v>
      </c>
      <c r="C15" s="475"/>
      <c r="D15" s="479"/>
      <c r="E15" s="480"/>
      <c r="F15" s="480"/>
      <c r="G15" s="480"/>
      <c r="H15" s="480"/>
      <c r="I15" s="480"/>
      <c r="J15" s="480"/>
      <c r="K15" s="481"/>
    </row>
    <row r="16" spans="1:11" ht="19.95" customHeight="1">
      <c r="A16" s="5"/>
      <c r="B16" s="472" t="s">
        <v>363</v>
      </c>
      <c r="C16" s="474"/>
      <c r="D16" s="452"/>
      <c r="E16" s="453"/>
      <c r="F16" s="453"/>
      <c r="G16" s="454"/>
      <c r="H16" s="450" t="s">
        <v>400</v>
      </c>
      <c r="I16" s="451"/>
      <c r="J16" s="500"/>
      <c r="K16" s="501"/>
    </row>
    <row r="17" spans="1:21" ht="20.399999999999999" customHeight="1">
      <c r="A17" s="5"/>
      <c r="B17" s="494" t="s">
        <v>50</v>
      </c>
      <c r="C17" s="495"/>
      <c r="D17" s="495"/>
      <c r="E17" s="495"/>
      <c r="F17" s="495"/>
      <c r="G17" s="495"/>
      <c r="H17" s="495"/>
      <c r="I17" s="495"/>
      <c r="J17" s="495"/>
      <c r="K17" s="496"/>
    </row>
    <row r="18" spans="1:21" ht="19.95" customHeight="1">
      <c r="A18" s="5"/>
      <c r="B18" s="475" t="s">
        <v>394</v>
      </c>
      <c r="C18" s="475"/>
      <c r="D18" s="476"/>
      <c r="E18" s="477"/>
      <c r="F18" s="477"/>
      <c r="G18" s="477"/>
      <c r="H18" s="477"/>
      <c r="I18" s="477"/>
      <c r="J18" s="477"/>
      <c r="K18" s="478"/>
    </row>
    <row r="19" spans="1:21" ht="19.95" customHeight="1">
      <c r="A19" s="5"/>
      <c r="B19" s="475" t="s">
        <v>396</v>
      </c>
      <c r="C19" s="475"/>
      <c r="D19" s="487"/>
      <c r="E19" s="488"/>
      <c r="F19" s="488"/>
      <c r="G19" s="488"/>
      <c r="H19" s="488"/>
      <c r="I19" s="488"/>
      <c r="J19" s="488"/>
      <c r="K19" s="489"/>
    </row>
    <row r="20" spans="1:21" ht="19.95" customHeight="1">
      <c r="A20" s="5"/>
      <c r="B20" s="475" t="s">
        <v>397</v>
      </c>
      <c r="C20" s="475"/>
      <c r="D20" s="476"/>
      <c r="E20" s="477"/>
      <c r="F20" s="477"/>
      <c r="G20" s="477"/>
      <c r="H20" s="477"/>
      <c r="I20" s="477"/>
      <c r="J20" s="477"/>
      <c r="K20" s="478"/>
    </row>
    <row r="21" spans="1:21" ht="19.95" customHeight="1">
      <c r="A21" s="5"/>
      <c r="B21" s="475" t="s">
        <v>366</v>
      </c>
      <c r="C21" s="475"/>
      <c r="D21" s="476"/>
      <c r="E21" s="477"/>
      <c r="F21" s="477"/>
      <c r="G21" s="477"/>
      <c r="H21" s="477"/>
      <c r="I21" s="477"/>
      <c r="J21" s="477"/>
      <c r="K21" s="478"/>
    </row>
    <row r="22" spans="1:21" ht="19.95" customHeight="1">
      <c r="A22" s="5"/>
      <c r="B22" s="475" t="s">
        <v>365</v>
      </c>
      <c r="C22" s="475"/>
      <c r="D22" s="476"/>
      <c r="E22" s="477"/>
      <c r="F22" s="477"/>
      <c r="G22" s="477"/>
      <c r="H22" s="477"/>
      <c r="I22" s="477"/>
      <c r="J22" s="477"/>
      <c r="K22" s="478"/>
    </row>
    <row r="23" spans="1:21" ht="19.95" customHeight="1">
      <c r="A23" s="5"/>
      <c r="B23" s="475" t="s">
        <v>364</v>
      </c>
      <c r="C23" s="475"/>
      <c r="D23" s="479"/>
      <c r="E23" s="480"/>
      <c r="F23" s="480"/>
      <c r="G23" s="480"/>
      <c r="H23" s="480"/>
      <c r="I23" s="480"/>
      <c r="J23" s="480"/>
      <c r="K23" s="481"/>
    </row>
    <row r="24" spans="1:21" ht="23.4" customHeight="1">
      <c r="B24" s="493" t="s">
        <v>386</v>
      </c>
      <c r="C24" s="493"/>
      <c r="D24" s="493"/>
      <c r="E24" s="493"/>
      <c r="F24" s="493"/>
      <c r="G24" s="493"/>
      <c r="H24" s="493"/>
      <c r="I24" s="493"/>
      <c r="J24" s="493"/>
      <c r="K24" s="493"/>
      <c r="L24" s="313"/>
      <c r="M24" s="313"/>
      <c r="N24" s="313"/>
      <c r="O24" s="313"/>
      <c r="P24" s="313"/>
      <c r="Q24" s="313"/>
      <c r="R24" s="313"/>
      <c r="S24" s="313"/>
      <c r="T24" s="313"/>
      <c r="U24" s="313"/>
    </row>
    <row r="25" spans="1:21" s="8" customFormat="1" ht="19.95" customHeight="1">
      <c r="B25" s="460" t="s">
        <v>387</v>
      </c>
      <c r="C25" s="461"/>
      <c r="D25" s="461"/>
      <c r="E25" s="461"/>
      <c r="F25" s="318"/>
      <c r="G25" s="319"/>
      <c r="H25" s="319"/>
      <c r="I25" s="319"/>
      <c r="J25" s="319"/>
      <c r="K25" s="320"/>
    </row>
    <row r="26" spans="1:21" s="8" customFormat="1" ht="19.95" customHeight="1" thickBot="1">
      <c r="B26" s="462" t="s">
        <v>388</v>
      </c>
      <c r="C26" s="463"/>
      <c r="D26" s="463" t="s">
        <v>389</v>
      </c>
      <c r="E26" s="463"/>
      <c r="F26" s="321"/>
      <c r="G26" s="322" t="s">
        <v>390</v>
      </c>
      <c r="H26" s="322"/>
      <c r="I26" s="323"/>
      <c r="K26" s="312"/>
      <c r="L26" s="316"/>
      <c r="M26" s="316"/>
      <c r="N26" s="314"/>
    </row>
    <row r="27" spans="1:21" s="8" customFormat="1" ht="19.95" customHeight="1" thickBot="1">
      <c r="B27" s="462">
        <v>0</v>
      </c>
      <c r="C27" s="463"/>
      <c r="D27" s="464"/>
      <c r="E27" s="464"/>
      <c r="F27" s="321"/>
      <c r="G27" s="324"/>
      <c r="H27" s="325" t="s">
        <v>85</v>
      </c>
      <c r="I27" s="325"/>
      <c r="K27" s="312"/>
      <c r="L27" s="309"/>
      <c r="M27" s="309"/>
      <c r="N27" s="315"/>
    </row>
    <row r="28" spans="1:21" s="8" customFormat="1" ht="19.95" customHeight="1">
      <c r="B28" s="455">
        <v>1</v>
      </c>
      <c r="C28" s="456"/>
      <c r="D28" s="457"/>
      <c r="E28" s="457"/>
      <c r="F28" s="323"/>
      <c r="G28" s="324"/>
      <c r="H28" s="448" t="s">
        <v>392</v>
      </c>
      <c r="I28" s="448"/>
      <c r="J28" s="448"/>
      <c r="K28" s="327"/>
    </row>
    <row r="29" spans="1:21" s="8" customFormat="1" ht="19.95" customHeight="1">
      <c r="B29" s="455">
        <v>2</v>
      </c>
      <c r="C29" s="456"/>
      <c r="D29" s="457"/>
      <c r="E29" s="457"/>
      <c r="F29" s="328"/>
      <c r="G29" s="324"/>
      <c r="H29" s="448" t="s">
        <v>393</v>
      </c>
      <c r="I29" s="448"/>
      <c r="J29" s="448"/>
      <c r="K29" s="327"/>
    </row>
    <row r="30" spans="1:21" s="8" customFormat="1" ht="19.95" customHeight="1">
      <c r="B30" s="455">
        <v>3</v>
      </c>
      <c r="C30" s="456"/>
      <c r="D30" s="457"/>
      <c r="E30" s="457"/>
      <c r="F30" s="323"/>
      <c r="G30" s="329"/>
      <c r="H30" s="329"/>
      <c r="I30" s="329"/>
      <c r="J30" s="329"/>
      <c r="K30" s="330"/>
      <c r="L30" s="311"/>
      <c r="M30" s="311"/>
      <c r="N30" s="311"/>
      <c r="O30" s="311"/>
      <c r="P30" s="311"/>
      <c r="Q30" s="311"/>
      <c r="R30" s="311"/>
      <c r="S30" s="311"/>
      <c r="T30" s="311"/>
      <c r="U30" s="311"/>
    </row>
    <row r="31" spans="1:21" s="8" customFormat="1" ht="19.95" customHeight="1">
      <c r="B31" s="455">
        <v>4</v>
      </c>
      <c r="C31" s="456"/>
      <c r="D31" s="457"/>
      <c r="E31" s="457"/>
      <c r="F31" s="328"/>
      <c r="G31" s="449" t="s">
        <v>391</v>
      </c>
      <c r="H31" s="449"/>
      <c r="I31" s="449"/>
      <c r="J31" s="449"/>
      <c r="K31" s="326"/>
      <c r="L31" s="308"/>
      <c r="M31" s="308"/>
      <c r="N31" s="309"/>
      <c r="O31" s="309"/>
      <c r="P31" s="310"/>
      <c r="Q31" s="308"/>
      <c r="R31" s="308"/>
      <c r="S31" s="309"/>
      <c r="T31" s="309"/>
      <c r="U31" s="309"/>
    </row>
    <row r="32" spans="1:21" s="8" customFormat="1" ht="19.95" customHeight="1">
      <c r="B32" s="455">
        <v>5</v>
      </c>
      <c r="C32" s="456"/>
      <c r="D32" s="457"/>
      <c r="E32" s="457"/>
      <c r="F32" s="328"/>
      <c r="G32" s="317" t="s">
        <v>153</v>
      </c>
      <c r="H32" s="328"/>
      <c r="I32" s="323"/>
      <c r="J32" s="323"/>
      <c r="K32" s="326"/>
      <c r="L32" s="308"/>
      <c r="M32" s="308"/>
      <c r="N32" s="309"/>
      <c r="O32" s="309"/>
      <c r="P32" s="310"/>
      <c r="Q32" s="308"/>
      <c r="R32" s="308"/>
      <c r="S32" s="309"/>
      <c r="T32" s="309"/>
      <c r="U32" s="309"/>
    </row>
    <row r="33" spans="2:21" s="8" customFormat="1" ht="19.95" customHeight="1">
      <c r="B33" s="458">
        <v>6</v>
      </c>
      <c r="C33" s="459"/>
      <c r="D33" s="457"/>
      <c r="E33" s="457"/>
      <c r="F33" s="333"/>
      <c r="G33" s="332"/>
      <c r="H33" s="332"/>
      <c r="I33" s="334"/>
      <c r="J33" s="334"/>
      <c r="K33" s="335"/>
      <c r="L33" s="308"/>
      <c r="M33" s="308"/>
      <c r="N33" s="309"/>
      <c r="O33" s="309"/>
      <c r="P33" s="310"/>
      <c r="Q33" s="308"/>
      <c r="R33" s="308"/>
      <c r="S33" s="309"/>
      <c r="T33" s="309"/>
      <c r="U33" s="309"/>
    </row>
    <row r="34" spans="2:21" s="8" customFormat="1" ht="10.199999999999999" customHeight="1">
      <c r="B34" s="331"/>
      <c r="C34" s="332"/>
      <c r="D34" s="336"/>
      <c r="E34" s="336"/>
      <c r="F34" s="333"/>
      <c r="G34" s="332"/>
      <c r="H34" s="332"/>
      <c r="I34" s="334"/>
      <c r="J34" s="334"/>
      <c r="K34" s="335"/>
      <c r="L34" s="308"/>
      <c r="M34" s="308"/>
      <c r="N34" s="309"/>
      <c r="O34" s="309"/>
      <c r="P34" s="310"/>
      <c r="Q34" s="308"/>
      <c r="R34" s="308"/>
      <c r="S34" s="309"/>
      <c r="T34" s="309"/>
      <c r="U34" s="309"/>
    </row>
    <row r="35" spans="2:21" ht="45.6" customHeight="1">
      <c r="B35" s="490" t="s">
        <v>120</v>
      </c>
      <c r="C35" s="491"/>
      <c r="D35" s="491"/>
      <c r="E35" s="491"/>
      <c r="F35" s="491"/>
      <c r="G35" s="491"/>
      <c r="H35" s="491"/>
      <c r="I35" s="491"/>
      <c r="J35" s="491"/>
      <c r="K35" s="492"/>
      <c r="N35" s="11"/>
    </row>
    <row r="36" spans="2:21" ht="45" customHeight="1">
      <c r="B36" s="25" t="s">
        <v>25</v>
      </c>
      <c r="C36" s="472" t="s">
        <v>26</v>
      </c>
      <c r="D36" s="473"/>
      <c r="E36" s="473"/>
      <c r="F36" s="473"/>
      <c r="G36" s="473"/>
      <c r="H36" s="474"/>
      <c r="I36" s="469" t="s">
        <v>153</v>
      </c>
      <c r="J36" s="470"/>
      <c r="K36" s="471"/>
    </row>
    <row r="37" spans="2:21" ht="45" customHeight="1">
      <c r="B37" s="25" t="s">
        <v>27</v>
      </c>
      <c r="C37" s="472" t="s">
        <v>28</v>
      </c>
      <c r="D37" s="473"/>
      <c r="E37" s="473"/>
      <c r="F37" s="473"/>
      <c r="G37" s="473"/>
      <c r="H37" s="473"/>
      <c r="I37" s="469" t="s">
        <v>153</v>
      </c>
      <c r="J37" s="470"/>
      <c r="K37" s="471"/>
    </row>
    <row r="38" spans="2:21" ht="45" customHeight="1">
      <c r="B38" s="25" t="s">
        <v>29</v>
      </c>
      <c r="C38" s="473" t="s">
        <v>30</v>
      </c>
      <c r="D38" s="473"/>
      <c r="E38" s="473"/>
      <c r="F38" s="473"/>
      <c r="G38" s="473"/>
      <c r="H38" s="473"/>
      <c r="I38" s="469" t="s">
        <v>153</v>
      </c>
      <c r="J38" s="470"/>
      <c r="K38" s="471"/>
    </row>
    <row r="39" spans="2:21" ht="45" customHeight="1">
      <c r="B39" s="26" t="s">
        <v>31</v>
      </c>
      <c r="C39" s="27" t="s">
        <v>32</v>
      </c>
      <c r="D39" s="27"/>
      <c r="E39" s="27"/>
      <c r="F39" s="27"/>
      <c r="G39" s="27"/>
      <c r="H39" s="28"/>
      <c r="I39" s="469" t="s">
        <v>153</v>
      </c>
      <c r="J39" s="470"/>
      <c r="K39" s="471"/>
    </row>
    <row r="40" spans="2:21" ht="45" customHeight="1">
      <c r="B40" s="26" t="s">
        <v>33</v>
      </c>
      <c r="C40" s="27" t="s">
        <v>34</v>
      </c>
      <c r="D40" s="27"/>
      <c r="E40" s="27"/>
      <c r="F40" s="27"/>
      <c r="G40" s="27"/>
      <c r="H40" s="28"/>
      <c r="I40" s="469" t="s">
        <v>153</v>
      </c>
      <c r="J40" s="470"/>
      <c r="K40" s="471"/>
      <c r="N40" s="11"/>
    </row>
    <row r="41" spans="2:21" ht="45" customHeight="1">
      <c r="B41" s="25" t="s">
        <v>35</v>
      </c>
      <c r="C41" s="472" t="s">
        <v>36</v>
      </c>
      <c r="D41" s="473"/>
      <c r="E41" s="473"/>
      <c r="F41" s="473"/>
      <c r="G41" s="473"/>
      <c r="H41" s="474"/>
      <c r="I41" s="469" t="s">
        <v>153</v>
      </c>
      <c r="J41" s="470"/>
      <c r="K41" s="471"/>
    </row>
    <row r="42" spans="2:21" ht="48.6" customHeight="1">
      <c r="B42" s="25" t="s">
        <v>37</v>
      </c>
      <c r="C42" s="475" t="s">
        <v>38</v>
      </c>
      <c r="D42" s="475"/>
      <c r="E42" s="475"/>
      <c r="F42" s="475"/>
      <c r="G42" s="475"/>
      <c r="H42" s="475"/>
      <c r="I42" s="469" t="s">
        <v>153</v>
      </c>
      <c r="J42" s="470"/>
      <c r="K42" s="471"/>
    </row>
    <row r="43" spans="2:21" ht="15.6">
      <c r="B43" s="468"/>
      <c r="C43" s="468"/>
      <c r="D43" s="468"/>
      <c r="E43" s="468"/>
      <c r="F43" s="468"/>
      <c r="G43" s="468"/>
      <c r="H43" s="468"/>
      <c r="I43" s="468"/>
      <c r="J43" s="468"/>
      <c r="K43" s="468"/>
      <c r="N43" s="11"/>
    </row>
    <row r="44" spans="2:21" ht="15.6">
      <c r="B44" s="482"/>
      <c r="C44" s="482"/>
      <c r="D44" s="482"/>
      <c r="E44" s="482"/>
      <c r="F44" s="29"/>
      <c r="G44" s="29"/>
      <c r="H44" s="484"/>
      <c r="I44" s="485"/>
      <c r="J44" s="485"/>
      <c r="K44" s="14"/>
    </row>
    <row r="45" spans="2:21" ht="16.2" thickBot="1">
      <c r="B45" s="483"/>
      <c r="C45" s="483"/>
      <c r="D45" s="483"/>
      <c r="E45" s="483"/>
      <c r="F45" s="29"/>
      <c r="G45" s="29"/>
      <c r="H45" s="486"/>
      <c r="I45" s="486"/>
      <c r="J45" s="486"/>
      <c r="K45" s="3"/>
    </row>
    <row r="46" spans="2:21" ht="15.6">
      <c r="B46" s="465" t="s">
        <v>398</v>
      </c>
      <c r="C46" s="465"/>
      <c r="D46" s="465"/>
      <c r="E46" s="465"/>
      <c r="F46" s="29"/>
      <c r="G46" s="29"/>
      <c r="H46" s="8" t="s">
        <v>39</v>
      </c>
      <c r="I46" s="8"/>
      <c r="J46" s="8"/>
      <c r="K46" s="15"/>
      <c r="N46" s="11"/>
    </row>
    <row r="47" spans="2:21" ht="15.6">
      <c r="B47" s="466"/>
      <c r="C47" s="466"/>
      <c r="D47" s="466"/>
      <c r="E47" s="466"/>
      <c r="F47" s="8"/>
      <c r="G47" s="8"/>
      <c r="H47" s="8"/>
      <c r="I47" s="8"/>
      <c r="J47" s="8"/>
      <c r="K47" s="8"/>
    </row>
    <row r="48" spans="2:21" ht="15.6">
      <c r="B48" s="466"/>
      <c r="C48" s="466"/>
      <c r="D48" s="466"/>
      <c r="E48" s="466"/>
      <c r="F48" s="8"/>
      <c r="G48" s="8"/>
      <c r="H48" s="8"/>
      <c r="I48" s="8"/>
      <c r="J48" s="8"/>
      <c r="K48" s="3"/>
    </row>
    <row r="49" spans="2:11" ht="16.2" thickBot="1">
      <c r="B49" s="467"/>
      <c r="C49" s="467"/>
      <c r="D49" s="467"/>
      <c r="E49" s="467"/>
      <c r="F49" s="8"/>
      <c r="G49" s="8"/>
      <c r="H49" s="8"/>
      <c r="I49" s="8"/>
      <c r="J49" s="8"/>
      <c r="K49" s="8"/>
    </row>
    <row r="50" spans="2:11" ht="15.6">
      <c r="B50" s="8" t="s">
        <v>399</v>
      </c>
      <c r="C50" s="8"/>
      <c r="D50" s="8"/>
      <c r="E50" s="8"/>
      <c r="F50" s="8"/>
      <c r="G50" s="8"/>
      <c r="H50" s="8"/>
      <c r="I50" s="8"/>
      <c r="J50" s="8"/>
      <c r="K50" s="15"/>
    </row>
    <row r="51" spans="2:11" ht="15.6">
      <c r="B51" s="8"/>
      <c r="C51" s="8"/>
      <c r="D51" s="8"/>
      <c r="E51" s="8"/>
      <c r="F51" s="8"/>
      <c r="G51" s="8"/>
      <c r="H51" s="8"/>
      <c r="I51" s="8"/>
      <c r="J51" s="8"/>
      <c r="K51" s="14"/>
    </row>
    <row r="52" spans="2:11" ht="15.6">
      <c r="B52" s="8"/>
      <c r="C52" s="8"/>
      <c r="D52" s="8"/>
      <c r="E52" s="8"/>
      <c r="F52" s="8"/>
      <c r="G52" s="8"/>
      <c r="H52" s="8"/>
      <c r="I52" s="8"/>
      <c r="J52" s="8"/>
      <c r="K52" s="3"/>
    </row>
    <row r="53" spans="2:11" ht="15.6">
      <c r="B53" s="8"/>
      <c r="C53" s="8"/>
      <c r="D53" s="8"/>
      <c r="E53" s="8"/>
      <c r="F53" s="8"/>
      <c r="G53" s="8"/>
      <c r="H53" s="8"/>
      <c r="I53" s="8"/>
      <c r="J53" s="8"/>
      <c r="K53" s="3"/>
    </row>
    <row r="54" spans="2:11" ht="15.6">
      <c r="B54" s="8"/>
      <c r="C54" s="8"/>
      <c r="D54" s="8"/>
      <c r="E54" s="8"/>
      <c r="F54" s="8"/>
      <c r="G54" s="8"/>
      <c r="H54" s="8"/>
      <c r="I54" s="8"/>
      <c r="J54" s="8"/>
      <c r="K54" s="14"/>
    </row>
    <row r="55" spans="2:11" ht="15.6">
      <c r="B55" s="8"/>
      <c r="C55" s="8"/>
      <c r="D55" s="8"/>
      <c r="E55" s="8"/>
      <c r="F55" s="8"/>
      <c r="G55" s="8"/>
      <c r="H55" s="8"/>
      <c r="I55" s="8"/>
      <c r="J55" s="8"/>
      <c r="K55" s="8"/>
    </row>
    <row r="56" spans="2:11" ht="15.6">
      <c r="B56" s="8"/>
      <c r="C56" s="8"/>
      <c r="D56" s="8"/>
      <c r="E56" s="8"/>
      <c r="F56" s="8"/>
      <c r="G56" s="8"/>
      <c r="H56" s="8"/>
      <c r="I56" s="8"/>
      <c r="J56" s="8"/>
      <c r="K56" s="8"/>
    </row>
    <row r="57" spans="2:11" ht="15.6">
      <c r="B57" s="8"/>
      <c r="C57" s="8"/>
      <c r="D57" s="8"/>
      <c r="E57" s="8"/>
      <c r="F57" s="8"/>
      <c r="G57" s="8"/>
      <c r="H57" s="8"/>
      <c r="I57" s="8"/>
      <c r="J57" s="8"/>
      <c r="K57" s="14"/>
    </row>
    <row r="58" spans="2:11" ht="15.6">
      <c r="B58" s="8"/>
      <c r="C58" s="8"/>
      <c r="D58" s="8"/>
      <c r="E58" s="8"/>
      <c r="F58" s="8"/>
      <c r="G58" s="8"/>
      <c r="H58" s="8"/>
      <c r="I58" s="8"/>
      <c r="J58" s="8"/>
      <c r="K58" s="8"/>
    </row>
  </sheetData>
  <sheetProtection selectLockedCells="1"/>
  <mergeCells count="72">
    <mergeCell ref="I37:K37"/>
    <mergeCell ref="C38:H38"/>
    <mergeCell ref="B5:K6"/>
    <mergeCell ref="B7:K7"/>
    <mergeCell ref="B10:C10"/>
    <mergeCell ref="D10:K10"/>
    <mergeCell ref="B12:C12"/>
    <mergeCell ref="D12:K12"/>
    <mergeCell ref="B9:K9"/>
    <mergeCell ref="B8:K8"/>
    <mergeCell ref="J16:K16"/>
    <mergeCell ref="I38:K38"/>
    <mergeCell ref="B18:C18"/>
    <mergeCell ref="D18:K18"/>
    <mergeCell ref="B19:C19"/>
    <mergeCell ref="D19:K19"/>
    <mergeCell ref="B44:E45"/>
    <mergeCell ref="H44:J45"/>
    <mergeCell ref="B11:C11"/>
    <mergeCell ref="D11:K11"/>
    <mergeCell ref="B13:C13"/>
    <mergeCell ref="D13:K13"/>
    <mergeCell ref="B14:C14"/>
    <mergeCell ref="D14:K14"/>
    <mergeCell ref="B15:C15"/>
    <mergeCell ref="D15:K15"/>
    <mergeCell ref="B16:C16"/>
    <mergeCell ref="B35:K35"/>
    <mergeCell ref="B24:K24"/>
    <mergeCell ref="B20:C20"/>
    <mergeCell ref="D20:K20"/>
    <mergeCell ref="B17:K17"/>
    <mergeCell ref="B21:C21"/>
    <mergeCell ref="D21:K21"/>
    <mergeCell ref="B22:C22"/>
    <mergeCell ref="D22:K22"/>
    <mergeCell ref="B23:C23"/>
    <mergeCell ref="D23:K23"/>
    <mergeCell ref="B46:E46"/>
    <mergeCell ref="B47:E49"/>
    <mergeCell ref="B30:C30"/>
    <mergeCell ref="D30:E30"/>
    <mergeCell ref="B31:C31"/>
    <mergeCell ref="D31:E31"/>
    <mergeCell ref="B43:K43"/>
    <mergeCell ref="I39:K39"/>
    <mergeCell ref="I40:K40"/>
    <mergeCell ref="C41:H41"/>
    <mergeCell ref="I41:K41"/>
    <mergeCell ref="C42:H42"/>
    <mergeCell ref="I42:K42"/>
    <mergeCell ref="C36:H36"/>
    <mergeCell ref="I36:K36"/>
    <mergeCell ref="C37:H37"/>
    <mergeCell ref="B32:C32"/>
    <mergeCell ref="D32:E32"/>
    <mergeCell ref="B33:C33"/>
    <mergeCell ref="D33:E33"/>
    <mergeCell ref="B25:E25"/>
    <mergeCell ref="B26:C26"/>
    <mergeCell ref="D26:E26"/>
    <mergeCell ref="B27:C27"/>
    <mergeCell ref="D27:E27"/>
    <mergeCell ref="B28:C28"/>
    <mergeCell ref="D28:E28"/>
    <mergeCell ref="B29:C29"/>
    <mergeCell ref="D29:E29"/>
    <mergeCell ref="H28:J28"/>
    <mergeCell ref="G31:J31"/>
    <mergeCell ref="H16:I16"/>
    <mergeCell ref="D16:G16"/>
    <mergeCell ref="H29:J29"/>
  </mergeCells>
  <dataValidations count="2">
    <dataValidation type="list" allowBlank="1" showInputMessage="1" showErrorMessage="1" sqref="I36:K42" xr:uid="{51EEDA80-6DB0-48B6-AF8A-B2474FB2FDD7}">
      <formula1>"Select One, TRUE, FALSE"</formula1>
    </dataValidation>
    <dataValidation type="list" allowBlank="1" showInputMessage="1" showErrorMessage="1" sqref="G32" xr:uid="{37A4AC97-441D-4127-84AE-E60B38435ED6}">
      <formula1>"Select One, YES, NO, PARTIAL"</formula1>
    </dataValidation>
  </dataValidations>
  <printOptions horizontalCentered="1"/>
  <pageMargins left="0.7" right="0.7" top="0.75" bottom="0.75" header="0.3" footer="0.3"/>
  <pageSetup scale="64" orientation="portrait"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760A7-F0E2-474E-A8B1-FD2406965BD7}">
  <sheetPr>
    <tabColor rgb="FFFFFF00"/>
  </sheetPr>
  <dimension ref="A9:O21"/>
  <sheetViews>
    <sheetView showGridLines="0" view="pageLayout" zoomScaleNormal="100" workbookViewId="0">
      <selection activeCell="J7" sqref="J7"/>
    </sheetView>
  </sheetViews>
  <sheetFormatPr defaultColWidth="10.6640625" defaultRowHeight="13.8"/>
  <cols>
    <col min="1" max="1" width="4.5546875" style="2" customWidth="1"/>
    <col min="2" max="2" width="6.6640625" style="2" customWidth="1"/>
    <col min="3" max="3" width="23.5546875" style="2" customWidth="1"/>
    <col min="4" max="4" width="14" style="2" customWidth="1"/>
    <col min="5" max="5" width="17.88671875" style="2" customWidth="1"/>
    <col min="6" max="7" width="6.6640625" style="2" customWidth="1"/>
    <col min="8" max="8" width="10.5546875" style="2" customWidth="1"/>
    <col min="9" max="9" width="10.88671875" style="2" customWidth="1"/>
    <col min="10" max="10" width="8.6640625" style="2" customWidth="1"/>
    <col min="11" max="11" width="6.33203125" style="2" customWidth="1"/>
    <col min="12" max="12" width="5.33203125" style="2" customWidth="1"/>
    <col min="13" max="13" width="5.44140625" style="2" customWidth="1"/>
    <col min="14" max="14" width="5.6640625" style="2" customWidth="1"/>
    <col min="15" max="15" width="10.6640625" style="2" hidden="1" customWidth="1"/>
    <col min="16" max="16" width="5.6640625" style="2" customWidth="1"/>
    <col min="17" max="16384" width="10.6640625" style="2"/>
  </cols>
  <sheetData>
    <row r="9" spans="1:13" ht="27" customHeight="1">
      <c r="B9" s="433" t="s">
        <v>3</v>
      </c>
      <c r="C9" s="433"/>
      <c r="D9" s="433"/>
      <c r="E9" s="433"/>
      <c r="F9" s="433"/>
      <c r="G9" s="433"/>
      <c r="H9" s="433"/>
      <c r="I9" s="433"/>
      <c r="J9" s="433"/>
      <c r="K9" s="433"/>
      <c r="L9" s="433"/>
    </row>
    <row r="10" spans="1:13" ht="28.5" customHeight="1">
      <c r="A10" s="3"/>
      <c r="B10" s="502" t="s">
        <v>41</v>
      </c>
      <c r="C10" s="502"/>
      <c r="D10" s="502"/>
      <c r="E10" s="502"/>
      <c r="F10" s="502"/>
      <c r="G10" s="502"/>
      <c r="H10" s="502"/>
      <c r="I10" s="502"/>
      <c r="J10" s="502"/>
      <c r="K10" s="502"/>
      <c r="L10" s="502"/>
    </row>
    <row r="11" spans="1:13" ht="28.5" customHeight="1">
      <c r="A11" s="3"/>
      <c r="B11" s="503">
        <f>PREAPPLICATION!D10</f>
        <v>0</v>
      </c>
      <c r="C11" s="503"/>
      <c r="D11" s="503"/>
      <c r="E11" s="503"/>
      <c r="F11" s="503"/>
      <c r="G11" s="503"/>
      <c r="H11" s="503"/>
      <c r="I11" s="503"/>
      <c r="J11" s="503"/>
      <c r="K11" s="503"/>
      <c r="L11" s="503"/>
    </row>
    <row r="12" spans="1:13" ht="24.9" customHeight="1">
      <c r="A12" s="11"/>
      <c r="B12" s="504">
        <f>'Project Details'!E6</f>
        <v>0</v>
      </c>
      <c r="C12" s="504"/>
      <c r="D12" s="504"/>
      <c r="E12" s="504"/>
      <c r="F12" s="504"/>
      <c r="G12" s="504"/>
      <c r="H12" s="504"/>
      <c r="I12" s="504"/>
      <c r="J12" s="504"/>
      <c r="K12" s="504"/>
      <c r="L12" s="504"/>
      <c r="M12" s="38"/>
    </row>
    <row r="13" spans="1:13" ht="24.9" customHeight="1">
      <c r="A13" s="11"/>
      <c r="B13" s="505" t="s">
        <v>111</v>
      </c>
      <c r="C13" s="506"/>
      <c r="D13" s="506"/>
      <c r="E13" s="506"/>
      <c r="F13" s="506"/>
      <c r="G13" s="506"/>
      <c r="H13" s="506"/>
      <c r="I13" s="506"/>
      <c r="J13" s="506"/>
      <c r="K13" s="506"/>
      <c r="L13" s="507"/>
      <c r="M13" s="3"/>
    </row>
    <row r="14" spans="1:13" ht="24" customHeight="1">
      <c r="A14" s="11"/>
      <c r="B14" s="25">
        <v>1</v>
      </c>
      <c r="C14" s="472" t="s">
        <v>367</v>
      </c>
      <c r="D14" s="473"/>
      <c r="E14" s="473"/>
      <c r="F14" s="473"/>
      <c r="G14" s="473"/>
      <c r="H14" s="473"/>
      <c r="I14" s="473"/>
      <c r="J14" s="473"/>
      <c r="K14" s="473"/>
      <c r="L14" s="474"/>
      <c r="M14" s="3"/>
    </row>
    <row r="15" spans="1:13" ht="133.80000000000001" customHeight="1">
      <c r="A15" s="11"/>
      <c r="B15" s="508" t="s">
        <v>40</v>
      </c>
      <c r="C15" s="509"/>
      <c r="D15" s="509"/>
      <c r="E15" s="509"/>
      <c r="F15" s="509"/>
      <c r="G15" s="509"/>
      <c r="H15" s="509"/>
      <c r="I15" s="509"/>
      <c r="J15" s="509"/>
      <c r="K15" s="509"/>
      <c r="L15" s="510"/>
      <c r="M15" s="3"/>
    </row>
    <row r="16" spans="1:13" ht="34.5" customHeight="1">
      <c r="A16" s="11"/>
      <c r="B16" s="25">
        <v>2</v>
      </c>
      <c r="C16" s="511" t="s">
        <v>24</v>
      </c>
      <c r="D16" s="512"/>
      <c r="E16" s="512"/>
      <c r="F16" s="512"/>
      <c r="G16" s="512"/>
      <c r="H16" s="512"/>
      <c r="I16" s="512"/>
      <c r="J16" s="512"/>
      <c r="K16" s="512"/>
      <c r="L16" s="513"/>
      <c r="M16" s="3"/>
    </row>
    <row r="17" spans="1:13" ht="133.80000000000001" customHeight="1">
      <c r="A17" s="11"/>
      <c r="B17" s="508" t="s">
        <v>40</v>
      </c>
      <c r="C17" s="509"/>
      <c r="D17" s="509"/>
      <c r="E17" s="509"/>
      <c r="F17" s="509"/>
      <c r="G17" s="509"/>
      <c r="H17" s="509"/>
      <c r="I17" s="509"/>
      <c r="J17" s="509"/>
      <c r="K17" s="509"/>
      <c r="L17" s="510"/>
      <c r="M17" s="3"/>
    </row>
    <row r="18" spans="1:13" ht="24.9" customHeight="1">
      <c r="A18" s="11"/>
      <c r="B18" s="25">
        <v>3</v>
      </c>
      <c r="C18" s="472" t="s">
        <v>369</v>
      </c>
      <c r="D18" s="473"/>
      <c r="E18" s="473"/>
      <c r="F18" s="473"/>
      <c r="G18" s="473"/>
      <c r="H18" s="473"/>
      <c r="I18" s="473"/>
      <c r="J18" s="473"/>
      <c r="K18" s="473"/>
      <c r="L18" s="474"/>
      <c r="M18" s="3"/>
    </row>
    <row r="19" spans="1:13" ht="133.80000000000001" customHeight="1">
      <c r="A19" s="11"/>
      <c r="B19" s="508" t="s">
        <v>40</v>
      </c>
      <c r="C19" s="509"/>
      <c r="D19" s="509"/>
      <c r="E19" s="509"/>
      <c r="F19" s="509"/>
      <c r="G19" s="509"/>
      <c r="H19" s="509"/>
      <c r="I19" s="509"/>
      <c r="J19" s="509"/>
      <c r="K19" s="509"/>
      <c r="L19" s="510"/>
      <c r="M19" s="3"/>
    </row>
    <row r="20" spans="1:13" ht="25.8" customHeight="1">
      <c r="A20" s="5"/>
      <c r="B20" s="25">
        <v>4</v>
      </c>
      <c r="C20" s="472" t="s">
        <v>368</v>
      </c>
      <c r="D20" s="473"/>
      <c r="E20" s="473"/>
      <c r="F20" s="473"/>
      <c r="G20" s="473"/>
      <c r="H20" s="473"/>
      <c r="I20" s="473"/>
      <c r="J20" s="473"/>
      <c r="K20" s="473"/>
      <c r="L20" s="474"/>
    </row>
    <row r="21" spans="1:13" ht="133.80000000000001" customHeight="1">
      <c r="A21" s="11"/>
      <c r="B21" s="508" t="s">
        <v>40</v>
      </c>
      <c r="C21" s="509"/>
      <c r="D21" s="509"/>
      <c r="E21" s="509"/>
      <c r="F21" s="509"/>
      <c r="G21" s="509"/>
      <c r="H21" s="509"/>
      <c r="I21" s="509"/>
      <c r="J21" s="509"/>
      <c r="K21" s="509"/>
      <c r="L21" s="510"/>
      <c r="M21" s="3"/>
    </row>
  </sheetData>
  <sheetProtection selectLockedCells="1"/>
  <dataConsolidate link="1"/>
  <mergeCells count="13">
    <mergeCell ref="B15:L15"/>
    <mergeCell ref="B17:L17"/>
    <mergeCell ref="B21:L21"/>
    <mergeCell ref="C16:L16"/>
    <mergeCell ref="C18:L18"/>
    <mergeCell ref="C20:L20"/>
    <mergeCell ref="B19:L19"/>
    <mergeCell ref="C14:L14"/>
    <mergeCell ref="B9:L9"/>
    <mergeCell ref="B10:L10"/>
    <mergeCell ref="B11:L11"/>
    <mergeCell ref="B12:L12"/>
    <mergeCell ref="B13:L13"/>
  </mergeCells>
  <printOptions horizontalCentered="1"/>
  <pageMargins left="0.7" right="0.7" top="0.75" bottom="0.75" header="0.3" footer="0.3"/>
  <pageSetup scale="64" orientation="portrait" r:id="rId1"/>
  <headerFooter>
    <oddFoote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5620C-8A66-47A0-98E2-86A9695F467B}">
  <sheetPr>
    <tabColor rgb="FFFFFF00"/>
  </sheetPr>
  <dimension ref="C2:Q56"/>
  <sheetViews>
    <sheetView showGridLines="0" zoomScaleNormal="100" workbookViewId="0">
      <selection activeCell="E12" sqref="E12:G12"/>
    </sheetView>
  </sheetViews>
  <sheetFormatPr defaultColWidth="10.6640625" defaultRowHeight="13.8"/>
  <cols>
    <col min="1" max="2" width="4.109375" style="2" customWidth="1"/>
    <col min="3" max="3" width="7.33203125" style="2" customWidth="1"/>
    <col min="4" max="4" width="26.77734375" style="2" customWidth="1"/>
    <col min="5" max="6" width="12" style="2" customWidth="1"/>
    <col min="7" max="7" width="8.33203125" style="2" customWidth="1"/>
    <col min="8" max="8" width="16.109375" style="2" customWidth="1"/>
    <col min="9" max="9" width="6.6640625" style="2" customWidth="1"/>
    <col min="10" max="10" width="11.109375" style="2" customWidth="1"/>
    <col min="11" max="11" width="3.6640625" style="2" customWidth="1"/>
    <col min="12" max="12" width="9.44140625" style="2" customWidth="1"/>
    <col min="13" max="13" width="8.109375" style="2" customWidth="1"/>
    <col min="14" max="14" width="19.5546875" style="2" customWidth="1"/>
    <col min="15" max="15" width="5.44140625" style="2" customWidth="1"/>
    <col min="16" max="16" width="5.6640625" style="2" customWidth="1"/>
    <col min="17" max="17" width="10.6640625" style="2" hidden="1" customWidth="1"/>
    <col min="18" max="18" width="5.6640625" style="2" customWidth="1"/>
    <col min="19" max="16384" width="10.6640625" style="2"/>
  </cols>
  <sheetData>
    <row r="2" spans="3:14" ht="27" customHeight="1">
      <c r="C2" s="433" t="s">
        <v>3</v>
      </c>
      <c r="D2" s="433"/>
      <c r="E2" s="433"/>
      <c r="F2" s="433"/>
      <c r="G2" s="433"/>
      <c r="H2" s="433"/>
      <c r="I2" s="433"/>
      <c r="J2" s="433"/>
      <c r="K2" s="433"/>
      <c r="L2" s="433"/>
      <c r="M2" s="433"/>
      <c r="N2" s="433"/>
    </row>
    <row r="3" spans="3:14" ht="28.5" customHeight="1">
      <c r="C3" s="526" t="s">
        <v>378</v>
      </c>
      <c r="D3" s="526"/>
      <c r="E3" s="526"/>
      <c r="F3" s="526"/>
      <c r="G3" s="526"/>
      <c r="H3" s="526"/>
      <c r="I3" s="526"/>
      <c r="J3" s="526"/>
      <c r="K3" s="526"/>
      <c r="L3" s="526"/>
      <c r="M3" s="526"/>
      <c r="N3" s="526"/>
    </row>
    <row r="4" spans="3:14" ht="30" customHeight="1">
      <c r="C4" s="527">
        <f>PREAPPLICATION!D10</f>
        <v>0</v>
      </c>
      <c r="D4" s="527"/>
      <c r="E4" s="527"/>
      <c r="F4" s="527"/>
      <c r="G4" s="527"/>
      <c r="H4" s="527"/>
      <c r="I4" s="527"/>
      <c r="J4" s="527"/>
      <c r="K4" s="527"/>
      <c r="L4" s="527"/>
      <c r="M4" s="527"/>
      <c r="N4" s="527"/>
    </row>
    <row r="5" spans="3:14" ht="30.6" customHeight="1">
      <c r="C5" s="528" t="s">
        <v>4</v>
      </c>
      <c r="D5" s="529"/>
      <c r="E5" s="529"/>
      <c r="F5" s="529"/>
      <c r="G5" s="529"/>
      <c r="H5" s="529"/>
      <c r="I5" s="529"/>
      <c r="J5" s="529"/>
      <c r="K5" s="529"/>
      <c r="L5" s="529"/>
      <c r="M5" s="529"/>
      <c r="N5" s="530"/>
    </row>
    <row r="6" spans="3:14" ht="29.85" customHeight="1">
      <c r="C6" s="511" t="s">
        <v>403</v>
      </c>
      <c r="D6" s="513"/>
      <c r="E6" s="531"/>
      <c r="F6" s="532"/>
      <c r="G6" s="532"/>
      <c r="H6" s="532"/>
      <c r="I6" s="532"/>
      <c r="J6" s="532"/>
      <c r="K6" s="532"/>
      <c r="L6" s="532"/>
      <c r="M6" s="532"/>
      <c r="N6" s="533"/>
    </row>
    <row r="7" spans="3:14" ht="29.85" customHeight="1">
      <c r="C7" s="517" t="s">
        <v>404</v>
      </c>
      <c r="D7" s="517"/>
      <c r="E7" s="518"/>
      <c r="F7" s="518"/>
      <c r="G7" s="518"/>
      <c r="H7" s="518"/>
      <c r="I7" s="518"/>
      <c r="J7" s="518"/>
      <c r="K7" s="518"/>
      <c r="L7" s="518"/>
      <c r="M7" s="518"/>
      <c r="N7" s="518"/>
    </row>
    <row r="8" spans="3:14" ht="29.85" customHeight="1">
      <c r="C8" s="517" t="s">
        <v>405</v>
      </c>
      <c r="D8" s="517"/>
      <c r="E8" s="531"/>
      <c r="F8" s="532"/>
      <c r="G8" s="532"/>
      <c r="H8" s="532"/>
      <c r="I8" s="532"/>
      <c r="J8" s="532"/>
      <c r="K8" s="532"/>
      <c r="L8" s="532"/>
      <c r="M8" s="532"/>
      <c r="N8" s="533"/>
    </row>
    <row r="9" spans="3:14" ht="29.85" customHeight="1">
      <c r="C9" s="517" t="s">
        <v>406</v>
      </c>
      <c r="D9" s="517"/>
      <c r="E9" s="518"/>
      <c r="F9" s="518"/>
      <c r="G9" s="518"/>
      <c r="H9" s="518"/>
      <c r="I9" s="518"/>
      <c r="J9" s="518"/>
      <c r="K9" s="518"/>
      <c r="L9" s="518"/>
      <c r="M9" s="518"/>
      <c r="N9" s="518"/>
    </row>
    <row r="10" spans="3:14" ht="29.85" customHeight="1">
      <c r="C10" s="534" t="s">
        <v>407</v>
      </c>
      <c r="D10" s="535"/>
      <c r="E10" s="536">
        <v>0</v>
      </c>
      <c r="F10" s="536"/>
      <c r="G10" s="536"/>
      <c r="H10" s="475" t="s">
        <v>5</v>
      </c>
      <c r="I10" s="475"/>
      <c r="J10" s="475"/>
      <c r="K10" s="519">
        <v>0</v>
      </c>
      <c r="L10" s="519"/>
      <c r="M10" s="519"/>
      <c r="N10" s="519"/>
    </row>
    <row r="11" spans="3:14" ht="29.85" customHeight="1">
      <c r="C11" s="472" t="s">
        <v>408</v>
      </c>
      <c r="D11" s="474"/>
      <c r="E11" s="537">
        <v>0</v>
      </c>
      <c r="F11" s="537"/>
      <c r="G11" s="537"/>
      <c r="H11" s="541" t="s">
        <v>409</v>
      </c>
      <c r="I11" s="542"/>
      <c r="J11" s="542"/>
      <c r="K11" s="542"/>
      <c r="L11" s="542"/>
      <c r="M11" s="542"/>
      <c r="N11" s="543"/>
    </row>
    <row r="12" spans="3:14" ht="29.85" customHeight="1">
      <c r="C12" s="538" t="s">
        <v>410</v>
      </c>
      <c r="D12" s="539"/>
      <c r="E12" s="540" t="s">
        <v>431</v>
      </c>
      <c r="F12" s="540"/>
      <c r="G12" s="540"/>
      <c r="H12" s="544" t="s">
        <v>430</v>
      </c>
      <c r="I12" s="545"/>
      <c r="J12" s="546"/>
      <c r="K12" s="547" t="s">
        <v>431</v>
      </c>
      <c r="L12" s="548"/>
      <c r="M12" s="548"/>
      <c r="N12" s="549"/>
    </row>
    <row r="13" spans="3:14" ht="29.85" customHeight="1">
      <c r="C13" s="550" t="s">
        <v>412</v>
      </c>
      <c r="D13" s="551"/>
      <c r="E13" s="469"/>
      <c r="F13" s="470"/>
      <c r="G13" s="471"/>
      <c r="H13" s="472" t="s">
        <v>413</v>
      </c>
      <c r="I13" s="473"/>
      <c r="J13" s="474"/>
      <c r="K13" s="469"/>
      <c r="L13" s="470"/>
      <c r="M13" s="470"/>
      <c r="N13" s="471"/>
    </row>
    <row r="14" spans="3:14" ht="32.4" customHeight="1">
      <c r="C14" s="475" t="s">
        <v>414</v>
      </c>
      <c r="D14" s="475"/>
      <c r="E14" s="475"/>
      <c r="F14" s="475"/>
      <c r="G14" s="475"/>
      <c r="H14" s="475"/>
      <c r="I14" s="475"/>
      <c r="J14" s="475"/>
      <c r="K14" s="475"/>
      <c r="L14" s="475"/>
      <c r="M14" s="469"/>
      <c r="N14" s="471"/>
    </row>
    <row r="15" spans="3:14" ht="29.85" customHeight="1">
      <c r="C15" s="472" t="s">
        <v>415</v>
      </c>
      <c r="D15" s="474"/>
      <c r="E15" s="555"/>
      <c r="F15" s="556"/>
      <c r="G15" s="557"/>
      <c r="H15" s="472" t="s">
        <v>416</v>
      </c>
      <c r="I15" s="473"/>
      <c r="J15" s="473"/>
      <c r="K15" s="469"/>
      <c r="L15" s="470"/>
      <c r="M15" s="470"/>
      <c r="N15" s="471"/>
    </row>
    <row r="16" spans="3:14" ht="29.85" customHeight="1">
      <c r="C16" s="475" t="s">
        <v>417</v>
      </c>
      <c r="D16" s="475"/>
      <c r="E16" s="552">
        <v>0</v>
      </c>
      <c r="F16" s="552"/>
      <c r="G16" s="553"/>
      <c r="H16" s="472" t="s">
        <v>418</v>
      </c>
      <c r="I16" s="473"/>
      <c r="J16" s="474"/>
      <c r="K16" s="554">
        <v>0</v>
      </c>
      <c r="L16" s="552"/>
      <c r="M16" s="552"/>
      <c r="N16" s="553"/>
    </row>
    <row r="17" spans="3:14" ht="29.85" customHeight="1">
      <c r="C17" s="475" t="s">
        <v>419</v>
      </c>
      <c r="D17" s="475"/>
      <c r="E17" s="540"/>
      <c r="F17" s="540"/>
      <c r="G17" s="540"/>
      <c r="H17" s="472" t="s">
        <v>420</v>
      </c>
      <c r="I17" s="473"/>
      <c r="J17" s="473"/>
      <c r="K17" s="540"/>
      <c r="L17" s="540"/>
      <c r="M17" s="540"/>
      <c r="N17" s="540"/>
    </row>
    <row r="18" spans="3:14" ht="29.85" customHeight="1">
      <c r="C18" s="475" t="s">
        <v>421</v>
      </c>
      <c r="D18" s="475"/>
      <c r="E18" s="540"/>
      <c r="F18" s="540"/>
      <c r="G18" s="540"/>
      <c r="H18" s="475" t="s">
        <v>6</v>
      </c>
      <c r="I18" s="475"/>
      <c r="J18" s="475"/>
      <c r="K18" s="470"/>
      <c r="L18" s="470"/>
      <c r="M18" s="470"/>
      <c r="N18" s="471"/>
    </row>
    <row r="19" spans="3:14" ht="29.85" customHeight="1">
      <c r="C19" s="475" t="s">
        <v>422</v>
      </c>
      <c r="D19" s="475"/>
      <c r="E19" s="469"/>
      <c r="F19" s="470"/>
      <c r="G19" s="471"/>
      <c r="H19" s="475" t="s">
        <v>411</v>
      </c>
      <c r="I19" s="475"/>
      <c r="J19" s="475"/>
      <c r="K19" s="558"/>
      <c r="L19" s="558"/>
      <c r="M19" s="558"/>
      <c r="N19" s="559"/>
    </row>
    <row r="20" spans="3:14" ht="29.85" customHeight="1">
      <c r="C20" s="475" t="s">
        <v>423</v>
      </c>
      <c r="D20" s="475"/>
      <c r="E20" s="475"/>
      <c r="F20" s="475"/>
      <c r="G20" s="475"/>
      <c r="H20" s="475"/>
      <c r="I20" s="475"/>
      <c r="J20" s="475"/>
      <c r="K20" s="470"/>
      <c r="L20" s="470"/>
      <c r="M20" s="470"/>
      <c r="N20" s="471"/>
    </row>
    <row r="21" spans="3:14" ht="49.2" customHeight="1">
      <c r="C21" s="472" t="s">
        <v>432</v>
      </c>
      <c r="D21" s="474"/>
      <c r="E21" s="514"/>
      <c r="F21" s="515"/>
      <c r="G21" s="515"/>
      <c r="H21" s="515"/>
      <c r="I21" s="515"/>
      <c r="J21" s="515"/>
      <c r="K21" s="515"/>
      <c r="L21" s="515"/>
      <c r="M21" s="515"/>
      <c r="N21" s="516"/>
    </row>
    <row r="22" spans="3:14" ht="46.8" customHeight="1">
      <c r="C22" s="472" t="s">
        <v>429</v>
      </c>
      <c r="D22" s="474"/>
      <c r="E22" s="337"/>
      <c r="F22" s="338" t="s">
        <v>428</v>
      </c>
      <c r="G22" s="532"/>
      <c r="H22" s="532"/>
      <c r="I22" s="532"/>
      <c r="J22" s="532"/>
      <c r="K22" s="532"/>
      <c r="L22" s="532"/>
      <c r="M22" s="532"/>
      <c r="N22" s="533"/>
    </row>
    <row r="23" spans="3:14" ht="29.85" customHeight="1">
      <c r="C23" s="550" t="s">
        <v>424</v>
      </c>
      <c r="D23" s="560"/>
      <c r="E23" s="560"/>
      <c r="F23" s="560"/>
      <c r="G23" s="560"/>
      <c r="H23" s="560"/>
      <c r="I23" s="560"/>
      <c r="J23" s="551"/>
      <c r="K23" s="469"/>
      <c r="L23" s="470"/>
      <c r="M23" s="470"/>
      <c r="N23" s="471"/>
    </row>
    <row r="24" spans="3:14" ht="29.85" customHeight="1">
      <c r="C24" s="561" t="s">
        <v>425</v>
      </c>
      <c r="D24" s="562"/>
      <c r="E24" s="562"/>
      <c r="F24" s="562"/>
      <c r="G24" s="562"/>
      <c r="H24" s="562"/>
      <c r="I24" s="562"/>
      <c r="J24" s="562"/>
      <c r="K24" s="562"/>
      <c r="L24" s="562"/>
      <c r="M24" s="562"/>
      <c r="N24" s="563"/>
    </row>
    <row r="25" spans="3:14" ht="34.200000000000003" customHeight="1">
      <c r="C25" s="472" t="s">
        <v>426</v>
      </c>
      <c r="D25" s="473"/>
      <c r="E25" s="473"/>
      <c r="F25" s="473"/>
      <c r="G25" s="473"/>
      <c r="H25" s="473"/>
      <c r="I25" s="473"/>
      <c r="J25" s="474"/>
      <c r="K25" s="564"/>
      <c r="L25" s="565"/>
      <c r="M25" s="565"/>
      <c r="N25" s="566"/>
    </row>
    <row r="26" spans="3:14" ht="35.4" customHeight="1">
      <c r="C26" s="472" t="s">
        <v>427</v>
      </c>
      <c r="D26" s="473"/>
      <c r="E26" s="473"/>
      <c r="F26" s="473"/>
      <c r="G26" s="473"/>
      <c r="H26" s="473"/>
      <c r="I26" s="473"/>
      <c r="J26" s="474"/>
      <c r="K26" s="570"/>
      <c r="L26" s="571"/>
      <c r="M26" s="571"/>
      <c r="N26" s="572"/>
    </row>
    <row r="27" spans="3:14" ht="29.4" customHeight="1">
      <c r="C27" s="567" t="s">
        <v>7</v>
      </c>
      <c r="D27" s="567"/>
      <c r="E27" s="568" t="e">
        <f>SUM(E10/E11)</f>
        <v>#DIV/0!</v>
      </c>
      <c r="F27" s="569"/>
      <c r="G27" s="569"/>
      <c r="H27" s="567" t="s">
        <v>433</v>
      </c>
      <c r="I27" s="567"/>
      <c r="J27" s="567"/>
      <c r="K27" s="567"/>
      <c r="L27" s="567"/>
      <c r="M27" s="567"/>
      <c r="N27" s="30" t="b">
        <f>IF(K10&gt;250000, TRUE)</f>
        <v>0</v>
      </c>
    </row>
    <row r="28" spans="3:14" ht="2.4" customHeight="1">
      <c r="C28" s="520"/>
      <c r="D28" s="521"/>
      <c r="E28" s="521"/>
      <c r="F28" s="521"/>
      <c r="G28" s="521"/>
      <c r="H28" s="521"/>
      <c r="I28" s="521"/>
      <c r="J28" s="521"/>
      <c r="K28" s="521"/>
      <c r="L28" s="521"/>
      <c r="M28" s="521"/>
      <c r="N28" s="522"/>
    </row>
    <row r="29" spans="3:14" ht="12.75" customHeight="1">
      <c r="C29" s="523"/>
      <c r="D29" s="524"/>
      <c r="E29" s="524"/>
      <c r="F29" s="524"/>
      <c r="G29" s="524"/>
      <c r="H29" s="524"/>
      <c r="I29" s="524"/>
      <c r="J29" s="524"/>
      <c r="K29" s="524"/>
      <c r="L29" s="524"/>
      <c r="M29" s="524"/>
      <c r="N29" s="525"/>
    </row>
    <row r="30" spans="3:14" ht="12.75" customHeight="1">
      <c r="C30" s="2" t="s">
        <v>434</v>
      </c>
    </row>
    <row r="31" spans="3:14" ht="12.75" customHeight="1"/>
    <row r="32" spans="3:14" ht="12.75" customHeight="1"/>
    <row r="33" spans="3:14" ht="12.75" customHeight="1"/>
    <row r="34" spans="3:14" ht="12.75" customHeight="1"/>
    <row r="35" spans="3:14" ht="12.75" customHeight="1"/>
    <row r="36" spans="3:14" ht="12.75" customHeight="1"/>
    <row r="37" spans="3:14" ht="12.75" customHeight="1"/>
    <row r="38" spans="3:14" ht="12.75" customHeight="1"/>
    <row r="39" spans="3:14" ht="12.75" customHeight="1"/>
    <row r="40" spans="3:14" ht="12.75" customHeight="1"/>
    <row r="41" spans="3:14" ht="12.75" customHeight="1"/>
    <row r="42" spans="3:14" ht="12.75" customHeight="1"/>
    <row r="43" spans="3:14" ht="12.75" customHeight="1">
      <c r="C43" s="4"/>
      <c r="D43" s="4"/>
      <c r="E43" s="4"/>
      <c r="F43" s="4"/>
      <c r="G43" s="4"/>
      <c r="H43" s="4"/>
      <c r="I43" s="4"/>
      <c r="J43" s="4"/>
      <c r="K43" s="4"/>
      <c r="L43" s="4"/>
      <c r="M43" s="4"/>
      <c r="N43" s="4"/>
    </row>
    <row r="44" spans="3:14" ht="12.75" customHeight="1">
      <c r="C44" s="4"/>
      <c r="D44" s="4"/>
      <c r="E44" s="4"/>
      <c r="F44" s="4"/>
      <c r="G44" s="4"/>
      <c r="H44" s="4"/>
      <c r="I44" s="4"/>
      <c r="J44" s="4"/>
      <c r="K44" s="4"/>
      <c r="L44" s="4"/>
      <c r="M44" s="4"/>
      <c r="N44" s="4"/>
    </row>
    <row r="45" spans="3:14" ht="15" customHeight="1">
      <c r="C45" s="4"/>
      <c r="D45" s="4"/>
      <c r="E45" s="4"/>
      <c r="F45" s="4"/>
      <c r="G45" s="4"/>
      <c r="H45" s="4"/>
      <c r="I45" s="4"/>
      <c r="J45" s="4"/>
      <c r="K45" s="4"/>
      <c r="L45" s="4"/>
      <c r="M45" s="4"/>
      <c r="N45" s="4"/>
    </row>
    <row r="46" spans="3:14" ht="15" customHeight="1">
      <c r="C46" s="4"/>
      <c r="D46" s="4"/>
      <c r="E46" s="4"/>
      <c r="F46" s="4"/>
      <c r="G46" s="4"/>
      <c r="H46" s="4"/>
      <c r="I46" s="4"/>
      <c r="J46" s="4"/>
      <c r="K46" s="4"/>
      <c r="L46" s="4"/>
      <c r="M46" s="4"/>
      <c r="N46" s="4"/>
    </row>
    <row r="47" spans="3:14" ht="15" customHeight="1">
      <c r="C47" s="4"/>
      <c r="D47" s="4"/>
      <c r="E47" s="4"/>
      <c r="F47" s="4"/>
      <c r="G47" s="4"/>
      <c r="H47" s="4"/>
      <c r="I47" s="4"/>
      <c r="J47" s="4"/>
      <c r="K47" s="4"/>
      <c r="L47" s="4"/>
      <c r="M47" s="4"/>
      <c r="N47" s="4"/>
    </row>
    <row r="48" spans="3:14" ht="15" customHeight="1">
      <c r="C48" s="4"/>
      <c r="D48" s="4"/>
      <c r="E48" s="4"/>
      <c r="F48" s="4"/>
      <c r="G48" s="4"/>
      <c r="H48" s="4"/>
      <c r="I48" s="4"/>
      <c r="J48" s="4"/>
      <c r="K48" s="4"/>
      <c r="L48" s="4"/>
      <c r="M48" s="4"/>
      <c r="N48" s="4"/>
    </row>
    <row r="49" spans="3:14" ht="15" customHeight="1">
      <c r="C49" s="4"/>
      <c r="D49" s="4"/>
      <c r="E49" s="4"/>
      <c r="F49" s="4"/>
      <c r="G49" s="4"/>
      <c r="H49" s="4"/>
      <c r="I49" s="4"/>
      <c r="J49" s="4"/>
      <c r="K49" s="4"/>
      <c r="L49" s="4"/>
      <c r="M49" s="4"/>
      <c r="N49" s="4"/>
    </row>
    <row r="50" spans="3:14" ht="15" customHeight="1">
      <c r="C50" s="4"/>
      <c r="D50" s="4"/>
      <c r="E50" s="4"/>
      <c r="F50" s="4"/>
      <c r="G50" s="4"/>
      <c r="H50" s="4"/>
      <c r="I50" s="4"/>
      <c r="J50" s="4"/>
      <c r="K50" s="4"/>
      <c r="L50" s="4"/>
      <c r="M50" s="4"/>
      <c r="N50" s="4"/>
    </row>
    <row r="51" spans="3:14">
      <c r="C51" s="4"/>
      <c r="D51" s="4"/>
      <c r="E51" s="4"/>
      <c r="F51" s="4"/>
      <c r="G51" s="4"/>
      <c r="H51" s="4"/>
      <c r="I51" s="4"/>
      <c r="J51" s="4"/>
      <c r="K51" s="4"/>
      <c r="L51" s="4"/>
      <c r="M51" s="4"/>
      <c r="N51" s="4"/>
    </row>
    <row r="52" spans="3:14">
      <c r="C52" s="4"/>
      <c r="D52" s="4"/>
      <c r="E52" s="4"/>
      <c r="F52" s="4"/>
      <c r="G52" s="4"/>
      <c r="H52" s="4"/>
      <c r="I52" s="4"/>
      <c r="J52" s="4"/>
      <c r="K52" s="4"/>
      <c r="L52" s="4"/>
      <c r="M52" s="4"/>
      <c r="N52" s="4"/>
    </row>
    <row r="53" spans="3:14">
      <c r="C53" s="4"/>
      <c r="D53" s="4"/>
      <c r="E53" s="4"/>
      <c r="F53" s="4"/>
      <c r="G53" s="4"/>
      <c r="H53" s="4"/>
      <c r="I53" s="4"/>
      <c r="J53" s="4"/>
      <c r="K53" s="4"/>
      <c r="L53" s="4"/>
      <c r="M53" s="4"/>
      <c r="N53" s="4"/>
    </row>
    <row r="54" spans="3:14">
      <c r="C54" s="4"/>
      <c r="D54" s="4"/>
      <c r="E54" s="4"/>
      <c r="F54" s="4"/>
      <c r="G54" s="4"/>
      <c r="H54" s="4"/>
      <c r="I54" s="4"/>
      <c r="J54" s="4"/>
      <c r="K54" s="4"/>
      <c r="L54" s="4"/>
      <c r="M54" s="4"/>
      <c r="N54" s="4"/>
    </row>
    <row r="55" spans="3:14">
      <c r="C55" s="4"/>
      <c r="D55" s="4"/>
      <c r="E55" s="4"/>
      <c r="F55" s="4"/>
      <c r="G55" s="4"/>
      <c r="H55" s="4"/>
      <c r="I55" s="4"/>
      <c r="J55" s="4"/>
      <c r="K55" s="4"/>
      <c r="L55" s="4"/>
      <c r="M55" s="4"/>
      <c r="N55" s="4"/>
    </row>
    <row r="56" spans="3:14">
      <c r="C56" s="4"/>
      <c r="D56" s="4"/>
      <c r="E56" s="4"/>
      <c r="F56" s="4"/>
      <c r="G56" s="4"/>
      <c r="H56" s="4"/>
      <c r="I56" s="4"/>
      <c r="J56" s="4"/>
      <c r="K56" s="4"/>
      <c r="L56" s="4"/>
      <c r="M56" s="4"/>
      <c r="N56" s="4"/>
    </row>
  </sheetData>
  <sheetProtection selectLockedCells="1"/>
  <dataConsolidate link="1"/>
  <mergeCells count="66">
    <mergeCell ref="K25:N25"/>
    <mergeCell ref="C27:D27"/>
    <mergeCell ref="E27:G27"/>
    <mergeCell ref="H27:M27"/>
    <mergeCell ref="C25:J25"/>
    <mergeCell ref="C26:J26"/>
    <mergeCell ref="K26:N26"/>
    <mergeCell ref="C22:D22"/>
    <mergeCell ref="K23:N23"/>
    <mergeCell ref="C23:J23"/>
    <mergeCell ref="C24:N24"/>
    <mergeCell ref="G22:N22"/>
    <mergeCell ref="C18:D18"/>
    <mergeCell ref="E18:G18"/>
    <mergeCell ref="H18:J18"/>
    <mergeCell ref="K18:N18"/>
    <mergeCell ref="C19:D19"/>
    <mergeCell ref="E19:G19"/>
    <mergeCell ref="H19:J19"/>
    <mergeCell ref="K19:N19"/>
    <mergeCell ref="E13:G13"/>
    <mergeCell ref="H13:J13"/>
    <mergeCell ref="K13:N13"/>
    <mergeCell ref="C14:L14"/>
    <mergeCell ref="M14:N14"/>
    <mergeCell ref="K15:N15"/>
    <mergeCell ref="H16:J16"/>
    <mergeCell ref="K16:N16"/>
    <mergeCell ref="C17:D17"/>
    <mergeCell ref="E17:G17"/>
    <mergeCell ref="H17:J17"/>
    <mergeCell ref="K17:N17"/>
    <mergeCell ref="C15:D15"/>
    <mergeCell ref="E15:G15"/>
    <mergeCell ref="C28:N29"/>
    <mergeCell ref="C2:N2"/>
    <mergeCell ref="C3:N3"/>
    <mergeCell ref="C4:N4"/>
    <mergeCell ref="C5:N5"/>
    <mergeCell ref="C6:D6"/>
    <mergeCell ref="E6:N6"/>
    <mergeCell ref="C10:D10"/>
    <mergeCell ref="E10:G10"/>
    <mergeCell ref="C11:D11"/>
    <mergeCell ref="E11:G11"/>
    <mergeCell ref="C12:D12"/>
    <mergeCell ref="E12:G12"/>
    <mergeCell ref="C8:D8"/>
    <mergeCell ref="E8:N8"/>
    <mergeCell ref="C9:D9"/>
    <mergeCell ref="E21:N21"/>
    <mergeCell ref="C20:J20"/>
    <mergeCell ref="K20:N20"/>
    <mergeCell ref="C21:D21"/>
    <mergeCell ref="C7:D7"/>
    <mergeCell ref="E7:N7"/>
    <mergeCell ref="E9:N9"/>
    <mergeCell ref="H10:J10"/>
    <mergeCell ref="K10:N10"/>
    <mergeCell ref="H11:N11"/>
    <mergeCell ref="H12:J12"/>
    <mergeCell ref="K12:N12"/>
    <mergeCell ref="C13:D13"/>
    <mergeCell ref="C16:D16"/>
    <mergeCell ref="E16:G16"/>
    <mergeCell ref="H15:J15"/>
  </mergeCells>
  <dataValidations count="9">
    <dataValidation type="list" allowBlank="1" showInputMessage="1" showErrorMessage="1" sqref="E19:G19" xr:uid="{B636E869-6812-4C27-A52B-C053163D87EB}">
      <formula1>"Yes,No,Not Sure"</formula1>
    </dataValidation>
    <dataValidation type="list" allowBlank="1" showInputMessage="1" showErrorMessage="1" sqref="J23" xr:uid="{E56426D9-A6E4-4F0B-BBA0-01049AEFA901}">
      <formula1>"Yes, No, Partial - Additional support attached"</formula1>
    </dataValidation>
    <dataValidation type="list" allowBlank="1" showInputMessage="1" showErrorMessage="1" sqref="E23 K18:N18 E17" xr:uid="{09BBD1BC-08D7-48F4-92F6-B96EA39D140D}">
      <formula1>"Yes,No"</formula1>
    </dataValidation>
    <dataValidation type="list" allowBlank="1" showInputMessage="1" showErrorMessage="1" sqref="M14:N14 E22" xr:uid="{CD5FFE99-5232-4921-96BB-7ED46B6EBF69}">
      <formula1>"Yes, No"</formula1>
    </dataValidation>
    <dataValidation type="list" allowBlank="1" showInputMessage="1" showErrorMessage="1" sqref="K25:N26" xr:uid="{8CF22463-7B40-4ABD-A6D9-D72D4FFE63D1}">
      <formula1>"Yes, No, Not sure"</formula1>
    </dataValidation>
    <dataValidation type="list" allowBlank="1" showInputMessage="1" showErrorMessage="1" sqref="K23:N23" xr:uid="{B94BBB68-9ED4-4D37-9BC6-25A057876A50}">
      <formula1>"&lt; 180 days, &gt; 180 days"</formula1>
    </dataValidation>
    <dataValidation type="list" allowBlank="1" showInputMessage="1" showErrorMessage="1" sqref="K19:N19 E15:G15 K20" xr:uid="{C2572919-5939-4C14-BCFE-1B5AAEB91C35}">
      <formula1>"Yes, No, Not Sure"</formula1>
    </dataValidation>
    <dataValidation type="list" allowBlank="1" showInputMessage="1" showErrorMessage="1" sqref="E12:G12" xr:uid="{6D9C67F2-2BE4-4CDA-BEBC-1841A6F05B0A}">
      <formula1>"Select, New, Rehab., Both New &amp; Rehab"</formula1>
    </dataValidation>
    <dataValidation type="list" allowBlank="1" showInputMessage="1" showErrorMessage="1" sqref="K12:N12" xr:uid="{9F5403BD-F47E-44A2-95F3-4CFA3B2DCDF8}">
      <formula1>"Select, Single Family, Multi-family, Recovery Housing, Shelter"</formula1>
    </dataValidation>
  </dataValidations>
  <printOptions horizontalCentered="1"/>
  <pageMargins left="0.7" right="0.7" top="0.75" bottom="0.75" header="0.3" footer="0.3"/>
  <pageSetup scale="64"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18A32-0DAA-4834-9705-5830242293A4}">
  <sheetPr>
    <tabColor rgb="FFFFFF00"/>
  </sheetPr>
  <dimension ref="A2:J49"/>
  <sheetViews>
    <sheetView showGridLines="0" topLeftCell="A12" zoomScaleNormal="100" workbookViewId="0">
      <selection activeCell="I28" sqref="I28"/>
    </sheetView>
  </sheetViews>
  <sheetFormatPr defaultColWidth="10.6640625" defaultRowHeight="13.8"/>
  <cols>
    <col min="1" max="1" width="10.77734375" style="2" customWidth="1"/>
    <col min="2" max="2" width="6.6640625" style="2" customWidth="1"/>
    <col min="3" max="3" width="19.33203125" style="2" customWidth="1"/>
    <col min="4" max="4" width="31.21875" style="2" customWidth="1"/>
    <col min="5" max="5" width="23.44140625" style="2" customWidth="1"/>
    <col min="6" max="6" width="15.21875" style="2" customWidth="1"/>
    <col min="7" max="7" width="30.109375" style="2" customWidth="1"/>
    <col min="8" max="8" width="32.88671875" style="2" customWidth="1"/>
    <col min="9" max="9" width="10" style="2" customWidth="1"/>
    <col min="10" max="16384" width="10.6640625" style="2"/>
  </cols>
  <sheetData>
    <row r="2" spans="1:9" ht="15.6">
      <c r="A2" s="32"/>
    </row>
    <row r="3" spans="1:9" ht="15.6">
      <c r="A3" s="32"/>
    </row>
    <row r="4" spans="1:9" ht="15.6">
      <c r="A4" s="32"/>
    </row>
    <row r="5" spans="1:9" ht="15.6">
      <c r="A5" s="5"/>
    </row>
    <row r="6" spans="1:9" ht="15.6">
      <c r="A6" s="5"/>
    </row>
    <row r="7" spans="1:9" ht="15.6">
      <c r="A7" s="5"/>
    </row>
    <row r="8" spans="1:9" ht="15.75" customHeight="1">
      <c r="B8" s="445" t="s">
        <v>205</v>
      </c>
      <c r="C8" s="445"/>
      <c r="D8" s="445"/>
      <c r="E8" s="445"/>
      <c r="F8" s="445"/>
      <c r="G8" s="445"/>
      <c r="H8" s="445"/>
      <c r="I8" s="298"/>
    </row>
    <row r="9" spans="1:9" ht="12" customHeight="1">
      <c r="B9" s="445"/>
      <c r="C9" s="445"/>
      <c r="D9" s="445"/>
      <c r="E9" s="445"/>
      <c r="F9" s="445"/>
      <c r="G9" s="445"/>
      <c r="H9" s="445"/>
      <c r="I9" s="298"/>
    </row>
    <row r="10" spans="1:9" ht="30" customHeight="1">
      <c r="B10" s="527">
        <f>PREAPPLICATION!D10</f>
        <v>0</v>
      </c>
      <c r="C10" s="527"/>
      <c r="D10" s="527"/>
      <c r="E10" s="527"/>
      <c r="F10" s="527"/>
      <c r="G10" s="527"/>
      <c r="H10" s="527"/>
      <c r="I10" s="5"/>
    </row>
    <row r="11" spans="1:9" ht="28.2" customHeight="1">
      <c r="B11" s="527">
        <f>'Project Details'!E6</f>
        <v>0</v>
      </c>
      <c r="C11" s="527"/>
      <c r="D11" s="527"/>
      <c r="E11" s="527"/>
      <c r="F11" s="527"/>
      <c r="G11" s="527"/>
      <c r="H11" s="527"/>
      <c r="I11" s="5"/>
    </row>
    <row r="12" spans="1:9" ht="12.75" customHeight="1">
      <c r="B12" s="31"/>
      <c r="C12" s="31"/>
      <c r="D12" s="31"/>
      <c r="E12" s="31"/>
      <c r="F12" s="31"/>
      <c r="G12" s="31"/>
      <c r="H12" s="31"/>
      <c r="I12" s="33"/>
    </row>
    <row r="13" spans="1:9" ht="26.25" customHeight="1">
      <c r="B13" s="575" t="s">
        <v>8</v>
      </c>
      <c r="C13" s="575"/>
      <c r="D13" s="34" t="s">
        <v>9</v>
      </c>
      <c r="E13" s="33"/>
      <c r="F13" s="33"/>
      <c r="G13" s="576"/>
      <c r="H13" s="576"/>
      <c r="I13" s="33"/>
    </row>
    <row r="14" spans="1:9" ht="21" customHeight="1">
      <c r="B14" s="581" t="s">
        <v>10</v>
      </c>
      <c r="C14" s="581"/>
      <c r="D14" s="7">
        <v>0</v>
      </c>
      <c r="E14" s="35"/>
      <c r="F14" s="35"/>
      <c r="G14" s="582"/>
      <c r="H14" s="582"/>
      <c r="I14" s="35"/>
    </row>
    <row r="15" spans="1:9" ht="20.25" customHeight="1">
      <c r="B15" s="581" t="s">
        <v>11</v>
      </c>
      <c r="C15" s="581"/>
      <c r="D15" s="7">
        <v>0</v>
      </c>
      <c r="E15" s="35"/>
      <c r="F15" s="35"/>
      <c r="G15" s="582"/>
      <c r="H15" s="582"/>
      <c r="I15" s="35"/>
    </row>
    <row r="16" spans="1:9" ht="25.2" customHeight="1">
      <c r="B16" s="575" t="s">
        <v>445</v>
      </c>
      <c r="C16" s="575"/>
      <c r="D16" s="56">
        <f>SUM(D14:D15)</f>
        <v>0</v>
      </c>
      <c r="E16" s="8"/>
      <c r="F16" s="8"/>
    </row>
    <row r="17" spans="2:10" ht="4.95" customHeight="1">
      <c r="B17" s="574"/>
      <c r="C17" s="574"/>
      <c r="D17" s="574"/>
      <c r="E17" s="8"/>
      <c r="F17" s="8"/>
      <c r="G17" s="8"/>
      <c r="H17" s="8"/>
      <c r="I17" s="8"/>
    </row>
    <row r="18" spans="2:10" ht="48.6" customHeight="1">
      <c r="B18" s="583" t="s">
        <v>88</v>
      </c>
      <c r="C18" s="583"/>
      <c r="D18" s="34" t="s">
        <v>287</v>
      </c>
      <c r="E18" s="34" t="s">
        <v>289</v>
      </c>
      <c r="F18" s="34" t="s">
        <v>282</v>
      </c>
      <c r="G18" s="34" t="s">
        <v>283</v>
      </c>
      <c r="H18" s="34" t="s">
        <v>13</v>
      </c>
      <c r="I18" s="580"/>
      <c r="J18" s="8"/>
    </row>
    <row r="19" spans="2:10" ht="21.75" customHeight="1">
      <c r="B19" s="578" t="s">
        <v>435</v>
      </c>
      <c r="C19" s="579"/>
      <c r="D19" s="7"/>
      <c r="E19" s="199" t="s">
        <v>130</v>
      </c>
      <c r="F19" s="198"/>
      <c r="G19" s="7"/>
      <c r="H19" s="13" t="s">
        <v>288</v>
      </c>
      <c r="I19" s="580"/>
      <c r="J19" s="8"/>
    </row>
    <row r="20" spans="2:10" ht="21.75" customHeight="1">
      <c r="B20" s="584" t="s">
        <v>136</v>
      </c>
      <c r="C20" s="584"/>
      <c r="D20" s="7"/>
      <c r="E20" s="199"/>
      <c r="F20" s="198"/>
      <c r="G20" s="7"/>
      <c r="H20" s="13" t="s">
        <v>153</v>
      </c>
      <c r="I20" s="580"/>
    </row>
    <row r="21" spans="2:10" ht="21.75" customHeight="1">
      <c r="B21" s="578" t="s">
        <v>137</v>
      </c>
      <c r="C21" s="579"/>
      <c r="D21" s="7"/>
      <c r="E21" s="199"/>
      <c r="F21" s="198"/>
      <c r="G21" s="7"/>
      <c r="H21" s="13" t="s">
        <v>153</v>
      </c>
      <c r="I21" s="580"/>
    </row>
    <row r="22" spans="2:10" ht="21.75" customHeight="1">
      <c r="B22" s="578" t="s">
        <v>138</v>
      </c>
      <c r="C22" s="579"/>
      <c r="D22" s="7"/>
      <c r="E22" s="199"/>
      <c r="F22" s="198"/>
      <c r="G22" s="7"/>
      <c r="H22" s="13" t="s">
        <v>153</v>
      </c>
      <c r="I22" s="580"/>
    </row>
    <row r="23" spans="2:10" ht="21.75" customHeight="1">
      <c r="B23" s="578" t="s">
        <v>139</v>
      </c>
      <c r="C23" s="579"/>
      <c r="D23" s="7"/>
      <c r="E23" s="199"/>
      <c r="F23" s="198"/>
      <c r="G23" s="7"/>
      <c r="H23" s="13" t="s">
        <v>153</v>
      </c>
      <c r="I23" s="580"/>
    </row>
    <row r="24" spans="2:10" ht="21.75" customHeight="1">
      <c r="B24" s="578" t="s">
        <v>290</v>
      </c>
      <c r="C24" s="579"/>
      <c r="D24" s="7"/>
      <c r="E24" s="199"/>
      <c r="F24" s="198"/>
      <c r="G24" s="7"/>
      <c r="H24" s="13" t="s">
        <v>153</v>
      </c>
      <c r="I24" s="580"/>
    </row>
    <row r="25" spans="2:10" ht="24.75" customHeight="1">
      <c r="B25" s="577" t="s">
        <v>14</v>
      </c>
      <c r="C25" s="577"/>
      <c r="D25" s="299">
        <f>SUM(D19:D24)</f>
        <v>0</v>
      </c>
      <c r="E25" s="5"/>
      <c r="F25" s="300" t="s">
        <v>12</v>
      </c>
      <c r="G25" s="301">
        <f>SUM(G19:G24)</f>
        <v>0</v>
      </c>
      <c r="H25" s="340"/>
    </row>
    <row r="26" spans="2:10" ht="4.95" customHeight="1">
      <c r="B26" s="573"/>
      <c r="C26" s="573"/>
      <c r="D26" s="573"/>
      <c r="E26" s="573"/>
      <c r="F26" s="573"/>
      <c r="G26" s="573"/>
      <c r="H26" s="341"/>
    </row>
    <row r="27" spans="2:10" ht="38.4" customHeight="1">
      <c r="B27" s="583" t="s">
        <v>372</v>
      </c>
      <c r="C27" s="583"/>
      <c r="D27" s="34" t="s">
        <v>284</v>
      </c>
      <c r="E27" s="34" t="s">
        <v>292</v>
      </c>
      <c r="F27" s="34" t="s">
        <v>285</v>
      </c>
      <c r="G27" s="36" t="s">
        <v>286</v>
      </c>
      <c r="H27" s="341"/>
      <c r="I27" s="339"/>
    </row>
    <row r="28" spans="2:10" ht="21.75" customHeight="1">
      <c r="B28" s="578" t="s">
        <v>291</v>
      </c>
      <c r="C28" s="579"/>
      <c r="D28" s="7" t="s">
        <v>293</v>
      </c>
      <c r="E28" s="200"/>
      <c r="F28" s="200"/>
      <c r="G28" s="13" t="s">
        <v>297</v>
      </c>
      <c r="H28" s="341"/>
      <c r="I28" s="339"/>
    </row>
    <row r="29" spans="2:10" ht="21.75" customHeight="1">
      <c r="B29" s="584" t="str">
        <f>B20</f>
        <v>Source 2</v>
      </c>
      <c r="C29" s="584"/>
      <c r="D29" s="7"/>
      <c r="E29" s="200"/>
      <c r="F29" s="200"/>
      <c r="G29" s="13" t="s">
        <v>153</v>
      </c>
      <c r="H29" s="341"/>
      <c r="I29" s="339"/>
    </row>
    <row r="30" spans="2:10" ht="21.75" customHeight="1">
      <c r="B30" s="584" t="str">
        <f t="shared" ref="B30:B33" si="0">B21</f>
        <v>Source 3</v>
      </c>
      <c r="C30" s="584"/>
      <c r="D30" s="7"/>
      <c r="E30" s="200"/>
      <c r="F30" s="200"/>
      <c r="G30" s="13" t="s">
        <v>153</v>
      </c>
      <c r="H30" s="341"/>
      <c r="I30" s="339"/>
    </row>
    <row r="31" spans="2:10" ht="21.75" customHeight="1">
      <c r="B31" s="584" t="str">
        <f t="shared" si="0"/>
        <v>Source 4</v>
      </c>
      <c r="C31" s="584"/>
      <c r="D31" s="7"/>
      <c r="E31" s="200"/>
      <c r="F31" s="200"/>
      <c r="G31" s="13" t="s">
        <v>153</v>
      </c>
      <c r="H31" s="341"/>
      <c r="I31" s="339"/>
    </row>
    <row r="32" spans="2:10" ht="21.75" customHeight="1">
      <c r="B32" s="584" t="str">
        <f t="shared" si="0"/>
        <v>Source 5</v>
      </c>
      <c r="C32" s="584"/>
      <c r="D32" s="7"/>
      <c r="E32" s="200"/>
      <c r="F32" s="200"/>
      <c r="G32" s="13" t="s">
        <v>153</v>
      </c>
      <c r="H32" s="341"/>
      <c r="I32" s="339"/>
    </row>
    <row r="33" spans="2:9" ht="21.75" customHeight="1">
      <c r="B33" s="584" t="str">
        <f t="shared" si="0"/>
        <v>Source 6</v>
      </c>
      <c r="C33" s="584"/>
      <c r="D33" s="7"/>
      <c r="E33" s="200"/>
      <c r="F33" s="200"/>
      <c r="G33" s="13" t="s">
        <v>153</v>
      </c>
      <c r="H33" s="341"/>
      <c r="I33" s="339"/>
    </row>
    <row r="34" spans="2:9" ht="4.95" customHeight="1">
      <c r="B34" s="587"/>
      <c r="C34" s="588"/>
      <c r="D34" s="588"/>
      <c r="E34" s="588"/>
      <c r="F34" s="588"/>
      <c r="G34" s="589"/>
      <c r="H34" s="33"/>
    </row>
    <row r="35" spans="2:9" ht="46.5" customHeight="1">
      <c r="B35" s="592" t="s">
        <v>17</v>
      </c>
      <c r="C35" s="593"/>
      <c r="D35" s="34" t="s">
        <v>295</v>
      </c>
      <c r="E35" s="34" t="s">
        <v>294</v>
      </c>
      <c r="F35" s="592" t="s">
        <v>296</v>
      </c>
      <c r="G35" s="593"/>
    </row>
    <row r="36" spans="2:9" ht="21.6" customHeight="1">
      <c r="B36" s="585" t="s">
        <v>18</v>
      </c>
      <c r="C36" s="585"/>
      <c r="D36" s="9"/>
      <c r="E36" s="10"/>
      <c r="F36" s="586" t="s">
        <v>153</v>
      </c>
      <c r="G36" s="586"/>
    </row>
    <row r="37" spans="2:9" ht="21.6" customHeight="1">
      <c r="B37" s="585" t="s">
        <v>19</v>
      </c>
      <c r="C37" s="585"/>
      <c r="D37" s="9"/>
      <c r="E37" s="10"/>
      <c r="F37" s="586" t="s">
        <v>153</v>
      </c>
      <c r="G37" s="586"/>
    </row>
    <row r="38" spans="2:9" ht="21.6" customHeight="1">
      <c r="B38" s="585" t="s">
        <v>20</v>
      </c>
      <c r="C38" s="585"/>
      <c r="D38" s="9"/>
      <c r="E38" s="10"/>
      <c r="F38" s="586" t="s">
        <v>153</v>
      </c>
      <c r="G38" s="586"/>
    </row>
    <row r="39" spans="2:9" ht="21.6" customHeight="1">
      <c r="B39" s="585" t="s">
        <v>21</v>
      </c>
      <c r="C39" s="585"/>
      <c r="D39" s="9"/>
      <c r="E39" s="10"/>
      <c r="F39" s="586" t="s">
        <v>153</v>
      </c>
      <c r="G39" s="586"/>
    </row>
    <row r="40" spans="2:9" ht="21.6" customHeight="1">
      <c r="B40" s="585" t="s">
        <v>22</v>
      </c>
      <c r="C40" s="585"/>
      <c r="D40" s="9"/>
      <c r="E40" s="10"/>
      <c r="F40" s="586" t="s">
        <v>153</v>
      </c>
      <c r="G40" s="586"/>
    </row>
    <row r="41" spans="2:9" ht="21.6" customHeight="1">
      <c r="B41" s="585" t="s">
        <v>23</v>
      </c>
      <c r="C41" s="585"/>
      <c r="D41" s="9"/>
      <c r="E41" s="10"/>
      <c r="F41" s="586" t="s">
        <v>153</v>
      </c>
      <c r="G41" s="586"/>
    </row>
    <row r="42" spans="2:9" ht="21.6" customHeight="1">
      <c r="B42" s="594" t="s">
        <v>49</v>
      </c>
      <c r="C42" s="594"/>
      <c r="D42" s="9"/>
      <c r="E42" s="10"/>
      <c r="F42" s="586" t="s">
        <v>153</v>
      </c>
      <c r="G42" s="586"/>
    </row>
    <row r="43" spans="2:9" ht="21.6" customHeight="1">
      <c r="B43" s="594" t="s">
        <v>50</v>
      </c>
      <c r="C43" s="594"/>
      <c r="D43" s="9"/>
      <c r="E43" s="10"/>
      <c r="F43" s="586" t="s">
        <v>153</v>
      </c>
      <c r="G43" s="586"/>
    </row>
    <row r="44" spans="2:9" ht="21.6" customHeight="1">
      <c r="B44" s="590" t="s">
        <v>54</v>
      </c>
      <c r="C44" s="590"/>
      <c r="D44" s="9"/>
      <c r="E44" s="10"/>
      <c r="F44" s="586" t="s">
        <v>153</v>
      </c>
      <c r="G44" s="586"/>
    </row>
    <row r="45" spans="2:9" ht="21.6" customHeight="1">
      <c r="B45" s="590" t="s">
        <v>54</v>
      </c>
      <c r="C45" s="590"/>
      <c r="D45" s="9"/>
      <c r="E45" s="10"/>
      <c r="F45" s="586" t="s">
        <v>153</v>
      </c>
      <c r="G45" s="586"/>
    </row>
    <row r="46" spans="2:9" ht="24" customHeight="1">
      <c r="B46" s="590" t="s">
        <v>54</v>
      </c>
      <c r="C46" s="590"/>
      <c r="D46" s="9"/>
      <c r="E46" s="10"/>
      <c r="F46" s="586" t="s">
        <v>153</v>
      </c>
      <c r="G46" s="586"/>
    </row>
    <row r="47" spans="2:9" ht="4.95" customHeight="1"/>
    <row r="48" spans="2:9" ht="27" customHeight="1">
      <c r="B48" s="591" t="s">
        <v>15</v>
      </c>
      <c r="C48" s="591"/>
      <c r="D48" s="591"/>
      <c r="E48" s="37" t="b">
        <f>IF(D25&gt;D16,TRUE,FALSE)</f>
        <v>0</v>
      </c>
      <c r="F48" s="197"/>
    </row>
    <row r="49" spans="2:6" ht="28.5" customHeight="1">
      <c r="B49" s="591" t="s">
        <v>16</v>
      </c>
      <c r="C49" s="591"/>
      <c r="D49" s="591"/>
      <c r="E49" s="37" t="b">
        <f>IF(D25&lt;D16,TRUE,FALSE)</f>
        <v>0</v>
      </c>
      <c r="F49" s="197"/>
    </row>
  </sheetData>
  <sheetProtection selectLockedCells="1"/>
  <mergeCells count="55">
    <mergeCell ref="B45:C45"/>
    <mergeCell ref="F45:G45"/>
    <mergeCell ref="B48:D48"/>
    <mergeCell ref="B49:D49"/>
    <mergeCell ref="B35:C35"/>
    <mergeCell ref="F35:G35"/>
    <mergeCell ref="B46:C46"/>
    <mergeCell ref="F46:G46"/>
    <mergeCell ref="B42:C42"/>
    <mergeCell ref="F42:G42"/>
    <mergeCell ref="B43:C43"/>
    <mergeCell ref="F43:G43"/>
    <mergeCell ref="B44:C44"/>
    <mergeCell ref="F44:G44"/>
    <mergeCell ref="B39:C39"/>
    <mergeCell ref="F39:G39"/>
    <mergeCell ref="B34:G34"/>
    <mergeCell ref="B27:C27"/>
    <mergeCell ref="B28:C28"/>
    <mergeCell ref="B29:C29"/>
    <mergeCell ref="B30:C30"/>
    <mergeCell ref="B31:C31"/>
    <mergeCell ref="B32:C32"/>
    <mergeCell ref="B33:C33"/>
    <mergeCell ref="B41:C41"/>
    <mergeCell ref="F41:G41"/>
    <mergeCell ref="B36:C36"/>
    <mergeCell ref="F36:G36"/>
    <mergeCell ref="B37:C37"/>
    <mergeCell ref="B40:C40"/>
    <mergeCell ref="F40:G40"/>
    <mergeCell ref="F37:G37"/>
    <mergeCell ref="B38:C38"/>
    <mergeCell ref="F38:G38"/>
    <mergeCell ref="I18:I24"/>
    <mergeCell ref="B8:H9"/>
    <mergeCell ref="B10:H10"/>
    <mergeCell ref="B11:H11"/>
    <mergeCell ref="B24:C24"/>
    <mergeCell ref="B14:C14"/>
    <mergeCell ref="G14:H14"/>
    <mergeCell ref="B15:C15"/>
    <mergeCell ref="G15:H15"/>
    <mergeCell ref="B16:C16"/>
    <mergeCell ref="B18:C18"/>
    <mergeCell ref="B19:C19"/>
    <mergeCell ref="B20:C20"/>
    <mergeCell ref="B21:C21"/>
    <mergeCell ref="B26:G26"/>
    <mergeCell ref="B17:D17"/>
    <mergeCell ref="B13:C13"/>
    <mergeCell ref="G13:H13"/>
    <mergeCell ref="B25:C25"/>
    <mergeCell ref="B22:C22"/>
    <mergeCell ref="B23:C23"/>
  </mergeCells>
  <phoneticPr fontId="49" type="noConversion"/>
  <dataValidations count="4">
    <dataValidation type="list" allowBlank="1" showInputMessage="1" showErrorMessage="1" sqref="H19" xr:uid="{A9B7302A-FF5F-4A35-BA53-B2A388FCCFE4}">
      <formula1>"Not Applied, Submitted,Letter of Intent,Firm Commitment"</formula1>
    </dataValidation>
    <dataValidation type="list" allowBlank="1" showInputMessage="1" showErrorMessage="1" sqref="F36:G46" xr:uid="{698BAEB0-3C42-4BD5-9238-BCB5457AFE61}">
      <formula1>"Select One,Yes,No"</formula1>
    </dataValidation>
    <dataValidation type="list" allowBlank="1" showInputMessage="1" showErrorMessage="1" sqref="G28:G33" xr:uid="{69DBCDDF-23E7-4AF7-8467-5FA56C6BC4F8}">
      <formula1>"Select One, Gap Financing, Permanent Financing, Equity, Grant, Donation"</formula1>
    </dataValidation>
    <dataValidation type="list" allowBlank="1" showInputMessage="1" showErrorMessage="1" sqref="H20:H24" xr:uid="{6F30CBC3-F520-445D-8671-98BF051FF2C1}">
      <formula1>"Select One,Not Applied, Submitted,Letter of Intent,Firm Commitment"</formula1>
    </dataValidation>
  </dataValidations>
  <pageMargins left="0.7" right="0.7" top="0.75" bottom="0.75" header="0.3" footer="0.3"/>
  <pageSetup scale="44" orientation="portrait" r:id="rId1"/>
  <headerFooter>
    <oddFooter>&amp;A</oddFooter>
  </headerFooter>
  <ignoredErrors>
    <ignoredError sqref="B29:C33"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46C7B-0D78-480B-BFF7-A6B21EF00235}">
  <sheetPr>
    <tabColor rgb="FFFFFF00"/>
  </sheetPr>
  <dimension ref="A1:N98"/>
  <sheetViews>
    <sheetView zoomScaleNormal="100" workbookViewId="0">
      <selection activeCell="B16" sqref="B16:L16"/>
    </sheetView>
  </sheetViews>
  <sheetFormatPr defaultRowHeight="14.4"/>
  <cols>
    <col min="1" max="1" width="51.6640625" customWidth="1"/>
    <col min="2" max="2" width="16.44140625" customWidth="1"/>
    <col min="3" max="3" width="24.6640625" customWidth="1"/>
    <col min="4" max="10" width="15.77734375" customWidth="1"/>
    <col min="13" max="13" width="14.88671875" customWidth="1"/>
    <col min="14" max="14" width="11.21875" customWidth="1"/>
  </cols>
  <sheetData>
    <row r="1" spans="1:14" ht="25.8" customHeight="1">
      <c r="A1" s="596" t="s">
        <v>3</v>
      </c>
      <c r="B1" s="596"/>
      <c r="C1" s="596"/>
      <c r="D1" s="596"/>
      <c r="E1" s="596"/>
      <c r="F1" s="596"/>
      <c r="G1" s="596"/>
      <c r="H1" s="596"/>
      <c r="I1" s="596"/>
      <c r="J1" s="596"/>
    </row>
    <row r="2" spans="1:14" ht="21" customHeight="1">
      <c r="A2" s="595" t="s">
        <v>206</v>
      </c>
      <c r="B2" s="595"/>
      <c r="C2" s="595"/>
      <c r="D2" s="595"/>
      <c r="E2" s="595"/>
      <c r="F2" s="595"/>
      <c r="G2" s="595"/>
      <c r="H2" s="595"/>
      <c r="I2" s="595"/>
      <c r="J2" s="595"/>
    </row>
    <row r="3" spans="1:14" ht="25.8" customHeight="1">
      <c r="A3" s="596">
        <f>PREAPPLICATION!D10</f>
        <v>0</v>
      </c>
      <c r="B3" s="596"/>
      <c r="C3" s="596"/>
      <c r="D3" s="596"/>
      <c r="E3" s="596"/>
      <c r="F3" s="596"/>
      <c r="G3" s="596"/>
      <c r="H3" s="596"/>
      <c r="I3" s="596"/>
      <c r="J3" s="596"/>
    </row>
    <row r="4" spans="1:14" ht="26.4" customHeight="1">
      <c r="A4" s="596">
        <f>'Project Details'!E6</f>
        <v>0</v>
      </c>
      <c r="B4" s="596"/>
      <c r="C4" s="596"/>
      <c r="D4" s="596"/>
      <c r="E4" s="596"/>
      <c r="F4" s="596"/>
      <c r="G4" s="596"/>
      <c r="H4" s="596"/>
      <c r="I4" s="596"/>
      <c r="J4" s="596"/>
    </row>
    <row r="5" spans="1:14" ht="33.6" customHeight="1">
      <c r="A5" s="348" t="s">
        <v>439</v>
      </c>
      <c r="B5" s="349">
        <f>'Project Details 2'!D25</f>
        <v>0</v>
      </c>
      <c r="C5" s="350">
        <f>'Project Details 2'!D19</f>
        <v>0</v>
      </c>
      <c r="D5" s="350">
        <f>'Project Details 2'!D20</f>
        <v>0</v>
      </c>
      <c r="E5" s="350">
        <f>'Project Details 2'!D21</f>
        <v>0</v>
      </c>
      <c r="F5" s="350">
        <f>'Project Details 2'!D22</f>
        <v>0</v>
      </c>
      <c r="G5" s="350">
        <f>'Project Details 2'!D23</f>
        <v>0</v>
      </c>
      <c r="H5" s="350">
        <f>'Project Details 2'!D24</f>
        <v>0</v>
      </c>
      <c r="I5" s="601" t="s">
        <v>140</v>
      </c>
      <c r="J5" s="601" t="s">
        <v>188</v>
      </c>
    </row>
    <row r="6" spans="1:14" ht="15.6" customHeight="1">
      <c r="A6" s="351" t="s">
        <v>85</v>
      </c>
      <c r="B6" s="347" t="s">
        <v>182</v>
      </c>
      <c r="C6" s="75" t="str">
        <f>'Project Details 2'!B19</f>
        <v>WVHDF AHFP Requested</v>
      </c>
      <c r="D6" s="75" t="str">
        <f>'Project Details 2'!B20</f>
        <v>Source 2</v>
      </c>
      <c r="E6" s="75" t="str">
        <f>'Project Details 2'!B21</f>
        <v>Source 3</v>
      </c>
      <c r="F6" s="75" t="str">
        <f>'Project Details 2'!B22</f>
        <v>Source 4</v>
      </c>
      <c r="G6" s="75" t="str">
        <f>'Project Details 2'!B23</f>
        <v>Source 5</v>
      </c>
      <c r="H6" s="75" t="str">
        <f>'Project Details 2'!B24</f>
        <v>Source 6</v>
      </c>
      <c r="I6" s="601"/>
      <c r="J6" s="601"/>
      <c r="L6" s="597" t="s">
        <v>141</v>
      </c>
      <c r="M6" s="597"/>
      <c r="N6" s="83">
        <f>SUM(B18,B28)</f>
        <v>0</v>
      </c>
    </row>
    <row r="7" spans="1:14">
      <c r="A7" s="352" t="s">
        <v>51</v>
      </c>
      <c r="B7" s="353">
        <v>0</v>
      </c>
      <c r="C7" s="76">
        <v>0</v>
      </c>
      <c r="D7" s="76">
        <v>0</v>
      </c>
      <c r="E7" s="76">
        <v>0</v>
      </c>
      <c r="F7" s="76">
        <v>0</v>
      </c>
      <c r="G7" s="76">
        <v>0</v>
      </c>
      <c r="H7" s="76">
        <v>0</v>
      </c>
      <c r="I7" s="354">
        <f>SUM(C7:H7)</f>
        <v>0</v>
      </c>
      <c r="J7" s="354">
        <f>SUM(B7-I7)</f>
        <v>0</v>
      </c>
      <c r="L7" s="597" t="s">
        <v>79</v>
      </c>
      <c r="M7" s="597"/>
      <c r="N7" s="83">
        <f>SUM(B9,B34,B67)</f>
        <v>0</v>
      </c>
    </row>
    <row r="8" spans="1:14">
      <c r="A8" s="352" t="s">
        <v>85</v>
      </c>
      <c r="B8" s="353">
        <v>0</v>
      </c>
      <c r="C8" s="76">
        <v>0</v>
      </c>
      <c r="D8" s="76">
        <v>0</v>
      </c>
      <c r="E8" s="76">
        <v>0</v>
      </c>
      <c r="F8" s="76">
        <v>0</v>
      </c>
      <c r="G8" s="76">
        <v>0</v>
      </c>
      <c r="H8" s="76">
        <v>0</v>
      </c>
      <c r="I8" s="354">
        <f>SUM(B8:H8)</f>
        <v>0</v>
      </c>
      <c r="J8" s="354">
        <f>SUM(B8-I8)</f>
        <v>0</v>
      </c>
      <c r="L8" s="597" t="s">
        <v>147</v>
      </c>
      <c r="M8" s="597"/>
      <c r="N8" s="83">
        <f>SUM(N6:N7)</f>
        <v>0</v>
      </c>
    </row>
    <row r="9" spans="1:14">
      <c r="A9" s="355" t="s">
        <v>12</v>
      </c>
      <c r="B9" s="346">
        <f>SUM(B7:B8)</f>
        <v>0</v>
      </c>
      <c r="C9" s="342">
        <f>SUM(C7:C8)</f>
        <v>0</v>
      </c>
      <c r="D9" s="342">
        <f t="shared" ref="D9:G9" si="0">SUM(D7:D8)</f>
        <v>0</v>
      </c>
      <c r="E9" s="342">
        <f t="shared" si="0"/>
        <v>0</v>
      </c>
      <c r="F9" s="342">
        <f t="shared" si="0"/>
        <v>0</v>
      </c>
      <c r="G9" s="342">
        <f t="shared" si="0"/>
        <v>0</v>
      </c>
      <c r="H9" s="342">
        <f>SUM(H7:H8)</f>
        <v>0</v>
      </c>
      <c r="I9" s="356">
        <f>SUM(I7:I8)</f>
        <v>0</v>
      </c>
      <c r="J9" s="356">
        <f>SUM(B9-I9)</f>
        <v>0</v>
      </c>
    </row>
    <row r="10" spans="1:14">
      <c r="A10" s="357" t="s">
        <v>181</v>
      </c>
      <c r="B10" s="347" t="s">
        <v>182</v>
      </c>
      <c r="C10" s="75" t="str">
        <f t="shared" ref="C10:H10" si="1">C6</f>
        <v>WVHDF AHFP Requested</v>
      </c>
      <c r="D10" s="75" t="str">
        <f t="shared" si="1"/>
        <v>Source 2</v>
      </c>
      <c r="E10" s="75" t="str">
        <f t="shared" si="1"/>
        <v>Source 3</v>
      </c>
      <c r="F10" s="75" t="str">
        <f t="shared" si="1"/>
        <v>Source 4</v>
      </c>
      <c r="G10" s="75" t="str">
        <f t="shared" si="1"/>
        <v>Source 5</v>
      </c>
      <c r="H10" s="75" t="str">
        <f t="shared" si="1"/>
        <v>Source 6</v>
      </c>
      <c r="I10" s="358" t="s">
        <v>140</v>
      </c>
      <c r="J10" s="359" t="s">
        <v>188</v>
      </c>
    </row>
    <row r="11" spans="1:14">
      <c r="A11" s="352" t="s">
        <v>172</v>
      </c>
      <c r="B11" s="360">
        <v>0</v>
      </c>
      <c r="C11" s="76">
        <v>0</v>
      </c>
      <c r="D11" s="76">
        <v>0</v>
      </c>
      <c r="E11" s="76">
        <v>0</v>
      </c>
      <c r="F11" s="76">
        <v>0</v>
      </c>
      <c r="G11" s="76">
        <v>0</v>
      </c>
      <c r="H11" s="76">
        <v>0</v>
      </c>
      <c r="I11" s="354">
        <f>SUM(B11:H11)</f>
        <v>0</v>
      </c>
      <c r="J11" s="361">
        <f>SUM(B11-I11)</f>
        <v>0</v>
      </c>
    </row>
    <row r="12" spans="1:14">
      <c r="A12" s="352" t="s">
        <v>52</v>
      </c>
      <c r="B12" s="360">
        <v>0</v>
      </c>
      <c r="C12" s="76">
        <v>0</v>
      </c>
      <c r="D12" s="76">
        <v>0</v>
      </c>
      <c r="E12" s="76">
        <v>0</v>
      </c>
      <c r="F12" s="76">
        <v>0</v>
      </c>
      <c r="G12" s="76">
        <v>0</v>
      </c>
      <c r="H12" s="76">
        <v>0</v>
      </c>
      <c r="I12" s="354">
        <f t="shared" ref="I12:I17" si="2">SUM(B12:H12)</f>
        <v>0</v>
      </c>
      <c r="J12" s="361">
        <f t="shared" ref="J12:J17" si="3">SUM(B12-I12)</f>
        <v>0</v>
      </c>
    </row>
    <row r="13" spans="1:14">
      <c r="A13" s="352" t="s">
        <v>173</v>
      </c>
      <c r="B13" s="360">
        <v>0</v>
      </c>
      <c r="C13" s="76">
        <v>0</v>
      </c>
      <c r="D13" s="76">
        <v>0</v>
      </c>
      <c r="E13" s="76">
        <v>0</v>
      </c>
      <c r="F13" s="76">
        <v>0</v>
      </c>
      <c r="G13" s="76">
        <v>0</v>
      </c>
      <c r="H13" s="76">
        <v>0</v>
      </c>
      <c r="I13" s="354">
        <f t="shared" si="2"/>
        <v>0</v>
      </c>
      <c r="J13" s="361">
        <f t="shared" si="3"/>
        <v>0</v>
      </c>
    </row>
    <row r="14" spans="1:14">
      <c r="A14" s="352" t="s">
        <v>53</v>
      </c>
      <c r="B14" s="360">
        <v>0</v>
      </c>
      <c r="C14" s="76">
        <v>0</v>
      </c>
      <c r="D14" s="76">
        <v>0</v>
      </c>
      <c r="E14" s="76">
        <v>0</v>
      </c>
      <c r="F14" s="76">
        <v>0</v>
      </c>
      <c r="G14" s="76">
        <v>0</v>
      </c>
      <c r="H14" s="76">
        <v>0</v>
      </c>
      <c r="I14" s="354">
        <f t="shared" si="2"/>
        <v>0</v>
      </c>
      <c r="J14" s="361">
        <f t="shared" si="3"/>
        <v>0</v>
      </c>
    </row>
    <row r="15" spans="1:14">
      <c r="A15" s="352" t="s">
        <v>174</v>
      </c>
      <c r="B15" s="360">
        <v>0</v>
      </c>
      <c r="C15" s="76">
        <v>0</v>
      </c>
      <c r="D15" s="76">
        <v>0</v>
      </c>
      <c r="E15" s="76">
        <v>0</v>
      </c>
      <c r="F15" s="76">
        <v>0</v>
      </c>
      <c r="G15" s="76">
        <v>0</v>
      </c>
      <c r="H15" s="76">
        <v>0</v>
      </c>
      <c r="I15" s="354">
        <f t="shared" si="2"/>
        <v>0</v>
      </c>
      <c r="J15" s="362">
        <f t="shared" si="3"/>
        <v>0</v>
      </c>
    </row>
    <row r="16" spans="1:14">
      <c r="A16" s="352" t="s">
        <v>175</v>
      </c>
      <c r="B16" s="360">
        <v>0</v>
      </c>
      <c r="C16" s="76">
        <v>0</v>
      </c>
      <c r="D16" s="76">
        <v>0</v>
      </c>
      <c r="E16" s="76">
        <v>0</v>
      </c>
      <c r="F16" s="76">
        <v>0</v>
      </c>
      <c r="G16" s="76">
        <v>0</v>
      </c>
      <c r="H16" s="76">
        <v>0</v>
      </c>
      <c r="I16" s="354">
        <f t="shared" si="2"/>
        <v>0</v>
      </c>
      <c r="J16" s="362">
        <f t="shared" si="3"/>
        <v>0</v>
      </c>
    </row>
    <row r="17" spans="1:10">
      <c r="A17" s="363" t="s">
        <v>176</v>
      </c>
      <c r="B17" s="360">
        <v>0</v>
      </c>
      <c r="C17" s="76">
        <v>0</v>
      </c>
      <c r="D17" s="76">
        <v>0</v>
      </c>
      <c r="E17" s="76">
        <v>0</v>
      </c>
      <c r="F17" s="76">
        <v>0</v>
      </c>
      <c r="G17" s="76">
        <v>0</v>
      </c>
      <c r="H17" s="76">
        <v>0</v>
      </c>
      <c r="I17" s="354">
        <f t="shared" si="2"/>
        <v>0</v>
      </c>
      <c r="J17" s="362">
        <f t="shared" si="3"/>
        <v>0</v>
      </c>
    </row>
    <row r="18" spans="1:10">
      <c r="A18" s="364" t="s">
        <v>12</v>
      </c>
      <c r="B18" s="343">
        <f>SUM(B11:B17)</f>
        <v>0</v>
      </c>
      <c r="C18" s="343">
        <f>SUM(C11:C17)</f>
        <v>0</v>
      </c>
      <c r="D18" s="343">
        <f t="shared" ref="D18:H18" si="4">SUM(D11:D17)</f>
        <v>0</v>
      </c>
      <c r="E18" s="343">
        <f t="shared" si="4"/>
        <v>0</v>
      </c>
      <c r="F18" s="343">
        <f t="shared" si="4"/>
        <v>0</v>
      </c>
      <c r="G18" s="343">
        <f t="shared" si="4"/>
        <v>0</v>
      </c>
      <c r="H18" s="343">
        <f t="shared" si="4"/>
        <v>0</v>
      </c>
      <c r="I18" s="365">
        <f>SUM(C18:H18)</f>
        <v>0</v>
      </c>
      <c r="J18" s="343">
        <f>SUM(B18-I18)</f>
        <v>0</v>
      </c>
    </row>
    <row r="19" spans="1:10">
      <c r="A19" s="357" t="s">
        <v>186</v>
      </c>
      <c r="B19" s="347" t="s">
        <v>182</v>
      </c>
      <c r="C19" s="75" t="str">
        <f t="shared" ref="C19:H19" si="5">C10</f>
        <v>WVHDF AHFP Requested</v>
      </c>
      <c r="D19" s="75" t="str">
        <f t="shared" si="5"/>
        <v>Source 2</v>
      </c>
      <c r="E19" s="75" t="str">
        <f t="shared" si="5"/>
        <v>Source 3</v>
      </c>
      <c r="F19" s="75" t="str">
        <f t="shared" si="5"/>
        <v>Source 4</v>
      </c>
      <c r="G19" s="75" t="str">
        <f t="shared" si="5"/>
        <v>Source 5</v>
      </c>
      <c r="H19" s="75" t="str">
        <f t="shared" si="5"/>
        <v>Source 6</v>
      </c>
      <c r="I19" s="347" t="s">
        <v>140</v>
      </c>
      <c r="J19" s="347" t="s">
        <v>188</v>
      </c>
    </row>
    <row r="20" spans="1:10">
      <c r="A20" s="366" t="s">
        <v>436</v>
      </c>
      <c r="B20" s="367">
        <v>0</v>
      </c>
      <c r="C20" s="79">
        <v>0</v>
      </c>
      <c r="D20" s="79">
        <v>0</v>
      </c>
      <c r="E20" s="79">
        <v>0</v>
      </c>
      <c r="F20" s="79">
        <v>0</v>
      </c>
      <c r="G20" s="79">
        <v>0</v>
      </c>
      <c r="H20" s="79">
        <v>0</v>
      </c>
      <c r="I20" s="368">
        <f>SUM(B20:H20)</f>
        <v>0</v>
      </c>
      <c r="J20" s="369">
        <f>SUM(B20-I20)</f>
        <v>0</v>
      </c>
    </row>
    <row r="21" spans="1:10">
      <c r="A21" s="366" t="s">
        <v>202</v>
      </c>
      <c r="B21" s="367">
        <v>0</v>
      </c>
      <c r="C21" s="79">
        <v>0</v>
      </c>
      <c r="D21" s="79">
        <v>0</v>
      </c>
      <c r="E21" s="79">
        <v>0</v>
      </c>
      <c r="F21" s="79">
        <v>0</v>
      </c>
      <c r="G21" s="79">
        <v>0</v>
      </c>
      <c r="H21" s="79">
        <v>0</v>
      </c>
      <c r="I21" s="368">
        <f t="shared" ref="I21:I27" si="6">SUM(B21:H21)</f>
        <v>0</v>
      </c>
      <c r="J21" s="369">
        <f t="shared" ref="J21:J27" si="7">SUM(B21-I21)</f>
        <v>0</v>
      </c>
    </row>
    <row r="22" spans="1:10" ht="15.6" customHeight="1">
      <c r="A22" s="370" t="s">
        <v>142</v>
      </c>
      <c r="B22" s="367"/>
      <c r="C22" s="79">
        <v>0</v>
      </c>
      <c r="D22" s="79">
        <v>0</v>
      </c>
      <c r="E22" s="79">
        <v>0</v>
      </c>
      <c r="F22" s="79">
        <v>0</v>
      </c>
      <c r="G22" s="79">
        <v>0</v>
      </c>
      <c r="H22" s="79">
        <v>0</v>
      </c>
      <c r="I22" s="368">
        <f t="shared" si="6"/>
        <v>0</v>
      </c>
      <c r="J22" s="369">
        <f t="shared" si="7"/>
        <v>0</v>
      </c>
    </row>
    <row r="23" spans="1:10">
      <c r="A23" s="370" t="s">
        <v>177</v>
      </c>
      <c r="B23" s="367"/>
      <c r="C23" s="79">
        <v>0</v>
      </c>
      <c r="D23" s="79">
        <v>0</v>
      </c>
      <c r="E23" s="79">
        <v>0</v>
      </c>
      <c r="F23" s="79">
        <v>0</v>
      </c>
      <c r="G23" s="79">
        <v>0</v>
      </c>
      <c r="H23" s="79">
        <v>0</v>
      </c>
      <c r="I23" s="368">
        <f t="shared" si="6"/>
        <v>0</v>
      </c>
      <c r="J23" s="369">
        <f t="shared" si="7"/>
        <v>0</v>
      </c>
    </row>
    <row r="24" spans="1:10">
      <c r="A24" s="371" t="s">
        <v>178</v>
      </c>
      <c r="B24" s="367"/>
      <c r="C24" s="79">
        <v>0</v>
      </c>
      <c r="D24" s="79">
        <v>0</v>
      </c>
      <c r="E24" s="79">
        <v>0</v>
      </c>
      <c r="F24" s="79">
        <v>0</v>
      </c>
      <c r="G24" s="79">
        <v>0</v>
      </c>
      <c r="H24" s="79">
        <v>0</v>
      </c>
      <c r="I24" s="368">
        <f t="shared" si="6"/>
        <v>0</v>
      </c>
      <c r="J24" s="369">
        <f t="shared" si="7"/>
        <v>0</v>
      </c>
    </row>
    <row r="25" spans="1:10">
      <c r="A25" s="371" t="s">
        <v>183</v>
      </c>
      <c r="B25" s="367"/>
      <c r="C25" s="79">
        <v>0</v>
      </c>
      <c r="D25" s="79">
        <v>0</v>
      </c>
      <c r="E25" s="79">
        <v>0</v>
      </c>
      <c r="F25" s="79">
        <v>0</v>
      </c>
      <c r="G25" s="79">
        <v>0</v>
      </c>
      <c r="H25" s="79">
        <v>0</v>
      </c>
      <c r="I25" s="368">
        <f t="shared" si="6"/>
        <v>0</v>
      </c>
      <c r="J25" s="369">
        <f t="shared" si="7"/>
        <v>0</v>
      </c>
    </row>
    <row r="26" spans="1:10" ht="15.6" customHeight="1">
      <c r="A26" s="371" t="s">
        <v>159</v>
      </c>
      <c r="B26" s="367">
        <v>0</v>
      </c>
      <c r="C26" s="79">
        <v>0</v>
      </c>
      <c r="D26" s="79">
        <v>0</v>
      </c>
      <c r="E26" s="79">
        <v>0</v>
      </c>
      <c r="F26" s="79">
        <v>0</v>
      </c>
      <c r="G26" s="79">
        <v>0</v>
      </c>
      <c r="H26" s="79">
        <v>0</v>
      </c>
      <c r="I26" s="368">
        <f t="shared" si="6"/>
        <v>0</v>
      </c>
      <c r="J26" s="369">
        <f t="shared" si="7"/>
        <v>0</v>
      </c>
    </row>
    <row r="27" spans="1:10">
      <c r="A27" s="371" t="s">
        <v>184</v>
      </c>
      <c r="B27" s="367">
        <v>0</v>
      </c>
      <c r="C27" s="79">
        <v>0</v>
      </c>
      <c r="D27" s="79">
        <v>0</v>
      </c>
      <c r="E27" s="79">
        <v>0</v>
      </c>
      <c r="F27" s="79">
        <v>0</v>
      </c>
      <c r="G27" s="79">
        <v>0</v>
      </c>
      <c r="H27" s="79">
        <v>0</v>
      </c>
      <c r="I27" s="368">
        <f t="shared" si="6"/>
        <v>0</v>
      </c>
      <c r="J27" s="369">
        <f t="shared" si="7"/>
        <v>0</v>
      </c>
    </row>
    <row r="28" spans="1:10" ht="15.6" customHeight="1">
      <c r="A28" s="364" t="s">
        <v>12</v>
      </c>
      <c r="B28" s="344">
        <f>SUM(B20:B27)</f>
        <v>0</v>
      </c>
      <c r="C28" s="344">
        <f>SUM(C20:C27)</f>
        <v>0</v>
      </c>
      <c r="D28" s="344">
        <f>SUM(D20:D27)</f>
        <v>0</v>
      </c>
      <c r="E28" s="344">
        <f t="shared" ref="E28:H28" si="8">SUM(E20:E27)</f>
        <v>0</v>
      </c>
      <c r="F28" s="344">
        <f t="shared" si="8"/>
        <v>0</v>
      </c>
      <c r="G28" s="344">
        <f t="shared" si="8"/>
        <v>0</v>
      </c>
      <c r="H28" s="344">
        <f t="shared" si="8"/>
        <v>0</v>
      </c>
      <c r="I28" s="372">
        <f>SUM(C28:H28)</f>
        <v>0</v>
      </c>
      <c r="J28" s="373">
        <f>SUM(B28-I28)</f>
        <v>0</v>
      </c>
    </row>
    <row r="29" spans="1:10" ht="15.6" customHeight="1">
      <c r="A29" s="351" t="s">
        <v>185</v>
      </c>
      <c r="B29" s="347" t="s">
        <v>182</v>
      </c>
      <c r="C29" s="75" t="str">
        <f>C19</f>
        <v>WVHDF AHFP Requested</v>
      </c>
      <c r="D29" s="75" t="str">
        <f t="shared" ref="D29:G29" si="9">D19</f>
        <v>Source 2</v>
      </c>
      <c r="E29" s="75" t="str">
        <f t="shared" si="9"/>
        <v>Source 3</v>
      </c>
      <c r="F29" s="75" t="str">
        <f t="shared" si="9"/>
        <v>Source 4</v>
      </c>
      <c r="G29" s="75" t="str">
        <f t="shared" si="9"/>
        <v>Source 5</v>
      </c>
      <c r="H29" s="75" t="str">
        <f>H19</f>
        <v>Source 6</v>
      </c>
      <c r="I29" s="347" t="s">
        <v>140</v>
      </c>
      <c r="J29" s="347" t="s">
        <v>188</v>
      </c>
    </row>
    <row r="30" spans="1:10" ht="15.6" customHeight="1">
      <c r="A30" s="371" t="s">
        <v>179</v>
      </c>
      <c r="B30" s="367">
        <v>0</v>
      </c>
      <c r="C30" s="79">
        <v>0</v>
      </c>
      <c r="D30" s="79">
        <v>0</v>
      </c>
      <c r="E30" s="79">
        <v>0</v>
      </c>
      <c r="F30" s="79">
        <v>0</v>
      </c>
      <c r="G30" s="79">
        <v>0</v>
      </c>
      <c r="H30" s="79">
        <v>0</v>
      </c>
      <c r="I30" s="80">
        <f>SUM(B30:H30)</f>
        <v>0</v>
      </c>
      <c r="J30" s="374">
        <f>SUM(B30-I30)</f>
        <v>0</v>
      </c>
    </row>
    <row r="31" spans="1:10" ht="15.6" customHeight="1">
      <c r="A31" s="371" t="s">
        <v>180</v>
      </c>
      <c r="B31" s="367">
        <v>0</v>
      </c>
      <c r="C31" s="79">
        <v>0</v>
      </c>
      <c r="D31" s="79">
        <v>0</v>
      </c>
      <c r="E31" s="79">
        <v>0</v>
      </c>
      <c r="F31" s="79">
        <v>0</v>
      </c>
      <c r="G31" s="79">
        <v>0</v>
      </c>
      <c r="H31" s="79">
        <v>0</v>
      </c>
      <c r="I31" s="80">
        <f t="shared" ref="I31:I33" si="10">SUM(B31:H31)</f>
        <v>0</v>
      </c>
      <c r="J31" s="374">
        <f t="shared" ref="J31:J33" si="11">SUM(B31-I31)</f>
        <v>0</v>
      </c>
    </row>
    <row r="32" spans="1:10">
      <c r="A32" s="371" t="s">
        <v>160</v>
      </c>
      <c r="B32" s="367">
        <v>0</v>
      </c>
      <c r="C32" s="79">
        <v>0</v>
      </c>
      <c r="D32" s="79">
        <v>0</v>
      </c>
      <c r="E32" s="79">
        <v>0</v>
      </c>
      <c r="F32" s="79">
        <v>0</v>
      </c>
      <c r="G32" s="79">
        <v>0</v>
      </c>
      <c r="H32" s="79">
        <v>0</v>
      </c>
      <c r="I32" s="80">
        <f t="shared" si="10"/>
        <v>0</v>
      </c>
      <c r="J32" s="374">
        <f t="shared" si="11"/>
        <v>0</v>
      </c>
    </row>
    <row r="33" spans="1:10" ht="15.6" customHeight="1">
      <c r="A33" s="371" t="s">
        <v>187</v>
      </c>
      <c r="B33" s="367">
        <v>0</v>
      </c>
      <c r="C33" s="79">
        <v>0</v>
      </c>
      <c r="D33" s="79">
        <v>0</v>
      </c>
      <c r="E33" s="79">
        <v>0</v>
      </c>
      <c r="F33" s="79">
        <v>0</v>
      </c>
      <c r="G33" s="79">
        <v>0</v>
      </c>
      <c r="H33" s="79">
        <v>0</v>
      </c>
      <c r="I33" s="80">
        <f t="shared" si="10"/>
        <v>0</v>
      </c>
      <c r="J33" s="374">
        <f t="shared" si="11"/>
        <v>0</v>
      </c>
    </row>
    <row r="34" spans="1:10" ht="15.6" customHeight="1">
      <c r="A34" s="364" t="s">
        <v>12</v>
      </c>
      <c r="B34" s="345">
        <f>SUM(B30:B33)</f>
        <v>0</v>
      </c>
      <c r="C34" s="345">
        <f t="shared" ref="C34:H34" si="12">SUM(C30:C33)</f>
        <v>0</v>
      </c>
      <c r="D34" s="345">
        <f t="shared" si="12"/>
        <v>0</v>
      </c>
      <c r="E34" s="345">
        <f t="shared" si="12"/>
        <v>0</v>
      </c>
      <c r="F34" s="345">
        <f t="shared" si="12"/>
        <v>0</v>
      </c>
      <c r="G34" s="345">
        <f t="shared" si="12"/>
        <v>0</v>
      </c>
      <c r="H34" s="345">
        <f t="shared" si="12"/>
        <v>0</v>
      </c>
      <c r="I34" s="375">
        <f>SUM(C34:H34)</f>
        <v>0</v>
      </c>
      <c r="J34" s="376">
        <f>SUM(B34-I34)</f>
        <v>0</v>
      </c>
    </row>
    <row r="35" spans="1:10" ht="15.6" customHeight="1">
      <c r="A35" s="377" t="s">
        <v>189</v>
      </c>
      <c r="B35" s="347" t="s">
        <v>182</v>
      </c>
      <c r="C35" s="75" t="str">
        <f>C29</f>
        <v>WVHDF AHFP Requested</v>
      </c>
      <c r="D35" s="75" t="str">
        <f t="shared" ref="D35:G35" si="13">D29</f>
        <v>Source 2</v>
      </c>
      <c r="E35" s="75" t="str">
        <f t="shared" si="13"/>
        <v>Source 3</v>
      </c>
      <c r="F35" s="75" t="str">
        <f t="shared" si="13"/>
        <v>Source 4</v>
      </c>
      <c r="G35" s="75" t="str">
        <f t="shared" si="13"/>
        <v>Source 5</v>
      </c>
      <c r="H35" s="75" t="str">
        <f>H29</f>
        <v>Source 6</v>
      </c>
      <c r="I35" s="347" t="s">
        <v>140</v>
      </c>
      <c r="J35" s="347" t="s">
        <v>188</v>
      </c>
    </row>
    <row r="36" spans="1:10" ht="15.6" customHeight="1">
      <c r="A36" s="370" t="s">
        <v>161</v>
      </c>
      <c r="B36" s="378">
        <v>0</v>
      </c>
      <c r="C36" s="77">
        <v>0</v>
      </c>
      <c r="D36" s="77">
        <v>0</v>
      </c>
      <c r="E36" s="77">
        <v>0</v>
      </c>
      <c r="F36" s="77">
        <v>0</v>
      </c>
      <c r="G36" s="77">
        <v>0</v>
      </c>
      <c r="H36" s="77">
        <v>0</v>
      </c>
      <c r="I36" s="379">
        <f>SUM(B36:H36)</f>
        <v>0</v>
      </c>
      <c r="J36" s="367">
        <f>SUM(B36-I36)</f>
        <v>0</v>
      </c>
    </row>
    <row r="37" spans="1:10">
      <c r="A37" s="352" t="s">
        <v>198</v>
      </c>
      <c r="B37" s="380">
        <v>0</v>
      </c>
      <c r="C37" s="78">
        <v>0</v>
      </c>
      <c r="D37" s="78">
        <v>0</v>
      </c>
      <c r="E37" s="78">
        <v>0</v>
      </c>
      <c r="F37" s="78">
        <v>0</v>
      </c>
      <c r="G37" s="78">
        <v>0</v>
      </c>
      <c r="H37" s="78">
        <v>0</v>
      </c>
      <c r="I37" s="379">
        <f t="shared" ref="I37:I52" si="14">SUM(B37:H37)</f>
        <v>0</v>
      </c>
      <c r="J37" s="381">
        <f t="shared" ref="J37:J66" si="15">SUM(B37-I37)</f>
        <v>0</v>
      </c>
    </row>
    <row r="38" spans="1:10" ht="15.6" customHeight="1">
      <c r="A38" s="352" t="s">
        <v>197</v>
      </c>
      <c r="B38" s="380">
        <v>0</v>
      </c>
      <c r="C38" s="78">
        <v>0</v>
      </c>
      <c r="D38" s="78">
        <v>0</v>
      </c>
      <c r="E38" s="78">
        <v>0</v>
      </c>
      <c r="F38" s="78">
        <v>0</v>
      </c>
      <c r="G38" s="78">
        <v>0</v>
      </c>
      <c r="H38" s="78">
        <v>0</v>
      </c>
      <c r="I38" s="379">
        <f t="shared" si="14"/>
        <v>0</v>
      </c>
      <c r="J38" s="381">
        <f t="shared" si="15"/>
        <v>0</v>
      </c>
    </row>
    <row r="39" spans="1:10" ht="15.6" customHeight="1">
      <c r="A39" s="352" t="s">
        <v>196</v>
      </c>
      <c r="B39" s="380">
        <v>0</v>
      </c>
      <c r="C39" s="78">
        <v>0</v>
      </c>
      <c r="D39" s="78">
        <v>0</v>
      </c>
      <c r="E39" s="78">
        <v>0</v>
      </c>
      <c r="F39" s="78">
        <v>0</v>
      </c>
      <c r="G39" s="78">
        <v>0</v>
      </c>
      <c r="H39" s="78">
        <v>0</v>
      </c>
      <c r="I39" s="379">
        <f t="shared" si="14"/>
        <v>0</v>
      </c>
      <c r="J39" s="381">
        <f t="shared" si="15"/>
        <v>0</v>
      </c>
    </row>
    <row r="40" spans="1:10">
      <c r="A40" s="382" t="s">
        <v>162</v>
      </c>
      <c r="B40" s="380">
        <v>0</v>
      </c>
      <c r="C40" s="78">
        <v>0</v>
      </c>
      <c r="D40" s="78">
        <v>0</v>
      </c>
      <c r="E40" s="78">
        <v>0</v>
      </c>
      <c r="F40" s="78">
        <v>0</v>
      </c>
      <c r="G40" s="78">
        <v>0</v>
      </c>
      <c r="H40" s="78">
        <v>0</v>
      </c>
      <c r="I40" s="379">
        <f t="shared" si="14"/>
        <v>0</v>
      </c>
      <c r="J40" s="381">
        <f t="shared" si="15"/>
        <v>0</v>
      </c>
    </row>
    <row r="41" spans="1:10">
      <c r="A41" s="382" t="s">
        <v>191</v>
      </c>
      <c r="B41" s="353">
        <v>0</v>
      </c>
      <c r="C41" s="79">
        <v>0</v>
      </c>
      <c r="D41" s="79">
        <v>0</v>
      </c>
      <c r="E41" s="79">
        <v>0</v>
      </c>
      <c r="F41" s="79">
        <v>0</v>
      </c>
      <c r="G41" s="79">
        <v>0</v>
      </c>
      <c r="H41" s="79">
        <v>0</v>
      </c>
      <c r="I41" s="379">
        <f t="shared" si="14"/>
        <v>0</v>
      </c>
      <c r="J41" s="381">
        <f t="shared" si="15"/>
        <v>0</v>
      </c>
    </row>
    <row r="42" spans="1:10" ht="15.6" customHeight="1">
      <c r="A42" s="383" t="s">
        <v>80</v>
      </c>
      <c r="B42" s="353">
        <v>0</v>
      </c>
      <c r="C42" s="79">
        <v>0</v>
      </c>
      <c r="D42" s="79">
        <v>0</v>
      </c>
      <c r="E42" s="79">
        <v>0</v>
      </c>
      <c r="F42" s="79">
        <v>0</v>
      </c>
      <c r="G42" s="79">
        <v>0</v>
      </c>
      <c r="H42" s="79">
        <v>0</v>
      </c>
      <c r="I42" s="379">
        <f t="shared" si="14"/>
        <v>0</v>
      </c>
      <c r="J42" s="381">
        <f>SUM(B42-I42)</f>
        <v>0</v>
      </c>
    </row>
    <row r="43" spans="1:10">
      <c r="A43" s="383" t="s">
        <v>81</v>
      </c>
      <c r="B43" s="353">
        <v>0</v>
      </c>
      <c r="C43" s="79">
        <v>0</v>
      </c>
      <c r="D43" s="79">
        <v>0</v>
      </c>
      <c r="E43" s="79">
        <v>0</v>
      </c>
      <c r="F43" s="79">
        <v>0</v>
      </c>
      <c r="G43" s="79">
        <v>0</v>
      </c>
      <c r="H43" s="79">
        <v>0</v>
      </c>
      <c r="I43" s="379">
        <f t="shared" si="14"/>
        <v>0</v>
      </c>
      <c r="J43" s="381">
        <f t="shared" si="15"/>
        <v>0</v>
      </c>
    </row>
    <row r="44" spans="1:10">
      <c r="A44" s="383" t="s">
        <v>82</v>
      </c>
      <c r="B44" s="353">
        <v>0</v>
      </c>
      <c r="C44" s="79">
        <v>0</v>
      </c>
      <c r="D44" s="79">
        <v>0</v>
      </c>
      <c r="E44" s="79">
        <v>0</v>
      </c>
      <c r="F44" s="79">
        <v>0</v>
      </c>
      <c r="G44" s="79">
        <v>0</v>
      </c>
      <c r="H44" s="79">
        <v>0</v>
      </c>
      <c r="I44" s="379">
        <f t="shared" si="14"/>
        <v>0</v>
      </c>
      <c r="J44" s="381">
        <f t="shared" si="15"/>
        <v>0</v>
      </c>
    </row>
    <row r="45" spans="1:10">
      <c r="A45" s="383" t="s">
        <v>86</v>
      </c>
      <c r="B45" s="353">
        <v>0</v>
      </c>
      <c r="C45" s="79">
        <v>0</v>
      </c>
      <c r="D45" s="79">
        <v>0</v>
      </c>
      <c r="E45" s="79">
        <v>0</v>
      </c>
      <c r="F45" s="79">
        <v>0</v>
      </c>
      <c r="G45" s="79">
        <v>0</v>
      </c>
      <c r="H45" s="79">
        <v>0</v>
      </c>
      <c r="I45" s="379">
        <f t="shared" si="14"/>
        <v>0</v>
      </c>
      <c r="J45" s="381">
        <f t="shared" ref="J45:J51" si="16">SUM(B45-I45)</f>
        <v>0</v>
      </c>
    </row>
    <row r="46" spans="1:10" ht="15.6" customHeight="1">
      <c r="A46" s="383" t="s">
        <v>163</v>
      </c>
      <c r="B46" s="353">
        <v>0</v>
      </c>
      <c r="C46" s="79">
        <v>0</v>
      </c>
      <c r="D46" s="79">
        <v>0</v>
      </c>
      <c r="E46" s="79">
        <v>0</v>
      </c>
      <c r="F46" s="79">
        <v>0</v>
      </c>
      <c r="G46" s="79">
        <v>0</v>
      </c>
      <c r="H46" s="79">
        <v>0</v>
      </c>
      <c r="I46" s="379">
        <f t="shared" si="14"/>
        <v>0</v>
      </c>
      <c r="J46" s="381">
        <f t="shared" si="16"/>
        <v>0</v>
      </c>
    </row>
    <row r="47" spans="1:10" ht="15.6" customHeight="1">
      <c r="A47" s="383" t="s">
        <v>83</v>
      </c>
      <c r="B47" s="353">
        <v>0</v>
      </c>
      <c r="C47" s="79">
        <v>0</v>
      </c>
      <c r="D47" s="79">
        <v>0</v>
      </c>
      <c r="E47" s="79">
        <v>0</v>
      </c>
      <c r="F47" s="79">
        <v>0</v>
      </c>
      <c r="G47" s="79">
        <v>0</v>
      </c>
      <c r="H47" s="79">
        <v>0</v>
      </c>
      <c r="I47" s="379">
        <f t="shared" si="14"/>
        <v>0</v>
      </c>
      <c r="J47" s="381">
        <f t="shared" si="16"/>
        <v>0</v>
      </c>
    </row>
    <row r="48" spans="1:10" ht="15.6" customHeight="1">
      <c r="A48" s="383" t="s">
        <v>195</v>
      </c>
      <c r="B48" s="353">
        <v>0</v>
      </c>
      <c r="C48" s="79">
        <v>0</v>
      </c>
      <c r="D48" s="79">
        <v>0</v>
      </c>
      <c r="E48" s="79">
        <v>0</v>
      </c>
      <c r="F48" s="79">
        <v>0</v>
      </c>
      <c r="G48" s="79">
        <v>0</v>
      </c>
      <c r="H48" s="79">
        <v>0</v>
      </c>
      <c r="I48" s="379">
        <f t="shared" si="14"/>
        <v>0</v>
      </c>
      <c r="J48" s="381">
        <f t="shared" si="16"/>
        <v>0</v>
      </c>
    </row>
    <row r="49" spans="1:10">
      <c r="A49" s="383" t="s">
        <v>194</v>
      </c>
      <c r="B49" s="353">
        <v>0</v>
      </c>
      <c r="C49" s="79">
        <v>0</v>
      </c>
      <c r="D49" s="79">
        <v>0</v>
      </c>
      <c r="E49" s="79">
        <v>0</v>
      </c>
      <c r="F49" s="79">
        <v>0</v>
      </c>
      <c r="G49" s="79">
        <v>0</v>
      </c>
      <c r="H49" s="79">
        <v>0</v>
      </c>
      <c r="I49" s="379">
        <f t="shared" si="14"/>
        <v>0</v>
      </c>
      <c r="J49" s="381">
        <f t="shared" si="16"/>
        <v>0</v>
      </c>
    </row>
    <row r="50" spans="1:10" ht="15.6" customHeight="1">
      <c r="A50" s="383" t="s">
        <v>193</v>
      </c>
      <c r="B50" s="353">
        <v>0</v>
      </c>
      <c r="C50" s="79">
        <v>0</v>
      </c>
      <c r="D50" s="79">
        <v>0</v>
      </c>
      <c r="E50" s="79">
        <v>0</v>
      </c>
      <c r="F50" s="79">
        <v>0</v>
      </c>
      <c r="G50" s="79">
        <v>0</v>
      </c>
      <c r="H50" s="79">
        <v>0</v>
      </c>
      <c r="I50" s="379">
        <f t="shared" si="14"/>
        <v>0</v>
      </c>
      <c r="J50" s="381">
        <f t="shared" si="16"/>
        <v>0</v>
      </c>
    </row>
    <row r="51" spans="1:10" ht="15.6" customHeight="1">
      <c r="A51" s="383" t="s">
        <v>192</v>
      </c>
      <c r="B51" s="353">
        <v>0</v>
      </c>
      <c r="C51" s="79">
        <v>0</v>
      </c>
      <c r="D51" s="79">
        <v>0</v>
      </c>
      <c r="E51" s="79">
        <v>0</v>
      </c>
      <c r="F51" s="79">
        <v>0</v>
      </c>
      <c r="G51" s="79">
        <v>0</v>
      </c>
      <c r="H51" s="79">
        <v>0</v>
      </c>
      <c r="I51" s="379">
        <f t="shared" si="14"/>
        <v>0</v>
      </c>
      <c r="J51" s="381">
        <f t="shared" si="16"/>
        <v>0</v>
      </c>
    </row>
    <row r="52" spans="1:10" ht="15.6" customHeight="1">
      <c r="A52" s="383" t="s">
        <v>190</v>
      </c>
      <c r="B52" s="353">
        <v>0</v>
      </c>
      <c r="C52" s="76">
        <v>0</v>
      </c>
      <c r="D52" s="76">
        <v>0</v>
      </c>
      <c r="E52" s="76">
        <v>0</v>
      </c>
      <c r="F52" s="76">
        <v>0</v>
      </c>
      <c r="G52" s="76">
        <v>0</v>
      </c>
      <c r="H52" s="76">
        <v>0</v>
      </c>
      <c r="I52" s="379">
        <f t="shared" si="14"/>
        <v>0</v>
      </c>
      <c r="J52" s="381">
        <f>SUM(B52-I52)</f>
        <v>0</v>
      </c>
    </row>
    <row r="53" spans="1:10" ht="15.6" customHeight="1">
      <c r="A53" s="399" t="s">
        <v>199</v>
      </c>
      <c r="B53" s="347" t="s">
        <v>182</v>
      </c>
      <c r="C53" s="75" t="str">
        <f>C35</f>
        <v>WVHDF AHFP Requested</v>
      </c>
      <c r="D53" s="75" t="str">
        <f t="shared" ref="D53:J53" si="17">D35</f>
        <v>Source 2</v>
      </c>
      <c r="E53" s="75" t="str">
        <f t="shared" si="17"/>
        <v>Source 3</v>
      </c>
      <c r="F53" s="75" t="str">
        <f t="shared" si="17"/>
        <v>Source 4</v>
      </c>
      <c r="G53" s="75" t="str">
        <f t="shared" si="17"/>
        <v>Source 5</v>
      </c>
      <c r="H53" s="75" t="str">
        <f>H35</f>
        <v>Source 6</v>
      </c>
      <c r="I53" s="75" t="str">
        <f t="shared" si="17"/>
        <v>Totals</v>
      </c>
      <c r="J53" s="75" t="str">
        <f t="shared" si="17"/>
        <v>Diff.</v>
      </c>
    </row>
    <row r="54" spans="1:10" ht="15.6" customHeight="1">
      <c r="A54" s="382" t="s">
        <v>164</v>
      </c>
      <c r="B54" s="384">
        <v>0</v>
      </c>
      <c r="C54" s="79">
        <v>0</v>
      </c>
      <c r="D54" s="79">
        <v>0</v>
      </c>
      <c r="E54" s="79">
        <v>0</v>
      </c>
      <c r="F54" s="79">
        <v>0</v>
      </c>
      <c r="G54" s="79">
        <v>0</v>
      </c>
      <c r="H54" s="79">
        <v>0</v>
      </c>
      <c r="I54" s="368">
        <f>SUM(B54:H54)</f>
        <v>0</v>
      </c>
      <c r="J54" s="381">
        <f t="shared" ref="J54:J57" si="18">SUM(B54-I54)</f>
        <v>0</v>
      </c>
    </row>
    <row r="55" spans="1:10" ht="15.6" customHeight="1">
      <c r="A55" s="382" t="s">
        <v>165</v>
      </c>
      <c r="B55" s="384">
        <v>0</v>
      </c>
      <c r="C55" s="79">
        <v>0</v>
      </c>
      <c r="D55" s="79">
        <v>0</v>
      </c>
      <c r="E55" s="79">
        <v>0</v>
      </c>
      <c r="F55" s="79">
        <v>0</v>
      </c>
      <c r="G55" s="79">
        <v>0</v>
      </c>
      <c r="H55" s="79">
        <v>0</v>
      </c>
      <c r="I55" s="368">
        <f t="shared" ref="I55:I58" si="19">SUM(B55:H55)</f>
        <v>0</v>
      </c>
      <c r="J55" s="381">
        <f t="shared" si="18"/>
        <v>0</v>
      </c>
    </row>
    <row r="56" spans="1:10" ht="15.6" customHeight="1">
      <c r="A56" s="382" t="s">
        <v>166</v>
      </c>
      <c r="B56" s="384">
        <v>0</v>
      </c>
      <c r="C56" s="79">
        <v>0</v>
      </c>
      <c r="D56" s="79">
        <v>0</v>
      </c>
      <c r="E56" s="79">
        <v>0</v>
      </c>
      <c r="F56" s="79">
        <v>0</v>
      </c>
      <c r="G56" s="79">
        <v>0</v>
      </c>
      <c r="H56" s="79">
        <v>0</v>
      </c>
      <c r="I56" s="368">
        <f t="shared" si="19"/>
        <v>0</v>
      </c>
      <c r="J56" s="381">
        <f t="shared" si="18"/>
        <v>0</v>
      </c>
    </row>
    <row r="57" spans="1:10" ht="15.6" customHeight="1">
      <c r="A57" s="382" t="s">
        <v>167</v>
      </c>
      <c r="B57" s="384">
        <v>0</v>
      </c>
      <c r="C57" s="79">
        <v>0</v>
      </c>
      <c r="D57" s="79">
        <v>0</v>
      </c>
      <c r="E57" s="79">
        <v>0</v>
      </c>
      <c r="F57" s="79">
        <v>0</v>
      </c>
      <c r="G57" s="79">
        <v>0</v>
      </c>
      <c r="H57" s="79">
        <v>0</v>
      </c>
      <c r="I57" s="368">
        <f t="shared" si="19"/>
        <v>0</v>
      </c>
      <c r="J57" s="381">
        <f t="shared" si="18"/>
        <v>0</v>
      </c>
    </row>
    <row r="58" spans="1:10" ht="15.6" customHeight="1">
      <c r="A58" s="382" t="s">
        <v>168</v>
      </c>
      <c r="B58" s="384">
        <v>0</v>
      </c>
      <c r="C58" s="79">
        <v>0</v>
      </c>
      <c r="D58" s="79">
        <v>0</v>
      </c>
      <c r="E58" s="79">
        <v>0</v>
      </c>
      <c r="F58" s="79">
        <v>0</v>
      </c>
      <c r="G58" s="79">
        <v>0</v>
      </c>
      <c r="H58" s="79">
        <v>0</v>
      </c>
      <c r="I58" s="368">
        <f t="shared" si="19"/>
        <v>0</v>
      </c>
      <c r="J58" s="381">
        <f>SUM(B58-I58)</f>
        <v>0</v>
      </c>
    </row>
    <row r="59" spans="1:10" ht="17.399999999999999" customHeight="1">
      <c r="A59" s="398" t="s">
        <v>200</v>
      </c>
      <c r="B59" s="347" t="s">
        <v>182</v>
      </c>
      <c r="C59" s="75" t="str">
        <f>C53</f>
        <v>WVHDF AHFP Requested</v>
      </c>
      <c r="D59" s="75" t="str">
        <f t="shared" ref="D59:J59" si="20">D53</f>
        <v>Source 2</v>
      </c>
      <c r="E59" s="75" t="str">
        <f t="shared" si="20"/>
        <v>Source 3</v>
      </c>
      <c r="F59" s="75" t="str">
        <f t="shared" si="20"/>
        <v>Source 4</v>
      </c>
      <c r="G59" s="75" t="str">
        <f t="shared" si="20"/>
        <v>Source 5</v>
      </c>
      <c r="H59" s="75" t="str">
        <f>H53</f>
        <v>Source 6</v>
      </c>
      <c r="I59" s="75" t="str">
        <f t="shared" si="20"/>
        <v>Totals</v>
      </c>
      <c r="J59" s="75" t="str">
        <f t="shared" si="20"/>
        <v>Diff.</v>
      </c>
    </row>
    <row r="60" spans="1:10" ht="15.6" customHeight="1">
      <c r="A60" s="382" t="s">
        <v>169</v>
      </c>
      <c r="B60" s="353">
        <v>0</v>
      </c>
      <c r="C60" s="81">
        <v>0</v>
      </c>
      <c r="D60" s="81">
        <v>0</v>
      </c>
      <c r="E60" s="81">
        <v>0</v>
      </c>
      <c r="F60" s="81">
        <v>0</v>
      </c>
      <c r="G60" s="79">
        <v>0</v>
      </c>
      <c r="H60" s="79">
        <v>0</v>
      </c>
      <c r="I60" s="368">
        <f t="shared" ref="I60:I64" si="21">SUM(C60:G60)</f>
        <v>0</v>
      </c>
      <c r="J60" s="381">
        <f t="shared" ref="J60:J64" si="22">SUM(B60-I60)</f>
        <v>0</v>
      </c>
    </row>
    <row r="61" spans="1:10" ht="15.6" customHeight="1">
      <c r="A61" s="382" t="s">
        <v>170</v>
      </c>
      <c r="B61" s="353">
        <v>0</v>
      </c>
      <c r="C61" s="81">
        <v>0</v>
      </c>
      <c r="D61" s="81">
        <v>0</v>
      </c>
      <c r="E61" s="81">
        <v>0</v>
      </c>
      <c r="F61" s="81">
        <v>0</v>
      </c>
      <c r="G61" s="79">
        <v>0</v>
      </c>
      <c r="H61" s="79">
        <v>0</v>
      </c>
      <c r="I61" s="368">
        <f t="shared" si="21"/>
        <v>0</v>
      </c>
      <c r="J61" s="381">
        <f t="shared" si="22"/>
        <v>0</v>
      </c>
    </row>
    <row r="62" spans="1:10" ht="15.6" customHeight="1">
      <c r="A62" s="382" t="s">
        <v>87</v>
      </c>
      <c r="B62" s="353">
        <v>0</v>
      </c>
      <c r="C62" s="81">
        <v>0</v>
      </c>
      <c r="D62" s="81">
        <v>0</v>
      </c>
      <c r="E62" s="81">
        <v>0</v>
      </c>
      <c r="F62" s="81">
        <v>0</v>
      </c>
      <c r="G62" s="79">
        <v>0</v>
      </c>
      <c r="H62" s="79">
        <v>0</v>
      </c>
      <c r="I62" s="368">
        <f t="shared" si="21"/>
        <v>0</v>
      </c>
      <c r="J62" s="381">
        <f t="shared" si="22"/>
        <v>0</v>
      </c>
    </row>
    <row r="63" spans="1:10" ht="15.6" customHeight="1">
      <c r="A63" s="382" t="s">
        <v>146</v>
      </c>
      <c r="B63" s="353">
        <v>0</v>
      </c>
      <c r="C63" s="81">
        <v>0</v>
      </c>
      <c r="D63" s="81">
        <v>0</v>
      </c>
      <c r="E63" s="81">
        <v>0</v>
      </c>
      <c r="F63" s="81">
        <v>0</v>
      </c>
      <c r="G63" s="79">
        <v>0</v>
      </c>
      <c r="H63" s="79">
        <v>0</v>
      </c>
      <c r="I63" s="368">
        <f t="shared" si="21"/>
        <v>0</v>
      </c>
      <c r="J63" s="381">
        <f t="shared" si="22"/>
        <v>0</v>
      </c>
    </row>
    <row r="64" spans="1:10" ht="15.6" customHeight="1">
      <c r="A64" s="382" t="s">
        <v>171</v>
      </c>
      <c r="B64" s="353">
        <v>0</v>
      </c>
      <c r="C64" s="81">
        <v>0</v>
      </c>
      <c r="D64" s="81">
        <v>0</v>
      </c>
      <c r="E64" s="81">
        <v>0</v>
      </c>
      <c r="F64" s="81">
        <v>0</v>
      </c>
      <c r="G64" s="79">
        <v>0</v>
      </c>
      <c r="H64" s="79">
        <v>0</v>
      </c>
      <c r="I64" s="368">
        <f t="shared" si="21"/>
        <v>0</v>
      </c>
      <c r="J64" s="381">
        <f t="shared" si="22"/>
        <v>0</v>
      </c>
    </row>
    <row r="65" spans="1:10" ht="15.6" customHeight="1">
      <c r="A65" s="385" t="s">
        <v>84</v>
      </c>
      <c r="B65" s="353">
        <v>0</v>
      </c>
      <c r="C65" s="81">
        <v>0</v>
      </c>
      <c r="D65" s="81">
        <v>0</v>
      </c>
      <c r="E65" s="81">
        <v>0</v>
      </c>
      <c r="F65" s="81">
        <v>0</v>
      </c>
      <c r="G65" s="79">
        <v>0</v>
      </c>
      <c r="H65" s="79">
        <v>0</v>
      </c>
      <c r="I65" s="368">
        <f>SUM(C65:G65)</f>
        <v>0</v>
      </c>
      <c r="J65" s="381">
        <f>SUM(B65-I65)</f>
        <v>0</v>
      </c>
    </row>
    <row r="66" spans="1:10" ht="15.6" customHeight="1">
      <c r="A66" s="385" t="s">
        <v>201</v>
      </c>
      <c r="B66" s="353">
        <v>0</v>
      </c>
      <c r="C66" s="79">
        <v>0</v>
      </c>
      <c r="D66" s="79">
        <v>0</v>
      </c>
      <c r="E66" s="79">
        <v>0</v>
      </c>
      <c r="F66" s="79">
        <v>0</v>
      </c>
      <c r="G66" s="79">
        <v>0</v>
      </c>
      <c r="H66" s="79">
        <v>0</v>
      </c>
      <c r="I66" s="368">
        <v>0</v>
      </c>
      <c r="J66" s="381">
        <f t="shared" si="15"/>
        <v>0</v>
      </c>
    </row>
    <row r="67" spans="1:10" ht="15.6" customHeight="1">
      <c r="A67" s="355" t="s">
        <v>12</v>
      </c>
      <c r="B67" s="346">
        <f>SUM(B36:B52,B54:B58,B60:B66)</f>
        <v>0</v>
      </c>
      <c r="C67" s="346">
        <f t="shared" ref="C67:H67" si="23">SUM(C36:C52,C54:C58,C60:C66)</f>
        <v>0</v>
      </c>
      <c r="D67" s="346">
        <f t="shared" si="23"/>
        <v>0</v>
      </c>
      <c r="E67" s="346">
        <f t="shared" si="23"/>
        <v>0</v>
      </c>
      <c r="F67" s="346">
        <f t="shared" si="23"/>
        <v>0</v>
      </c>
      <c r="G67" s="346">
        <f t="shared" si="23"/>
        <v>0</v>
      </c>
      <c r="H67" s="346">
        <f t="shared" si="23"/>
        <v>0</v>
      </c>
      <c r="I67" s="346">
        <f>SUM(I36:I52,I54:I58,I60:I66)</f>
        <v>0</v>
      </c>
      <c r="J67" s="386">
        <f>SUM(B67-I67)</f>
        <v>0</v>
      </c>
    </row>
    <row r="68" spans="1:10" ht="15.6" customHeight="1">
      <c r="A68" s="387" t="s">
        <v>443</v>
      </c>
      <c r="B68" s="346">
        <f>SUM(B9,B18,B28,B34,B67)</f>
        <v>0</v>
      </c>
      <c r="C68" s="346">
        <f t="shared" ref="C68:H68" si="24">SUM(C9,C18,C28,C34,C67)</f>
        <v>0</v>
      </c>
      <c r="D68" s="346">
        <f t="shared" si="24"/>
        <v>0</v>
      </c>
      <c r="E68" s="346">
        <f t="shared" si="24"/>
        <v>0</v>
      </c>
      <c r="F68" s="346">
        <f t="shared" si="24"/>
        <v>0</v>
      </c>
      <c r="G68" s="346">
        <f t="shared" si="24"/>
        <v>0</v>
      </c>
      <c r="H68" s="346">
        <f t="shared" si="24"/>
        <v>0</v>
      </c>
      <c r="I68" s="346">
        <f>SUM(I9,I18,I28,I34,I67)</f>
        <v>0</v>
      </c>
      <c r="J68" s="386">
        <f>SUM(B68-I68)</f>
        <v>0</v>
      </c>
    </row>
    <row r="69" spans="1:10" ht="32.4" customHeight="1">
      <c r="A69" s="599" t="s">
        <v>437</v>
      </c>
      <c r="B69" s="600"/>
      <c r="C69" s="600"/>
      <c r="D69" s="600"/>
      <c r="E69" s="600"/>
      <c r="F69" s="600"/>
      <c r="G69" s="600"/>
      <c r="H69" s="600"/>
      <c r="I69" s="600"/>
      <c r="J69" s="600"/>
    </row>
    <row r="70" spans="1:10" ht="15.6" customHeight="1">
      <c r="A70" s="598" t="s">
        <v>438</v>
      </c>
      <c r="B70" s="347" t="s">
        <v>182</v>
      </c>
      <c r="C70" s="75" t="str">
        <f>C59</f>
        <v>WVHDF AHFP Requested</v>
      </c>
      <c r="D70" s="75" t="str">
        <f t="shared" ref="D70:J70" si="25">D59</f>
        <v>Source 2</v>
      </c>
      <c r="E70" s="75" t="str">
        <f t="shared" si="25"/>
        <v>Source 3</v>
      </c>
      <c r="F70" s="75" t="str">
        <f t="shared" si="25"/>
        <v>Source 4</v>
      </c>
      <c r="G70" s="75" t="str">
        <f t="shared" si="25"/>
        <v>Source 5</v>
      </c>
      <c r="H70" s="75" t="str">
        <f>H59</f>
        <v>Source 6</v>
      </c>
      <c r="I70" s="602" t="str">
        <f t="shared" si="25"/>
        <v>Totals</v>
      </c>
      <c r="J70" s="602" t="str">
        <f t="shared" si="25"/>
        <v>Diff.</v>
      </c>
    </row>
    <row r="71" spans="1:10" ht="15.6" customHeight="1">
      <c r="A71" s="598"/>
      <c r="B71" s="388">
        <f>SUM(B20:B21)</f>
        <v>0</v>
      </c>
      <c r="C71" s="388">
        <f t="shared" ref="C71:H71" si="26">SUM(C20:C21)</f>
        <v>0</v>
      </c>
      <c r="D71" s="388">
        <f t="shared" si="26"/>
        <v>0</v>
      </c>
      <c r="E71" s="388">
        <f t="shared" si="26"/>
        <v>0</v>
      </c>
      <c r="F71" s="388">
        <f t="shared" si="26"/>
        <v>0</v>
      </c>
      <c r="G71" s="388">
        <f t="shared" si="26"/>
        <v>0</v>
      </c>
      <c r="H71" s="388">
        <f t="shared" si="26"/>
        <v>0</v>
      </c>
      <c r="I71" s="602"/>
      <c r="J71" s="602"/>
    </row>
    <row r="72" spans="1:10" ht="15.6" customHeight="1">
      <c r="A72" s="352" t="s">
        <v>55</v>
      </c>
      <c r="B72" s="353">
        <v>0</v>
      </c>
      <c r="C72" s="82">
        <v>0</v>
      </c>
      <c r="D72" s="82">
        <v>0</v>
      </c>
      <c r="E72" s="82">
        <v>0</v>
      </c>
      <c r="F72" s="82">
        <v>0</v>
      </c>
      <c r="G72" s="82">
        <v>0</v>
      </c>
      <c r="H72" s="82">
        <v>0</v>
      </c>
      <c r="I72" s="389">
        <f t="shared" ref="I72:I97" si="27">SUM(C72:G72)</f>
        <v>0</v>
      </c>
      <c r="J72" s="389">
        <f>SUM(B72-I72)</f>
        <v>0</v>
      </c>
    </row>
    <row r="73" spans="1:10" ht="15.6" customHeight="1">
      <c r="A73" s="352" t="s">
        <v>56</v>
      </c>
      <c r="B73" s="353">
        <v>0</v>
      </c>
      <c r="C73" s="82">
        <v>0</v>
      </c>
      <c r="D73" s="82">
        <v>0</v>
      </c>
      <c r="E73" s="82">
        <v>0</v>
      </c>
      <c r="F73" s="82">
        <v>0</v>
      </c>
      <c r="G73" s="82">
        <v>0</v>
      </c>
      <c r="H73" s="82">
        <v>0</v>
      </c>
      <c r="I73" s="389">
        <f t="shared" si="27"/>
        <v>0</v>
      </c>
      <c r="J73" s="389">
        <f t="shared" ref="J73:J97" si="28">SUM(B73-I73)</f>
        <v>0</v>
      </c>
    </row>
    <row r="74" spans="1:10" ht="15.6" customHeight="1">
      <c r="A74" s="352" t="s">
        <v>57</v>
      </c>
      <c r="B74" s="353">
        <v>0</v>
      </c>
      <c r="C74" s="82">
        <v>0</v>
      </c>
      <c r="D74" s="82">
        <v>0</v>
      </c>
      <c r="E74" s="82">
        <v>0</v>
      </c>
      <c r="F74" s="82">
        <v>0</v>
      </c>
      <c r="G74" s="82">
        <v>0</v>
      </c>
      <c r="H74" s="82">
        <v>0</v>
      </c>
      <c r="I74" s="389">
        <f t="shared" si="27"/>
        <v>0</v>
      </c>
      <c r="J74" s="389">
        <f t="shared" si="28"/>
        <v>0</v>
      </c>
    </row>
    <row r="75" spans="1:10" ht="15.6" customHeight="1">
      <c r="A75" s="352" t="s">
        <v>58</v>
      </c>
      <c r="B75" s="353">
        <v>0</v>
      </c>
      <c r="C75" s="82">
        <v>0</v>
      </c>
      <c r="D75" s="82">
        <v>0</v>
      </c>
      <c r="E75" s="82">
        <v>0</v>
      </c>
      <c r="F75" s="82">
        <v>0</v>
      </c>
      <c r="G75" s="82">
        <v>0</v>
      </c>
      <c r="H75" s="82">
        <v>0</v>
      </c>
      <c r="I75" s="389">
        <f t="shared" si="27"/>
        <v>0</v>
      </c>
      <c r="J75" s="389">
        <f t="shared" si="28"/>
        <v>0</v>
      </c>
    </row>
    <row r="76" spans="1:10" ht="15.6" customHeight="1">
      <c r="A76" s="352" t="s">
        <v>59</v>
      </c>
      <c r="B76" s="353">
        <v>0</v>
      </c>
      <c r="C76" s="82">
        <v>0</v>
      </c>
      <c r="D76" s="82">
        <v>0</v>
      </c>
      <c r="E76" s="82">
        <v>0</v>
      </c>
      <c r="F76" s="82">
        <v>0</v>
      </c>
      <c r="G76" s="82">
        <v>0</v>
      </c>
      <c r="H76" s="82">
        <v>0</v>
      </c>
      <c r="I76" s="389">
        <f t="shared" si="27"/>
        <v>0</v>
      </c>
      <c r="J76" s="389">
        <f t="shared" si="28"/>
        <v>0</v>
      </c>
    </row>
    <row r="77" spans="1:10" ht="15.6" customHeight="1">
      <c r="A77" s="352" t="s">
        <v>60</v>
      </c>
      <c r="B77" s="353">
        <v>0</v>
      </c>
      <c r="C77" s="82">
        <v>0</v>
      </c>
      <c r="D77" s="82">
        <v>0</v>
      </c>
      <c r="E77" s="82">
        <v>0</v>
      </c>
      <c r="F77" s="82">
        <v>0</v>
      </c>
      <c r="G77" s="82">
        <v>0</v>
      </c>
      <c r="H77" s="82">
        <v>0</v>
      </c>
      <c r="I77" s="389">
        <f t="shared" si="27"/>
        <v>0</v>
      </c>
      <c r="J77" s="389">
        <f t="shared" si="28"/>
        <v>0</v>
      </c>
    </row>
    <row r="78" spans="1:10" ht="15.6" customHeight="1">
      <c r="A78" s="352" t="s">
        <v>61</v>
      </c>
      <c r="B78" s="353">
        <v>0</v>
      </c>
      <c r="C78" s="82">
        <v>0</v>
      </c>
      <c r="D78" s="82">
        <v>0</v>
      </c>
      <c r="E78" s="82">
        <v>0</v>
      </c>
      <c r="F78" s="82">
        <v>0</v>
      </c>
      <c r="G78" s="82">
        <v>0</v>
      </c>
      <c r="H78" s="82">
        <v>0</v>
      </c>
      <c r="I78" s="389">
        <f t="shared" si="27"/>
        <v>0</v>
      </c>
      <c r="J78" s="389">
        <f t="shared" si="28"/>
        <v>0</v>
      </c>
    </row>
    <row r="79" spans="1:10" ht="15.6" customHeight="1">
      <c r="A79" s="352" t="s">
        <v>62</v>
      </c>
      <c r="B79" s="353">
        <v>0</v>
      </c>
      <c r="C79" s="82">
        <v>0</v>
      </c>
      <c r="D79" s="82">
        <v>0</v>
      </c>
      <c r="E79" s="82">
        <v>0</v>
      </c>
      <c r="F79" s="82">
        <v>0</v>
      </c>
      <c r="G79" s="82">
        <v>0</v>
      </c>
      <c r="H79" s="82">
        <v>0</v>
      </c>
      <c r="I79" s="389">
        <f t="shared" si="27"/>
        <v>0</v>
      </c>
      <c r="J79" s="389">
        <f t="shared" si="28"/>
        <v>0</v>
      </c>
    </row>
    <row r="80" spans="1:10" ht="15.6" customHeight="1">
      <c r="A80" s="352" t="s">
        <v>63</v>
      </c>
      <c r="B80" s="353">
        <v>0</v>
      </c>
      <c r="C80" s="82">
        <v>0</v>
      </c>
      <c r="D80" s="82">
        <v>0</v>
      </c>
      <c r="E80" s="82">
        <v>0</v>
      </c>
      <c r="F80" s="82">
        <v>0</v>
      </c>
      <c r="G80" s="82">
        <v>0</v>
      </c>
      <c r="H80" s="82">
        <v>0</v>
      </c>
      <c r="I80" s="389">
        <f t="shared" si="27"/>
        <v>0</v>
      </c>
      <c r="J80" s="389">
        <f t="shared" si="28"/>
        <v>0</v>
      </c>
    </row>
    <row r="81" spans="1:10" ht="15.6" customHeight="1">
      <c r="A81" s="352" t="s">
        <v>64</v>
      </c>
      <c r="B81" s="353">
        <v>0</v>
      </c>
      <c r="C81" s="82">
        <v>0</v>
      </c>
      <c r="D81" s="82">
        <v>0</v>
      </c>
      <c r="E81" s="82">
        <v>0</v>
      </c>
      <c r="F81" s="82">
        <v>0</v>
      </c>
      <c r="G81" s="82">
        <v>0</v>
      </c>
      <c r="H81" s="82">
        <v>0</v>
      </c>
      <c r="I81" s="389">
        <f t="shared" si="27"/>
        <v>0</v>
      </c>
      <c r="J81" s="389">
        <f t="shared" si="28"/>
        <v>0</v>
      </c>
    </row>
    <row r="82" spans="1:10" ht="15.6" customHeight="1">
      <c r="A82" s="352" t="s">
        <v>65</v>
      </c>
      <c r="B82" s="353">
        <v>0</v>
      </c>
      <c r="C82" s="82">
        <v>0</v>
      </c>
      <c r="D82" s="82">
        <v>0</v>
      </c>
      <c r="E82" s="82">
        <v>0</v>
      </c>
      <c r="F82" s="82">
        <v>0</v>
      </c>
      <c r="G82" s="82">
        <v>0</v>
      </c>
      <c r="H82" s="82">
        <v>0</v>
      </c>
      <c r="I82" s="389">
        <f t="shared" si="27"/>
        <v>0</v>
      </c>
      <c r="J82" s="389">
        <f t="shared" si="28"/>
        <v>0</v>
      </c>
    </row>
    <row r="83" spans="1:10" ht="15.6" customHeight="1">
      <c r="A83" s="352" t="s">
        <v>66</v>
      </c>
      <c r="B83" s="353">
        <v>0</v>
      </c>
      <c r="C83" s="82">
        <v>0</v>
      </c>
      <c r="D83" s="82">
        <v>0</v>
      </c>
      <c r="E83" s="82">
        <v>0</v>
      </c>
      <c r="F83" s="82">
        <v>0</v>
      </c>
      <c r="G83" s="82">
        <v>0</v>
      </c>
      <c r="H83" s="82">
        <v>0</v>
      </c>
      <c r="I83" s="389">
        <f t="shared" si="27"/>
        <v>0</v>
      </c>
      <c r="J83" s="389">
        <f t="shared" si="28"/>
        <v>0</v>
      </c>
    </row>
    <row r="84" spans="1:10" ht="15.6" customHeight="1">
      <c r="A84" s="352" t="s">
        <v>67</v>
      </c>
      <c r="B84" s="353">
        <v>0</v>
      </c>
      <c r="C84" s="82">
        <v>0</v>
      </c>
      <c r="D84" s="82">
        <v>0</v>
      </c>
      <c r="E84" s="82">
        <v>0</v>
      </c>
      <c r="F84" s="82">
        <v>0</v>
      </c>
      <c r="G84" s="82">
        <v>0</v>
      </c>
      <c r="H84" s="82">
        <v>0</v>
      </c>
      <c r="I84" s="389">
        <f t="shared" si="27"/>
        <v>0</v>
      </c>
      <c r="J84" s="389">
        <f t="shared" si="28"/>
        <v>0</v>
      </c>
    </row>
    <row r="85" spans="1:10" ht="15.6" customHeight="1">
      <c r="A85" s="352" t="s">
        <v>68</v>
      </c>
      <c r="B85" s="353">
        <v>0</v>
      </c>
      <c r="C85" s="82">
        <v>0</v>
      </c>
      <c r="D85" s="82">
        <v>0</v>
      </c>
      <c r="E85" s="82">
        <v>0</v>
      </c>
      <c r="F85" s="82">
        <v>0</v>
      </c>
      <c r="G85" s="82">
        <v>0</v>
      </c>
      <c r="H85" s="82">
        <v>0</v>
      </c>
      <c r="I85" s="389">
        <f t="shared" si="27"/>
        <v>0</v>
      </c>
      <c r="J85" s="389">
        <f t="shared" si="28"/>
        <v>0</v>
      </c>
    </row>
    <row r="86" spans="1:10" s="397" customFormat="1" ht="15.6" customHeight="1">
      <c r="A86" s="352" t="s">
        <v>69</v>
      </c>
      <c r="B86" s="353">
        <v>0</v>
      </c>
      <c r="C86" s="82">
        <v>0</v>
      </c>
      <c r="D86" s="82">
        <v>0</v>
      </c>
      <c r="E86" s="82">
        <v>0</v>
      </c>
      <c r="F86" s="82">
        <v>0</v>
      </c>
      <c r="G86" s="82">
        <v>0</v>
      </c>
      <c r="H86" s="82">
        <v>0</v>
      </c>
      <c r="I86" s="389">
        <f t="shared" si="27"/>
        <v>0</v>
      </c>
      <c r="J86" s="389">
        <f t="shared" si="28"/>
        <v>0</v>
      </c>
    </row>
    <row r="87" spans="1:10" ht="15.6" customHeight="1">
      <c r="A87" s="352" t="s">
        <v>70</v>
      </c>
      <c r="B87" s="353">
        <v>0</v>
      </c>
      <c r="C87" s="82">
        <v>0</v>
      </c>
      <c r="D87" s="82">
        <v>0</v>
      </c>
      <c r="E87" s="82">
        <v>0</v>
      </c>
      <c r="F87" s="82">
        <v>0</v>
      </c>
      <c r="G87" s="82">
        <v>0</v>
      </c>
      <c r="H87" s="82">
        <v>0</v>
      </c>
      <c r="I87" s="389">
        <f t="shared" si="27"/>
        <v>0</v>
      </c>
      <c r="J87" s="389">
        <f t="shared" si="28"/>
        <v>0</v>
      </c>
    </row>
    <row r="88" spans="1:10" ht="15.6" customHeight="1">
      <c r="A88" s="352" t="s">
        <v>71</v>
      </c>
      <c r="B88" s="353">
        <v>0</v>
      </c>
      <c r="C88" s="82">
        <v>0</v>
      </c>
      <c r="D88" s="82">
        <v>0</v>
      </c>
      <c r="E88" s="82">
        <v>0</v>
      </c>
      <c r="F88" s="82">
        <v>0</v>
      </c>
      <c r="G88" s="82">
        <v>0</v>
      </c>
      <c r="H88" s="82">
        <v>0</v>
      </c>
      <c r="I88" s="389">
        <f t="shared" si="27"/>
        <v>0</v>
      </c>
      <c r="J88" s="389">
        <f t="shared" si="28"/>
        <v>0</v>
      </c>
    </row>
    <row r="89" spans="1:10" ht="15.6" customHeight="1">
      <c r="A89" s="352" t="s">
        <v>72</v>
      </c>
      <c r="B89" s="353">
        <v>0</v>
      </c>
      <c r="C89" s="82">
        <v>0</v>
      </c>
      <c r="D89" s="82">
        <v>0</v>
      </c>
      <c r="E89" s="82">
        <v>0</v>
      </c>
      <c r="F89" s="82">
        <v>0</v>
      </c>
      <c r="G89" s="82">
        <v>0</v>
      </c>
      <c r="H89" s="82">
        <v>0</v>
      </c>
      <c r="I89" s="389">
        <f t="shared" si="27"/>
        <v>0</v>
      </c>
      <c r="J89" s="389">
        <f t="shared" si="28"/>
        <v>0</v>
      </c>
    </row>
    <row r="90" spans="1:10" ht="15.6" customHeight="1">
      <c r="A90" s="390" t="s">
        <v>73</v>
      </c>
      <c r="B90" s="353">
        <v>0</v>
      </c>
      <c r="C90" s="82">
        <v>0</v>
      </c>
      <c r="D90" s="82">
        <v>0</v>
      </c>
      <c r="E90" s="82">
        <v>0</v>
      </c>
      <c r="F90" s="82">
        <v>0</v>
      </c>
      <c r="G90" s="82">
        <v>0</v>
      </c>
      <c r="H90" s="82">
        <v>0</v>
      </c>
      <c r="I90" s="389">
        <f t="shared" si="27"/>
        <v>0</v>
      </c>
      <c r="J90" s="389">
        <f t="shared" si="28"/>
        <v>0</v>
      </c>
    </row>
    <row r="91" spans="1:10" ht="15.6" customHeight="1">
      <c r="A91" s="390" t="s">
        <v>74</v>
      </c>
      <c r="B91" s="353">
        <v>0</v>
      </c>
      <c r="C91" s="82">
        <v>0</v>
      </c>
      <c r="D91" s="82">
        <v>0</v>
      </c>
      <c r="E91" s="82">
        <v>0</v>
      </c>
      <c r="F91" s="82">
        <v>0</v>
      </c>
      <c r="G91" s="82">
        <v>0</v>
      </c>
      <c r="H91" s="82">
        <v>0</v>
      </c>
      <c r="I91" s="389">
        <f t="shared" si="27"/>
        <v>0</v>
      </c>
      <c r="J91" s="389">
        <f t="shared" si="28"/>
        <v>0</v>
      </c>
    </row>
    <row r="92" spans="1:10" ht="15.6" customHeight="1">
      <c r="A92" s="390" t="s">
        <v>75</v>
      </c>
      <c r="B92" s="353">
        <v>0</v>
      </c>
      <c r="C92" s="82">
        <v>0</v>
      </c>
      <c r="D92" s="82">
        <v>0</v>
      </c>
      <c r="E92" s="82">
        <v>0</v>
      </c>
      <c r="F92" s="82">
        <v>0</v>
      </c>
      <c r="G92" s="82">
        <v>0</v>
      </c>
      <c r="H92" s="82">
        <v>0</v>
      </c>
      <c r="I92" s="389">
        <f t="shared" si="27"/>
        <v>0</v>
      </c>
      <c r="J92" s="389">
        <f t="shared" si="28"/>
        <v>0</v>
      </c>
    </row>
    <row r="93" spans="1:10" ht="15.6" customHeight="1">
      <c r="A93" s="390" t="s">
        <v>76</v>
      </c>
      <c r="B93" s="353">
        <v>0</v>
      </c>
      <c r="C93" s="82">
        <v>0</v>
      </c>
      <c r="D93" s="82">
        <v>0</v>
      </c>
      <c r="E93" s="82">
        <v>0</v>
      </c>
      <c r="F93" s="82">
        <v>0</v>
      </c>
      <c r="G93" s="82">
        <v>0</v>
      </c>
      <c r="H93" s="82">
        <v>0</v>
      </c>
      <c r="I93" s="389">
        <f t="shared" si="27"/>
        <v>0</v>
      </c>
      <c r="J93" s="389">
        <f t="shared" si="28"/>
        <v>0</v>
      </c>
    </row>
    <row r="94" spans="1:10" ht="15.6" customHeight="1">
      <c r="A94" s="390" t="s">
        <v>77</v>
      </c>
      <c r="B94" s="353">
        <v>0</v>
      </c>
      <c r="C94" s="82">
        <v>0</v>
      </c>
      <c r="D94" s="82">
        <v>0</v>
      </c>
      <c r="E94" s="82">
        <v>0</v>
      </c>
      <c r="F94" s="82">
        <v>0</v>
      </c>
      <c r="G94" s="82">
        <v>0</v>
      </c>
      <c r="H94" s="82">
        <v>0</v>
      </c>
      <c r="I94" s="389">
        <f t="shared" si="27"/>
        <v>0</v>
      </c>
      <c r="J94" s="389">
        <f t="shared" si="28"/>
        <v>0</v>
      </c>
    </row>
    <row r="95" spans="1:10" ht="15.6" customHeight="1">
      <c r="A95" s="390" t="s">
        <v>78</v>
      </c>
      <c r="B95" s="353">
        <v>0</v>
      </c>
      <c r="C95" s="82">
        <v>0</v>
      </c>
      <c r="D95" s="82">
        <v>0</v>
      </c>
      <c r="E95" s="82">
        <v>0</v>
      </c>
      <c r="F95" s="82">
        <v>0</v>
      </c>
      <c r="G95" s="82">
        <v>0</v>
      </c>
      <c r="H95" s="82">
        <v>0</v>
      </c>
      <c r="I95" s="389">
        <f t="shared" si="27"/>
        <v>0</v>
      </c>
      <c r="J95" s="389">
        <f t="shared" si="28"/>
        <v>0</v>
      </c>
    </row>
    <row r="96" spans="1:10" ht="15.6" customHeight="1">
      <c r="A96" s="391" t="s">
        <v>54</v>
      </c>
      <c r="B96" s="353">
        <v>0</v>
      </c>
      <c r="C96" s="82">
        <v>0</v>
      </c>
      <c r="D96" s="82">
        <v>0</v>
      </c>
      <c r="E96" s="82">
        <v>0</v>
      </c>
      <c r="F96" s="82">
        <v>0</v>
      </c>
      <c r="G96" s="82">
        <v>0</v>
      </c>
      <c r="H96" s="82">
        <v>0</v>
      </c>
      <c r="I96" s="389">
        <f t="shared" si="27"/>
        <v>0</v>
      </c>
      <c r="J96" s="389">
        <f t="shared" si="28"/>
        <v>0</v>
      </c>
    </row>
    <row r="97" spans="1:10" ht="15.6" customHeight="1">
      <c r="A97" s="391" t="s">
        <v>54</v>
      </c>
      <c r="B97" s="392">
        <v>0</v>
      </c>
      <c r="C97" s="82">
        <v>0</v>
      </c>
      <c r="D97" s="82">
        <v>0</v>
      </c>
      <c r="E97" s="82">
        <v>0</v>
      </c>
      <c r="F97" s="82">
        <v>0</v>
      </c>
      <c r="G97" s="82">
        <v>0</v>
      </c>
      <c r="H97" s="82">
        <v>0</v>
      </c>
      <c r="I97" s="389">
        <f t="shared" si="27"/>
        <v>0</v>
      </c>
      <c r="J97" s="389">
        <f t="shared" si="28"/>
        <v>0</v>
      </c>
    </row>
    <row r="98" spans="1:10" ht="15.6" customHeight="1">
      <c r="A98" s="393" t="s">
        <v>12</v>
      </c>
      <c r="B98" s="394">
        <f>SUM(B72:B97)</f>
        <v>0</v>
      </c>
      <c r="C98" s="395">
        <f>SUM(C72:C97)</f>
        <v>0</v>
      </c>
      <c r="D98" s="395">
        <f t="shared" ref="D98:H98" si="29">SUM(D72:D97)</f>
        <v>0</v>
      </c>
      <c r="E98" s="395">
        <f t="shared" si="29"/>
        <v>0</v>
      </c>
      <c r="F98" s="395">
        <f>SUM(F72:F97)</f>
        <v>0</v>
      </c>
      <c r="G98" s="395">
        <f t="shared" si="29"/>
        <v>0</v>
      </c>
      <c r="H98" s="395">
        <f t="shared" si="29"/>
        <v>0</v>
      </c>
      <c r="I98" s="396">
        <f>SUM(I72:I97)</f>
        <v>0</v>
      </c>
      <c r="J98" s="396">
        <f>SUM(B98-I98)</f>
        <v>0</v>
      </c>
    </row>
  </sheetData>
  <mergeCells count="13">
    <mergeCell ref="A2:J2"/>
    <mergeCell ref="A1:J1"/>
    <mergeCell ref="L8:M8"/>
    <mergeCell ref="A70:A71"/>
    <mergeCell ref="A69:J69"/>
    <mergeCell ref="L6:M6"/>
    <mergeCell ref="L7:M7"/>
    <mergeCell ref="A3:J3"/>
    <mergeCell ref="A4:J4"/>
    <mergeCell ref="I5:I6"/>
    <mergeCell ref="J5:J6"/>
    <mergeCell ref="I70:I71"/>
    <mergeCell ref="J70:J71"/>
  </mergeCells>
  <printOptions horizontalCentered="1" verticalCentered="1"/>
  <pageMargins left="0.7" right="0.7" top="0.75" bottom="0.75" header="0.3" footer="0.3"/>
  <pageSetup scale="44" orientation="portrait" r:id="rId1"/>
  <headerFooter>
    <oddFooter>&amp;A</oddFooter>
  </headerFooter>
  <ignoredErrors>
    <ignoredError sqref="I65 I60:I64 I72:I97 I7" formulaRange="1"/>
    <ignoredError sqref="I53:J53 I5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59170-6DAF-421A-A591-1DEAC16AEB6B}">
  <sheetPr>
    <tabColor rgb="FFFFFF00"/>
  </sheetPr>
  <dimension ref="A1:N99"/>
  <sheetViews>
    <sheetView topLeftCell="A12" zoomScaleNormal="100" workbookViewId="0">
      <selection activeCell="B16" sqref="B16:L16"/>
    </sheetView>
  </sheetViews>
  <sheetFormatPr defaultRowHeight="14.4"/>
  <cols>
    <col min="1" max="1" width="51.6640625" customWidth="1"/>
    <col min="2" max="2" width="16.44140625" customWidth="1"/>
    <col min="3" max="3" width="24.6640625" style="414" customWidth="1"/>
    <col min="4" max="10" width="15.77734375" customWidth="1"/>
    <col min="13" max="13" width="14.88671875" customWidth="1"/>
    <col min="14" max="14" width="11.21875" customWidth="1"/>
  </cols>
  <sheetData>
    <row r="1" spans="1:14" ht="25.8" customHeight="1">
      <c r="A1" s="596" t="s">
        <v>3</v>
      </c>
      <c r="B1" s="596"/>
      <c r="C1" s="596"/>
      <c r="D1" s="596"/>
      <c r="E1" s="596"/>
      <c r="F1" s="596"/>
      <c r="G1" s="596"/>
      <c r="H1" s="596"/>
      <c r="I1" s="596"/>
      <c r="J1" s="596"/>
    </row>
    <row r="2" spans="1:14" ht="21" customHeight="1">
      <c r="A2" s="595" t="s">
        <v>447</v>
      </c>
      <c r="B2" s="595"/>
      <c r="C2" s="595"/>
      <c r="D2" s="595"/>
      <c r="E2" s="595"/>
      <c r="F2" s="595"/>
      <c r="G2" s="595"/>
      <c r="H2" s="595"/>
      <c r="I2" s="595"/>
      <c r="J2" s="595"/>
    </row>
    <row r="3" spans="1:14" ht="21" customHeight="1">
      <c r="A3" s="605" t="s">
        <v>448</v>
      </c>
      <c r="B3" s="606"/>
      <c r="C3" s="606"/>
      <c r="D3" s="606"/>
      <c r="E3" s="606"/>
      <c r="F3" s="606"/>
      <c r="G3" s="606"/>
      <c r="H3" s="606"/>
      <c r="I3" s="606"/>
      <c r="J3" s="607"/>
    </row>
    <row r="4" spans="1:14" ht="25.8" customHeight="1">
      <c r="A4" s="596">
        <f>PREAPPLICATION!D10</f>
        <v>0</v>
      </c>
      <c r="B4" s="596"/>
      <c r="C4" s="596"/>
      <c r="D4" s="596"/>
      <c r="E4" s="596"/>
      <c r="F4" s="596"/>
      <c r="G4" s="596"/>
      <c r="H4" s="596"/>
      <c r="I4" s="596"/>
      <c r="J4" s="596"/>
    </row>
    <row r="5" spans="1:14" ht="26.4" customHeight="1">
      <c r="A5" s="596">
        <f>'Project Details'!E6</f>
        <v>0</v>
      </c>
      <c r="B5" s="596"/>
      <c r="C5" s="596"/>
      <c r="D5" s="596"/>
      <c r="E5" s="596"/>
      <c r="F5" s="596"/>
      <c r="G5" s="596"/>
      <c r="H5" s="596"/>
      <c r="I5" s="596"/>
      <c r="J5" s="596"/>
    </row>
    <row r="6" spans="1:14" ht="33.6" customHeight="1">
      <c r="A6" s="348" t="s">
        <v>439</v>
      </c>
      <c r="B6" s="349">
        <f>'Project Details 2'!D25</f>
        <v>0</v>
      </c>
      <c r="C6" s="401">
        <f>'Project Details 2'!D19</f>
        <v>0</v>
      </c>
      <c r="D6" s="350">
        <f>'Project Details 2'!D20</f>
        <v>0</v>
      </c>
      <c r="E6" s="350">
        <f>'Project Details 2'!D21</f>
        <v>0</v>
      </c>
      <c r="F6" s="350">
        <f>'Project Details 2'!D22</f>
        <v>0</v>
      </c>
      <c r="G6" s="350">
        <f>'Project Details 2'!D23</f>
        <v>0</v>
      </c>
      <c r="H6" s="350">
        <f>'Project Details 2'!D24</f>
        <v>0</v>
      </c>
      <c r="I6" s="601" t="s">
        <v>140</v>
      </c>
      <c r="J6" s="601" t="s">
        <v>188</v>
      </c>
    </row>
    <row r="7" spans="1:14" ht="15.6" customHeight="1">
      <c r="A7" s="351" t="s">
        <v>85</v>
      </c>
      <c r="B7" s="347" t="s">
        <v>182</v>
      </c>
      <c r="C7" s="402" t="str">
        <f>'Project Details 2'!B19</f>
        <v>WVHDF AHFP Requested</v>
      </c>
      <c r="D7" s="75" t="str">
        <f>'Project Details 2'!B20</f>
        <v>Source 2</v>
      </c>
      <c r="E7" s="75" t="str">
        <f>'Project Details 2'!B21</f>
        <v>Source 3</v>
      </c>
      <c r="F7" s="75" t="str">
        <f>'Project Details 2'!B22</f>
        <v>Source 4</v>
      </c>
      <c r="G7" s="75" t="str">
        <f>'Project Details 2'!B23</f>
        <v>Source 5</v>
      </c>
      <c r="H7" s="75" t="str">
        <f>'Project Details 2'!B24</f>
        <v>Source 6</v>
      </c>
      <c r="I7" s="601"/>
      <c r="J7" s="601"/>
      <c r="L7" s="597" t="s">
        <v>141</v>
      </c>
      <c r="M7" s="597"/>
      <c r="N7" s="83">
        <f>'Project Details 2'!D14</f>
        <v>0</v>
      </c>
    </row>
    <row r="8" spans="1:14" ht="15" thickBot="1">
      <c r="A8" s="352" t="s">
        <v>51</v>
      </c>
      <c r="B8" s="353">
        <f>'Residential Budget S&amp;U'!B7</f>
        <v>0</v>
      </c>
      <c r="C8" s="403" t="s">
        <v>440</v>
      </c>
      <c r="D8" s="76">
        <v>0</v>
      </c>
      <c r="E8" s="76">
        <v>0</v>
      </c>
      <c r="F8" s="76">
        <v>0</v>
      </c>
      <c r="G8" s="76">
        <v>0</v>
      </c>
      <c r="H8" s="76">
        <v>0</v>
      </c>
      <c r="I8" s="354">
        <f>SUM(C8:H8)</f>
        <v>0</v>
      </c>
      <c r="J8" s="354">
        <f>SUM(B8-I8)</f>
        <v>0</v>
      </c>
      <c r="L8" s="603" t="s">
        <v>79</v>
      </c>
      <c r="M8" s="603"/>
      <c r="N8" s="84">
        <f>'Project Details 2'!D15</f>
        <v>0</v>
      </c>
    </row>
    <row r="9" spans="1:14">
      <c r="A9" s="352" t="s">
        <v>85</v>
      </c>
      <c r="B9" s="353">
        <v>0</v>
      </c>
      <c r="C9" s="403" t="s">
        <v>440</v>
      </c>
      <c r="D9" s="76">
        <v>0</v>
      </c>
      <c r="E9" s="76">
        <v>0</v>
      </c>
      <c r="F9" s="76">
        <v>0</v>
      </c>
      <c r="G9" s="76">
        <v>0</v>
      </c>
      <c r="H9" s="76">
        <v>0</v>
      </c>
      <c r="I9" s="354">
        <f>SUM(B9:H9)</f>
        <v>0</v>
      </c>
      <c r="J9" s="354">
        <f>SUM(B9-I9)</f>
        <v>0</v>
      </c>
      <c r="L9" s="604" t="s">
        <v>147</v>
      </c>
      <c r="M9" s="604"/>
      <c r="N9" s="85">
        <f>SUM(N7:N8)</f>
        <v>0</v>
      </c>
    </row>
    <row r="10" spans="1:14">
      <c r="A10" s="355" t="s">
        <v>12</v>
      </c>
      <c r="B10" s="346">
        <f>SUM(B8:B9)</f>
        <v>0</v>
      </c>
      <c r="C10" s="404">
        <f>SUM(C8:C9)</f>
        <v>0</v>
      </c>
      <c r="D10" s="342">
        <f t="shared" ref="D10:G10" si="0">SUM(D8:D9)</f>
        <v>0</v>
      </c>
      <c r="E10" s="342">
        <f t="shared" si="0"/>
        <v>0</v>
      </c>
      <c r="F10" s="342">
        <f t="shared" si="0"/>
        <v>0</v>
      </c>
      <c r="G10" s="342">
        <f t="shared" si="0"/>
        <v>0</v>
      </c>
      <c r="H10" s="342">
        <f>SUM(H8:H9)</f>
        <v>0</v>
      </c>
      <c r="I10" s="356">
        <f>SUM(I8:I9)</f>
        <v>0</v>
      </c>
      <c r="J10" s="356">
        <f>SUM(B10-I10)</f>
        <v>0</v>
      </c>
    </row>
    <row r="11" spans="1:14">
      <c r="A11" s="357" t="s">
        <v>181</v>
      </c>
      <c r="B11" s="347" t="s">
        <v>182</v>
      </c>
      <c r="C11" s="402" t="str">
        <f t="shared" ref="C11:H11" si="1">C7</f>
        <v>WVHDF AHFP Requested</v>
      </c>
      <c r="D11" s="75" t="str">
        <f t="shared" si="1"/>
        <v>Source 2</v>
      </c>
      <c r="E11" s="75" t="str">
        <f t="shared" si="1"/>
        <v>Source 3</v>
      </c>
      <c r="F11" s="75" t="str">
        <f t="shared" si="1"/>
        <v>Source 4</v>
      </c>
      <c r="G11" s="75" t="str">
        <f t="shared" si="1"/>
        <v>Source 5</v>
      </c>
      <c r="H11" s="75" t="str">
        <f t="shared" si="1"/>
        <v>Source 6</v>
      </c>
      <c r="I11" s="358" t="s">
        <v>140</v>
      </c>
      <c r="J11" s="359" t="s">
        <v>188</v>
      </c>
      <c r="L11" s="415" t="s">
        <v>441</v>
      </c>
      <c r="M11" s="415"/>
      <c r="N11" s="416">
        <f>'Residential Budget S&amp;U'!B68</f>
        <v>0</v>
      </c>
    </row>
    <row r="12" spans="1:14" ht="15" thickBot="1">
      <c r="A12" s="352" t="s">
        <v>172</v>
      </c>
      <c r="B12" s="360">
        <v>0</v>
      </c>
      <c r="C12" s="403" t="s">
        <v>440</v>
      </c>
      <c r="D12" s="76">
        <v>0</v>
      </c>
      <c r="E12" s="76">
        <v>0</v>
      </c>
      <c r="F12" s="76">
        <v>0</v>
      </c>
      <c r="G12" s="76">
        <v>0</v>
      </c>
      <c r="H12" s="76">
        <v>0</v>
      </c>
      <c r="I12" s="354">
        <f>SUM(B12:H12)</f>
        <v>0</v>
      </c>
      <c r="J12" s="361">
        <f>SUM(B12-I12)</f>
        <v>0</v>
      </c>
      <c r="L12" s="418" t="s">
        <v>442</v>
      </c>
      <c r="M12" s="418"/>
      <c r="N12" s="419">
        <f>B69</f>
        <v>0</v>
      </c>
    </row>
    <row r="13" spans="1:14">
      <c r="A13" s="352" t="s">
        <v>52</v>
      </c>
      <c r="B13" s="360">
        <v>0</v>
      </c>
      <c r="C13" s="403" t="s">
        <v>440</v>
      </c>
      <c r="D13" s="76">
        <v>0</v>
      </c>
      <c r="E13" s="76">
        <v>0</v>
      </c>
      <c r="F13" s="76">
        <v>0</v>
      </c>
      <c r="G13" s="76">
        <v>0</v>
      </c>
      <c r="H13" s="76">
        <v>0</v>
      </c>
      <c r="I13" s="354">
        <f t="shared" ref="I13:I18" si="2">SUM(B13:H13)</f>
        <v>0</v>
      </c>
      <c r="J13" s="361">
        <f t="shared" ref="J13:J18" si="3">SUM(B13-I13)</f>
        <v>0</v>
      </c>
      <c r="L13" s="417" t="s">
        <v>446</v>
      </c>
      <c r="M13" s="417"/>
      <c r="N13" s="420">
        <f>SUM(N11:N12)</f>
        <v>0</v>
      </c>
    </row>
    <row r="14" spans="1:14">
      <c r="A14" s="352" t="s">
        <v>173</v>
      </c>
      <c r="B14" s="360">
        <v>0</v>
      </c>
      <c r="C14" s="403" t="s">
        <v>440</v>
      </c>
      <c r="D14" s="76">
        <v>0</v>
      </c>
      <c r="E14" s="76">
        <v>0</v>
      </c>
      <c r="F14" s="76">
        <v>0</v>
      </c>
      <c r="G14" s="76">
        <v>0</v>
      </c>
      <c r="H14" s="76">
        <v>0</v>
      </c>
      <c r="I14" s="354">
        <f t="shared" si="2"/>
        <v>0</v>
      </c>
      <c r="J14" s="361">
        <f t="shared" si="3"/>
        <v>0</v>
      </c>
    </row>
    <row r="15" spans="1:14">
      <c r="A15" s="352" t="s">
        <v>53</v>
      </c>
      <c r="B15" s="360">
        <v>0</v>
      </c>
      <c r="C15" s="403" t="s">
        <v>440</v>
      </c>
      <c r="D15" s="76">
        <v>0</v>
      </c>
      <c r="E15" s="76">
        <v>0</v>
      </c>
      <c r="F15" s="76">
        <v>0</v>
      </c>
      <c r="G15" s="76">
        <v>0</v>
      </c>
      <c r="H15" s="76">
        <v>0</v>
      </c>
      <c r="I15" s="354">
        <f t="shared" si="2"/>
        <v>0</v>
      </c>
      <c r="J15" s="361">
        <f t="shared" si="3"/>
        <v>0</v>
      </c>
    </row>
    <row r="16" spans="1:14">
      <c r="A16" s="352" t="s">
        <v>174</v>
      </c>
      <c r="B16" s="360">
        <v>0</v>
      </c>
      <c r="C16" s="403" t="s">
        <v>440</v>
      </c>
      <c r="D16" s="76">
        <v>0</v>
      </c>
      <c r="E16" s="76">
        <v>0</v>
      </c>
      <c r="F16" s="76">
        <v>0</v>
      </c>
      <c r="G16" s="76">
        <v>0</v>
      </c>
      <c r="H16" s="76">
        <v>0</v>
      </c>
      <c r="I16" s="354">
        <f t="shared" si="2"/>
        <v>0</v>
      </c>
      <c r="J16" s="362">
        <f t="shared" si="3"/>
        <v>0</v>
      </c>
    </row>
    <row r="17" spans="1:10">
      <c r="A17" s="352" t="s">
        <v>175</v>
      </c>
      <c r="B17" s="360">
        <v>0</v>
      </c>
      <c r="C17" s="403" t="s">
        <v>440</v>
      </c>
      <c r="D17" s="76">
        <v>0</v>
      </c>
      <c r="E17" s="76">
        <v>0</v>
      </c>
      <c r="F17" s="76">
        <v>0</v>
      </c>
      <c r="G17" s="76">
        <v>0</v>
      </c>
      <c r="H17" s="76">
        <v>0</v>
      </c>
      <c r="I17" s="354">
        <f t="shared" si="2"/>
        <v>0</v>
      </c>
      <c r="J17" s="362">
        <f t="shared" si="3"/>
        <v>0</v>
      </c>
    </row>
    <row r="18" spans="1:10">
      <c r="A18" s="363" t="s">
        <v>176</v>
      </c>
      <c r="B18" s="360">
        <v>0</v>
      </c>
      <c r="C18" s="403" t="s">
        <v>440</v>
      </c>
      <c r="D18" s="76">
        <v>0</v>
      </c>
      <c r="E18" s="76">
        <v>0</v>
      </c>
      <c r="F18" s="76">
        <v>0</v>
      </c>
      <c r="G18" s="76">
        <v>0</v>
      </c>
      <c r="H18" s="76">
        <v>0</v>
      </c>
      <c r="I18" s="354">
        <f t="shared" si="2"/>
        <v>0</v>
      </c>
      <c r="J18" s="362">
        <f t="shared" si="3"/>
        <v>0</v>
      </c>
    </row>
    <row r="19" spans="1:10">
      <c r="A19" s="364" t="s">
        <v>12</v>
      </c>
      <c r="B19" s="343">
        <f>SUM(B12:B18)</f>
        <v>0</v>
      </c>
      <c r="C19" s="405"/>
      <c r="D19" s="343">
        <f t="shared" ref="D19:H19" si="4">SUM(D12:D18)</f>
        <v>0</v>
      </c>
      <c r="E19" s="343">
        <f t="shared" si="4"/>
        <v>0</v>
      </c>
      <c r="F19" s="343">
        <f t="shared" si="4"/>
        <v>0</v>
      </c>
      <c r="G19" s="343">
        <f t="shared" si="4"/>
        <v>0</v>
      </c>
      <c r="H19" s="343">
        <f t="shared" si="4"/>
        <v>0</v>
      </c>
      <c r="I19" s="365">
        <f>SUM(C19:H19)</f>
        <v>0</v>
      </c>
      <c r="J19" s="343">
        <f>SUM(B19-I19)</f>
        <v>0</v>
      </c>
    </row>
    <row r="20" spans="1:10">
      <c r="A20" s="357" t="s">
        <v>186</v>
      </c>
      <c r="B20" s="347" t="s">
        <v>182</v>
      </c>
      <c r="C20" s="402" t="str">
        <f t="shared" ref="C20:H20" si="5">C11</f>
        <v>WVHDF AHFP Requested</v>
      </c>
      <c r="D20" s="75" t="str">
        <f t="shared" si="5"/>
        <v>Source 2</v>
      </c>
      <c r="E20" s="75" t="str">
        <f t="shared" si="5"/>
        <v>Source 3</v>
      </c>
      <c r="F20" s="75" t="str">
        <f t="shared" si="5"/>
        <v>Source 4</v>
      </c>
      <c r="G20" s="75" t="str">
        <f t="shared" si="5"/>
        <v>Source 5</v>
      </c>
      <c r="H20" s="75" t="str">
        <f t="shared" si="5"/>
        <v>Source 6</v>
      </c>
      <c r="I20" s="347" t="s">
        <v>140</v>
      </c>
      <c r="J20" s="347" t="s">
        <v>188</v>
      </c>
    </row>
    <row r="21" spans="1:10">
      <c r="A21" s="366" t="s">
        <v>436</v>
      </c>
      <c r="B21" s="367">
        <v>0</v>
      </c>
      <c r="C21" s="406" t="s">
        <v>440</v>
      </c>
      <c r="D21" s="79">
        <v>0</v>
      </c>
      <c r="E21" s="79">
        <v>0</v>
      </c>
      <c r="F21" s="79">
        <v>0</v>
      </c>
      <c r="G21" s="79">
        <v>0</v>
      </c>
      <c r="H21" s="79">
        <v>0</v>
      </c>
      <c r="I21" s="368">
        <f>SUM(B21:H21)</f>
        <v>0</v>
      </c>
      <c r="J21" s="369">
        <f>SUM(B21-I21)</f>
        <v>0</v>
      </c>
    </row>
    <row r="22" spans="1:10">
      <c r="A22" s="366" t="s">
        <v>202</v>
      </c>
      <c r="B22" s="367">
        <v>0</v>
      </c>
      <c r="C22" s="406" t="s">
        <v>440</v>
      </c>
      <c r="D22" s="79">
        <v>0</v>
      </c>
      <c r="E22" s="79">
        <v>0</v>
      </c>
      <c r="F22" s="79">
        <v>0</v>
      </c>
      <c r="G22" s="79">
        <v>0</v>
      </c>
      <c r="H22" s="79">
        <v>0</v>
      </c>
      <c r="I22" s="368">
        <f t="shared" ref="I22:I28" si="6">SUM(B22:H22)</f>
        <v>0</v>
      </c>
      <c r="J22" s="369">
        <f t="shared" ref="J22:J28" si="7">SUM(B22-I22)</f>
        <v>0</v>
      </c>
    </row>
    <row r="23" spans="1:10" ht="15.6" customHeight="1">
      <c r="A23" s="370" t="s">
        <v>142</v>
      </c>
      <c r="B23" s="367">
        <v>0</v>
      </c>
      <c r="C23" s="406" t="s">
        <v>440</v>
      </c>
      <c r="D23" s="79">
        <v>0</v>
      </c>
      <c r="E23" s="79">
        <v>0</v>
      </c>
      <c r="F23" s="79">
        <v>0</v>
      </c>
      <c r="G23" s="79">
        <v>0</v>
      </c>
      <c r="H23" s="79">
        <v>0</v>
      </c>
      <c r="I23" s="368">
        <f t="shared" si="6"/>
        <v>0</v>
      </c>
      <c r="J23" s="369">
        <f t="shared" si="7"/>
        <v>0</v>
      </c>
    </row>
    <row r="24" spans="1:10">
      <c r="A24" s="370" t="s">
        <v>177</v>
      </c>
      <c r="B24" s="367">
        <v>0</v>
      </c>
      <c r="C24" s="406" t="s">
        <v>440</v>
      </c>
      <c r="D24" s="79">
        <v>0</v>
      </c>
      <c r="E24" s="79">
        <v>0</v>
      </c>
      <c r="F24" s="79">
        <v>0</v>
      </c>
      <c r="G24" s="79">
        <v>0</v>
      </c>
      <c r="H24" s="79">
        <v>0</v>
      </c>
      <c r="I24" s="368">
        <f t="shared" si="6"/>
        <v>0</v>
      </c>
      <c r="J24" s="369">
        <f t="shared" si="7"/>
        <v>0</v>
      </c>
    </row>
    <row r="25" spans="1:10">
      <c r="A25" s="371" t="s">
        <v>178</v>
      </c>
      <c r="B25" s="367">
        <v>0</v>
      </c>
      <c r="C25" s="406" t="s">
        <v>440</v>
      </c>
      <c r="D25" s="79">
        <v>0</v>
      </c>
      <c r="E25" s="79">
        <v>0</v>
      </c>
      <c r="F25" s="79">
        <v>0</v>
      </c>
      <c r="G25" s="79">
        <v>0</v>
      </c>
      <c r="H25" s="79">
        <v>0</v>
      </c>
      <c r="I25" s="368">
        <f t="shared" si="6"/>
        <v>0</v>
      </c>
      <c r="J25" s="369">
        <f t="shared" si="7"/>
        <v>0</v>
      </c>
    </row>
    <row r="26" spans="1:10">
      <c r="A26" s="371" t="s">
        <v>183</v>
      </c>
      <c r="B26" s="367">
        <v>0</v>
      </c>
      <c r="C26" s="406" t="s">
        <v>440</v>
      </c>
      <c r="D26" s="79">
        <v>0</v>
      </c>
      <c r="E26" s="79">
        <v>0</v>
      </c>
      <c r="F26" s="79">
        <v>0</v>
      </c>
      <c r="G26" s="79">
        <v>0</v>
      </c>
      <c r="H26" s="79">
        <v>0</v>
      </c>
      <c r="I26" s="368">
        <f t="shared" si="6"/>
        <v>0</v>
      </c>
      <c r="J26" s="369">
        <f t="shared" si="7"/>
        <v>0</v>
      </c>
    </row>
    <row r="27" spans="1:10" ht="15.6" customHeight="1">
      <c r="A27" s="371" t="s">
        <v>159</v>
      </c>
      <c r="B27" s="367">
        <v>0</v>
      </c>
      <c r="C27" s="406" t="s">
        <v>440</v>
      </c>
      <c r="D27" s="79">
        <v>0</v>
      </c>
      <c r="E27" s="79">
        <v>0</v>
      </c>
      <c r="F27" s="79">
        <v>0</v>
      </c>
      <c r="G27" s="79">
        <v>0</v>
      </c>
      <c r="H27" s="79">
        <v>0</v>
      </c>
      <c r="I27" s="368">
        <f t="shared" si="6"/>
        <v>0</v>
      </c>
      <c r="J27" s="369">
        <f t="shared" si="7"/>
        <v>0</v>
      </c>
    </row>
    <row r="28" spans="1:10">
      <c r="A28" s="371" t="s">
        <v>184</v>
      </c>
      <c r="B28" s="367">
        <v>0</v>
      </c>
      <c r="C28" s="406" t="s">
        <v>440</v>
      </c>
      <c r="D28" s="79">
        <v>0</v>
      </c>
      <c r="E28" s="79">
        <v>0</v>
      </c>
      <c r="F28" s="79">
        <v>0</v>
      </c>
      <c r="G28" s="79">
        <v>0</v>
      </c>
      <c r="H28" s="79">
        <v>0</v>
      </c>
      <c r="I28" s="368">
        <f t="shared" si="6"/>
        <v>0</v>
      </c>
      <c r="J28" s="369">
        <f t="shared" si="7"/>
        <v>0</v>
      </c>
    </row>
    <row r="29" spans="1:10" ht="15.6" customHeight="1">
      <c r="A29" s="364" t="s">
        <v>12</v>
      </c>
      <c r="B29" s="344">
        <f>SUM(B21:B28)</f>
        <v>0</v>
      </c>
      <c r="C29" s="407"/>
      <c r="D29" s="344">
        <f>SUM(D21:D28)</f>
        <v>0</v>
      </c>
      <c r="E29" s="344">
        <f t="shared" ref="E29:H29" si="8">SUM(E21:E28)</f>
        <v>0</v>
      </c>
      <c r="F29" s="344">
        <f t="shared" si="8"/>
        <v>0</v>
      </c>
      <c r="G29" s="344">
        <f t="shared" si="8"/>
        <v>0</v>
      </c>
      <c r="H29" s="344">
        <f t="shared" si="8"/>
        <v>0</v>
      </c>
      <c r="I29" s="372">
        <f>SUM(C29:H29)</f>
        <v>0</v>
      </c>
      <c r="J29" s="373">
        <f>SUM(B29-I29)</f>
        <v>0</v>
      </c>
    </row>
    <row r="30" spans="1:10" ht="15.6" customHeight="1">
      <c r="A30" s="351" t="s">
        <v>185</v>
      </c>
      <c r="B30" s="347" t="s">
        <v>182</v>
      </c>
      <c r="C30" s="402" t="str">
        <f>C20</f>
        <v>WVHDF AHFP Requested</v>
      </c>
      <c r="D30" s="75" t="str">
        <f t="shared" ref="D30:G30" si="9">D20</f>
        <v>Source 2</v>
      </c>
      <c r="E30" s="75" t="str">
        <f t="shared" si="9"/>
        <v>Source 3</v>
      </c>
      <c r="F30" s="75" t="str">
        <f t="shared" si="9"/>
        <v>Source 4</v>
      </c>
      <c r="G30" s="75" t="str">
        <f t="shared" si="9"/>
        <v>Source 5</v>
      </c>
      <c r="H30" s="75" t="str">
        <f>H20</f>
        <v>Source 6</v>
      </c>
      <c r="I30" s="347" t="s">
        <v>140</v>
      </c>
      <c r="J30" s="347" t="s">
        <v>188</v>
      </c>
    </row>
    <row r="31" spans="1:10" ht="15.6" customHeight="1">
      <c r="A31" s="371" t="s">
        <v>179</v>
      </c>
      <c r="B31" s="367">
        <v>0</v>
      </c>
      <c r="C31" s="406" t="s">
        <v>440</v>
      </c>
      <c r="D31" s="79">
        <v>0</v>
      </c>
      <c r="E31" s="79">
        <v>0</v>
      </c>
      <c r="F31" s="79">
        <v>0</v>
      </c>
      <c r="G31" s="79">
        <v>0</v>
      </c>
      <c r="H31" s="79">
        <v>0</v>
      </c>
      <c r="I31" s="80">
        <f>SUM(B31:H31)</f>
        <v>0</v>
      </c>
      <c r="J31" s="374">
        <f>SUM(B31-I31)</f>
        <v>0</v>
      </c>
    </row>
    <row r="32" spans="1:10" ht="15.6" customHeight="1">
      <c r="A32" s="371" t="s">
        <v>180</v>
      </c>
      <c r="B32" s="367">
        <v>0</v>
      </c>
      <c r="C32" s="406" t="s">
        <v>440</v>
      </c>
      <c r="D32" s="79">
        <v>0</v>
      </c>
      <c r="E32" s="79">
        <v>0</v>
      </c>
      <c r="F32" s="79">
        <v>0</v>
      </c>
      <c r="G32" s="79">
        <v>0</v>
      </c>
      <c r="H32" s="79">
        <v>0</v>
      </c>
      <c r="I32" s="80">
        <f t="shared" ref="I32:I34" si="10">SUM(B32:H32)</f>
        <v>0</v>
      </c>
      <c r="J32" s="374">
        <f t="shared" ref="J32:J34" si="11">SUM(B32-I32)</f>
        <v>0</v>
      </c>
    </row>
    <row r="33" spans="1:10">
      <c r="A33" s="371" t="s">
        <v>160</v>
      </c>
      <c r="B33" s="367">
        <v>0</v>
      </c>
      <c r="C33" s="406" t="s">
        <v>440</v>
      </c>
      <c r="D33" s="79">
        <v>0</v>
      </c>
      <c r="E33" s="79">
        <v>0</v>
      </c>
      <c r="F33" s="79">
        <v>0</v>
      </c>
      <c r="G33" s="79">
        <v>0</v>
      </c>
      <c r="H33" s="79">
        <v>0</v>
      </c>
      <c r="I33" s="80">
        <f t="shared" si="10"/>
        <v>0</v>
      </c>
      <c r="J33" s="374">
        <f t="shared" si="11"/>
        <v>0</v>
      </c>
    </row>
    <row r="34" spans="1:10" ht="15.6" customHeight="1">
      <c r="A34" s="371" t="s">
        <v>187</v>
      </c>
      <c r="B34" s="367">
        <v>0</v>
      </c>
      <c r="C34" s="406" t="s">
        <v>440</v>
      </c>
      <c r="D34" s="79">
        <v>0</v>
      </c>
      <c r="E34" s="79">
        <v>0</v>
      </c>
      <c r="F34" s="79">
        <v>0</v>
      </c>
      <c r="G34" s="79">
        <v>0</v>
      </c>
      <c r="H34" s="79">
        <v>0</v>
      </c>
      <c r="I34" s="80">
        <f t="shared" si="10"/>
        <v>0</v>
      </c>
      <c r="J34" s="374">
        <f t="shared" si="11"/>
        <v>0</v>
      </c>
    </row>
    <row r="35" spans="1:10" ht="15.6" customHeight="1">
      <c r="A35" s="364" t="s">
        <v>12</v>
      </c>
      <c r="B35" s="345">
        <f>SUM(B31:B34)</f>
        <v>0</v>
      </c>
      <c r="C35" s="408"/>
      <c r="D35" s="345">
        <f t="shared" ref="D35:H35" si="12">SUM(D31:D34)</f>
        <v>0</v>
      </c>
      <c r="E35" s="345">
        <f t="shared" si="12"/>
        <v>0</v>
      </c>
      <c r="F35" s="345">
        <f t="shared" si="12"/>
        <v>0</v>
      </c>
      <c r="G35" s="345">
        <f t="shared" si="12"/>
        <v>0</v>
      </c>
      <c r="H35" s="345">
        <f t="shared" si="12"/>
        <v>0</v>
      </c>
      <c r="I35" s="375">
        <f>SUM(C35:H35)</f>
        <v>0</v>
      </c>
      <c r="J35" s="376">
        <f>SUM(B35-I35)</f>
        <v>0</v>
      </c>
    </row>
    <row r="36" spans="1:10" ht="15.6" customHeight="1">
      <c r="A36" s="377" t="s">
        <v>189</v>
      </c>
      <c r="B36" s="347" t="s">
        <v>182</v>
      </c>
      <c r="C36" s="402" t="str">
        <f>C30</f>
        <v>WVHDF AHFP Requested</v>
      </c>
      <c r="D36" s="75" t="str">
        <f t="shared" ref="D36:G36" si="13">D30</f>
        <v>Source 2</v>
      </c>
      <c r="E36" s="75" t="str">
        <f t="shared" si="13"/>
        <v>Source 3</v>
      </c>
      <c r="F36" s="75" t="str">
        <f t="shared" si="13"/>
        <v>Source 4</v>
      </c>
      <c r="G36" s="75" t="str">
        <f t="shared" si="13"/>
        <v>Source 5</v>
      </c>
      <c r="H36" s="75" t="str">
        <f>H30</f>
        <v>Source 6</v>
      </c>
      <c r="I36" s="347" t="s">
        <v>140</v>
      </c>
      <c r="J36" s="347" t="s">
        <v>188</v>
      </c>
    </row>
    <row r="37" spans="1:10" ht="15.6" customHeight="1">
      <c r="A37" s="370" t="s">
        <v>161</v>
      </c>
      <c r="B37" s="378">
        <v>0</v>
      </c>
      <c r="C37" s="409" t="s">
        <v>440</v>
      </c>
      <c r="D37" s="77">
        <v>0</v>
      </c>
      <c r="E37" s="77">
        <v>0</v>
      </c>
      <c r="F37" s="77">
        <v>0</v>
      </c>
      <c r="G37" s="77">
        <v>0</v>
      </c>
      <c r="H37" s="77">
        <v>0</v>
      </c>
      <c r="I37" s="379">
        <f>SUM(B37:H37)</f>
        <v>0</v>
      </c>
      <c r="J37" s="367">
        <f>SUM(B37-I37)</f>
        <v>0</v>
      </c>
    </row>
    <row r="38" spans="1:10">
      <c r="A38" s="352" t="s">
        <v>198</v>
      </c>
      <c r="B38" s="380">
        <v>0</v>
      </c>
      <c r="C38" s="409" t="s">
        <v>440</v>
      </c>
      <c r="D38" s="78">
        <v>0</v>
      </c>
      <c r="E38" s="78">
        <v>0</v>
      </c>
      <c r="F38" s="78">
        <v>0</v>
      </c>
      <c r="G38" s="78">
        <v>0</v>
      </c>
      <c r="H38" s="78">
        <v>0</v>
      </c>
      <c r="I38" s="379">
        <f t="shared" ref="I38:I53" si="14">SUM(B38:H38)</f>
        <v>0</v>
      </c>
      <c r="J38" s="381">
        <f t="shared" ref="J38:J67" si="15">SUM(B38-I38)</f>
        <v>0</v>
      </c>
    </row>
    <row r="39" spans="1:10" ht="15.6" customHeight="1">
      <c r="A39" s="352" t="s">
        <v>197</v>
      </c>
      <c r="B39" s="380">
        <v>0</v>
      </c>
      <c r="C39" s="409" t="s">
        <v>440</v>
      </c>
      <c r="D39" s="78">
        <v>0</v>
      </c>
      <c r="E39" s="78">
        <v>0</v>
      </c>
      <c r="F39" s="78">
        <v>0</v>
      </c>
      <c r="G39" s="78">
        <v>0</v>
      </c>
      <c r="H39" s="78">
        <v>0</v>
      </c>
      <c r="I39" s="379">
        <f t="shared" si="14"/>
        <v>0</v>
      </c>
      <c r="J39" s="381">
        <f t="shared" si="15"/>
        <v>0</v>
      </c>
    </row>
    <row r="40" spans="1:10" ht="15.6" customHeight="1">
      <c r="A40" s="352" t="s">
        <v>196</v>
      </c>
      <c r="B40" s="380">
        <v>0</v>
      </c>
      <c r="C40" s="409" t="s">
        <v>440</v>
      </c>
      <c r="D40" s="78">
        <v>0</v>
      </c>
      <c r="E40" s="78">
        <v>0</v>
      </c>
      <c r="F40" s="78">
        <v>0</v>
      </c>
      <c r="G40" s="78">
        <v>0</v>
      </c>
      <c r="H40" s="78">
        <v>0</v>
      </c>
      <c r="I40" s="379">
        <f t="shared" si="14"/>
        <v>0</v>
      </c>
      <c r="J40" s="381">
        <f t="shared" si="15"/>
        <v>0</v>
      </c>
    </row>
    <row r="41" spans="1:10">
      <c r="A41" s="382" t="s">
        <v>162</v>
      </c>
      <c r="B41" s="380">
        <v>0</v>
      </c>
      <c r="C41" s="409" t="s">
        <v>440</v>
      </c>
      <c r="D41" s="78">
        <v>0</v>
      </c>
      <c r="E41" s="78">
        <v>0</v>
      </c>
      <c r="F41" s="78">
        <v>0</v>
      </c>
      <c r="G41" s="78">
        <v>0</v>
      </c>
      <c r="H41" s="78">
        <v>0</v>
      </c>
      <c r="I41" s="379">
        <f t="shared" si="14"/>
        <v>0</v>
      </c>
      <c r="J41" s="381">
        <f t="shared" si="15"/>
        <v>0</v>
      </c>
    </row>
    <row r="42" spans="1:10">
      <c r="A42" s="382" t="s">
        <v>191</v>
      </c>
      <c r="B42" s="353">
        <v>0</v>
      </c>
      <c r="C42" s="409" t="s">
        <v>440</v>
      </c>
      <c r="D42" s="79">
        <v>0</v>
      </c>
      <c r="E42" s="79">
        <v>0</v>
      </c>
      <c r="F42" s="79">
        <v>0</v>
      </c>
      <c r="G42" s="79">
        <v>0</v>
      </c>
      <c r="H42" s="79">
        <v>0</v>
      </c>
      <c r="I42" s="379">
        <f t="shared" si="14"/>
        <v>0</v>
      </c>
      <c r="J42" s="381">
        <f t="shared" si="15"/>
        <v>0</v>
      </c>
    </row>
    <row r="43" spans="1:10" ht="15.6" customHeight="1">
      <c r="A43" s="383" t="s">
        <v>80</v>
      </c>
      <c r="B43" s="353">
        <v>0</v>
      </c>
      <c r="C43" s="409" t="s">
        <v>440</v>
      </c>
      <c r="D43" s="79">
        <v>0</v>
      </c>
      <c r="E43" s="79">
        <v>0</v>
      </c>
      <c r="F43" s="79">
        <v>0</v>
      </c>
      <c r="G43" s="79">
        <v>0</v>
      </c>
      <c r="H43" s="79">
        <v>0</v>
      </c>
      <c r="I43" s="379">
        <f t="shared" si="14"/>
        <v>0</v>
      </c>
      <c r="J43" s="381">
        <f>SUM(B43-I43)</f>
        <v>0</v>
      </c>
    </row>
    <row r="44" spans="1:10">
      <c r="A44" s="383" t="s">
        <v>81</v>
      </c>
      <c r="B44" s="353">
        <v>0</v>
      </c>
      <c r="C44" s="409" t="s">
        <v>440</v>
      </c>
      <c r="D44" s="79">
        <v>0</v>
      </c>
      <c r="E44" s="79">
        <v>0</v>
      </c>
      <c r="F44" s="79">
        <v>0</v>
      </c>
      <c r="G44" s="79">
        <v>0</v>
      </c>
      <c r="H44" s="79">
        <v>0</v>
      </c>
      <c r="I44" s="379">
        <f t="shared" si="14"/>
        <v>0</v>
      </c>
      <c r="J44" s="381">
        <f t="shared" si="15"/>
        <v>0</v>
      </c>
    </row>
    <row r="45" spans="1:10">
      <c r="A45" s="383" t="s">
        <v>82</v>
      </c>
      <c r="B45" s="353">
        <v>0</v>
      </c>
      <c r="C45" s="409" t="s">
        <v>440</v>
      </c>
      <c r="D45" s="79">
        <v>0</v>
      </c>
      <c r="E45" s="79">
        <v>0</v>
      </c>
      <c r="F45" s="79">
        <v>0</v>
      </c>
      <c r="G45" s="79">
        <v>0</v>
      </c>
      <c r="H45" s="79">
        <v>0</v>
      </c>
      <c r="I45" s="379">
        <f t="shared" si="14"/>
        <v>0</v>
      </c>
      <c r="J45" s="381">
        <f t="shared" si="15"/>
        <v>0</v>
      </c>
    </row>
    <row r="46" spans="1:10">
      <c r="A46" s="383" t="s">
        <v>86</v>
      </c>
      <c r="B46" s="353">
        <v>0</v>
      </c>
      <c r="C46" s="409" t="s">
        <v>440</v>
      </c>
      <c r="D46" s="79">
        <v>0</v>
      </c>
      <c r="E46" s="79">
        <v>0</v>
      </c>
      <c r="F46" s="79">
        <v>0</v>
      </c>
      <c r="G46" s="79">
        <v>0</v>
      </c>
      <c r="H46" s="79">
        <v>0</v>
      </c>
      <c r="I46" s="379">
        <f t="shared" si="14"/>
        <v>0</v>
      </c>
      <c r="J46" s="381">
        <f t="shared" si="15"/>
        <v>0</v>
      </c>
    </row>
    <row r="47" spans="1:10" ht="15.6" customHeight="1">
      <c r="A47" s="383" t="s">
        <v>163</v>
      </c>
      <c r="B47" s="353">
        <v>0</v>
      </c>
      <c r="C47" s="409" t="s">
        <v>440</v>
      </c>
      <c r="D47" s="79">
        <v>0</v>
      </c>
      <c r="E47" s="79">
        <v>0</v>
      </c>
      <c r="F47" s="79">
        <v>0</v>
      </c>
      <c r="G47" s="79">
        <v>0</v>
      </c>
      <c r="H47" s="79">
        <v>0</v>
      </c>
      <c r="I47" s="379">
        <f t="shared" si="14"/>
        <v>0</v>
      </c>
      <c r="J47" s="381">
        <f t="shared" si="15"/>
        <v>0</v>
      </c>
    </row>
    <row r="48" spans="1:10" ht="15.6" customHeight="1">
      <c r="A48" s="383" t="s">
        <v>83</v>
      </c>
      <c r="B48" s="353">
        <v>0</v>
      </c>
      <c r="C48" s="409" t="s">
        <v>440</v>
      </c>
      <c r="D48" s="79">
        <v>0</v>
      </c>
      <c r="E48" s="79">
        <v>0</v>
      </c>
      <c r="F48" s="79">
        <v>0</v>
      </c>
      <c r="G48" s="79">
        <v>0</v>
      </c>
      <c r="H48" s="79">
        <v>0</v>
      </c>
      <c r="I48" s="379">
        <f t="shared" si="14"/>
        <v>0</v>
      </c>
      <c r="J48" s="381">
        <f t="shared" si="15"/>
        <v>0</v>
      </c>
    </row>
    <row r="49" spans="1:10" ht="15.6" customHeight="1">
      <c r="A49" s="383" t="s">
        <v>195</v>
      </c>
      <c r="B49" s="353">
        <v>0</v>
      </c>
      <c r="C49" s="409" t="s">
        <v>440</v>
      </c>
      <c r="D49" s="79">
        <v>0</v>
      </c>
      <c r="E49" s="79">
        <v>0</v>
      </c>
      <c r="F49" s="79">
        <v>0</v>
      </c>
      <c r="G49" s="79">
        <v>0</v>
      </c>
      <c r="H49" s="79">
        <v>0</v>
      </c>
      <c r="I49" s="379">
        <f t="shared" si="14"/>
        <v>0</v>
      </c>
      <c r="J49" s="381">
        <f t="shared" si="15"/>
        <v>0</v>
      </c>
    </row>
    <row r="50" spans="1:10">
      <c r="A50" s="383" t="s">
        <v>194</v>
      </c>
      <c r="B50" s="353">
        <v>0</v>
      </c>
      <c r="C50" s="409" t="s">
        <v>440</v>
      </c>
      <c r="D50" s="79">
        <v>0</v>
      </c>
      <c r="E50" s="79">
        <v>0</v>
      </c>
      <c r="F50" s="79">
        <v>0</v>
      </c>
      <c r="G50" s="79">
        <v>0</v>
      </c>
      <c r="H50" s="79">
        <v>0</v>
      </c>
      <c r="I50" s="379">
        <f t="shared" si="14"/>
        <v>0</v>
      </c>
      <c r="J50" s="381">
        <f t="shared" si="15"/>
        <v>0</v>
      </c>
    </row>
    <row r="51" spans="1:10" ht="15.6" customHeight="1">
      <c r="A51" s="383" t="s">
        <v>193</v>
      </c>
      <c r="B51" s="353">
        <v>0</v>
      </c>
      <c r="C51" s="409" t="s">
        <v>440</v>
      </c>
      <c r="D51" s="79">
        <v>0</v>
      </c>
      <c r="E51" s="79">
        <v>0</v>
      </c>
      <c r="F51" s="79">
        <v>0</v>
      </c>
      <c r="G51" s="79">
        <v>0</v>
      </c>
      <c r="H51" s="79">
        <v>0</v>
      </c>
      <c r="I51" s="379">
        <f t="shared" si="14"/>
        <v>0</v>
      </c>
      <c r="J51" s="381">
        <f t="shared" si="15"/>
        <v>0</v>
      </c>
    </row>
    <row r="52" spans="1:10" ht="15.6" customHeight="1">
      <c r="A52" s="383" t="s">
        <v>192</v>
      </c>
      <c r="B52" s="353">
        <v>0</v>
      </c>
      <c r="C52" s="409" t="s">
        <v>440</v>
      </c>
      <c r="D52" s="79">
        <v>0</v>
      </c>
      <c r="E52" s="79">
        <v>0</v>
      </c>
      <c r="F52" s="79">
        <v>0</v>
      </c>
      <c r="G52" s="79">
        <v>0</v>
      </c>
      <c r="H52" s="79">
        <v>0</v>
      </c>
      <c r="I52" s="379">
        <f t="shared" si="14"/>
        <v>0</v>
      </c>
      <c r="J52" s="381">
        <f t="shared" si="15"/>
        <v>0</v>
      </c>
    </row>
    <row r="53" spans="1:10" ht="15.6" customHeight="1">
      <c r="A53" s="383" t="s">
        <v>190</v>
      </c>
      <c r="B53" s="353">
        <v>0</v>
      </c>
      <c r="C53" s="409" t="s">
        <v>440</v>
      </c>
      <c r="D53" s="76">
        <v>0</v>
      </c>
      <c r="E53" s="76">
        <v>0</v>
      </c>
      <c r="F53" s="76">
        <v>0</v>
      </c>
      <c r="G53" s="76">
        <v>0</v>
      </c>
      <c r="H53" s="76">
        <v>0</v>
      </c>
      <c r="I53" s="379">
        <f t="shared" si="14"/>
        <v>0</v>
      </c>
      <c r="J53" s="381">
        <f>SUM(B53-I53)</f>
        <v>0</v>
      </c>
    </row>
    <row r="54" spans="1:10" ht="15.6" customHeight="1">
      <c r="A54" s="399" t="s">
        <v>199</v>
      </c>
      <c r="B54" s="347" t="s">
        <v>182</v>
      </c>
      <c r="C54" s="402" t="str">
        <f>C36</f>
        <v>WVHDF AHFP Requested</v>
      </c>
      <c r="D54" s="75" t="str">
        <f t="shared" ref="D54:J54" si="16">D36</f>
        <v>Source 2</v>
      </c>
      <c r="E54" s="75" t="str">
        <f t="shared" si="16"/>
        <v>Source 3</v>
      </c>
      <c r="F54" s="75" t="str">
        <f t="shared" si="16"/>
        <v>Source 4</v>
      </c>
      <c r="G54" s="75" t="str">
        <f t="shared" si="16"/>
        <v>Source 5</v>
      </c>
      <c r="H54" s="75" t="str">
        <f>H36</f>
        <v>Source 6</v>
      </c>
      <c r="I54" s="75" t="str">
        <f t="shared" si="16"/>
        <v>Totals</v>
      </c>
      <c r="J54" s="75" t="str">
        <f t="shared" si="16"/>
        <v>Diff.</v>
      </c>
    </row>
    <row r="55" spans="1:10" ht="15.6" customHeight="1">
      <c r="A55" s="382" t="s">
        <v>164</v>
      </c>
      <c r="B55" s="384">
        <v>0</v>
      </c>
      <c r="C55" s="406" t="s">
        <v>440</v>
      </c>
      <c r="D55" s="79">
        <v>0</v>
      </c>
      <c r="E55" s="79">
        <v>0</v>
      </c>
      <c r="F55" s="79">
        <v>0</v>
      </c>
      <c r="G55" s="79">
        <v>0</v>
      </c>
      <c r="H55" s="79">
        <v>0</v>
      </c>
      <c r="I55" s="368">
        <f>SUM(B55:H55)</f>
        <v>0</v>
      </c>
      <c r="J55" s="381">
        <f t="shared" ref="J55:J58" si="17">SUM(B55-I55)</f>
        <v>0</v>
      </c>
    </row>
    <row r="56" spans="1:10" ht="15.6" customHeight="1">
      <c r="A56" s="382" t="s">
        <v>165</v>
      </c>
      <c r="B56" s="384">
        <v>0</v>
      </c>
      <c r="C56" s="406" t="s">
        <v>440</v>
      </c>
      <c r="D56" s="79">
        <v>0</v>
      </c>
      <c r="E56" s="79">
        <v>0</v>
      </c>
      <c r="F56" s="79">
        <v>0</v>
      </c>
      <c r="G56" s="79">
        <v>0</v>
      </c>
      <c r="H56" s="79">
        <v>0</v>
      </c>
      <c r="I56" s="368">
        <f t="shared" ref="I56:I59" si="18">SUM(B56:H56)</f>
        <v>0</v>
      </c>
      <c r="J56" s="381">
        <f t="shared" si="17"/>
        <v>0</v>
      </c>
    </row>
    <row r="57" spans="1:10" ht="15.6" customHeight="1">
      <c r="A57" s="382" t="s">
        <v>166</v>
      </c>
      <c r="B57" s="384">
        <v>0</v>
      </c>
      <c r="C57" s="406" t="s">
        <v>440</v>
      </c>
      <c r="D57" s="79">
        <v>0</v>
      </c>
      <c r="E57" s="79">
        <v>0</v>
      </c>
      <c r="F57" s="79">
        <v>0</v>
      </c>
      <c r="G57" s="79">
        <v>0</v>
      </c>
      <c r="H57" s="79">
        <v>0</v>
      </c>
      <c r="I57" s="368">
        <f t="shared" si="18"/>
        <v>0</v>
      </c>
      <c r="J57" s="381">
        <f t="shared" si="17"/>
        <v>0</v>
      </c>
    </row>
    <row r="58" spans="1:10" ht="15.6" customHeight="1">
      <c r="A58" s="382" t="s">
        <v>167</v>
      </c>
      <c r="B58" s="384">
        <v>0</v>
      </c>
      <c r="C58" s="406" t="s">
        <v>440</v>
      </c>
      <c r="D58" s="79">
        <v>0</v>
      </c>
      <c r="E58" s="79">
        <v>0</v>
      </c>
      <c r="F58" s="79">
        <v>0</v>
      </c>
      <c r="G58" s="79">
        <v>0</v>
      </c>
      <c r="H58" s="79">
        <v>0</v>
      </c>
      <c r="I58" s="368">
        <f t="shared" si="18"/>
        <v>0</v>
      </c>
      <c r="J58" s="381">
        <f t="shared" si="17"/>
        <v>0</v>
      </c>
    </row>
    <row r="59" spans="1:10" ht="15.6" customHeight="1">
      <c r="A59" s="382" t="s">
        <v>168</v>
      </c>
      <c r="B59" s="384">
        <v>0</v>
      </c>
      <c r="C59" s="406" t="s">
        <v>440</v>
      </c>
      <c r="D59" s="79">
        <v>0</v>
      </c>
      <c r="E59" s="79">
        <v>0</v>
      </c>
      <c r="F59" s="79">
        <v>0</v>
      </c>
      <c r="G59" s="79">
        <v>0</v>
      </c>
      <c r="H59" s="79">
        <v>0</v>
      </c>
      <c r="I59" s="368">
        <f t="shared" si="18"/>
        <v>0</v>
      </c>
      <c r="J59" s="381">
        <f>SUM(B59-I59)</f>
        <v>0</v>
      </c>
    </row>
    <row r="60" spans="1:10" ht="17.399999999999999" customHeight="1">
      <c r="A60" s="398" t="s">
        <v>200</v>
      </c>
      <c r="B60" s="347" t="s">
        <v>182</v>
      </c>
      <c r="C60" s="402" t="str">
        <f>C54</f>
        <v>WVHDF AHFP Requested</v>
      </c>
      <c r="D60" s="75" t="str">
        <f t="shared" ref="D60:J60" si="19">D54</f>
        <v>Source 2</v>
      </c>
      <c r="E60" s="75" t="str">
        <f t="shared" si="19"/>
        <v>Source 3</v>
      </c>
      <c r="F60" s="75" t="str">
        <f t="shared" si="19"/>
        <v>Source 4</v>
      </c>
      <c r="G60" s="75" t="str">
        <f t="shared" si="19"/>
        <v>Source 5</v>
      </c>
      <c r="H60" s="75" t="str">
        <f>H54</f>
        <v>Source 6</v>
      </c>
      <c r="I60" s="75" t="str">
        <f t="shared" si="19"/>
        <v>Totals</v>
      </c>
      <c r="J60" s="75" t="str">
        <f t="shared" si="19"/>
        <v>Diff.</v>
      </c>
    </row>
    <row r="61" spans="1:10" ht="15.6" customHeight="1">
      <c r="A61" s="382" t="s">
        <v>169</v>
      </c>
      <c r="B61" s="353">
        <v>0</v>
      </c>
      <c r="C61" s="410" t="s">
        <v>440</v>
      </c>
      <c r="D61" s="81">
        <v>0</v>
      </c>
      <c r="E61" s="81">
        <v>0</v>
      </c>
      <c r="F61" s="81">
        <v>0</v>
      </c>
      <c r="G61" s="79">
        <v>0</v>
      </c>
      <c r="H61" s="79">
        <v>0</v>
      </c>
      <c r="I61" s="368">
        <f t="shared" ref="I61:I65" si="20">SUM(C61:G61)</f>
        <v>0</v>
      </c>
      <c r="J61" s="381">
        <f t="shared" ref="J61:J65" si="21">SUM(B61-I61)</f>
        <v>0</v>
      </c>
    </row>
    <row r="62" spans="1:10" ht="15.6" customHeight="1">
      <c r="A62" s="382" t="s">
        <v>170</v>
      </c>
      <c r="B62" s="353">
        <v>0</v>
      </c>
      <c r="C62" s="410" t="s">
        <v>440</v>
      </c>
      <c r="D62" s="81">
        <v>0</v>
      </c>
      <c r="E62" s="81">
        <v>0</v>
      </c>
      <c r="F62" s="81">
        <v>0</v>
      </c>
      <c r="G62" s="79">
        <v>0</v>
      </c>
      <c r="H62" s="79">
        <v>0</v>
      </c>
      <c r="I62" s="368">
        <f t="shared" si="20"/>
        <v>0</v>
      </c>
      <c r="J62" s="381">
        <f t="shared" si="21"/>
        <v>0</v>
      </c>
    </row>
    <row r="63" spans="1:10" ht="15.6" customHeight="1">
      <c r="A63" s="382" t="s">
        <v>87</v>
      </c>
      <c r="B63" s="353">
        <v>0</v>
      </c>
      <c r="C63" s="410" t="s">
        <v>440</v>
      </c>
      <c r="D63" s="81">
        <v>0</v>
      </c>
      <c r="E63" s="81">
        <v>0</v>
      </c>
      <c r="F63" s="81">
        <v>0</v>
      </c>
      <c r="G63" s="79">
        <v>0</v>
      </c>
      <c r="H63" s="79">
        <v>0</v>
      </c>
      <c r="I63" s="368">
        <f t="shared" si="20"/>
        <v>0</v>
      </c>
      <c r="J63" s="381">
        <f t="shared" si="21"/>
        <v>0</v>
      </c>
    </row>
    <row r="64" spans="1:10" ht="15.6" customHeight="1">
      <c r="A64" s="382" t="s">
        <v>146</v>
      </c>
      <c r="B64" s="353">
        <v>0</v>
      </c>
      <c r="C64" s="410" t="s">
        <v>440</v>
      </c>
      <c r="D64" s="81">
        <v>0</v>
      </c>
      <c r="E64" s="81">
        <v>0</v>
      </c>
      <c r="F64" s="81">
        <v>0</v>
      </c>
      <c r="G64" s="79">
        <v>0</v>
      </c>
      <c r="H64" s="79">
        <v>0</v>
      </c>
      <c r="I64" s="368">
        <f t="shared" si="20"/>
        <v>0</v>
      </c>
      <c r="J64" s="381">
        <f t="shared" si="21"/>
        <v>0</v>
      </c>
    </row>
    <row r="65" spans="1:10" ht="15.6" customHeight="1">
      <c r="A65" s="382" t="s">
        <v>171</v>
      </c>
      <c r="B65" s="353">
        <v>0</v>
      </c>
      <c r="C65" s="410" t="s">
        <v>440</v>
      </c>
      <c r="D65" s="81">
        <v>0</v>
      </c>
      <c r="E65" s="81">
        <v>0</v>
      </c>
      <c r="F65" s="81">
        <v>0</v>
      </c>
      <c r="G65" s="79">
        <v>0</v>
      </c>
      <c r="H65" s="79">
        <v>0</v>
      </c>
      <c r="I65" s="368">
        <f t="shared" si="20"/>
        <v>0</v>
      </c>
      <c r="J65" s="381">
        <f t="shared" si="21"/>
        <v>0</v>
      </c>
    </row>
    <row r="66" spans="1:10" ht="15.6" customHeight="1">
      <c r="A66" s="385" t="s">
        <v>84</v>
      </c>
      <c r="B66" s="353">
        <v>0</v>
      </c>
      <c r="C66" s="410" t="s">
        <v>440</v>
      </c>
      <c r="D66" s="81">
        <v>0</v>
      </c>
      <c r="E66" s="81">
        <v>0</v>
      </c>
      <c r="F66" s="81">
        <v>0</v>
      </c>
      <c r="G66" s="79">
        <v>0</v>
      </c>
      <c r="H66" s="79">
        <v>0</v>
      </c>
      <c r="I66" s="368">
        <f>SUM(C66:G66)</f>
        <v>0</v>
      </c>
      <c r="J66" s="381">
        <f>SUM(B66-I66)</f>
        <v>0</v>
      </c>
    </row>
    <row r="67" spans="1:10" ht="15.6" customHeight="1">
      <c r="A67" s="385" t="s">
        <v>201</v>
      </c>
      <c r="B67" s="353">
        <v>0</v>
      </c>
      <c r="C67" s="410" t="s">
        <v>440</v>
      </c>
      <c r="D67" s="79">
        <v>0</v>
      </c>
      <c r="E67" s="79">
        <v>0</v>
      </c>
      <c r="F67" s="79">
        <v>0</v>
      </c>
      <c r="G67" s="79">
        <v>0</v>
      </c>
      <c r="H67" s="79">
        <v>0</v>
      </c>
      <c r="I67" s="368">
        <v>0</v>
      </c>
      <c r="J67" s="381">
        <f t="shared" si="15"/>
        <v>0</v>
      </c>
    </row>
    <row r="68" spans="1:10" ht="15.6" customHeight="1">
      <c r="A68" s="355" t="s">
        <v>12</v>
      </c>
      <c r="B68" s="346">
        <f>SUM(B37:B53,B55:B59,B61:B67)</f>
        <v>0</v>
      </c>
      <c r="C68" s="411"/>
      <c r="D68" s="346">
        <f t="shared" ref="D68:H68" si="22">SUM(D37:D53,D55:D59,D61:D67)</f>
        <v>0</v>
      </c>
      <c r="E68" s="346">
        <f t="shared" si="22"/>
        <v>0</v>
      </c>
      <c r="F68" s="346">
        <f t="shared" si="22"/>
        <v>0</v>
      </c>
      <c r="G68" s="346">
        <f t="shared" si="22"/>
        <v>0</v>
      </c>
      <c r="H68" s="346">
        <f t="shared" si="22"/>
        <v>0</v>
      </c>
      <c r="I68" s="346">
        <f>SUM(I37:I53,I55:I59,I61:I67)</f>
        <v>0</v>
      </c>
      <c r="J68" s="386">
        <f>SUM(B68-I68)</f>
        <v>0</v>
      </c>
    </row>
    <row r="69" spans="1:10" ht="15.6" customHeight="1">
      <c r="A69" s="387" t="s">
        <v>444</v>
      </c>
      <c r="B69" s="346">
        <f>SUM(B10,B19,B29,B35,B68)</f>
        <v>0</v>
      </c>
      <c r="C69" s="411"/>
      <c r="D69" s="346">
        <f t="shared" ref="D69:H69" si="23">SUM(D10,D19,D29,D35,D68)</f>
        <v>0</v>
      </c>
      <c r="E69" s="346">
        <f t="shared" si="23"/>
        <v>0</v>
      </c>
      <c r="F69" s="346">
        <f t="shared" si="23"/>
        <v>0</v>
      </c>
      <c r="G69" s="346">
        <f t="shared" si="23"/>
        <v>0</v>
      </c>
      <c r="H69" s="346">
        <f t="shared" si="23"/>
        <v>0</v>
      </c>
      <c r="I69" s="346">
        <f>SUM(I10,I19,I29,I35,I68)</f>
        <v>0</v>
      </c>
      <c r="J69" s="386">
        <f>SUM(B69-I69)</f>
        <v>0</v>
      </c>
    </row>
    <row r="70" spans="1:10" ht="32.4" customHeight="1">
      <c r="A70" s="599" t="s">
        <v>437</v>
      </c>
      <c r="B70" s="600"/>
      <c r="C70" s="600"/>
      <c r="D70" s="600"/>
      <c r="E70" s="600"/>
      <c r="F70" s="600"/>
      <c r="G70" s="600"/>
      <c r="H70" s="600"/>
      <c r="I70" s="600"/>
      <c r="J70" s="600"/>
    </row>
    <row r="71" spans="1:10" ht="15.6" customHeight="1">
      <c r="A71" s="598" t="s">
        <v>438</v>
      </c>
      <c r="B71" s="347" t="s">
        <v>182</v>
      </c>
      <c r="C71" s="402" t="str">
        <f>C60</f>
        <v>WVHDF AHFP Requested</v>
      </c>
      <c r="D71" s="75" t="str">
        <f t="shared" ref="D71:J71" si="24">D60</f>
        <v>Source 2</v>
      </c>
      <c r="E71" s="75" t="str">
        <f t="shared" si="24"/>
        <v>Source 3</v>
      </c>
      <c r="F71" s="75" t="str">
        <f t="shared" si="24"/>
        <v>Source 4</v>
      </c>
      <c r="G71" s="75" t="str">
        <f t="shared" si="24"/>
        <v>Source 5</v>
      </c>
      <c r="H71" s="75" t="str">
        <f>H60</f>
        <v>Source 6</v>
      </c>
      <c r="I71" s="602" t="str">
        <f t="shared" si="24"/>
        <v>Totals</v>
      </c>
      <c r="J71" s="602" t="str">
        <f t="shared" si="24"/>
        <v>Diff.</v>
      </c>
    </row>
    <row r="72" spans="1:10" ht="15.6" customHeight="1">
      <c r="A72" s="598"/>
      <c r="B72" s="388">
        <f>SUM(B21:B22)</f>
        <v>0</v>
      </c>
      <c r="C72" s="412">
        <f t="shared" ref="C72:H72" si="25">SUM(C21:C22)</f>
        <v>0</v>
      </c>
      <c r="D72" s="388">
        <f t="shared" si="25"/>
        <v>0</v>
      </c>
      <c r="E72" s="388">
        <f t="shared" si="25"/>
        <v>0</v>
      </c>
      <c r="F72" s="388">
        <f t="shared" si="25"/>
        <v>0</v>
      </c>
      <c r="G72" s="388">
        <f t="shared" si="25"/>
        <v>0</v>
      </c>
      <c r="H72" s="388">
        <f t="shared" si="25"/>
        <v>0</v>
      </c>
      <c r="I72" s="602"/>
      <c r="J72" s="602"/>
    </row>
    <row r="73" spans="1:10" ht="15.6" customHeight="1">
      <c r="A73" s="352" t="s">
        <v>55</v>
      </c>
      <c r="B73" s="353">
        <v>0</v>
      </c>
      <c r="C73" s="410">
        <v>0</v>
      </c>
      <c r="D73" s="82">
        <v>0</v>
      </c>
      <c r="E73" s="82">
        <v>0</v>
      </c>
      <c r="F73" s="82">
        <v>0</v>
      </c>
      <c r="G73" s="82">
        <v>0</v>
      </c>
      <c r="H73" s="82">
        <v>0</v>
      </c>
      <c r="I73" s="389">
        <f t="shared" ref="I73:I98" si="26">SUM(C73:G73)</f>
        <v>0</v>
      </c>
      <c r="J73" s="389">
        <f>SUM(B73-I73)</f>
        <v>0</v>
      </c>
    </row>
    <row r="74" spans="1:10" ht="15.6" customHeight="1">
      <c r="A74" s="352" t="s">
        <v>56</v>
      </c>
      <c r="B74" s="353">
        <v>0</v>
      </c>
      <c r="C74" s="410">
        <v>0</v>
      </c>
      <c r="D74" s="82">
        <v>0</v>
      </c>
      <c r="E74" s="82">
        <v>0</v>
      </c>
      <c r="F74" s="82">
        <v>0</v>
      </c>
      <c r="G74" s="82">
        <v>0</v>
      </c>
      <c r="H74" s="82">
        <v>0</v>
      </c>
      <c r="I74" s="389">
        <f t="shared" si="26"/>
        <v>0</v>
      </c>
      <c r="J74" s="389">
        <f t="shared" ref="J74:J98" si="27">SUM(B74-I74)</f>
        <v>0</v>
      </c>
    </row>
    <row r="75" spans="1:10" ht="15.6" customHeight="1">
      <c r="A75" s="352" t="s">
        <v>57</v>
      </c>
      <c r="B75" s="353">
        <v>0</v>
      </c>
      <c r="C75" s="410">
        <v>0</v>
      </c>
      <c r="D75" s="82">
        <v>0</v>
      </c>
      <c r="E75" s="82">
        <v>0</v>
      </c>
      <c r="F75" s="82">
        <v>0</v>
      </c>
      <c r="G75" s="82">
        <v>0</v>
      </c>
      <c r="H75" s="82">
        <v>0</v>
      </c>
      <c r="I75" s="389">
        <f t="shared" si="26"/>
        <v>0</v>
      </c>
      <c r="J75" s="389">
        <f t="shared" si="27"/>
        <v>0</v>
      </c>
    </row>
    <row r="76" spans="1:10" ht="15.6" customHeight="1">
      <c r="A76" s="352" t="s">
        <v>58</v>
      </c>
      <c r="B76" s="353">
        <v>0</v>
      </c>
      <c r="C76" s="410">
        <v>0</v>
      </c>
      <c r="D76" s="82">
        <v>0</v>
      </c>
      <c r="E76" s="82">
        <v>0</v>
      </c>
      <c r="F76" s="82">
        <v>0</v>
      </c>
      <c r="G76" s="82">
        <v>0</v>
      </c>
      <c r="H76" s="82">
        <v>0</v>
      </c>
      <c r="I76" s="389">
        <f t="shared" si="26"/>
        <v>0</v>
      </c>
      <c r="J76" s="389">
        <f t="shared" si="27"/>
        <v>0</v>
      </c>
    </row>
    <row r="77" spans="1:10" ht="15.6" customHeight="1">
      <c r="A77" s="352" t="s">
        <v>59</v>
      </c>
      <c r="B77" s="353">
        <v>0</v>
      </c>
      <c r="C77" s="410">
        <v>0</v>
      </c>
      <c r="D77" s="82">
        <v>0</v>
      </c>
      <c r="E77" s="82">
        <v>0</v>
      </c>
      <c r="F77" s="82">
        <v>0</v>
      </c>
      <c r="G77" s="82">
        <v>0</v>
      </c>
      <c r="H77" s="82">
        <v>0</v>
      </c>
      <c r="I77" s="389">
        <f t="shared" si="26"/>
        <v>0</v>
      </c>
      <c r="J77" s="389">
        <f t="shared" si="27"/>
        <v>0</v>
      </c>
    </row>
    <row r="78" spans="1:10" ht="15.6" customHeight="1">
      <c r="A78" s="352" t="s">
        <v>60</v>
      </c>
      <c r="B78" s="353">
        <v>0</v>
      </c>
      <c r="C78" s="410">
        <v>0</v>
      </c>
      <c r="D78" s="82">
        <v>0</v>
      </c>
      <c r="E78" s="82">
        <v>0</v>
      </c>
      <c r="F78" s="82">
        <v>0</v>
      </c>
      <c r="G78" s="82">
        <v>0</v>
      </c>
      <c r="H78" s="82">
        <v>0</v>
      </c>
      <c r="I78" s="389">
        <f t="shared" si="26"/>
        <v>0</v>
      </c>
      <c r="J78" s="389">
        <f t="shared" si="27"/>
        <v>0</v>
      </c>
    </row>
    <row r="79" spans="1:10" ht="15.6" customHeight="1">
      <c r="A79" s="352" t="s">
        <v>61</v>
      </c>
      <c r="B79" s="353">
        <v>0</v>
      </c>
      <c r="C79" s="410">
        <v>0</v>
      </c>
      <c r="D79" s="82">
        <v>0</v>
      </c>
      <c r="E79" s="82">
        <v>0</v>
      </c>
      <c r="F79" s="82">
        <v>0</v>
      </c>
      <c r="G79" s="82">
        <v>0</v>
      </c>
      <c r="H79" s="82">
        <v>0</v>
      </c>
      <c r="I79" s="389">
        <f t="shared" si="26"/>
        <v>0</v>
      </c>
      <c r="J79" s="389">
        <f t="shared" si="27"/>
        <v>0</v>
      </c>
    </row>
    <row r="80" spans="1:10" ht="15.6" customHeight="1">
      <c r="A80" s="352" t="s">
        <v>62</v>
      </c>
      <c r="B80" s="353">
        <v>0</v>
      </c>
      <c r="C80" s="410">
        <v>0</v>
      </c>
      <c r="D80" s="82">
        <v>0</v>
      </c>
      <c r="E80" s="82">
        <v>0</v>
      </c>
      <c r="F80" s="82">
        <v>0</v>
      </c>
      <c r="G80" s="82">
        <v>0</v>
      </c>
      <c r="H80" s="82">
        <v>0</v>
      </c>
      <c r="I80" s="389">
        <f t="shared" si="26"/>
        <v>0</v>
      </c>
      <c r="J80" s="389">
        <f t="shared" si="27"/>
        <v>0</v>
      </c>
    </row>
    <row r="81" spans="1:10" ht="15.6" customHeight="1">
      <c r="A81" s="352" t="s">
        <v>63</v>
      </c>
      <c r="B81" s="353">
        <v>0</v>
      </c>
      <c r="C81" s="410">
        <v>0</v>
      </c>
      <c r="D81" s="82">
        <v>0</v>
      </c>
      <c r="E81" s="82">
        <v>0</v>
      </c>
      <c r="F81" s="82">
        <v>0</v>
      </c>
      <c r="G81" s="82">
        <v>0</v>
      </c>
      <c r="H81" s="82">
        <v>0</v>
      </c>
      <c r="I81" s="389">
        <f t="shared" si="26"/>
        <v>0</v>
      </c>
      <c r="J81" s="389">
        <f t="shared" si="27"/>
        <v>0</v>
      </c>
    </row>
    <row r="82" spans="1:10" ht="15.6" customHeight="1">
      <c r="A82" s="352" t="s">
        <v>64</v>
      </c>
      <c r="B82" s="353">
        <v>0</v>
      </c>
      <c r="C82" s="410">
        <v>0</v>
      </c>
      <c r="D82" s="82">
        <v>0</v>
      </c>
      <c r="E82" s="82">
        <v>0</v>
      </c>
      <c r="F82" s="82">
        <v>0</v>
      </c>
      <c r="G82" s="82">
        <v>0</v>
      </c>
      <c r="H82" s="82">
        <v>0</v>
      </c>
      <c r="I82" s="389">
        <f t="shared" si="26"/>
        <v>0</v>
      </c>
      <c r="J82" s="389">
        <f t="shared" si="27"/>
        <v>0</v>
      </c>
    </row>
    <row r="83" spans="1:10" ht="15.6" customHeight="1">
      <c r="A83" s="352" t="s">
        <v>65</v>
      </c>
      <c r="B83" s="353">
        <v>0</v>
      </c>
      <c r="C83" s="410">
        <v>0</v>
      </c>
      <c r="D83" s="82">
        <v>0</v>
      </c>
      <c r="E83" s="82">
        <v>0</v>
      </c>
      <c r="F83" s="82">
        <v>0</v>
      </c>
      <c r="G83" s="82">
        <v>0</v>
      </c>
      <c r="H83" s="82">
        <v>0</v>
      </c>
      <c r="I83" s="389">
        <f t="shared" si="26"/>
        <v>0</v>
      </c>
      <c r="J83" s="389">
        <f t="shared" si="27"/>
        <v>0</v>
      </c>
    </row>
    <row r="84" spans="1:10" ht="15.6" customHeight="1">
      <c r="A84" s="352" t="s">
        <v>66</v>
      </c>
      <c r="B84" s="353">
        <v>0</v>
      </c>
      <c r="C84" s="410">
        <v>0</v>
      </c>
      <c r="D84" s="82">
        <v>0</v>
      </c>
      <c r="E84" s="82">
        <v>0</v>
      </c>
      <c r="F84" s="82">
        <v>0</v>
      </c>
      <c r="G84" s="82">
        <v>0</v>
      </c>
      <c r="H84" s="82">
        <v>0</v>
      </c>
      <c r="I84" s="389">
        <f t="shared" si="26"/>
        <v>0</v>
      </c>
      <c r="J84" s="389">
        <f t="shared" si="27"/>
        <v>0</v>
      </c>
    </row>
    <row r="85" spans="1:10" ht="15.6" customHeight="1">
      <c r="A85" s="352" t="s">
        <v>67</v>
      </c>
      <c r="B85" s="353">
        <v>0</v>
      </c>
      <c r="C85" s="410">
        <v>0</v>
      </c>
      <c r="D85" s="82">
        <v>0</v>
      </c>
      <c r="E85" s="82">
        <v>0</v>
      </c>
      <c r="F85" s="82">
        <v>0</v>
      </c>
      <c r="G85" s="82">
        <v>0</v>
      </c>
      <c r="H85" s="82">
        <v>0</v>
      </c>
      <c r="I85" s="389">
        <f t="shared" si="26"/>
        <v>0</v>
      </c>
      <c r="J85" s="389">
        <f t="shared" si="27"/>
        <v>0</v>
      </c>
    </row>
    <row r="86" spans="1:10" ht="15.6" customHeight="1">
      <c r="A86" s="352" t="s">
        <v>68</v>
      </c>
      <c r="B86" s="353">
        <v>0</v>
      </c>
      <c r="C86" s="410">
        <v>0</v>
      </c>
      <c r="D86" s="82">
        <v>0</v>
      </c>
      <c r="E86" s="82">
        <v>0</v>
      </c>
      <c r="F86" s="82">
        <v>0</v>
      </c>
      <c r="G86" s="82">
        <v>0</v>
      </c>
      <c r="H86" s="82">
        <v>0</v>
      </c>
      <c r="I86" s="389">
        <f t="shared" si="26"/>
        <v>0</v>
      </c>
      <c r="J86" s="389">
        <f t="shared" si="27"/>
        <v>0</v>
      </c>
    </row>
    <row r="87" spans="1:10" s="397" customFormat="1" ht="15.6" customHeight="1">
      <c r="A87" s="352" t="s">
        <v>69</v>
      </c>
      <c r="B87" s="353">
        <v>0</v>
      </c>
      <c r="C87" s="410">
        <v>0</v>
      </c>
      <c r="D87" s="82">
        <v>0</v>
      </c>
      <c r="E87" s="82">
        <v>0</v>
      </c>
      <c r="F87" s="82">
        <v>0</v>
      </c>
      <c r="G87" s="82">
        <v>0</v>
      </c>
      <c r="H87" s="82">
        <v>0</v>
      </c>
      <c r="I87" s="389">
        <f t="shared" si="26"/>
        <v>0</v>
      </c>
      <c r="J87" s="389">
        <f t="shared" si="27"/>
        <v>0</v>
      </c>
    </row>
    <row r="88" spans="1:10" ht="15.6" customHeight="1">
      <c r="A88" s="352" t="s">
        <v>70</v>
      </c>
      <c r="B88" s="353">
        <v>0</v>
      </c>
      <c r="C88" s="410">
        <v>0</v>
      </c>
      <c r="D88" s="82">
        <v>0</v>
      </c>
      <c r="E88" s="82">
        <v>0</v>
      </c>
      <c r="F88" s="82">
        <v>0</v>
      </c>
      <c r="G88" s="82">
        <v>0</v>
      </c>
      <c r="H88" s="82">
        <v>0</v>
      </c>
      <c r="I88" s="389">
        <f t="shared" si="26"/>
        <v>0</v>
      </c>
      <c r="J88" s="389">
        <f t="shared" si="27"/>
        <v>0</v>
      </c>
    </row>
    <row r="89" spans="1:10" ht="15.6" customHeight="1">
      <c r="A89" s="352" t="s">
        <v>71</v>
      </c>
      <c r="B89" s="353">
        <v>0</v>
      </c>
      <c r="C89" s="410">
        <v>0</v>
      </c>
      <c r="D89" s="82">
        <v>0</v>
      </c>
      <c r="E89" s="82">
        <v>0</v>
      </c>
      <c r="F89" s="82">
        <v>0</v>
      </c>
      <c r="G89" s="82">
        <v>0</v>
      </c>
      <c r="H89" s="82">
        <v>0</v>
      </c>
      <c r="I89" s="389">
        <f t="shared" si="26"/>
        <v>0</v>
      </c>
      <c r="J89" s="389">
        <f t="shared" si="27"/>
        <v>0</v>
      </c>
    </row>
    <row r="90" spans="1:10" ht="15.6" customHeight="1">
      <c r="A90" s="352" t="s">
        <v>72</v>
      </c>
      <c r="B90" s="353">
        <v>0</v>
      </c>
      <c r="C90" s="410">
        <v>0</v>
      </c>
      <c r="D90" s="82">
        <v>0</v>
      </c>
      <c r="E90" s="82">
        <v>0</v>
      </c>
      <c r="F90" s="82">
        <v>0</v>
      </c>
      <c r="G90" s="82">
        <v>0</v>
      </c>
      <c r="H90" s="82">
        <v>0</v>
      </c>
      <c r="I90" s="389">
        <f t="shared" si="26"/>
        <v>0</v>
      </c>
      <c r="J90" s="389">
        <f t="shared" si="27"/>
        <v>0</v>
      </c>
    </row>
    <row r="91" spans="1:10" ht="15.6" customHeight="1">
      <c r="A91" s="390" t="s">
        <v>73</v>
      </c>
      <c r="B91" s="353">
        <v>0</v>
      </c>
      <c r="C91" s="410">
        <v>0</v>
      </c>
      <c r="D91" s="82">
        <v>0</v>
      </c>
      <c r="E91" s="82">
        <v>0</v>
      </c>
      <c r="F91" s="82">
        <v>0</v>
      </c>
      <c r="G91" s="82">
        <v>0</v>
      </c>
      <c r="H91" s="82">
        <v>0</v>
      </c>
      <c r="I91" s="389">
        <f t="shared" si="26"/>
        <v>0</v>
      </c>
      <c r="J91" s="389">
        <f t="shared" si="27"/>
        <v>0</v>
      </c>
    </row>
    <row r="92" spans="1:10" ht="15.6" customHeight="1">
      <c r="A92" s="390" t="s">
        <v>74</v>
      </c>
      <c r="B92" s="353">
        <v>0</v>
      </c>
      <c r="C92" s="410">
        <v>0</v>
      </c>
      <c r="D92" s="82">
        <v>0</v>
      </c>
      <c r="E92" s="82">
        <v>0</v>
      </c>
      <c r="F92" s="82">
        <v>0</v>
      </c>
      <c r="G92" s="82">
        <v>0</v>
      </c>
      <c r="H92" s="82">
        <v>0</v>
      </c>
      <c r="I92" s="389">
        <f t="shared" si="26"/>
        <v>0</v>
      </c>
      <c r="J92" s="389">
        <f t="shared" si="27"/>
        <v>0</v>
      </c>
    </row>
    <row r="93" spans="1:10" ht="15.6" customHeight="1">
      <c r="A93" s="390" t="s">
        <v>75</v>
      </c>
      <c r="B93" s="353">
        <v>0</v>
      </c>
      <c r="C93" s="410">
        <v>0</v>
      </c>
      <c r="D93" s="82">
        <v>0</v>
      </c>
      <c r="E93" s="82">
        <v>0</v>
      </c>
      <c r="F93" s="82">
        <v>0</v>
      </c>
      <c r="G93" s="82">
        <v>0</v>
      </c>
      <c r="H93" s="82">
        <v>0</v>
      </c>
      <c r="I93" s="389">
        <f t="shared" si="26"/>
        <v>0</v>
      </c>
      <c r="J93" s="389">
        <f t="shared" si="27"/>
        <v>0</v>
      </c>
    </row>
    <row r="94" spans="1:10" ht="15.6" customHeight="1">
      <c r="A94" s="390" t="s">
        <v>76</v>
      </c>
      <c r="B94" s="353">
        <v>0</v>
      </c>
      <c r="C94" s="410">
        <v>0</v>
      </c>
      <c r="D94" s="82">
        <v>0</v>
      </c>
      <c r="E94" s="82">
        <v>0</v>
      </c>
      <c r="F94" s="82">
        <v>0</v>
      </c>
      <c r="G94" s="82">
        <v>0</v>
      </c>
      <c r="H94" s="82">
        <v>0</v>
      </c>
      <c r="I94" s="389">
        <f t="shared" si="26"/>
        <v>0</v>
      </c>
      <c r="J94" s="389">
        <f t="shared" si="27"/>
        <v>0</v>
      </c>
    </row>
    <row r="95" spans="1:10" ht="15.6" customHeight="1">
      <c r="A95" s="390" t="s">
        <v>77</v>
      </c>
      <c r="B95" s="353">
        <v>0</v>
      </c>
      <c r="C95" s="410">
        <v>0</v>
      </c>
      <c r="D95" s="82">
        <v>0</v>
      </c>
      <c r="E95" s="82">
        <v>0</v>
      </c>
      <c r="F95" s="82">
        <v>0</v>
      </c>
      <c r="G95" s="82">
        <v>0</v>
      </c>
      <c r="H95" s="82">
        <v>0</v>
      </c>
      <c r="I95" s="389">
        <f t="shared" si="26"/>
        <v>0</v>
      </c>
      <c r="J95" s="389">
        <f t="shared" si="27"/>
        <v>0</v>
      </c>
    </row>
    <row r="96" spans="1:10" ht="15.6" customHeight="1">
      <c r="A96" s="390" t="s">
        <v>78</v>
      </c>
      <c r="B96" s="353">
        <v>0</v>
      </c>
      <c r="C96" s="410">
        <v>0</v>
      </c>
      <c r="D96" s="82">
        <v>0</v>
      </c>
      <c r="E96" s="82">
        <v>0</v>
      </c>
      <c r="F96" s="82">
        <v>0</v>
      </c>
      <c r="G96" s="82">
        <v>0</v>
      </c>
      <c r="H96" s="82">
        <v>0</v>
      </c>
      <c r="I96" s="389">
        <f t="shared" si="26"/>
        <v>0</v>
      </c>
      <c r="J96" s="389">
        <f t="shared" si="27"/>
        <v>0</v>
      </c>
    </row>
    <row r="97" spans="1:10" ht="15.6" customHeight="1">
      <c r="A97" s="391" t="s">
        <v>54</v>
      </c>
      <c r="B97" s="353">
        <v>0</v>
      </c>
      <c r="C97" s="410">
        <v>0</v>
      </c>
      <c r="D97" s="82">
        <v>0</v>
      </c>
      <c r="E97" s="82">
        <v>0</v>
      </c>
      <c r="F97" s="82">
        <v>0</v>
      </c>
      <c r="G97" s="82">
        <v>0</v>
      </c>
      <c r="H97" s="82">
        <v>0</v>
      </c>
      <c r="I97" s="389">
        <f t="shared" si="26"/>
        <v>0</v>
      </c>
      <c r="J97" s="389">
        <f t="shared" si="27"/>
        <v>0</v>
      </c>
    </row>
    <row r="98" spans="1:10" ht="15.6" customHeight="1">
      <c r="A98" s="391" t="s">
        <v>54</v>
      </c>
      <c r="B98" s="392">
        <v>0</v>
      </c>
      <c r="C98" s="410">
        <v>0</v>
      </c>
      <c r="D98" s="82">
        <v>0</v>
      </c>
      <c r="E98" s="82">
        <v>0</v>
      </c>
      <c r="F98" s="82">
        <v>0</v>
      </c>
      <c r="G98" s="82">
        <v>0</v>
      </c>
      <c r="H98" s="82">
        <v>0</v>
      </c>
      <c r="I98" s="389">
        <f t="shared" si="26"/>
        <v>0</v>
      </c>
      <c r="J98" s="389">
        <f t="shared" si="27"/>
        <v>0</v>
      </c>
    </row>
    <row r="99" spans="1:10" ht="15.6" customHeight="1">
      <c r="A99" s="393" t="s">
        <v>12</v>
      </c>
      <c r="B99" s="394">
        <f>SUM(B73:B98)</f>
        <v>0</v>
      </c>
      <c r="C99" s="413">
        <f>SUM(C73:C98)</f>
        <v>0</v>
      </c>
      <c r="D99" s="395">
        <f t="shared" ref="D99:H99" si="28">SUM(D73:D98)</f>
        <v>0</v>
      </c>
      <c r="E99" s="395">
        <f t="shared" si="28"/>
        <v>0</v>
      </c>
      <c r="F99" s="395">
        <f>SUM(F73:F98)</f>
        <v>0</v>
      </c>
      <c r="G99" s="395">
        <f t="shared" si="28"/>
        <v>0</v>
      </c>
      <c r="H99" s="395">
        <f t="shared" si="28"/>
        <v>0</v>
      </c>
      <c r="I99" s="396">
        <f>SUM(I73:I98)</f>
        <v>0</v>
      </c>
      <c r="J99" s="396">
        <f>SUM(B99-I99)</f>
        <v>0</v>
      </c>
    </row>
  </sheetData>
  <mergeCells count="14">
    <mergeCell ref="A1:J1"/>
    <mergeCell ref="A2:J2"/>
    <mergeCell ref="A4:J4"/>
    <mergeCell ref="A5:J5"/>
    <mergeCell ref="I6:I7"/>
    <mergeCell ref="J6:J7"/>
    <mergeCell ref="A3:J3"/>
    <mergeCell ref="L7:M7"/>
    <mergeCell ref="L8:M8"/>
    <mergeCell ref="L9:M9"/>
    <mergeCell ref="A70:J70"/>
    <mergeCell ref="A71:A72"/>
    <mergeCell ref="I71:I72"/>
    <mergeCell ref="J71:J72"/>
  </mergeCells>
  <printOptions horizontalCentered="1" verticalCentered="1"/>
  <pageMargins left="0.7" right="0.7" top="0.75" bottom="0.75" header="0.3" footer="0.3"/>
  <pageSetup scale="44" orientation="portrait"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Instructions</vt:lpstr>
      <vt:lpstr>Loan Product Information</vt:lpstr>
      <vt:lpstr>PREAPPLICATION</vt:lpstr>
      <vt:lpstr>Narrative</vt:lpstr>
      <vt:lpstr>Project Details</vt:lpstr>
      <vt:lpstr>Project Details 2</vt:lpstr>
      <vt:lpstr>Residential Budget S&amp;U</vt:lpstr>
      <vt:lpstr>Commercial Budget S&amp;U</vt:lpstr>
      <vt:lpstr>Property Annual Expenses</vt:lpstr>
      <vt:lpstr>Property Income</vt:lpstr>
      <vt:lpstr>Property Cash Flow</vt:lpstr>
      <vt:lpstr> 30-Yr. Annual Cash Flow </vt:lpstr>
      <vt:lpstr>Annual Cash Flow cont.</vt:lpstr>
      <vt:lpstr>Authorization</vt:lpstr>
      <vt:lpstr>Required Attachment Index 7 </vt:lpstr>
      <vt:lpstr>' 30-Yr. Annual Cash Flow '!Print_Area</vt:lpstr>
      <vt:lpstr>'Annual Cash Flow cont.'!Print_Area</vt:lpstr>
      <vt:lpstr>Authorization!Print_Area</vt:lpstr>
      <vt:lpstr>'Commercial Budget S&amp;U'!Print_Area</vt:lpstr>
      <vt:lpstr>COVER!Print_Area</vt:lpstr>
      <vt:lpstr>Instructions!Print_Area</vt:lpstr>
      <vt:lpstr>'Loan Product Information'!Print_Area</vt:lpstr>
      <vt:lpstr>Narrative!Print_Area</vt:lpstr>
      <vt:lpstr>PREAPPLICATION!Print_Area</vt:lpstr>
      <vt:lpstr>'Project Details'!Print_Area</vt:lpstr>
      <vt:lpstr>'Project Details 2'!Print_Area</vt:lpstr>
      <vt:lpstr>'Property Annual Expenses'!Print_Area</vt:lpstr>
      <vt:lpstr>'Property Cash Flow'!Print_Area</vt:lpstr>
      <vt:lpstr>'Property Income'!Print_Area</vt:lpstr>
      <vt:lpstr>'Required Attachment Index 7 '!Print_Area</vt:lpstr>
      <vt:lpstr>'Residential Budget S&amp;U'!Print_Area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Darlene King</dc:creator>
  <cp:lastModifiedBy>Darlene King</cp:lastModifiedBy>
  <cp:lastPrinted>2023-11-10T20:22:56Z</cp:lastPrinted>
  <dcterms:created xsi:type="dcterms:W3CDTF">2019-12-02T16:25:18Z</dcterms:created>
  <dcterms:modified xsi:type="dcterms:W3CDTF">2024-09-16T16:31:07Z</dcterms:modified>
</cp:coreProperties>
</file>