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3.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4.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5.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drawings/drawing6.xml" ContentType="application/vnd.openxmlformats-officedocument.drawing+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drawings/drawing10.xml" ContentType="application/vnd.openxmlformats-officedocument.drawing+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ate1904="1" codeName="ThisWorkbook"/>
  <mc:AlternateContent xmlns:mc="http://schemas.openxmlformats.org/markup-compatibility/2006">
    <mc:Choice Requires="x15">
      <x15ac:absPath xmlns:x15ac="http://schemas.microsoft.com/office/spreadsheetml/2010/11/ac" url="O:\MFD &amp; TS\HOME\Request for Proposals\2023 RFP\"/>
    </mc:Choice>
  </mc:AlternateContent>
  <xr:revisionPtr revIDLastSave="0" documentId="13_ncr:1_{D4045F77-B1E8-4F3F-BB84-2C7B7ABEDF80}" xr6:coauthVersionLast="47" xr6:coauthVersionMax="47" xr10:uidLastSave="{00000000-0000-0000-0000-000000000000}"/>
  <bookViews>
    <workbookView xWindow="4935" yWindow="3015" windowWidth="18900" windowHeight="9330" tabRatio="877" firstSheet="8" activeTab="8" xr2:uid="{00000000-000D-0000-FFFF-FFFF00000000}"/>
  </bookViews>
  <sheets>
    <sheet name="Pg. 1 Owner-Developer Info." sheetId="1" r:id="rId1"/>
    <sheet name="Pg. 2 Developer Info." sheetId="62" r:id="rId2"/>
    <sheet name="Pg. 3 Owner-Project details" sheetId="65" r:id="rId3"/>
    <sheet name="Pg. 4 Development Team &amp; Sched" sheetId="3" r:id="rId4"/>
    <sheet name="Pg. 5 504-Fair Hsg.-Exp." sheetId="4" r:id="rId5"/>
    <sheet name="Pg. 6 CEO Not.-Supp. Serv.-Fin" sheetId="33" r:id="rId6"/>
    <sheet name="Pg. 7 Rehabilitation" sheetId="63" r:id="rId7"/>
    <sheet name="Pg. 8 Residential" sheetId="40" r:id="rId8"/>
    <sheet name="Pg. 9 Non-Residential" sheetId="43" r:id="rId9"/>
    <sheet name="Pg. 10 Davis Bac-Sources &amp; Uses" sheetId="15" r:id="rId10"/>
    <sheet name="Pg. 11 Utilities &amp; Rents" sheetId="39" r:id="rId11"/>
    <sheet name="Pg. 12 Prop. Amenities, Fac." sheetId="47" r:id="rId12"/>
    <sheet name="Pg. 13 En. Star-Fire Prev. Cert" sheetId="45" r:id="rId13"/>
    <sheet name="Pg. 14 Project Type" sheetId="19" r:id="rId14"/>
    <sheet name="Pg. 15 Project Subsidy" sheetId="60" r:id="rId15"/>
    <sheet name="Pg. 16 Property Income" sheetId="20" r:id="rId16"/>
    <sheet name="Pg. 17 Property Annual Expenses" sheetId="21" r:id="rId17"/>
    <sheet name="Pg. 18 Annual Cash Flow" sheetId="22" r:id="rId18"/>
    <sheet name="Pg. 19 30-Yr. Annual Cash Flow " sheetId="50" r:id="rId19"/>
    <sheet name="Pg. 20 Annual Cash Flow cont." sheetId="28" r:id="rId20"/>
    <sheet name="Pg. 21 Section 3 Certification" sheetId="34" r:id="rId21"/>
    <sheet name="Pg. 22 Owner Certification" sheetId="49" r:id="rId22"/>
    <sheet name="Pg. 23 Sample CEO Notification " sheetId="44" r:id="rId23"/>
    <sheet name="Pg. 24 CHDO Proceeds Report" sheetId="51" r:id="rId24"/>
    <sheet name="Pg. 25 Authorization" sheetId="52" r:id="rId25"/>
    <sheet name="Pg. 26 Attachments Checklist" sheetId="53" r:id="rId26"/>
    <sheet name="Pg. 27 Attachments Checklist" sheetId="38" r:id="rId27"/>
    <sheet name="Pg. 28 Self-Score" sheetId="57" r:id="rId28"/>
    <sheet name="Pg. 29 Self-Score" sheetId="58" r:id="rId29"/>
    <sheet name="Pg. 30 Self-Score" sheetId="59" r:id="rId30"/>
    <sheet name="DO NOT DELETE - DROP DOWN LIST" sheetId="67" r:id="rId31"/>
  </sheets>
  <definedNames>
    <definedName name="_0_Bdrm">'Pg. 11 Utilities &amp; Rents'!#REF!</definedName>
    <definedName name="_6_Bdrm">'Pg. 11 Utilities &amp; Rents'!#REF!</definedName>
    <definedName name="_Toc287517598" localSheetId="20">'Pg. 21 Section 3 Certification'!$B$2</definedName>
    <definedName name="Attachment_2" localSheetId="20">'Pg. 21 Section 3 Certification'!$F$43</definedName>
    <definedName name="Bedrooom">'Pg. 11 Utilities &amp; Rents'!#REF!</definedName>
    <definedName name="HOMErent" localSheetId="13">'Pg. 14 Project Type'!#REF!</definedName>
    <definedName name="HOMErent" localSheetId="14">'Pg. 15 Project Subsidy'!#REF!</definedName>
    <definedName name="_xlnm.Print_Area" localSheetId="0">'Pg. 1 Owner-Developer Info.'!$A$1:$Q$58</definedName>
    <definedName name="_xlnm.Print_Area" localSheetId="9">'Pg. 10 Davis Bac-Sources &amp; Uses'!$A$1:$I$54</definedName>
    <definedName name="_xlnm.Print_Area" localSheetId="10">'Pg. 11 Utilities &amp; Rents'!$A$1:$R$38</definedName>
    <definedName name="_xlnm.Print_Area" localSheetId="11">'Pg. 12 Prop. Amenities, Fac.'!$A$1:$P$52</definedName>
    <definedName name="_xlnm.Print_Area" localSheetId="12">'Pg. 13 En. Star-Fire Prev. Cert'!$A$1:$F$32</definedName>
    <definedName name="_xlnm.Print_Area" localSheetId="13">'Pg. 14 Project Type'!$A$1:$W$42</definedName>
    <definedName name="_xlnm.Print_Area" localSheetId="14">'Pg. 15 Project Subsidy'!$A$1:$X$34</definedName>
    <definedName name="_xlnm.Print_Area" localSheetId="15">'Pg. 16 Property Income'!$A$1:$M$21</definedName>
    <definedName name="_xlnm.Print_Area" localSheetId="16">'Pg. 17 Property Annual Expenses'!$A$1:$J$36</definedName>
    <definedName name="_xlnm.Print_Area" localSheetId="17">'Pg. 18 Annual Cash Flow'!$A$1:$J$36</definedName>
    <definedName name="_xlnm.Print_Area" localSheetId="18">'Pg. 19 30-Yr. Annual Cash Flow '!$A$1:$J$46</definedName>
    <definedName name="_xlnm.Print_Area" localSheetId="1">'Pg. 2 Developer Info.'!$A$1:$S$43</definedName>
    <definedName name="_xlnm.Print_Area" localSheetId="19">'Pg. 20 Annual Cash Flow cont.'!$A$1:$J$48</definedName>
    <definedName name="_xlnm.Print_Area" localSheetId="20">'Pg. 21 Section 3 Certification'!$A$2:$AS$49</definedName>
    <definedName name="_xlnm.Print_Area" localSheetId="21">'Pg. 22 Owner Certification'!$A$1:$W$28</definedName>
    <definedName name="_xlnm.Print_Area" localSheetId="22">'Pg. 23 Sample CEO Notification '!$A$1:$I$50</definedName>
    <definedName name="_xlnm.Print_Area" localSheetId="23">'Pg. 24 CHDO Proceeds Report'!$A$1:$H$20</definedName>
    <definedName name="_xlnm.Print_Area" localSheetId="24">'Pg. 25 Authorization'!$A$1:$L$35</definedName>
    <definedName name="_xlnm.Print_Area" localSheetId="25">'Pg. 26 Attachments Checklist'!$A$1:$L$53</definedName>
    <definedName name="_xlnm.Print_Area" localSheetId="26">'Pg. 27 Attachments Checklist'!$A$1:$L$48</definedName>
    <definedName name="_xlnm.Print_Area" localSheetId="27">'Pg. 28 Self-Score'!$A$1:$F$35</definedName>
    <definedName name="_xlnm.Print_Area" localSheetId="28">'Pg. 29 Self-Score'!$A$1:$H$26</definedName>
    <definedName name="_xlnm.Print_Area" localSheetId="2">'Pg. 3 Owner-Project details'!$A$1:$Q$47</definedName>
    <definedName name="_xlnm.Print_Area" localSheetId="29">'Pg. 30 Self-Score'!$A$1:$G$37</definedName>
    <definedName name="_xlnm.Print_Area" localSheetId="3">'Pg. 4 Development Team &amp; Sched'!$A$1:$H$48</definedName>
    <definedName name="_xlnm.Print_Area" localSheetId="4">'Pg. 5 504-Fair Hsg.-Exp.'!$A$1:$N$45</definedName>
    <definedName name="_xlnm.Print_Area" localSheetId="5">'Pg. 6 CEO Not.-Supp. Serv.-Fin'!$A$1:$P$23</definedName>
    <definedName name="_xlnm.Print_Area" localSheetId="6">'Pg. 7 Rehabilitation'!$A$2:$Q$58</definedName>
    <definedName name="_xlnm.Print_Area" localSheetId="7">'Pg. 8 Residential'!$A$1:$P$75</definedName>
    <definedName name="_xlnm.Print_Area" localSheetId="8">'Pg. 9 Non-Residential'!$A$1:$I$73</definedName>
    <definedName name="Select_One">#REF!</definedName>
    <definedName name="selectone">'Pg. 11 Utilities &amp; Rents'!#REF!</definedName>
    <definedName name="Unitsize">'Pg. 11 Utilities &amp; Rents'!#REF!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17" i="20" l="1"/>
  <c r="K19" i="20"/>
  <c r="C13" i="50"/>
  <c r="D13" i="50" s="1"/>
  <c r="E13" i="50" s="1"/>
  <c r="F13" i="50" s="1"/>
  <c r="G13" i="50" s="1"/>
  <c r="H13" i="50" s="1"/>
  <c r="I13" i="50" s="1"/>
  <c r="J13" i="50" s="1"/>
  <c r="F10" i="20"/>
  <c r="L9" i="20"/>
  <c r="L37" i="39"/>
  <c r="L36" i="39"/>
  <c r="L35" i="39"/>
  <c r="L34" i="39"/>
  <c r="L33" i="39"/>
  <c r="L32" i="39"/>
  <c r="L31" i="39"/>
  <c r="L30" i="39"/>
  <c r="F37" i="59"/>
  <c r="H13" i="51"/>
  <c r="H14" i="51" s="1"/>
  <c r="H15" i="51" s="1"/>
  <c r="H16" i="51" s="1"/>
  <c r="H17" i="51" s="1"/>
  <c r="H18" i="51" s="1"/>
  <c r="E73" i="43"/>
  <c r="F73" i="43"/>
  <c r="G73" i="43"/>
  <c r="H73" i="43"/>
  <c r="P5" i="40"/>
  <c r="I5" i="40" s="1"/>
  <c r="I72" i="40"/>
  <c r="I73" i="40"/>
  <c r="I60" i="40"/>
  <c r="I62" i="40"/>
  <c r="I55" i="40"/>
  <c r="I57" i="40"/>
  <c r="I39" i="40"/>
  <c r="J75" i="40"/>
  <c r="K75" i="40"/>
  <c r="L75" i="40"/>
  <c r="M75" i="40"/>
  <c r="N75" i="40"/>
  <c r="O75" i="40"/>
  <c r="P72" i="40"/>
  <c r="P73" i="40"/>
  <c r="P74" i="40"/>
  <c r="I74" i="40" s="1"/>
  <c r="P66" i="40"/>
  <c r="I66" i="40" s="1"/>
  <c r="P67" i="40"/>
  <c r="I67" i="40" s="1"/>
  <c r="P68" i="40"/>
  <c r="I68" i="40" s="1"/>
  <c r="P69" i="40"/>
  <c r="I69" i="40" s="1"/>
  <c r="P71" i="40"/>
  <c r="I71" i="40" s="1"/>
  <c r="P65" i="40"/>
  <c r="I65" i="40" s="1"/>
  <c r="P60" i="40"/>
  <c r="P61" i="40"/>
  <c r="I61" i="40" s="1"/>
  <c r="P62" i="40"/>
  <c r="P63" i="40"/>
  <c r="I63" i="40" s="1"/>
  <c r="P51" i="40"/>
  <c r="I51" i="40" s="1"/>
  <c r="P52" i="40"/>
  <c r="I52" i="40" s="1"/>
  <c r="P53" i="40"/>
  <c r="I53" i="40" s="1"/>
  <c r="P54" i="40"/>
  <c r="I54" i="40" s="1"/>
  <c r="P55" i="40"/>
  <c r="P56" i="40"/>
  <c r="I56" i="40" s="1"/>
  <c r="P57" i="40"/>
  <c r="P45" i="40"/>
  <c r="I45" i="40" s="1"/>
  <c r="P46" i="40"/>
  <c r="I46" i="40" s="1"/>
  <c r="P47" i="40"/>
  <c r="I47" i="40" s="1"/>
  <c r="P48" i="40"/>
  <c r="I48" i="40" s="1"/>
  <c r="P59" i="40"/>
  <c r="I59" i="40" s="1"/>
  <c r="P50" i="40"/>
  <c r="I50" i="40" s="1"/>
  <c r="P44" i="40"/>
  <c r="I44" i="40" s="1"/>
  <c r="P33" i="40"/>
  <c r="I33" i="40" s="1"/>
  <c r="P34" i="40"/>
  <c r="I34" i="40" s="1"/>
  <c r="P35" i="40"/>
  <c r="I35" i="40" s="1"/>
  <c r="P36" i="40"/>
  <c r="I36" i="40" s="1"/>
  <c r="P37" i="40"/>
  <c r="I37" i="40" s="1"/>
  <c r="P38" i="40"/>
  <c r="I38" i="40" s="1"/>
  <c r="P39" i="40"/>
  <c r="P40" i="40"/>
  <c r="I40" i="40" s="1"/>
  <c r="P41" i="40"/>
  <c r="I41" i="40" s="1"/>
  <c r="P42" i="40"/>
  <c r="I42" i="40" s="1"/>
  <c r="P28" i="40"/>
  <c r="I28" i="40" s="1"/>
  <c r="P29" i="40"/>
  <c r="I29" i="40" s="1"/>
  <c r="P30" i="40"/>
  <c r="I30" i="40" s="1"/>
  <c r="P32" i="40"/>
  <c r="I32" i="40" s="1"/>
  <c r="P27" i="40"/>
  <c r="I27" i="40" s="1"/>
  <c r="P17" i="40"/>
  <c r="I17" i="40" s="1"/>
  <c r="P18" i="40"/>
  <c r="I18" i="40" s="1"/>
  <c r="P19" i="40"/>
  <c r="I19" i="40" s="1"/>
  <c r="P20" i="40"/>
  <c r="I20" i="40" s="1"/>
  <c r="P21" i="40"/>
  <c r="I21" i="40" s="1"/>
  <c r="P22" i="40"/>
  <c r="I22" i="40" s="1"/>
  <c r="P23" i="40"/>
  <c r="I23" i="40" s="1"/>
  <c r="P24" i="40"/>
  <c r="I24" i="40" s="1"/>
  <c r="P25" i="40"/>
  <c r="I25" i="40" s="1"/>
  <c r="P16" i="40"/>
  <c r="I16" i="40" s="1"/>
  <c r="P12" i="40"/>
  <c r="I12" i="40" s="1"/>
  <c r="P13" i="40"/>
  <c r="I13" i="40" s="1"/>
  <c r="P14" i="40"/>
  <c r="I14" i="40" s="1"/>
  <c r="P11" i="40"/>
  <c r="I11" i="40" s="1"/>
  <c r="P8" i="40"/>
  <c r="I8" i="40" s="1"/>
  <c r="P9" i="40"/>
  <c r="I9" i="40" s="1"/>
  <c r="P7" i="40"/>
  <c r="I7" i="40" s="1"/>
  <c r="I71" i="43"/>
  <c r="D71" i="43" s="1"/>
  <c r="I72" i="43"/>
  <c r="D72" i="43" s="1"/>
  <c r="I70" i="43"/>
  <c r="D70" i="43" s="1"/>
  <c r="I65" i="43"/>
  <c r="D65" i="43" s="1"/>
  <c r="I66" i="43"/>
  <c r="D66" i="43" s="1"/>
  <c r="I67" i="43"/>
  <c r="D67" i="43" s="1"/>
  <c r="I68" i="43"/>
  <c r="D68" i="43" s="1"/>
  <c r="I64" i="43"/>
  <c r="D64" i="43" s="1"/>
  <c r="I59" i="43"/>
  <c r="D59" i="43" s="1"/>
  <c r="I60" i="43"/>
  <c r="D60" i="43" s="1"/>
  <c r="I61" i="43"/>
  <c r="D61" i="43" s="1"/>
  <c r="I62" i="43"/>
  <c r="D62" i="43" s="1"/>
  <c r="I58" i="43"/>
  <c r="D58" i="43" s="1"/>
  <c r="I50" i="43"/>
  <c r="D50" i="43" s="1"/>
  <c r="I51" i="43"/>
  <c r="D51" i="43" s="1"/>
  <c r="I52" i="43"/>
  <c r="D52" i="43" s="1"/>
  <c r="I53" i="43"/>
  <c r="D53" i="43" s="1"/>
  <c r="I54" i="43"/>
  <c r="D54" i="43" s="1"/>
  <c r="I55" i="43"/>
  <c r="D55" i="43" s="1"/>
  <c r="I56" i="43"/>
  <c r="D56" i="43" s="1"/>
  <c r="I49" i="43"/>
  <c r="D49" i="43" s="1"/>
  <c r="I44" i="43"/>
  <c r="D44" i="43" s="1"/>
  <c r="I45" i="43"/>
  <c r="D45" i="43" s="1"/>
  <c r="I46" i="43"/>
  <c r="D46" i="43" s="1"/>
  <c r="I47" i="43"/>
  <c r="D47" i="43" s="1"/>
  <c r="I43" i="43"/>
  <c r="D43" i="43" s="1"/>
  <c r="I32" i="43"/>
  <c r="D32" i="43" s="1"/>
  <c r="I33" i="43"/>
  <c r="D33" i="43" s="1"/>
  <c r="I34" i="43"/>
  <c r="D34" i="43" s="1"/>
  <c r="I35" i="43"/>
  <c r="D35" i="43" s="1"/>
  <c r="I36" i="43"/>
  <c r="D36" i="43" s="1"/>
  <c r="I37" i="43"/>
  <c r="D37" i="43" s="1"/>
  <c r="I38" i="43"/>
  <c r="D38" i="43" s="1"/>
  <c r="I39" i="43"/>
  <c r="D39" i="43" s="1"/>
  <c r="I40" i="43"/>
  <c r="D40" i="43" s="1"/>
  <c r="I41" i="43"/>
  <c r="D41" i="43" s="1"/>
  <c r="I31" i="43"/>
  <c r="D31" i="43" s="1"/>
  <c r="I27" i="43"/>
  <c r="D27" i="43" s="1"/>
  <c r="I28" i="43"/>
  <c r="D28" i="43" s="1"/>
  <c r="I29" i="43"/>
  <c r="D29" i="43" s="1"/>
  <c r="I26" i="43"/>
  <c r="I17" i="43"/>
  <c r="D17" i="43" s="1"/>
  <c r="I18" i="43"/>
  <c r="D18" i="43" s="1"/>
  <c r="I19" i="43"/>
  <c r="D19" i="43" s="1"/>
  <c r="I20" i="43"/>
  <c r="D20" i="43" s="1"/>
  <c r="I21" i="43"/>
  <c r="D21" i="43" s="1"/>
  <c r="I22" i="43"/>
  <c r="D22" i="43" s="1"/>
  <c r="I23" i="43"/>
  <c r="I24" i="43"/>
  <c r="D24" i="43" s="1"/>
  <c r="I16" i="43"/>
  <c r="D16" i="43" s="1"/>
  <c r="I12" i="43"/>
  <c r="D12" i="43" s="1"/>
  <c r="I13" i="43"/>
  <c r="D13" i="43" s="1"/>
  <c r="I14" i="43"/>
  <c r="D14" i="43" s="1"/>
  <c r="I11" i="43"/>
  <c r="D11" i="43" s="1"/>
  <c r="I8" i="43"/>
  <c r="D8" i="43" s="1"/>
  <c r="I9" i="43"/>
  <c r="D9" i="43" s="1"/>
  <c r="I7" i="43"/>
  <c r="D7" i="43" s="1"/>
  <c r="D23" i="43"/>
  <c r="I5" i="43"/>
  <c r="D5" i="43" s="1"/>
  <c r="C37" i="50" l="1"/>
  <c r="D37" i="50" s="1"/>
  <c r="E37" i="50" s="1"/>
  <c r="F37" i="50" s="1"/>
  <c r="G37" i="50" s="1"/>
  <c r="H37" i="50" s="1"/>
  <c r="I37" i="50" s="1"/>
  <c r="C13" i="28" s="1"/>
  <c r="D13" i="28" s="1"/>
  <c r="E13" i="28" s="1"/>
  <c r="F13" i="28" s="1"/>
  <c r="G13" i="28" s="1"/>
  <c r="H13" i="28" s="1"/>
  <c r="I13" i="28" s="1"/>
  <c r="J13" i="28" s="1"/>
  <c r="C37" i="28" s="1"/>
  <c r="D37" i="28" s="1"/>
  <c r="E37" i="28" s="1"/>
  <c r="F37" i="28" s="1"/>
  <c r="G37" i="28" s="1"/>
  <c r="H37" i="28" s="1"/>
  <c r="I37" i="28" s="1"/>
  <c r="P75" i="40"/>
  <c r="I75" i="40" s="1"/>
  <c r="I73" i="43"/>
  <c r="R23" i="39" l="1"/>
  <c r="Q23" i="39"/>
  <c r="P23" i="39"/>
  <c r="O23" i="39"/>
  <c r="N23" i="39"/>
  <c r="D8" i="57" l="1"/>
  <c r="H53" i="15" l="1"/>
  <c r="H46" i="15"/>
  <c r="C13" i="20" l="1"/>
  <c r="H19" i="51" l="1"/>
  <c r="C16" i="50"/>
  <c r="I10" i="22"/>
  <c r="C10" i="50" s="1"/>
  <c r="D10" i="50" s="1"/>
  <c r="E10" i="50" s="1"/>
  <c r="F10" i="50" s="1"/>
  <c r="G10" i="50" s="1"/>
  <c r="H10" i="50" s="1"/>
  <c r="I10" i="50" s="1"/>
  <c r="J10" i="50" s="1"/>
  <c r="C34" i="50" s="1"/>
  <c r="D34" i="50" s="1"/>
  <c r="E34" i="50" s="1"/>
  <c r="F34" i="50" s="1"/>
  <c r="G34" i="50" s="1"/>
  <c r="H34" i="50" s="1"/>
  <c r="I34" i="50" s="1"/>
  <c r="C10" i="28" s="1"/>
  <c r="D10" i="28" s="1"/>
  <c r="E10" i="28" s="1"/>
  <c r="F10" i="28" s="1"/>
  <c r="G10" i="28" s="1"/>
  <c r="H10" i="28" s="1"/>
  <c r="I10" i="28" s="1"/>
  <c r="J10" i="28" s="1"/>
  <c r="C34" i="28" s="1"/>
  <c r="D34" i="28" s="1"/>
  <c r="E34" i="28" s="1"/>
  <c r="F34" i="28" s="1"/>
  <c r="G34" i="28" s="1"/>
  <c r="H34" i="28" s="1"/>
  <c r="I34" i="28" s="1"/>
  <c r="H30" i="21"/>
  <c r="D30" i="21"/>
  <c r="D21" i="21"/>
  <c r="H18" i="21"/>
  <c r="I19" i="20"/>
  <c r="M18" i="20"/>
  <c r="H13" i="20"/>
  <c r="L12" i="20"/>
  <c r="F12" i="20"/>
  <c r="L11" i="20"/>
  <c r="F11" i="20"/>
  <c r="L10" i="20"/>
  <c r="F9" i="20"/>
  <c r="L8" i="20"/>
  <c r="F8" i="20"/>
  <c r="L7" i="20"/>
  <c r="F7" i="20"/>
  <c r="L6" i="20"/>
  <c r="F6" i="20"/>
  <c r="L5" i="20"/>
  <c r="F5" i="20"/>
  <c r="G42" i="19"/>
  <c r="G36" i="19"/>
  <c r="I38" i="39"/>
  <c r="H38" i="39"/>
  <c r="O37" i="39"/>
  <c r="O36" i="39"/>
  <c r="O35" i="39"/>
  <c r="O34" i="39"/>
  <c r="O33" i="39"/>
  <c r="O32" i="39"/>
  <c r="O31" i="39"/>
  <c r="O30" i="39"/>
  <c r="I45" i="15"/>
  <c r="I20" i="15"/>
  <c r="F20" i="15"/>
  <c r="D26" i="43"/>
  <c r="D73" i="43" s="1"/>
  <c r="I57" i="1"/>
  <c r="M19" i="20" l="1"/>
  <c r="H5" i="22" s="1"/>
  <c r="H6" i="22" s="1"/>
  <c r="H8" i="22" s="1"/>
  <c r="D16" i="50"/>
  <c r="E16" i="50" s="1"/>
  <c r="F16" i="50" s="1"/>
  <c r="G16" i="50" s="1"/>
  <c r="H16" i="50" s="1"/>
  <c r="I16" i="50" s="1"/>
  <c r="J16" i="50" s="1"/>
  <c r="C40" i="50" s="1"/>
  <c r="D40" i="50" s="1"/>
  <c r="E40" i="50" s="1"/>
  <c r="F40" i="50" s="1"/>
  <c r="G40" i="50" s="1"/>
  <c r="H40" i="50" s="1"/>
  <c r="I40" i="50" s="1"/>
  <c r="C16" i="28" s="1"/>
  <c r="D16" i="28" s="1"/>
  <c r="E16" i="28" s="1"/>
  <c r="F16" i="28" s="1"/>
  <c r="G16" i="28" s="1"/>
  <c r="H16" i="28" s="1"/>
  <c r="I16" i="28" s="1"/>
  <c r="J16" i="28" s="1"/>
  <c r="C40" i="28" s="1"/>
  <c r="D40" i="28" s="1"/>
  <c r="E40" i="28" s="1"/>
  <c r="F40" i="28" s="1"/>
  <c r="G40" i="28" s="1"/>
  <c r="H40" i="28" s="1"/>
  <c r="I40" i="28" s="1"/>
  <c r="H54" i="15"/>
  <c r="I53" i="15" s="1"/>
  <c r="E39" i="15"/>
  <c r="I39" i="15" s="1"/>
  <c r="F13" i="20"/>
  <c r="F5" i="22" s="1"/>
  <c r="F6" i="22" s="1"/>
  <c r="F8" i="22" s="1"/>
  <c r="F11" i="22" s="1"/>
  <c r="L13" i="20"/>
  <c r="G5" i="22" s="1"/>
  <c r="H32" i="21"/>
  <c r="H33" i="21" l="1"/>
  <c r="I14" i="22"/>
  <c r="C12" i="50" s="1"/>
  <c r="I5" i="22"/>
  <c r="G6" i="22"/>
  <c r="G8" i="22" s="1"/>
  <c r="G11" i="22" s="1"/>
  <c r="C7" i="50"/>
  <c r="D7" i="50" s="1"/>
  <c r="E7" i="50" s="1"/>
  <c r="F7" i="50" s="1"/>
  <c r="G7" i="50" s="1"/>
  <c r="H7" i="50" s="1"/>
  <c r="I7" i="50" s="1"/>
  <c r="J7" i="50" s="1"/>
  <c r="C31" i="50" s="1"/>
  <c r="D31" i="50" s="1"/>
  <c r="E31" i="50" s="1"/>
  <c r="F31" i="50" s="1"/>
  <c r="G31" i="50" s="1"/>
  <c r="H31" i="50" s="1"/>
  <c r="I31" i="50" s="1"/>
  <c r="C7" i="28" s="1"/>
  <c r="D7" i="28" s="1"/>
  <c r="E7" i="28" s="1"/>
  <c r="F7" i="28" s="1"/>
  <c r="G7" i="28" s="1"/>
  <c r="H7" i="28" s="1"/>
  <c r="I7" i="28" s="1"/>
  <c r="J7" i="28" s="1"/>
  <c r="C31" i="28" s="1"/>
  <c r="D31" i="28" s="1"/>
  <c r="E31" i="28" s="1"/>
  <c r="F31" i="28" s="1"/>
  <c r="G31" i="28" s="1"/>
  <c r="H31" i="28" s="1"/>
  <c r="I31" i="28" s="1"/>
  <c r="H11" i="22"/>
  <c r="C5" i="50"/>
  <c r="D12" i="50" l="1"/>
  <c r="I6" i="22"/>
  <c r="I8" i="22"/>
  <c r="I11" i="22" s="1"/>
  <c r="I17" i="22" s="1"/>
  <c r="C6" i="50"/>
  <c r="D6" i="50" s="1"/>
  <c r="E6" i="50" s="1"/>
  <c r="F6" i="50" s="1"/>
  <c r="G6" i="50" s="1"/>
  <c r="H6" i="50" s="1"/>
  <c r="I6" i="50" s="1"/>
  <c r="J6" i="50" s="1"/>
  <c r="C30" i="50" s="1"/>
  <c r="D30" i="50" s="1"/>
  <c r="E30" i="50" s="1"/>
  <c r="F30" i="50" s="1"/>
  <c r="G30" i="50" s="1"/>
  <c r="H30" i="50" s="1"/>
  <c r="I30" i="50" s="1"/>
  <c r="C6" i="28" s="1"/>
  <c r="D6" i="28" s="1"/>
  <c r="E6" i="28" s="1"/>
  <c r="F6" i="28" s="1"/>
  <c r="G6" i="28" s="1"/>
  <c r="H6" i="28" s="1"/>
  <c r="I6" i="28" s="1"/>
  <c r="J6" i="28" s="1"/>
  <c r="C30" i="28" s="1"/>
  <c r="D30" i="28" s="1"/>
  <c r="E30" i="28" s="1"/>
  <c r="F30" i="28" s="1"/>
  <c r="G30" i="28" s="1"/>
  <c r="H30" i="28" s="1"/>
  <c r="I30" i="28" s="1"/>
  <c r="D5" i="50"/>
  <c r="E12" i="50" l="1"/>
  <c r="I21" i="22"/>
  <c r="I22" i="22" s="1"/>
  <c r="C8" i="50"/>
  <c r="C15" i="50" s="1"/>
  <c r="E5" i="50"/>
  <c r="D8" i="50"/>
  <c r="D15" i="50" s="1"/>
  <c r="C18" i="50" l="1"/>
  <c r="C21" i="50" s="1"/>
  <c r="F12" i="50"/>
  <c r="D18" i="50"/>
  <c r="D21" i="50" s="1"/>
  <c r="E8" i="50"/>
  <c r="E15" i="50" s="1"/>
  <c r="F5" i="50"/>
  <c r="C19" i="50" l="1"/>
  <c r="D19" i="50" s="1"/>
  <c r="E18" i="50"/>
  <c r="E21" i="50" s="1"/>
  <c r="G12" i="50"/>
  <c r="C22" i="50"/>
  <c r="F8" i="50"/>
  <c r="F15" i="50" s="1"/>
  <c r="G5" i="50"/>
  <c r="H12" i="50" l="1"/>
  <c r="F18" i="50"/>
  <c r="F21" i="50" s="1"/>
  <c r="E19" i="50"/>
  <c r="D22" i="50"/>
  <c r="E22" i="50"/>
  <c r="G8" i="50"/>
  <c r="G15" i="50" s="1"/>
  <c r="H5" i="50"/>
  <c r="G18" i="50" l="1"/>
  <c r="G21" i="50" s="1"/>
  <c r="I12" i="50"/>
  <c r="F19" i="50"/>
  <c r="F22" i="50"/>
  <c r="I5" i="50"/>
  <c r="H8" i="50"/>
  <c r="H15" i="50" s="1"/>
  <c r="H18" i="50" l="1"/>
  <c r="H21" i="50" s="1"/>
  <c r="J12" i="50"/>
  <c r="G19" i="50"/>
  <c r="G22" i="50"/>
  <c r="J5" i="50"/>
  <c r="I8" i="50"/>
  <c r="I15" i="50" s="1"/>
  <c r="I18" i="50" l="1"/>
  <c r="I21" i="50" s="1"/>
  <c r="C36" i="50"/>
  <c r="D36" i="50" s="1"/>
  <c r="E36" i="50" s="1"/>
  <c r="F36" i="50" s="1"/>
  <c r="G36" i="50" s="1"/>
  <c r="H36" i="50" s="1"/>
  <c r="I36" i="50" s="1"/>
  <c r="C12" i="28" s="1"/>
  <c r="D12" i="28" s="1"/>
  <c r="E12" i="28" s="1"/>
  <c r="F12" i="28" s="1"/>
  <c r="G12" i="28" s="1"/>
  <c r="H12" i="28" s="1"/>
  <c r="I12" i="28" s="1"/>
  <c r="J12" i="28" s="1"/>
  <c r="C36" i="28" s="1"/>
  <c r="D36" i="28" s="1"/>
  <c r="E36" i="28" s="1"/>
  <c r="F36" i="28" s="1"/>
  <c r="G36" i="28" s="1"/>
  <c r="H36" i="28" s="1"/>
  <c r="I36" i="28" s="1"/>
  <c r="H19" i="50"/>
  <c r="H22" i="50"/>
  <c r="C29" i="50"/>
  <c r="J8" i="50"/>
  <c r="J15" i="50" s="1"/>
  <c r="J18" i="50" l="1"/>
  <c r="J21" i="50" s="1"/>
  <c r="I19" i="50"/>
  <c r="I22" i="50"/>
  <c r="D29" i="50"/>
  <c r="C32" i="50"/>
  <c r="C39" i="50" s="1"/>
  <c r="C42" i="50" l="1"/>
  <c r="C45" i="50" s="1"/>
  <c r="J19" i="50"/>
  <c r="J22" i="50"/>
  <c r="D32" i="50"/>
  <c r="D39" i="50" s="1"/>
  <c r="E29" i="50"/>
  <c r="D42" i="50" l="1"/>
  <c r="D45" i="50" s="1"/>
  <c r="C43" i="50"/>
  <c r="C46" i="50"/>
  <c r="F29" i="50"/>
  <c r="E32" i="50"/>
  <c r="E39" i="50" s="1"/>
  <c r="E42" i="50" l="1"/>
  <c r="E45" i="50" s="1"/>
  <c r="D43" i="50"/>
  <c r="D46" i="50"/>
  <c r="G29" i="50"/>
  <c r="F32" i="50"/>
  <c r="F39" i="50" s="1"/>
  <c r="F42" i="50" l="1"/>
  <c r="F45" i="50" s="1"/>
  <c r="E43" i="50"/>
  <c r="E46" i="50"/>
  <c r="G32" i="50"/>
  <c r="G39" i="50" s="1"/>
  <c r="H29" i="50"/>
  <c r="G42" i="50" l="1"/>
  <c r="G45" i="50" s="1"/>
  <c r="F43" i="50"/>
  <c r="F46" i="50"/>
  <c r="H32" i="50"/>
  <c r="H39" i="50" s="1"/>
  <c r="I29" i="50"/>
  <c r="H42" i="50" l="1"/>
  <c r="H45" i="50" s="1"/>
  <c r="G43" i="50"/>
  <c r="G46" i="50"/>
  <c r="C5" i="28"/>
  <c r="I32" i="50"/>
  <c r="I39" i="50" s="1"/>
  <c r="I42" i="50" l="1"/>
  <c r="I45" i="50" s="1"/>
  <c r="H43" i="50"/>
  <c r="H46" i="50"/>
  <c r="D5" i="28"/>
  <c r="C8" i="28"/>
  <c r="C15" i="28" s="1"/>
  <c r="C18" i="28" l="1"/>
  <c r="C21" i="28" s="1"/>
  <c r="C22" i="28" s="1"/>
  <c r="I43" i="50"/>
  <c r="I46" i="50"/>
  <c r="E5" i="28"/>
  <c r="D8" i="28"/>
  <c r="D15" i="28" s="1"/>
  <c r="D18" i="28" l="1"/>
  <c r="D21" i="28" s="1"/>
  <c r="C19" i="28"/>
  <c r="F5" i="28"/>
  <c r="E8" i="28"/>
  <c r="E15" i="28" s="1"/>
  <c r="E18" i="28" l="1"/>
  <c r="E21" i="28" s="1"/>
  <c r="D19" i="28"/>
  <c r="D22" i="28"/>
  <c r="F8" i="28"/>
  <c r="F15" i="28" s="1"/>
  <c r="G5" i="28"/>
  <c r="F18" i="28" l="1"/>
  <c r="F21" i="28" s="1"/>
  <c r="E19" i="28"/>
  <c r="E22" i="28"/>
  <c r="H5" i="28"/>
  <c r="G8" i="28"/>
  <c r="G15" i="28" s="1"/>
  <c r="G18" i="28" l="1"/>
  <c r="G21" i="28" s="1"/>
  <c r="F19" i="28"/>
  <c r="F22" i="28"/>
  <c r="I5" i="28"/>
  <c r="H8" i="28"/>
  <c r="H15" i="28" s="1"/>
  <c r="H18" i="28" l="1"/>
  <c r="H21" i="28" s="1"/>
  <c r="G19" i="28"/>
  <c r="G22" i="28"/>
  <c r="J5" i="28"/>
  <c r="I8" i="28"/>
  <c r="I15" i="28" s="1"/>
  <c r="I18" i="28" l="1"/>
  <c r="I21" i="28" s="1"/>
  <c r="H19" i="28"/>
  <c r="H22" i="28"/>
  <c r="J8" i="28"/>
  <c r="J15" i="28" s="1"/>
  <c r="C29" i="28"/>
  <c r="J18" i="28" l="1"/>
  <c r="J21" i="28" s="1"/>
  <c r="I19" i="28"/>
  <c r="I22" i="28"/>
  <c r="C32" i="28"/>
  <c r="C39" i="28" s="1"/>
  <c r="D29" i="28"/>
  <c r="C42" i="28" l="1"/>
  <c r="C45" i="28" s="1"/>
  <c r="J19" i="28"/>
  <c r="J22" i="28"/>
  <c r="D32" i="28"/>
  <c r="D39" i="28" s="1"/>
  <c r="E29" i="28"/>
  <c r="D42" i="28" l="1"/>
  <c r="D45" i="28" s="1"/>
  <c r="C43" i="28"/>
  <c r="C46" i="28"/>
  <c r="E32" i="28"/>
  <c r="E39" i="28" s="1"/>
  <c r="F29" i="28"/>
  <c r="E42" i="28" l="1"/>
  <c r="E45" i="28" s="1"/>
  <c r="D43" i="28"/>
  <c r="D46" i="28"/>
  <c r="G29" i="28"/>
  <c r="F32" i="28"/>
  <c r="F39" i="28" s="1"/>
  <c r="F42" i="28" l="1"/>
  <c r="F45" i="28" s="1"/>
  <c r="E43" i="28"/>
  <c r="E46" i="28"/>
  <c r="H29" i="28"/>
  <c r="G32" i="28"/>
  <c r="G39" i="28" s="1"/>
  <c r="G42" i="28" l="1"/>
  <c r="G45" i="28" s="1"/>
  <c r="F43" i="28"/>
  <c r="F46" i="28"/>
  <c r="H32" i="28"/>
  <c r="H39" i="28" s="1"/>
  <c r="I29" i="28"/>
  <c r="I32" i="28" s="1"/>
  <c r="I39" i="28" s="1"/>
  <c r="I42" i="28" l="1"/>
  <c r="I45" i="28" s="1"/>
  <c r="H42" i="28"/>
  <c r="H45" i="28" s="1"/>
  <c r="G43" i="28"/>
  <c r="G46" i="28"/>
  <c r="H43" i="28" l="1"/>
  <c r="I43" i="28" s="1"/>
  <c r="I46" i="28"/>
  <c r="H46" i="28"/>
</calcChain>
</file>

<file path=xl/sharedStrings.xml><?xml version="1.0" encoding="utf-8"?>
<sst xmlns="http://schemas.openxmlformats.org/spreadsheetml/2006/main" count="1534" uniqueCount="941">
  <si>
    <t>Number of Units</t>
  </si>
  <si>
    <t>a.</t>
  </si>
  <si>
    <t>b.</t>
  </si>
  <si>
    <t>c.</t>
  </si>
  <si>
    <t>Full Year of Annualized Operations</t>
  </si>
  <si>
    <t>Year 1</t>
  </si>
  <si>
    <t>Year 2</t>
  </si>
  <si>
    <t>Year 3</t>
  </si>
  <si>
    <t>Year 4</t>
  </si>
  <si>
    <t>Year 5</t>
  </si>
  <si>
    <t>Year 6</t>
  </si>
  <si>
    <t>Year 7</t>
  </si>
  <si>
    <t>Year 8</t>
  </si>
  <si>
    <t>Year 9</t>
  </si>
  <si>
    <t>Year 10</t>
  </si>
  <si>
    <t>Year 11</t>
  </si>
  <si>
    <t>Year 12</t>
  </si>
  <si>
    <t>Year 13</t>
  </si>
  <si>
    <t>Year 14</t>
  </si>
  <si>
    <t>Year 15</t>
  </si>
  <si>
    <t>Net Rent - Commercial Rental Units</t>
  </si>
  <si>
    <t>d.</t>
  </si>
  <si>
    <t>e.</t>
  </si>
  <si>
    <t>Tenant Paid Utility Allowance Calculation</t>
  </si>
  <si>
    <t>0 BR</t>
  </si>
  <si>
    <t>2 BR</t>
  </si>
  <si>
    <t>3 BR</t>
  </si>
  <si>
    <t>4 BR</t>
  </si>
  <si>
    <t>Heating</t>
  </si>
  <si>
    <t>Cooking</t>
  </si>
  <si>
    <t>Water</t>
  </si>
  <si>
    <t>Sewer</t>
  </si>
  <si>
    <t>1 BR</t>
  </si>
  <si>
    <t>Market Rate Units</t>
  </si>
  <si>
    <t>Owner</t>
  </si>
  <si>
    <t>Legal</t>
  </si>
  <si>
    <t>Gas</t>
  </si>
  <si>
    <t>City</t>
  </si>
  <si>
    <t xml:space="preserve"> </t>
  </si>
  <si>
    <t>Commercial Rental Units</t>
  </si>
  <si>
    <t>Annual Expense</t>
  </si>
  <si>
    <t>Residential Rental Units</t>
  </si>
  <si>
    <t>Other Income (Describe):</t>
  </si>
  <si>
    <t>Total Expenses Other than Interest and Depreciation</t>
  </si>
  <si>
    <t>Net Operating Income Before Interest and Depreciation</t>
  </si>
  <si>
    <t>Less:  Additions to the Replacement Reserve</t>
  </si>
  <si>
    <t>Accountant</t>
  </si>
  <si>
    <t>Architect</t>
  </si>
  <si>
    <t>Attorney</t>
  </si>
  <si>
    <t>Property Utilities</t>
  </si>
  <si>
    <t>Property Estimated Annual Expense Information</t>
  </si>
  <si>
    <t>Property Annual Cash Flow</t>
  </si>
  <si>
    <t>Description</t>
  </si>
  <si>
    <t>*</t>
  </si>
  <si>
    <t>Totals</t>
  </si>
  <si>
    <t>Amount of Financing</t>
  </si>
  <si>
    <t>Interest Rate</t>
  </si>
  <si>
    <t>Total Sources</t>
  </si>
  <si>
    <t>Total Annual Debt Service</t>
  </si>
  <si>
    <t>Commercial</t>
  </si>
  <si>
    <t>Market Rate</t>
  </si>
  <si>
    <t>Rental Units</t>
  </si>
  <si>
    <t>Occupancy Type:</t>
  </si>
  <si>
    <t>Building Type:</t>
  </si>
  <si>
    <t>HOME CHDO PROGRAM</t>
  </si>
  <si>
    <t>RENTAL HOUSING PROPOSAL</t>
  </si>
  <si>
    <t># of Units</t>
  </si>
  <si>
    <t>Rehabilitation</t>
  </si>
  <si>
    <t>Project Name</t>
  </si>
  <si>
    <t>f.</t>
  </si>
  <si>
    <t>Zoning</t>
  </si>
  <si>
    <t>Tenant Relocation</t>
  </si>
  <si>
    <t>2.</t>
  </si>
  <si>
    <t>3.</t>
  </si>
  <si>
    <t>4.</t>
  </si>
  <si>
    <t>5.</t>
  </si>
  <si>
    <t>6.</t>
  </si>
  <si>
    <t>7.</t>
  </si>
  <si>
    <t>Name(s)</t>
  </si>
  <si>
    <t>Engineer</t>
  </si>
  <si>
    <t>Construction Lender</t>
  </si>
  <si>
    <t>General Contractor</t>
  </si>
  <si>
    <t>Consultant (if applicable)</t>
  </si>
  <si>
    <t>Property Management Provider</t>
  </si>
  <si>
    <t>Date(s)</t>
  </si>
  <si>
    <t>Construction Bids</t>
  </si>
  <si>
    <t>Construction Start</t>
  </si>
  <si>
    <t>End Construction</t>
  </si>
  <si>
    <t>Start of Rent-Up</t>
  </si>
  <si>
    <t>9.</t>
  </si>
  <si>
    <t>Construction Specifications and Cost Estimates</t>
  </si>
  <si>
    <t>10.</t>
  </si>
  <si>
    <t>Is this the developer's first housing project?</t>
  </si>
  <si>
    <t>New or Rehab</t>
  </si>
  <si>
    <t>11.</t>
  </si>
  <si>
    <t>12.</t>
  </si>
  <si>
    <t>Name of Source</t>
  </si>
  <si>
    <t>Date of Commitment</t>
  </si>
  <si>
    <t>Annual Debt Service</t>
  </si>
  <si>
    <t>14.</t>
  </si>
  <si>
    <t>15.</t>
  </si>
  <si>
    <t>Construction Contingency</t>
  </si>
  <si>
    <t>Construction Interest</t>
  </si>
  <si>
    <t>Utility Service</t>
  </si>
  <si>
    <t>Type of Service</t>
  </si>
  <si>
    <t>Utility Paid By</t>
  </si>
  <si>
    <t>Unit Size</t>
  </si>
  <si>
    <t>Gross Tenant Rent</t>
  </si>
  <si>
    <t>HUD Low HOME Rent Restriction</t>
  </si>
  <si>
    <t>1.</t>
  </si>
  <si>
    <t>16.</t>
  </si>
  <si>
    <t>17.</t>
  </si>
  <si>
    <t>Owner Monthly Rent</t>
  </si>
  <si>
    <t>Total Monthly Rent</t>
  </si>
  <si>
    <t>Unit Description</t>
  </si>
  <si>
    <t>Total Monthly Rent for Commercial Units</t>
  </si>
  <si>
    <t>18.</t>
  </si>
  <si>
    <t>Street Address</t>
  </si>
  <si>
    <t>Telephone</t>
  </si>
  <si>
    <t>Contact Person</t>
  </si>
  <si>
    <t>Contact's Telephone</t>
  </si>
  <si>
    <t>Date</t>
  </si>
  <si>
    <t>Utility Allowance</t>
  </si>
  <si>
    <t>Street</t>
  </si>
  <si>
    <t>County</t>
  </si>
  <si>
    <t>State</t>
  </si>
  <si>
    <t>Zip</t>
  </si>
  <si>
    <t>Project Address</t>
  </si>
  <si>
    <t>N/A</t>
  </si>
  <si>
    <t>Developer's Fee</t>
  </si>
  <si>
    <t>Location by street address including an area map with the indicated property(ies).</t>
  </si>
  <si>
    <t>If no, list Completed Projects below.</t>
  </si>
  <si>
    <t>Email Address</t>
  </si>
  <si>
    <t>27.</t>
  </si>
  <si>
    <t>Owner Name</t>
  </si>
  <si>
    <t>Attachment</t>
  </si>
  <si>
    <t>Included</t>
  </si>
  <si>
    <t>WVHDF Use Only</t>
  </si>
  <si>
    <t>Evidence of Site Control</t>
  </si>
  <si>
    <t>Zoning Approval</t>
  </si>
  <si>
    <t>Audited Financial Statements (3 Most Recent)</t>
  </si>
  <si>
    <t>Market Study</t>
  </si>
  <si>
    <t>Previous Year's Rent Roll</t>
  </si>
  <si>
    <t>28.</t>
  </si>
  <si>
    <t>Property Owner Information</t>
  </si>
  <si>
    <t>Total Utilities</t>
  </si>
  <si>
    <t>Total Taxes &amp; Insurance</t>
  </si>
  <si>
    <t>Janitor/Cleaning-Supplies</t>
  </si>
  <si>
    <t>Security-Payroll/Contract</t>
  </si>
  <si>
    <t>Grounds-Payroll/Contract</t>
  </si>
  <si>
    <t>Grounds-Supplies</t>
  </si>
  <si>
    <t>Maintenance-Payroll/Contract</t>
  </si>
  <si>
    <t>Maintenance-Supplies</t>
  </si>
  <si>
    <t>Decorating-Supplies</t>
  </si>
  <si>
    <t>Elevator Maintenance</t>
  </si>
  <si>
    <t>Exterminating</t>
  </si>
  <si>
    <t>HVAC Maintenance</t>
  </si>
  <si>
    <t>Snow Removal</t>
  </si>
  <si>
    <t>Trash Removal</t>
  </si>
  <si>
    <t>Management Fee</t>
  </si>
  <si>
    <t>Manager-Payroll</t>
  </si>
  <si>
    <t>Office Staff-Payroll</t>
  </si>
  <si>
    <t>Office-Supplies</t>
  </si>
  <si>
    <t>Auditing</t>
  </si>
  <si>
    <t>Bookkeeping/Accounting Fees</t>
  </si>
  <si>
    <t>Telephone/Answering Service</t>
  </si>
  <si>
    <t>Advertising</t>
  </si>
  <si>
    <t>Electricity</t>
  </si>
  <si>
    <t>Miscellaneous Utilities</t>
  </si>
  <si>
    <t>Real Estate Taxes*</t>
  </si>
  <si>
    <t>Property &amp; Liability Insurance*</t>
  </si>
  <si>
    <t>Payroll Taxes</t>
  </si>
  <si>
    <t>Fidelity Bond</t>
  </si>
  <si>
    <t>Workers' Compensation</t>
  </si>
  <si>
    <t>Miscellaneous Taxes</t>
  </si>
  <si>
    <t>Miscellaneous Insurance</t>
  </si>
  <si>
    <t>Less:</t>
  </si>
  <si>
    <t>Vacancy Allowances</t>
  </si>
  <si>
    <t>Vacancy Percentages</t>
  </si>
  <si>
    <t>Market Rate Rental Units:</t>
  </si>
  <si>
    <t>Commercial Rental Units:</t>
  </si>
  <si>
    <t>Other Income Sources:</t>
  </si>
  <si>
    <t>Operating Expenses:</t>
  </si>
  <si>
    <t>Additions to Replacement Reserve</t>
  </si>
  <si>
    <t>Percentage of Ownership</t>
  </si>
  <si>
    <t>Owner Role</t>
  </si>
  <si>
    <t>30.</t>
  </si>
  <si>
    <t>29.</t>
  </si>
  <si>
    <t>Section 504 and Fair Housing Compliance</t>
  </si>
  <si>
    <t>Land</t>
  </si>
  <si>
    <t>Existing Structures</t>
  </si>
  <si>
    <t>Other Acquisition Costs</t>
  </si>
  <si>
    <t xml:space="preserve">Demolition/Clearance </t>
  </si>
  <si>
    <t>Site Remediation</t>
  </si>
  <si>
    <t>Improvements</t>
  </si>
  <si>
    <t>Other Site Work Costs</t>
  </si>
  <si>
    <t>Other Site Work</t>
  </si>
  <si>
    <t>New Construction</t>
  </si>
  <si>
    <t>General Requirements</t>
  </si>
  <si>
    <t>Builder’s Overhead</t>
  </si>
  <si>
    <t xml:space="preserve">Builder Profit </t>
  </si>
  <si>
    <t>Performance Bond Premium</t>
  </si>
  <si>
    <t>Other Construction / Rehabilitation Costs</t>
  </si>
  <si>
    <t>Architect Fee -- Design</t>
  </si>
  <si>
    <t>Engineering Fees</t>
  </si>
  <si>
    <t>Other Owner Costs</t>
  </si>
  <si>
    <t>Project Consultant Fees</t>
  </si>
  <si>
    <t>Legal and Organizational Expenses</t>
  </si>
  <si>
    <t>Survey</t>
  </si>
  <si>
    <t>Appraisal Fees</t>
  </si>
  <si>
    <t>Tap Fees and Impact Fees</t>
  </si>
  <si>
    <t>Permitting Fees</t>
  </si>
  <si>
    <t>Real Estate Attorney Fees</t>
  </si>
  <si>
    <t>Construction Loan Legal Fees</t>
  </si>
  <si>
    <t>Acquisition Costs:</t>
  </si>
  <si>
    <t>Other Owner Costs:</t>
  </si>
  <si>
    <t>Architectural and Engineering Fees:</t>
  </si>
  <si>
    <t>Source</t>
  </si>
  <si>
    <t>Architect Fee-Construction Supervision</t>
  </si>
  <si>
    <t>Interim Financing Costs</t>
  </si>
  <si>
    <t>Construction Insurance</t>
  </si>
  <si>
    <t>Other Interim Financing Costs</t>
  </si>
  <si>
    <t>Credit Report</t>
  </si>
  <si>
    <t>Mortgage Broker Fees</t>
  </si>
  <si>
    <t>Counsel's Fee</t>
  </si>
  <si>
    <t>Lender’s Counsel Fee</t>
  </si>
  <si>
    <t>Initial Project Reserves</t>
  </si>
  <si>
    <t>Initial Rent-Up Reserve</t>
  </si>
  <si>
    <t>Initial Operating Reserve</t>
  </si>
  <si>
    <t>Initial Replacement Reserve</t>
  </si>
  <si>
    <t>Other Initial Project Reserves Costs</t>
  </si>
  <si>
    <t>Tenant Relocation Costs</t>
  </si>
  <si>
    <t>Marketing/Management</t>
  </si>
  <si>
    <t>Operating Expenses</t>
  </si>
  <si>
    <t>Taxes</t>
  </si>
  <si>
    <t>Insurance</t>
  </si>
  <si>
    <t>Other Development Costs</t>
  </si>
  <si>
    <t>Other Development Cost 3</t>
  </si>
  <si>
    <t>Other Development Cost 4</t>
  </si>
  <si>
    <t>Residential</t>
  </si>
  <si>
    <t>Indicate the number of units that meet Section 504</t>
  </si>
  <si>
    <t>Units designated as section 504 units for persons with mobility impairment (5% required)</t>
  </si>
  <si>
    <t>Units designated as section 504 units for persons with sensory impairment (2% required)</t>
  </si>
  <si>
    <t>Property Name</t>
  </si>
  <si>
    <t>Property Location</t>
  </si>
  <si>
    <t>Property Owner</t>
  </si>
  <si>
    <t>Property Developer</t>
  </si>
  <si>
    <t>Number of Buildings in Property</t>
  </si>
  <si>
    <t>Number of Units in Property</t>
  </si>
  <si>
    <t>Occupancy Type</t>
  </si>
  <si>
    <t>Building Type</t>
  </si>
  <si>
    <t>Area of Site</t>
  </si>
  <si>
    <t>If you would like any additional information regarding the property that is not provided above, please contact me.</t>
  </si>
  <si>
    <t>I (We) have prepared the following summary of the proposed property.</t>
  </si>
  <si>
    <t>Units designated as section 504 units for persons with mobility impairment.</t>
  </si>
  <si>
    <t>Units designated as section 504 units for persons with sensory impairment.</t>
  </si>
  <si>
    <t>ADA only applies to common areas that are open to the public (i.e. rental/sales office)</t>
  </si>
  <si>
    <t>Sincerely,</t>
  </si>
  <si>
    <t>cc: Catherine Colby, WVHDF</t>
  </si>
  <si>
    <t>Project Description - Submit the following information</t>
  </si>
  <si>
    <t xml:space="preserve">Submit a letter from the local jurisdiction verifying that the current zoning of the site for the proposed project is compatible with the anticipated use, or include documentation verifying that a request to change current zoning has been submitted to the local jurisdiction.  Should the project receive funding approval, appropriate zoning must be in place prior to executing loan documents.  </t>
  </si>
  <si>
    <t>Entity Name</t>
  </si>
  <si>
    <t>Market Analyst</t>
  </si>
  <si>
    <t>Phase I Environmental Site Assessment Provider</t>
  </si>
  <si>
    <t>Capital Needs Assessment Provider (if applicable)</t>
  </si>
  <si>
    <t>PROJECT INVOLVED</t>
  </si>
  <si>
    <t>Davis-Bacon</t>
  </si>
  <si>
    <t>The property is located in city limits:</t>
  </si>
  <si>
    <t>Mayor's Name</t>
  </si>
  <si>
    <t>CEO's Name</t>
  </si>
  <si>
    <t>Davis-Bacon and other Federal wage rates and labor rules apply if either:</t>
  </si>
  <si>
    <t>Amount</t>
  </si>
  <si>
    <t>Percentage</t>
  </si>
  <si>
    <t>Type of Unit</t>
  </si>
  <si>
    <t>Total Number of Units</t>
  </si>
  <si>
    <t>Number of total years of the rental assistance contract*:</t>
  </si>
  <si>
    <t>Expiration date of rental assistance contract*:</t>
  </si>
  <si>
    <t>*Submit Rental Assistance Contract evidencing total years, expirations date, and option to renew.</t>
  </si>
  <si>
    <t>Year 16</t>
  </si>
  <si>
    <t>Year 17</t>
  </si>
  <si>
    <t>Year 18</t>
  </si>
  <si>
    <t>Year 19</t>
  </si>
  <si>
    <t>Year 20</t>
  </si>
  <si>
    <t>Year 21</t>
  </si>
  <si>
    <t>Year 22</t>
  </si>
  <si>
    <t>Year 23</t>
  </si>
  <si>
    <t>Year 24</t>
  </si>
  <si>
    <t>Year 25</t>
  </si>
  <si>
    <t>Year 26</t>
  </si>
  <si>
    <t>Year 27</t>
  </si>
  <si>
    <t>Year 28</t>
  </si>
  <si>
    <t>Year 29</t>
  </si>
  <si>
    <t>Year 30</t>
  </si>
  <si>
    <t>OWNER:</t>
  </si>
  <si>
    <t>Property Amenities, Facilities, Equipment or Services</t>
  </si>
  <si>
    <t>Smoke Detectors</t>
  </si>
  <si>
    <t>Fire Alarms</t>
  </si>
  <si>
    <t>Range</t>
  </si>
  <si>
    <t>Kitchen Exhaust</t>
  </si>
  <si>
    <t>Sprinkler Systems</t>
  </si>
  <si>
    <t>Air Conditioning</t>
  </si>
  <si>
    <t>Garbage Disposal</t>
  </si>
  <si>
    <t>Fire Extinguishers</t>
  </si>
  <si>
    <t>Dishwasher</t>
  </si>
  <si>
    <t>Refrigerator</t>
  </si>
  <si>
    <t>Elevator</t>
  </si>
  <si>
    <t>Bathroom Exhaust</t>
  </si>
  <si>
    <t>The property will provide social activities/facilities:</t>
  </si>
  <si>
    <t>The property will provide security features:</t>
  </si>
  <si>
    <t>The property will provide recreational activities/facilities:</t>
  </si>
  <si>
    <t>The property will provide other amenities, facilities, equipment or services not listed above:</t>
  </si>
  <si>
    <t>The property contains market rate residential rental units:</t>
  </si>
  <si>
    <t>Parking - Number of spaces:</t>
  </si>
  <si>
    <t>Owner Certification - The undersigned owner:</t>
  </si>
  <si>
    <t>understands and agrees that he/she is responsible for the inclusion with this application of any and all of the attachments necessary to substantiate and verify the property's satisfaction of the requirements for the type of application being herein submitted, and to substantiate and verify the responses and information provided in this application;</t>
  </si>
  <si>
    <t>By:</t>
  </si>
  <si>
    <t>(Legal Name of Owner)</t>
  </si>
  <si>
    <t>(Authorized Representative's Signature)</t>
  </si>
  <si>
    <t>Name:</t>
  </si>
  <si>
    <t>Title:</t>
  </si>
  <si>
    <t xml:space="preserve">STATE OF :  </t>
  </si>
  <si>
    <t>COUNTY OF:</t>
  </si>
  <si>
    <t>To-Wit:</t>
  </si>
  <si>
    <t>My commission expires:</t>
  </si>
  <si>
    <t>Notary Public:</t>
  </si>
  <si>
    <t>(Notary Public's Signature)</t>
  </si>
  <si>
    <t>is responsible for all amounts, calculations and other information relating to the determination of each unit's (building's) costs;</t>
  </si>
  <si>
    <t>Units:</t>
  </si>
  <si>
    <t>Interest rate</t>
  </si>
  <si>
    <t>Loan term</t>
  </si>
  <si>
    <t>Amortization term</t>
  </si>
  <si>
    <t>Primary Developer Information</t>
  </si>
  <si>
    <t>Co-Developer Information</t>
  </si>
  <si>
    <t>Primary Developer Name</t>
  </si>
  <si>
    <t>Co-Developer Name</t>
  </si>
  <si>
    <t>Total Number of HOME Units</t>
  </si>
  <si>
    <t>Total Ownership</t>
  </si>
  <si>
    <t>Primary Developer</t>
  </si>
  <si>
    <t>Phone Number</t>
  </si>
  <si>
    <t>Contact Person for Above Source</t>
  </si>
  <si>
    <t>1-800-983-9843</t>
  </si>
  <si>
    <t>Loan Term</t>
  </si>
  <si>
    <t>Amortization Term</t>
  </si>
  <si>
    <t>Financing Type</t>
  </si>
  <si>
    <t>Uses of Funds:  Summarize the property costs below.</t>
  </si>
  <si>
    <t>Property Costs - Residential Rental Units</t>
  </si>
  <si>
    <t>Property Costs - Commercial Residential Rental Units</t>
  </si>
  <si>
    <t>Property Cost Total</t>
  </si>
  <si>
    <t>Composite</t>
  </si>
  <si>
    <t>TABLE B.  USES OF FUNDS</t>
  </si>
  <si>
    <t>Microwave</t>
  </si>
  <si>
    <t>Window Treatment - Type:</t>
  </si>
  <si>
    <t>Janitor/Cleaning-Payroll/Contract</t>
  </si>
  <si>
    <t>Miscellaneous Administrative</t>
  </si>
  <si>
    <t>Demonstration of Value</t>
  </si>
  <si>
    <t>Number of Project Based Rental Assistance</t>
  </si>
  <si>
    <t>Eligible Match Funds</t>
  </si>
  <si>
    <t>Lead Based Paint and/or Asbestos</t>
  </si>
  <si>
    <t>Copy of letter sent to CEO of Jurisdiction</t>
  </si>
  <si>
    <t>Bylaws</t>
  </si>
  <si>
    <t>Area Map indicating project location</t>
  </si>
  <si>
    <t>Proof of Date Structure Built (for existing property)</t>
  </si>
  <si>
    <t>Permanent Financing Commitments</t>
  </si>
  <si>
    <t>Rent Roll Reports</t>
  </si>
  <si>
    <t>Fully executed Certificate of Section 3 Compliance</t>
  </si>
  <si>
    <t>Executed and notarized Owner Certification</t>
  </si>
  <si>
    <t>Other Lender</t>
  </si>
  <si>
    <t xml:space="preserve">Complete the grid below.  </t>
  </si>
  <si>
    <t>Historic Review</t>
  </si>
  <si>
    <t>Anticipated Date of First Draw</t>
  </si>
  <si>
    <t>Achievement of Full Occupancy</t>
  </si>
  <si>
    <t>MBE</t>
  </si>
  <si>
    <t>WBE</t>
  </si>
  <si>
    <t>The previous year's Rent Roll.</t>
  </si>
  <si>
    <t>Total Project Costs</t>
  </si>
  <si>
    <t>Fully completed Self-Score Tally Sheet</t>
  </si>
  <si>
    <t>Permanent Financing (Points available:  0  [Minimum Requirement])</t>
  </si>
  <si>
    <t>Development Team (Points available:  0-5)</t>
  </si>
  <si>
    <t>Development Schedule (Points available:  0-15)</t>
  </si>
  <si>
    <t>Experience and Qualifications - Rental Development and Property Management (Points Available:  0-20)</t>
  </si>
  <si>
    <t>Notification of the Chief Executive Officer of the Local Jurisdiction (Points available:  0  [Minimum Requirement])</t>
  </si>
  <si>
    <t>Marketing (Points available:  0  [Minimum Requirement])</t>
  </si>
  <si>
    <t>TABLE C.  MATCH SUMMARY</t>
  </si>
  <si>
    <t>TABLE D.  LEVERAGE SUMMARY</t>
  </si>
  <si>
    <t>Funds Proposal (DSCR Points available:  0-15)</t>
  </si>
  <si>
    <t>NAME OF NONPROFIT CHDO</t>
  </si>
  <si>
    <t>Property</t>
  </si>
  <si>
    <t>Debit</t>
  </si>
  <si>
    <t>Credit</t>
  </si>
  <si>
    <t>Balance</t>
  </si>
  <si>
    <t>123 Main St., City,</t>
  </si>
  <si>
    <t>Proceeds from sale of 123 Main St., City, County</t>
  </si>
  <si>
    <t>New Project Unit 1, City</t>
  </si>
  <si>
    <t>Title Opinion</t>
  </si>
  <si>
    <t>Plans &amp; Specifications</t>
  </si>
  <si>
    <t>Site Development Plan</t>
  </si>
  <si>
    <t>456 Main St., City</t>
  </si>
  <si>
    <t>Proceeds from sale of 456 Main St., City, County</t>
  </si>
  <si>
    <t>THE FOLLOWING IS INCLUDED FOR EXAMPLE PURPOSES ONLY AND SHOULD BE DELETED WHEN PROCEEDS REPORT IS COMPLETED.</t>
  </si>
  <si>
    <t>Rental Assistance Contract</t>
  </si>
  <si>
    <t>Fully completed and executed Authorization to Release Information</t>
  </si>
  <si>
    <t>Title</t>
  </si>
  <si>
    <t>The project's audited financial statements (3 most recent).</t>
  </si>
  <si>
    <t>Year-end operating information from comparable project currently in operation</t>
  </si>
  <si>
    <t>Year-end operating information from previous year</t>
  </si>
  <si>
    <t>19.</t>
  </si>
  <si>
    <t>Related to Owner/ Contractor and/or Developer</t>
  </si>
  <si>
    <t>Has this entity ever been debarred or suspended from any local, state, or federal housing program?</t>
  </si>
  <si>
    <t>32.</t>
  </si>
  <si>
    <t>33.</t>
  </si>
  <si>
    <t>35.</t>
  </si>
  <si>
    <t>36.</t>
  </si>
  <si>
    <t>37.</t>
  </si>
  <si>
    <t>38.</t>
  </si>
  <si>
    <t>Interior Square
Feet</t>
  </si>
  <si>
    <t>Total
Square
Feet</t>
  </si>
  <si>
    <t>Unit
Size</t>
  </si>
  <si>
    <t>HUD High HOME
Rent Restriction</t>
  </si>
  <si>
    <t>#
of Units</t>
  </si>
  <si>
    <r>
      <t xml:space="preserve">Indicate those items that are provided to the tenants in the units </t>
    </r>
    <r>
      <rPr>
        <b/>
        <u/>
        <sz val="10"/>
        <rFont val="Arial Narrow"/>
        <family val="2"/>
      </rPr>
      <t>OR</t>
    </r>
    <r>
      <rPr>
        <b/>
        <sz val="10"/>
        <rFont val="Arial Narrow"/>
        <family val="2"/>
      </rPr>
      <t xml:space="preserve"> for common use for all tenants:</t>
    </r>
  </si>
  <si>
    <t>34.</t>
  </si>
  <si>
    <t>39.</t>
  </si>
  <si>
    <t xml:space="preserve">Authorization to Release Information </t>
  </si>
  <si>
    <t xml:space="preserve">Project Name:  </t>
  </si>
  <si>
    <t xml:space="preserve">Project Address:  </t>
  </si>
  <si>
    <t>To Whom It May Concern:</t>
  </si>
  <si>
    <t>A copy of this authorization may be accepted as an original.</t>
  </si>
  <si>
    <t>40.</t>
  </si>
  <si>
    <t>Permanent Loan Origination Fees</t>
  </si>
  <si>
    <t>Other Development Cost 1</t>
  </si>
  <si>
    <t>Other Development Cost 2</t>
  </si>
  <si>
    <t>Total Residential Costs</t>
  </si>
  <si>
    <t>Example:  Land</t>
  </si>
  <si>
    <t>HOME</t>
  </si>
  <si>
    <t>Total Non-Residential Costs</t>
  </si>
  <si>
    <t>If there is (are) existing structure(s), provide documentation from the taxing authority or other third-party source indicating the year the structure was built.</t>
  </si>
  <si>
    <t>Transfer of physical assets is required:</t>
  </si>
  <si>
    <t>Select One</t>
  </si>
  <si>
    <t>There is an identity of interest between the buyer and seller:</t>
  </si>
  <si>
    <t>Site Control is in the name of the ownership entity in the form of a (an):</t>
  </si>
  <si>
    <t>Expiration date of site control document:</t>
  </si>
  <si>
    <t>State whether the project is occupied at the time of proposal submission:</t>
  </si>
  <si>
    <t>If "yes" to above, do the Sources and Uses reflect labor costs based on Davis-Bacon rates?</t>
  </si>
  <si>
    <t>Multi-Family Residential Rental</t>
  </si>
  <si>
    <t>Single Room Occupancy</t>
  </si>
  <si>
    <t>Group Home</t>
  </si>
  <si>
    <t>Acquisition</t>
  </si>
  <si>
    <t>Adaptive Re-Use</t>
  </si>
  <si>
    <t>Family</t>
  </si>
  <si>
    <t>Elderly</t>
  </si>
  <si>
    <t>Garden</t>
  </si>
  <si>
    <t>Townhouse</t>
  </si>
  <si>
    <t>Other</t>
  </si>
  <si>
    <t xml:space="preserve">There is an option to renew the rental assistance contract*: </t>
  </si>
  <si>
    <t>CERTIFICATE OF SECTION 3 COMPLIANCE</t>
  </si>
  <si>
    <t>PURPOSE, AUTHORITY AND RESPONSIBILITY</t>
  </si>
  <si>
    <t>Certificate of Section 3 Compliance To Be Submitted With Funding Applications</t>
  </si>
  <si>
    <t>Signed and sworn to before me, the undersigned authority on this</t>
  </si>
  <si>
    <t>, day of</t>
  </si>
  <si>
    <t>property (is/are/will be) located.</t>
  </si>
  <si>
    <t xml:space="preserve">Commission), the locality within which the building(s) in the proposed </t>
  </si>
  <si>
    <t>(Project Name)</t>
  </si>
  <si>
    <t>Re:</t>
  </si>
  <si>
    <t>Transitional</t>
  </si>
  <si>
    <t>Total Eligible Match Funds</t>
  </si>
  <si>
    <t>Resolution</t>
  </si>
  <si>
    <t>List of Current Officers/Members/Partners</t>
  </si>
  <si>
    <t>Net Rent - Market Rate Rental Units</t>
  </si>
  <si>
    <t>Total Net Rent</t>
  </si>
  <si>
    <t>Total Other Income</t>
  </si>
  <si>
    <t>Less: Total Expenses Other than Interest and Depreciation</t>
  </si>
  <si>
    <t>30-Year Annual Cash Flow Projection</t>
  </si>
  <si>
    <t>Estimated Annual Percentage of Increase for:</t>
  </si>
  <si>
    <t>from HUD</t>
  </si>
  <si>
    <t>from RD</t>
  </si>
  <si>
    <t>Identify the entities anticipated to be involved in implementing the project.</t>
  </si>
  <si>
    <t>Select</t>
  </si>
  <si>
    <t>SAMPLE</t>
  </si>
  <si>
    <t>[If A, above is YES] Provide city name:</t>
  </si>
  <si>
    <t>[If A, above is NO] Provide county name:</t>
  </si>
  <si>
    <t>Operating Costs (MINIUMUM REQUIREMENT)</t>
  </si>
  <si>
    <t>Sources &amp; Uses of Funds (MINIUMUM REQUIREMENT)</t>
  </si>
  <si>
    <t>Project budget is complete and anticipated development costs are reasonable.</t>
  </si>
  <si>
    <t>Project Budget (MINIMUM REQUIREMENT)</t>
  </si>
  <si>
    <t>Upon thorough review of three most recent years of audited financial statements (which includes, but is not limited to the analysis of:  cash flows, financial ratios, debt service coverage ratios, and any audit findings), the developer(s) and ownership entity are determined to be fiscally sound.</t>
  </si>
  <si>
    <t>Fiscal Soundness of Developer(s) and Ownership Entity (MINIUMUM REQUIREMENT)</t>
  </si>
  <si>
    <t>Notification of CEO of Jurisdiction (MINIMUM REQUIREMENT)</t>
  </si>
  <si>
    <t>Continuous Site Control (MINIMUM REQUIREMENT)</t>
  </si>
  <si>
    <t>MINIMUM REQUIREMENTS (MUST BE MET TO BE CONSIDERED)</t>
  </si>
  <si>
    <t>Score</t>
  </si>
  <si>
    <t>Applicant</t>
  </si>
  <si>
    <t>Self-Scoring Tally Sheet</t>
  </si>
  <si>
    <t>West Virginia Housing Development Fund</t>
  </si>
  <si>
    <t>41.</t>
  </si>
  <si>
    <t>Scoring Criteria</t>
  </si>
  <si>
    <t>POINTS AVAILABLE FOR SELF SCORING</t>
  </si>
  <si>
    <t>Points</t>
  </si>
  <si>
    <t>Available</t>
  </si>
  <si>
    <t>MBE/WBE Project Participation</t>
  </si>
  <si>
    <t>Entities anticipated to be involved in implementing the project include registered minority- or women-owned business enterprise(s).</t>
  </si>
  <si>
    <t>Rehabilitation of Existing Projects or Adaptive Re-Use Projects</t>
  </si>
  <si>
    <t>Within 12 months</t>
  </si>
  <si>
    <t>Within 15 months</t>
  </si>
  <si>
    <t>Within 18 months</t>
  </si>
  <si>
    <t>Within 24 months</t>
  </si>
  <si>
    <t>Developer Experience</t>
  </si>
  <si>
    <t>Property Management</t>
  </si>
  <si>
    <t>Property Type and Size</t>
  </si>
  <si>
    <t>Debt Service Coverage Ratio</t>
  </si>
  <si>
    <t>Greater than or equal to 1.25</t>
  </si>
  <si>
    <t>Greater than or equal to 1.20 and less than 1.25</t>
  </si>
  <si>
    <t>Less than 1.20</t>
  </si>
  <si>
    <t>Unit Features</t>
  </si>
  <si>
    <t>(select all that are applicable)</t>
  </si>
  <si>
    <t>Outstanding and/or Unresolved Issues of Noncompliance (MINIUMUM REQUIREMENT)</t>
  </si>
  <si>
    <t>Less than or equal to 20%</t>
  </si>
  <si>
    <t>Greater than 20% to less than or equal to 40%</t>
  </si>
  <si>
    <t>Greater than 40% to less than or equal to 60%</t>
  </si>
  <si>
    <t>Greater than 60% to less than or equal to 100%</t>
  </si>
  <si>
    <t>g.</t>
  </si>
  <si>
    <t>501(c)(3) Status</t>
  </si>
  <si>
    <t>Articles of Incorporation or Articles of Organization from SOS Office</t>
  </si>
  <si>
    <t>Certificate of Authorization from SOS Office</t>
  </si>
  <si>
    <t xml:space="preserve">Ownership Entity Governing Documents and Project Resolution     </t>
  </si>
  <si>
    <t>Stove Top Fire Suppression or Prevention (Points available:  0-15)</t>
  </si>
  <si>
    <t>Stove Top Fire Suppression or Prevention</t>
  </si>
  <si>
    <t>No outstanding and/or unresolved issues of noncompliance after the end of the correction period as regulated by the Fund's Asset Management Department.</t>
  </si>
  <si>
    <t xml:space="preserve">WVHDF </t>
  </si>
  <si>
    <r>
      <t xml:space="preserve">Evidence of delivery of letter </t>
    </r>
    <r>
      <rPr>
        <b/>
        <i/>
        <sz val="10"/>
        <color theme="1"/>
        <rFont val="Arial Narrow"/>
        <family val="2"/>
      </rPr>
      <t>ON OR BEFORE DUE DATE OF RFP</t>
    </r>
  </si>
  <si>
    <r>
      <t>Rehabilitation and less than</t>
    </r>
    <r>
      <rPr>
        <b/>
        <sz val="10"/>
        <rFont val="Arial Narrow"/>
        <family val="2"/>
      </rPr>
      <t xml:space="preserve"> 21 total units</t>
    </r>
  </si>
  <si>
    <r>
      <t xml:space="preserve">Rehabilitation and greater than or equal to </t>
    </r>
    <r>
      <rPr>
        <b/>
        <sz val="10"/>
        <rFont val="Arial Narrow"/>
        <family val="2"/>
      </rPr>
      <t>21 total units</t>
    </r>
  </si>
  <si>
    <r>
      <t>New construction and less than</t>
    </r>
    <r>
      <rPr>
        <b/>
        <sz val="10"/>
        <rFont val="Arial Narrow"/>
        <family val="2"/>
      </rPr>
      <t xml:space="preserve"> 21 total units</t>
    </r>
  </si>
  <si>
    <r>
      <t xml:space="preserve">New construction and greater than or equal to </t>
    </r>
    <r>
      <rPr>
        <b/>
        <sz val="10"/>
        <rFont val="Arial Narrow"/>
        <family val="2"/>
      </rPr>
      <t>21 total units</t>
    </r>
  </si>
  <si>
    <r>
      <t xml:space="preserve">Asbestos Plan </t>
    </r>
    <r>
      <rPr>
        <b/>
        <i/>
        <sz val="10"/>
        <color theme="1"/>
        <rFont val="Arial Narrow"/>
        <family val="2"/>
      </rPr>
      <t>professionally prepared</t>
    </r>
  </si>
  <si>
    <r>
      <t xml:space="preserve">Lead-Based Paint Plan </t>
    </r>
    <r>
      <rPr>
        <b/>
        <i/>
        <sz val="10"/>
        <color theme="1"/>
        <rFont val="Arial Narrow"/>
        <family val="2"/>
      </rPr>
      <t>professionally prepared</t>
    </r>
  </si>
  <si>
    <t>Relocation Consultant (if applicable)</t>
  </si>
  <si>
    <t>**</t>
  </si>
  <si>
    <t>understands that no project will be considered if there are outstanding and/or unresolved issues of noncompliance after the end of the correction period as regulated by the Fund's Asset Management Department.</t>
  </si>
  <si>
    <t>10% CHDO fee</t>
  </si>
  <si>
    <t xml:space="preserve">Marketing (MINIMUM REQUIREMENT)   </t>
  </si>
  <si>
    <t>Does a Habitability Code Standard exist for the local jurisdiction in which the project is located?</t>
  </si>
  <si>
    <t>Habitability Code Standard</t>
  </si>
  <si>
    <t>If the answer is yes, provide a copy of the Habitability Code Standard for the local jurisdiction in which the project is located.</t>
  </si>
  <si>
    <t>Co-Developer (if applicable)</t>
  </si>
  <si>
    <t>Non-Residential</t>
  </si>
  <si>
    <t>IN WITNESS WHEREOF, the owner has caused this document to be duly executed in its name on this</t>
  </si>
  <si>
    <t>Attachments Checklist</t>
  </si>
  <si>
    <t>RESIDENTIAL DEVELOPMENT SOURCES AND USES (Points available:  0  [Minimum Requirement])</t>
  </si>
  <si>
    <t>Persons with Disabilities</t>
  </si>
  <si>
    <t>HOME and HTF PROGRAMS</t>
  </si>
  <si>
    <t>HTF</t>
  </si>
  <si>
    <t>Proposed HOME Funds</t>
  </si>
  <si>
    <t>Proposed HTF Funds</t>
  </si>
  <si>
    <t>HOME and/or HTF-assisted units</t>
  </si>
  <si>
    <t>non-HOME and/or HTF units</t>
  </si>
  <si>
    <t>Proposed HOME and/or HTF Funds</t>
  </si>
  <si>
    <t>Property Rents for HOME, HTF and LIHTC Residential Rental Units</t>
  </si>
  <si>
    <t>HUD HTF Rent Restriction</t>
  </si>
  <si>
    <t>Requesting the following HOME amount and terms:</t>
  </si>
  <si>
    <t>Requesting the following HTF amount and terms:</t>
  </si>
  <si>
    <t>HOME amount</t>
  </si>
  <si>
    <t>HTF amount</t>
  </si>
  <si>
    <t>Type of Rent Subsidy:  (Points available:  0-25)</t>
  </si>
  <si>
    <t>Number of units that have or will receive assistance:</t>
  </si>
  <si>
    <t>OR</t>
  </si>
  <si>
    <t>The undersigned owner, being duly authorized, hereby represents and certifies that the information set forth in this application, or in any revisions submitted thereto, and in any attachments, in support thereof, is true, correct, accurate and complete to the best of his/her knowledge and belief.  The undersigned owner also certifies that all HOME and/or HTF application forms have not been changed (other than the completion of the appropriate blanks) from the original form, format, and content provided by the Fund.</t>
  </si>
  <si>
    <t>agrees that the Fund will not be held responsible or liable for any representations made to the undersigned owner or its investors relating to the Fund's HOME and/or HTF Programs;</t>
  </si>
  <si>
    <t>is responsible for all responses and information furnished in this application and understands that any improper or incorrect response or information could result in a reduction or an elimination of the HOME and/or HTF funds requested;</t>
  </si>
  <si>
    <t>understands that the Fund's obligation to monitor for compliance with the requirements of the Codes, as applicable, do not make the Fund liable for an owner's noncompliance or relieve an owner of its responsibility for compliance;</t>
  </si>
  <si>
    <t>I am (We are) proposing to develop the above-referenced property using HOME Investment Partnerships Program funds</t>
  </si>
  <si>
    <t>Edit the letter to include the funding requested.</t>
  </si>
  <si>
    <r>
      <t>and Housing Trust Fund Program funds</t>
    </r>
    <r>
      <rPr>
        <b/>
        <sz val="10"/>
        <rFont val="Arial Narrow"/>
        <family val="2"/>
      </rPr>
      <t>**</t>
    </r>
    <r>
      <rPr>
        <sz val="10"/>
        <rFont val="Arial Narrow"/>
        <family val="2"/>
      </rPr>
      <t xml:space="preserve">.  I am (We are) notifying you, as the Mayor (President) of the (Municipality/County </t>
    </r>
  </si>
  <si>
    <t>CHDO PROCEEDS REPORT (TO BE COMPLETED BY CERTIFIED CHDOS)</t>
  </si>
  <si>
    <t>HOME and/or HTF Applicant</t>
  </si>
  <si>
    <t>If the Project is selected for an award of HOME and/or HTF funds, then an appraisal must be submitted, prior to the execution of the Written Agreement, that states the appraised value on an "as is" and "after improvements" basis for the Project (prepared under the cost method).</t>
  </si>
  <si>
    <t>Submit written permanent, firm financing commitments from all sources of permanent financing, including developer-provided financing.</t>
  </si>
  <si>
    <t>WVHDF reserves the right to adjust the HOME and/or HTF sources, which will be determined in project underwriting.</t>
  </si>
  <si>
    <t>Is (are) the developer(s) a CHDO(s)?</t>
  </si>
  <si>
    <t>Is (are) the developer(s) a Public Housing Authority?</t>
  </si>
  <si>
    <t>Primary Developer and Co-Developer Information</t>
  </si>
  <si>
    <t>TABLE A.  SOURCES OF FUNDS PROPOSAL *</t>
  </si>
  <si>
    <t>5</t>
  </si>
  <si>
    <t>HOME Investments Partnerships and Housing Trust Fund Programs</t>
  </si>
  <si>
    <t>Date of UA</t>
  </si>
  <si>
    <t>Total Number of HTF Units</t>
  </si>
  <si>
    <t>assumes all damages, losses, costs, and expenses directly or indirectly resulting from, arising out of, or relating to information concerning acceptance in, consideration for approval or disapproval for participation in the Fund's HOME and/or HTF Programs, and, accordingly, agrees to indemnify and hold harmless the Fund against any and all claims, suits, losses, damages, costs, and expenses of any kind and of any nature that the Fund, the undersigned owner or its investors may suffer, incur, or pay;</t>
  </si>
  <si>
    <t>understands that the Fund will charge the owner a Compliance Monitoring Fee, and hereby agrees and consents to pay such Fee upon written notification by the Fund;</t>
  </si>
  <si>
    <t>The undersigned applied for a HOME and/or HTF loan(s) from the West Virginia Housing Development Fund (the “Fund”) to finance a portion of the Project.  As part of the application process, the Fund may verify other sources of funding for the Project.</t>
  </si>
  <si>
    <t>The undersigned authorizes all funding sources for the Project to provide to the Fund any and all information and documentation requested by the Fund regarding the undersigned and/or Project.  Such information includes, but is not limited to, account history, length of business relationship, history or business relationship, credit worthiness, and the terms of or a copy of the financing commitment for the Project.  The Fund may address this authorization to any party named in the HOME and/or HTF loan application.</t>
  </si>
  <si>
    <t>understands that the Codes, as applicable, require the Fund, as the participating jurisdiction for the State of West Virginia and the state-designated entity, as applicable, to monitor for compliance as mandated by the Codes;</t>
  </si>
  <si>
    <t xml:space="preserve">Tenant
Paid
Rent </t>
  </si>
  <si>
    <t xml:space="preserve"># of Res. Rental Buildings </t>
  </si>
  <si>
    <r>
      <t xml:space="preserve">Site Work Costs </t>
    </r>
    <r>
      <rPr>
        <b/>
        <i/>
        <sz val="10"/>
        <rFont val="Arial Narrow"/>
        <family val="2"/>
      </rPr>
      <t>(not included in construction contract):</t>
    </r>
  </si>
  <si>
    <t xml:space="preserve">Demolition / Clearance </t>
  </si>
  <si>
    <t>Architect Fee Construction Supervision</t>
  </si>
  <si>
    <t>Other Architectural and Engineering Fees</t>
  </si>
  <si>
    <t>Soil Boring, Envir. Survey, Lead-Based Paint Eval.</t>
  </si>
  <si>
    <t>Title and Recording Costs (for permanent financing)</t>
  </si>
  <si>
    <t>Other Project Administration &amp; Management Costs</t>
  </si>
  <si>
    <t>Title &amp; Recording Costs (for the construction loan)</t>
  </si>
  <si>
    <t>Permanent Financing Fees &amp; Expenses</t>
  </si>
  <si>
    <t>Other Perm. Financing Fees &amp; Expenses</t>
  </si>
  <si>
    <t>Other Project Admin. &amp; Management Costs</t>
  </si>
  <si>
    <t>Other Construction/ Rehabilitation Costs</t>
  </si>
  <si>
    <t>For Profit or
Not for Profit</t>
  </si>
  <si>
    <t xml:space="preserve">Is the proposed project requesting HTF funds for the rehabilitation of existing public housing units in which the public housing assistance will be converted and used at the properties under the Rental Assistance Demonstration (RAD) program under HUD's 2012 Appropriations Act or subsequent statutes?  The public housing units rehabilitated using HTF funds must receive Public Housing Operating Fund assistance (and may receive Public Housing Capital Fund assistance) under section 9 of the Act.  These units cannot receive HTF Operating Cost Assistance.    </t>
  </si>
  <si>
    <r>
      <rPr>
        <u/>
        <sz val="9.75"/>
        <rFont val="Arial Narrow"/>
        <family val="2"/>
      </rPr>
      <t>Profit or nonprofit corporations:</t>
    </r>
    <r>
      <rPr>
        <sz val="9.75"/>
        <rFont val="Arial Narrow"/>
        <family val="2"/>
      </rPr>
      <t xml:space="preserve"> include a copy of the Board of Directors’ Resolution approving the project and authorizing the request for funding.  Attach a copy of your Articles of Incorporation (from SOS Office), Bylaws, 501(c)(3) status, if applicable, and list of current officers.</t>
    </r>
  </si>
  <si>
    <r>
      <rPr>
        <u/>
        <sz val="9.75"/>
        <rFont val="Arial Narrow"/>
        <family val="2"/>
      </rPr>
      <t>Limited Liability Company</t>
    </r>
    <r>
      <rPr>
        <sz val="9.75"/>
        <rFont val="Arial Narrow"/>
        <family val="2"/>
      </rPr>
      <t>:  include a copy of the ownership entity's Resolution approving the project and authorizing the request for funding.  Attach a copy of your Articles of Organization (from SOS Office), Certificate of Limited Liability Company (from SOS Office), Certificate of Authorization (from SOS Office), if applicable, and list of members.</t>
    </r>
  </si>
  <si>
    <t>Is the proposed project requesting HTF funds for new construction or rehabilitation of public housing as part of the Choice Neighborhoods for new public housing units that have or will request Low-Income Housing Tax Credits?  The public housing units constructed using HTF funds must replace units that were removed from a PHA's public housing inventory as part of a Choice program grant, or as part of a mixed-financed development under section 35 of the 1937 Act.  The number of replacement units cannot be more than the number of units removed from the PHA's inventory.  The public housing units constructed or rehabilitated using funds under this part must receive Public Housing Operating Fund assistance (and may receive Public Housing Capital Fund assistance) under section 9 of the 1937 Act.  These units cannot receive HTF Operating Cost Assistance.</t>
  </si>
  <si>
    <r>
      <t xml:space="preserve">The local jurisdiction is the city, town, or municipality within which the buildings in a property are or will be located. In the event the buildings in a property are not, or will not be located within a city's, town's or municipality's limits, the local jurisdiction is the county within which the buildings are or will be located.  The Chief Executive Officer for a city, town, or municipality is the </t>
    </r>
    <r>
      <rPr>
        <u/>
        <sz val="10"/>
        <rFont val="Arial Narrow"/>
        <family val="2"/>
      </rPr>
      <t>Mayor</t>
    </r>
    <r>
      <rPr>
        <sz val="10"/>
        <rFont val="Arial Narrow"/>
        <family val="2"/>
      </rPr>
      <t xml:space="preserve">.  The Chief Executive Officer for a county is the </t>
    </r>
    <r>
      <rPr>
        <u/>
        <sz val="10"/>
        <rFont val="Arial Narrow"/>
        <family val="2"/>
      </rPr>
      <t>President of the County Commission</t>
    </r>
    <r>
      <rPr>
        <sz val="10"/>
        <rFont val="Arial Narrow"/>
        <family val="2"/>
      </rPr>
      <t>.</t>
    </r>
  </si>
  <si>
    <t>Stand-alone Accessory Buildings</t>
  </si>
  <si>
    <t>Construction Loan Origination Fee</t>
  </si>
  <si>
    <t>Other Permanent Financing Fees and Expenses</t>
  </si>
  <si>
    <r>
      <t xml:space="preserve">Site Work Costs </t>
    </r>
    <r>
      <rPr>
        <b/>
        <i/>
        <sz val="10"/>
        <rFont val="Arial Narrow"/>
        <family val="2"/>
      </rPr>
      <t>(not incl. in construction contract):</t>
    </r>
  </si>
  <si>
    <t>Construction/Rehab Costs (const. contract costs):</t>
  </si>
  <si>
    <t>Sources of Funds:  Permanent Financing listed in order by lien position.  The preferred lien position for HOME and HTF funds is the first position.  When the project is underwritten, the lien positions of HOME and HTF funds will be discussed.</t>
  </si>
  <si>
    <t># of Non-Res. Buildings</t>
  </si>
  <si>
    <t>years</t>
  </si>
  <si>
    <t>Section 8 Moderate Rehabilitation</t>
  </si>
  <si>
    <t>HUD Housing Choice Vouchers (HCV), tenant-based</t>
  </si>
  <si>
    <t>Public Housing Operating Subsidy</t>
  </si>
  <si>
    <t>HUD Project-Based Vouchers (PBV)</t>
  </si>
  <si>
    <t>USDA Rental Assistance Program</t>
  </si>
  <si>
    <t>Other Federal Rental Assistance, describe:</t>
  </si>
  <si>
    <t>Net Rents:</t>
  </si>
  <si>
    <t>Total Income:</t>
  </si>
  <si>
    <t>Rehabilitation*</t>
  </si>
  <si>
    <r>
      <rPr>
        <u/>
        <sz val="9.75"/>
        <rFont val="Arial Narrow"/>
        <family val="2"/>
      </rPr>
      <t>Limited Partnership</t>
    </r>
    <r>
      <rPr>
        <sz val="9.75"/>
        <rFont val="Arial Narrow"/>
        <family val="2"/>
      </rPr>
      <t>:  include a copy of the ownership entity's Resolution approving the project and authorizing the request for funding.  Attach a copy of your Certificate of Limited Partnership (from SOS Office), Certificate of Authorization (from SOS Office), if applicable, and partner name and information.</t>
    </r>
  </si>
  <si>
    <t>The minimum number of HOME-assisted units is 12 or more.</t>
  </si>
  <si>
    <t>Davis-Bacon Requirements - APPLICABLE ONLY TO HOME-FUNDED PROJECTS</t>
  </si>
  <si>
    <t>is responsible for ensuring that the project consists or will consist of units (and/or buildings) as defined in the HOME Investment Partnerships and/or Housing Trust Fund Programs, as applicable, and for ensuring that the property is in continuous compliance with all requirements imposed under Title 24 Code of Federal Regulations Part 92 and Part 93, respectively ("Codes");</t>
  </si>
  <si>
    <r>
      <t>Item #5 - Ownership Entity Documents</t>
    </r>
    <r>
      <rPr>
        <b/>
        <i/>
        <sz val="10"/>
        <color indexed="8"/>
        <rFont val="Arial Narrow"/>
        <family val="2"/>
      </rPr>
      <t xml:space="preserve"> </t>
    </r>
    <r>
      <rPr>
        <i/>
        <sz val="10"/>
        <color indexed="8"/>
        <rFont val="Arial Narrow"/>
        <family val="2"/>
      </rPr>
      <t>(located on page 3)</t>
    </r>
  </si>
  <si>
    <r>
      <t xml:space="preserve">Item #6 - Project Description </t>
    </r>
    <r>
      <rPr>
        <i/>
        <sz val="10"/>
        <color theme="1"/>
        <rFont val="Arial Narrow"/>
        <family val="2"/>
      </rPr>
      <t>(located on page 3)</t>
    </r>
  </si>
  <si>
    <r>
      <t>Item #7 - Site Control</t>
    </r>
    <r>
      <rPr>
        <i/>
        <sz val="10"/>
        <color indexed="8"/>
        <rFont val="Arial Narrow"/>
        <family val="2"/>
      </rPr>
      <t xml:space="preserve"> (located on page 3)</t>
    </r>
  </si>
  <si>
    <t>CHDO Proceeds Report (See Page 26)</t>
  </si>
  <si>
    <r>
      <t>Tenant Relocation Plan</t>
    </r>
    <r>
      <rPr>
        <b/>
        <sz val="10"/>
        <color theme="1"/>
        <rFont val="Arial Narrow"/>
        <family val="2"/>
      </rPr>
      <t xml:space="preserve"> </t>
    </r>
    <r>
      <rPr>
        <b/>
        <i/>
        <sz val="10"/>
        <rFont val="Arial Narrow"/>
        <family val="2"/>
      </rPr>
      <t>DATED PRIOR TO RFP SUBMISSION</t>
    </r>
  </si>
  <si>
    <r>
      <t>General Information Notices</t>
    </r>
    <r>
      <rPr>
        <b/>
        <i/>
        <sz val="10"/>
        <color theme="1"/>
        <rFont val="Arial Narrow"/>
        <family val="2"/>
      </rPr>
      <t xml:space="preserve"> DATED PRIOR TO RFP SUBMISSION</t>
    </r>
  </si>
  <si>
    <t>Project's audited financial statements (3 most recent years)</t>
  </si>
  <si>
    <r>
      <t xml:space="preserve">If yes, please see below.
</t>
    </r>
    <r>
      <rPr>
        <b/>
        <sz val="9.75"/>
        <rFont val="Arial Narrow"/>
        <family val="2"/>
      </rPr>
      <t>(Pts available:  0  [Minimum requirement])</t>
    </r>
  </si>
  <si>
    <t>Fiscal Soundness of Developer(s) and Ownership Entity Audited Financial Statements &amp; Proceeds Report (Points available:  0 [Minimum Requirement])</t>
  </si>
  <si>
    <t>Application includes a copy of the letter (and proof of receipt prior to RFP submission date, via USPS certified mail, courier service, or email) notifying the CEO of the local jurisdiction of the proposed development.</t>
  </si>
  <si>
    <t>Applicant is required to submit a documented market analysis that thoroughly examines neighborhood market conditions and realistically demonstrates an adequate need for the project for which HOME and/or HTF funds are being requested.</t>
  </si>
  <si>
    <t>Permanent Financing (MINIMUM REQUIREMENT)</t>
  </si>
  <si>
    <t>Application includes written permanent financing commitments from all sources of permanent financing, including developer-provided financing.</t>
  </si>
  <si>
    <t>HOME Award of Funds date:  Date of fully executed HOME Written Agreement</t>
  </si>
  <si>
    <t xml:space="preserve"> Realistic Project Readiness (HOME and/or HTF Loan Closing)</t>
  </si>
  <si>
    <t>The project's sources include less than 1% of eligible HOME Match Funds.</t>
  </si>
  <si>
    <t>Leverage - Proposed HOME and/or HTF Funds request relative to total project costs equals:</t>
  </si>
  <si>
    <t>Property-Based Subsidy (Maximum Points Available:  25)</t>
  </si>
  <si>
    <t>Type of Rent Subsidy</t>
  </si>
  <si>
    <t>0 to 25</t>
  </si>
  <si>
    <t>Must include detailed schedule of values with pricing</t>
  </si>
  <si>
    <t>HUD Multi-Family Project-Based Rental Assistance (PBRA)</t>
  </si>
  <si>
    <t>Is (are) the developer(s) a for profit organization(s)?</t>
  </si>
  <si>
    <t>Is (are) the developer(s) a nonprofit organization(s)?</t>
  </si>
  <si>
    <t>If yes, continue to question 4c.</t>
  </si>
  <si>
    <t>A written notification (in a form and content prescribed by the WVHDF, located on page 23) has been sent to the Chief Executive Officer (or the equivalent), normally the Mayor or President of the County Commission if there is no Mayor, of the local jurisdiction within which the building(s) in the property is/are or will be located:</t>
  </si>
  <si>
    <t>26.</t>
  </si>
  <si>
    <t>Authorization to Release Information:  Fully complete, execute, and include the Authorization to Release Information form located at the "Authorization" tab (page 25) of this RFP.</t>
  </si>
  <si>
    <t>Match:  Complete Table below.  (Points available:  0-40)  (See 24 CFR 92.220 for eligible forms of Match.)</t>
  </si>
  <si>
    <t>Leveraging:  Complete Table below.  (Points available:  0-30)</t>
  </si>
  <si>
    <t>certifies that all of the property's funding sources and uses of funds are correctly and completely disclosed in this application and if they change, will immediately notify the West Virginia Housing Development Fund ("the Fund");</t>
  </si>
  <si>
    <t xml:space="preserve">Copy of the local jurisdiction's Habitability Code Standard </t>
  </si>
  <si>
    <t>Local jurisdiction's documentation stating Habitability Code not followed</t>
  </si>
  <si>
    <t>8 &amp; 9</t>
  </si>
  <si>
    <t>19 &amp; 20</t>
  </si>
  <si>
    <t>Application includes Tenant Relocation Plan and  copies of all General Information Notices provided to tenants (must include tenants signature of receipt), all of which are dated prior to RFP submission date.</t>
  </si>
  <si>
    <t>10 &amp; 18</t>
  </si>
  <si>
    <t>8.</t>
  </si>
  <si>
    <t>13.</t>
  </si>
  <si>
    <t>Submit copies of the three most recent audited annual financial statements (for the developer(s) and ownership entity) and a report detailing an up-to-date accounting of the receipt and expenditure of CHDO proceeds, if applicable (see report at page 24).</t>
  </si>
  <si>
    <t>hereby makes application to the Fund for the HOME and/or HTF amount(s) as listed in Section 27 (page 10) of this application; and</t>
  </si>
  <si>
    <r>
      <t xml:space="preserve">Item #9 - Permanent Financing </t>
    </r>
    <r>
      <rPr>
        <i/>
        <sz val="10"/>
        <color indexed="8"/>
        <rFont val="Arial Narrow"/>
        <family val="2"/>
      </rPr>
      <t>(located on page 3)</t>
    </r>
  </si>
  <si>
    <r>
      <t xml:space="preserve">Item #10 - Zoning </t>
    </r>
    <r>
      <rPr>
        <i/>
        <sz val="10"/>
        <color indexed="8"/>
        <rFont val="Arial Narrow"/>
        <family val="2"/>
      </rPr>
      <t>(located on page 3)</t>
    </r>
  </si>
  <si>
    <r>
      <t xml:space="preserve">Item #11 - Tenant Relocation </t>
    </r>
    <r>
      <rPr>
        <i/>
        <sz val="10"/>
        <color indexed="8"/>
        <rFont val="Arial Narrow"/>
        <family val="2"/>
      </rPr>
      <t>(located on page 3)</t>
    </r>
  </si>
  <si>
    <r>
      <t>Item # 16 - Property Management</t>
    </r>
    <r>
      <rPr>
        <sz val="10"/>
        <color theme="1"/>
        <rFont val="Arial Narrow"/>
        <family val="2"/>
      </rPr>
      <t xml:space="preserve"> (located on page 5)</t>
    </r>
  </si>
  <si>
    <r>
      <t xml:space="preserve">Item #17 - Notification of CEO of Jurisdiction </t>
    </r>
    <r>
      <rPr>
        <i/>
        <sz val="10"/>
        <color indexed="8"/>
        <rFont val="Arial Narrow"/>
        <family val="2"/>
      </rPr>
      <t>(located on page 6)</t>
    </r>
  </si>
  <si>
    <t>Rehabilitation - Submit copies of the following (Points available:  0  [Minimum Requirement])</t>
  </si>
  <si>
    <t>Points directly related to the percentage of residential rental units in the property with property-based rental assistance, as noted on Page 15, Item 33.</t>
  </si>
  <si>
    <t>Developer(s) has (have) successfully completed five or more projects (Project completed [C of O or Fire Marshal's certificate issued] no later than 24 months after the award of funds).</t>
  </si>
  <si>
    <t>Developer(s) has (have) successfully completed one to four projects (Project completed [C of O or Fire Marshal's certificate issued] no later than 24 months after the award of funds).</t>
  </si>
  <si>
    <t>Project Type:  (Check all that apply) (Points available:  10-25)</t>
  </si>
  <si>
    <t>Rehabilitation (MINIMUM REQUIREMENT)</t>
  </si>
  <si>
    <t>Utility Allowance Chart or Schedule</t>
  </si>
  <si>
    <t>Certificate of Limited Liability or Limited Partnership from SOS Office</t>
  </si>
  <si>
    <r>
      <t xml:space="preserve">Item #12 - Habitability Code Standard </t>
    </r>
    <r>
      <rPr>
        <i/>
        <sz val="10"/>
        <color indexed="8"/>
        <rFont val="Arial Narrow"/>
        <family val="2"/>
      </rPr>
      <t xml:space="preserve">(located on page 4) </t>
    </r>
  </si>
  <si>
    <t>For rehabilitation projects only:  Applicant is required to submit the project's previous year's Rent Roll, project's 3 most recent audited financial statements, Capital Needs Assessment (1 to 4 units: owner/developer prepared; 5 or more units: professionally prepared), and professionally prepared LBP and asbestos plan(s), if applicable.</t>
  </si>
  <si>
    <r>
      <t xml:space="preserve">The project's sources include eligible HOME Match Funds that are </t>
    </r>
    <r>
      <rPr>
        <i/>
        <u/>
        <sz val="10"/>
        <rFont val="Arial Narrow"/>
        <family val="2"/>
      </rPr>
      <t>equal to or greater than 15%</t>
    </r>
    <r>
      <rPr>
        <sz val="10"/>
        <rFont val="Arial Narrow"/>
        <family val="2"/>
      </rPr>
      <t xml:space="preserve"> of the proposed HOME funds requested.</t>
    </r>
  </si>
  <si>
    <r>
      <t xml:space="preserve">The project's sources include eligible HOME Match Funds that are </t>
    </r>
    <r>
      <rPr>
        <i/>
        <u/>
        <sz val="10"/>
        <rFont val="Arial Narrow"/>
        <family val="2"/>
      </rPr>
      <t xml:space="preserve">equal to or greater than 1% and less than 5% </t>
    </r>
    <r>
      <rPr>
        <sz val="10"/>
        <rFont val="Arial Narrow"/>
        <family val="2"/>
      </rPr>
      <t>of the proposed HOME funds requested.</t>
    </r>
  </si>
  <si>
    <r>
      <t xml:space="preserve">The project's sources include eligible HOME Match Funds that are </t>
    </r>
    <r>
      <rPr>
        <i/>
        <u/>
        <sz val="10"/>
        <rFont val="Arial Narrow"/>
        <family val="2"/>
      </rPr>
      <t xml:space="preserve">equal to or greater than 5% and less than 15% </t>
    </r>
    <r>
      <rPr>
        <sz val="10"/>
        <rFont val="Arial Narrow"/>
        <family val="2"/>
      </rPr>
      <t>of the proposed HOME funds requested.</t>
    </r>
  </si>
  <si>
    <t>Total</t>
  </si>
  <si>
    <t>Other Electric</t>
  </si>
  <si>
    <t>Water Heating</t>
  </si>
  <si>
    <t>0</t>
  </si>
  <si>
    <t>Site Control (continuous site control must be maintained in the ownership entity's name) (Pts available:  0  [Minimum Requirement])</t>
  </si>
  <si>
    <t>Cumulative Cash Flow</t>
  </si>
  <si>
    <t>Number of Minority Property Owners</t>
  </si>
  <si>
    <t>Total $ Amount of HOME Funds in Rental Property(ies)</t>
  </si>
  <si>
    <t>If the answer is no, provide local jurisdiction documentation (on letterhead or email) indicating a Habitability Code Standard is not followed.</t>
  </si>
  <si>
    <t>Fund Staff Costs</t>
  </si>
  <si>
    <t>If yes, continue to question 4e, if no continue to question 4b.</t>
  </si>
  <si>
    <t>Relocation - Tenant and/or Business</t>
  </si>
  <si>
    <t>Property and/or Project will involve tenant and/or business relocation</t>
  </si>
  <si>
    <t xml:space="preserve">                                                                                  COMPLETED PROJECTS</t>
  </si>
  <si>
    <t>Project Census Tract</t>
  </si>
  <si>
    <t>If the project is occupied at the time of proposal submission, submit a Tenant and/or Business Relocation Plan and copies of all General Information Notices provided to tenants and/or businesses (must include proof of receipt).  The developer is responsible for providing tenant and/or business relocation assistance should the proposed project require or result in the temporary or permanent displacement of current tenants/businesses.  The Plan must include, at a minimum, the following:</t>
  </si>
  <si>
    <t>* If the rehabilitation meets the definition of Substantial Rehabilitation under section 504, then no less than 5% of the units must be designated
  for persons with mobility impairment and no less than 2% of the units must be designated for persons with sensory impairment.</t>
  </si>
  <si>
    <t>20.</t>
  </si>
  <si>
    <t>21.</t>
  </si>
  <si>
    <t>23.</t>
  </si>
  <si>
    <t>24.</t>
  </si>
  <si>
    <t>25.</t>
  </si>
  <si>
    <t>31. Property Income Information</t>
  </si>
  <si>
    <t>Washer &amp; Dryer in each unit</t>
  </si>
  <si>
    <t xml:space="preserve">Quality of Housing </t>
  </si>
  <si>
    <t>HOME/HTF Monitoring Fee **</t>
  </si>
  <si>
    <t>Provide estimated (based upon normalized operations) annual expense information for HOME, HTF, Market Rate Residential, and Commercial Rental Units in the property.  New construction and Adaptive Re-Use:  provide year-end operating information from a comparable project currently in operation.  Rehabilitation:  provide previous year-end operating information.</t>
  </si>
  <si>
    <t>Cash Flow</t>
  </si>
  <si>
    <t>Net Rent - HOME &amp; HTF Rental Units</t>
  </si>
  <si>
    <t xml:space="preserve">Cash Flow </t>
  </si>
  <si>
    <t>Application includes proof of continuous site control in the ownership entity's name, and fully completed/executed Disclosures to Seller with Voluntary, Arm's-Length Purchase Offer.</t>
  </si>
  <si>
    <r>
      <t xml:space="preserve">Item #19 - Marketing </t>
    </r>
    <r>
      <rPr>
        <i/>
        <sz val="10"/>
        <color indexed="8"/>
        <rFont val="Arial Narrow"/>
        <family val="2"/>
      </rPr>
      <t>(located on  page 6)</t>
    </r>
  </si>
  <si>
    <t>Which tenants may be affected and to what degree?</t>
  </si>
  <si>
    <r>
      <t xml:space="preserve"> </t>
    </r>
    <r>
      <rPr>
        <sz val="9.75"/>
        <rFont val="Arial Narrow"/>
        <family val="2"/>
      </rPr>
      <t>Total number of households in the property and number to be temporarily or permanently displaced.</t>
    </r>
  </si>
  <si>
    <r>
      <t xml:space="preserve"> </t>
    </r>
    <r>
      <rPr>
        <sz val="9.75"/>
        <rFont val="Arial Narrow"/>
        <family val="2"/>
      </rPr>
      <t>Circumstances under which the displacement is necessary.</t>
    </r>
  </si>
  <si>
    <t>Description of household to be displaced.</t>
  </si>
  <si>
    <r>
      <t xml:space="preserve"> </t>
    </r>
    <r>
      <rPr>
        <sz val="9.75"/>
        <rFont val="Arial Narrow"/>
        <family val="2"/>
      </rPr>
      <t>What are the income and household characteristics (family size, ages, etc.) of the occupants?</t>
    </r>
  </si>
  <si>
    <t>When do the units need to be vacated, and when will they be ready for re-occupancy?</t>
  </si>
  <si>
    <t>Where are the temporary and/or permanent replacement units located, and how will tenants secure temporary housing?</t>
  </si>
  <si>
    <t>How much will this cost? Relocation Budget</t>
  </si>
  <si>
    <r>
      <t xml:space="preserve"> </t>
    </r>
    <r>
      <rPr>
        <sz val="9.75"/>
        <rFont val="Arial Narrow"/>
        <family val="2"/>
      </rPr>
      <t>Description of assistance to be provided and a schedule for assistance.</t>
    </r>
  </si>
  <si>
    <t>Who will gather household data; prepare relocation notices, process payments, etc.?</t>
  </si>
  <si>
    <t>h.</t>
  </si>
  <si>
    <t>Energy Star Certified Whole-Unit HVAC  (Points available:  0-15)</t>
  </si>
  <si>
    <t>Each residential rental unit will have a new Energy Star-certified whole-unit heating, ventilation, and air conditioning, utilizing a heat pump or a split gas heating and cooling system:</t>
  </si>
  <si>
    <t>Energy Star Certified Exterior Doors and Windows (Points available:  0-15)</t>
  </si>
  <si>
    <t>Energy Star Certified LED Light Fixtures, Ceiling Fans, and Bath Exhaust Fans (Points available:  0-10)</t>
  </si>
  <si>
    <t>HOME and/or HTF</t>
  </si>
  <si>
    <t>HOME/HTF Rental Units:</t>
  </si>
  <si>
    <t>(Year 1 from item 33.  Years 2 through 30 calculated using annual percentage increases from item 33.)</t>
  </si>
  <si>
    <t>Energy Star Certified Appliances</t>
  </si>
  <si>
    <t>Energy Star Certified Exterior Doors and Windows</t>
  </si>
  <si>
    <t>Energy Star Certified Whole-Unit HVAC</t>
  </si>
  <si>
    <t>HOME &amp; HTF</t>
  </si>
  <si>
    <t>Gross Rents (From Item 31)</t>
  </si>
  <si>
    <r>
      <t xml:space="preserve">Expenses </t>
    </r>
    <r>
      <rPr>
        <sz val="10"/>
        <rFont val="Arial Narrow"/>
        <family val="2"/>
      </rPr>
      <t>(From Item 32):</t>
    </r>
  </si>
  <si>
    <t>Debt Service (Principal and Interest) (From Item 24)</t>
  </si>
  <si>
    <t>Energy Star Certified Appliances  (Points available:  0-15)</t>
  </si>
  <si>
    <r>
      <t xml:space="preserve">Preservation Reserve Account </t>
    </r>
    <r>
      <rPr>
        <b/>
        <sz val="10"/>
        <rFont val="Arial Narrow"/>
        <family val="2"/>
      </rPr>
      <t>*</t>
    </r>
  </si>
  <si>
    <t>Energy Star Certified Light Fixtures, Ceiling Fans and Bath Exhaust Fans</t>
  </si>
  <si>
    <t>Cash Flow **</t>
  </si>
  <si>
    <t>** For underwriting purposes, 50% of cash flow (also known as 50% of surplus cash) is considered a debt service amount.</t>
  </si>
  <si>
    <t>High-Speed Internet Access</t>
  </si>
  <si>
    <t>Potential Maximum Points Available: 300</t>
  </si>
  <si>
    <t>Required Minimum Score: 150</t>
  </si>
  <si>
    <t>Quality of Housing (MINIMUM REQUIREMENT)</t>
  </si>
  <si>
    <t>All buildings of five (5) or more residential units in the Project must include the installation of "broadband infrastructure" as defined by 24 CFR 5.100.</t>
  </si>
  <si>
    <t>(Documents can be found at www.wvhdf.com)</t>
  </si>
  <si>
    <t>If yes: (Select which applies)</t>
  </si>
  <si>
    <r>
      <t xml:space="preserve">If the developer(s) is (are) a PHA and </t>
    </r>
    <r>
      <rPr>
        <b/>
        <i/>
        <u/>
        <sz val="10"/>
        <rFont val="Arial Narrow"/>
        <family val="2"/>
      </rPr>
      <t>answered yes</t>
    </r>
    <r>
      <rPr>
        <sz val="10"/>
        <rFont val="Arial Narrow"/>
        <family val="2"/>
      </rPr>
      <t xml:space="preserve"> to either question above, continue to page 3.</t>
    </r>
  </si>
  <si>
    <r>
      <t xml:space="preserve">If the developer(s) is (are) a PHA and </t>
    </r>
    <r>
      <rPr>
        <b/>
        <i/>
        <u/>
        <sz val="10"/>
        <rFont val="Arial Narrow"/>
        <family val="2"/>
      </rPr>
      <t>answered no</t>
    </r>
    <r>
      <rPr>
        <sz val="10"/>
        <rFont val="Arial Narrow"/>
        <family val="2"/>
      </rPr>
      <t xml:space="preserve"> to both questions above, the project is not eligible to receive HTF funding.  </t>
    </r>
  </si>
  <si>
    <t>Nonprofits without WVHDF CHDO status must complete CHDO certification.</t>
  </si>
  <si>
    <t>Minority Owners of Rental Property - Indicate the number of HOME assisted rental property owners and the total amount of HOME funds in these rental properties assisted.</t>
  </si>
  <si>
    <t>Minority Type</t>
  </si>
  <si>
    <t>and</t>
  </si>
  <si>
    <t>www.wvhdf.com</t>
  </si>
  <si>
    <t>For Projects containing 1 to 4 units:  Submit a market assessment documenting the demand for additional affordable rental housing in the location proposed, the supply of affordable rental housing, and other pertinent information such as the location of employment opportunities and schools.  If your organization maintains a waiting list of individuals interested in leasing a unit from your organization, indicate how many families are on the waiting list.  Explain the marketing plan and indicate who will be responsible for marketing and leasing the units.</t>
  </si>
  <si>
    <t>For Projects containing 5 or greater units:  Submit a professionally prepared, Project specific market analysis.</t>
  </si>
  <si>
    <t>All market assessments:  They must be dated no greater than six months prior to the RFP submission date and data sources must be clearly defined.</t>
  </si>
  <si>
    <t>All market assessments, at a minimum must include:  an analysis of local market trends, a clear definition of the market area from which the renters can reasonably be expected to be drawn, and an analysis of the demand, supply, and competition.</t>
  </si>
  <si>
    <t>Project Admin. and Mgmt. Costs (during construction)</t>
  </si>
  <si>
    <t>Utility Service Provider</t>
  </si>
  <si>
    <t>**Laundry Facilities (Required for Rehabilitation projects when units cannot be adapted to add washer &amp; dryer hook-ups.)</t>
  </si>
  <si>
    <t xml:space="preserve">**Laundry Facilities </t>
  </si>
  <si>
    <t>2.  [If 1. above is NO] Provide the details of any inequalities and state any differences in the features and quality between the low-income residential rental units and the market rate residential rental units:</t>
  </si>
  <si>
    <t>High-Speed Internet Access (Points available:  0-15)</t>
  </si>
  <si>
    <t>*For each of these items, a property-specific estimate must be submitted with this Request.</t>
  </si>
  <si>
    <r>
      <t xml:space="preserve"> </t>
    </r>
    <r>
      <rPr>
        <sz val="9.75"/>
        <rFont val="Arial Narrow"/>
        <family val="2"/>
      </rPr>
      <t>Procedures/methods by which those being displaced will be advised of their rights and available assistance.</t>
    </r>
  </si>
  <si>
    <r>
      <t xml:space="preserve"> </t>
    </r>
    <r>
      <rPr>
        <sz val="9.75"/>
        <rFont val="Arial Narrow"/>
        <family val="2"/>
      </rPr>
      <t>Source(s) of funds to be used for relocation assistance.</t>
    </r>
  </si>
  <si>
    <t>Chapter 4 of HUD Handbook 1378.</t>
  </si>
  <si>
    <t>.</t>
  </si>
  <si>
    <t>Submit fully completed/executed Disclosures to Seller with Voluntary, Arm's Length Purchase Offer</t>
  </si>
  <si>
    <t>Item #20 - Rehabilitation (located on page 7)</t>
  </si>
  <si>
    <t>Item #25 - Tenant Paid Utility Allowance Calculation (located on page 11)</t>
  </si>
  <si>
    <t>Item #30 - Rent Subsidy (located on page 15)</t>
  </si>
  <si>
    <t>Item #32 - New Construction and Adaptive Re-Use comparable projects (located on page 17)</t>
  </si>
  <si>
    <t>Item #32 - Rehabilitation projects (located on page 17)</t>
  </si>
  <si>
    <t>Item #32 - Property Estimated Annual Expenses (located on page 17)</t>
  </si>
  <si>
    <t>Item #35 - Certificate of Section 3 Compliance (located on page 21)</t>
  </si>
  <si>
    <t>Item #36 - Owner Certification (located on page 22)</t>
  </si>
  <si>
    <t>Item #39 - Authorization to Release Information (located on page 25)</t>
  </si>
  <si>
    <t>Item #41 - Self-Score Tally Sheet (located on pages 28-30)</t>
  </si>
  <si>
    <r>
      <t xml:space="preserve">Item #18 - Developer(s) &amp; Ownership Entity Audited Financial Statements &amp; Proceeds Report </t>
    </r>
    <r>
      <rPr>
        <sz val="10"/>
        <color rgb="FF000000"/>
        <rFont val="Arial Narrow"/>
        <family val="2"/>
      </rPr>
      <t>(located on page 6)</t>
    </r>
  </si>
  <si>
    <t>Anticipated Closing</t>
  </si>
  <si>
    <t xml:space="preserve">Acquisition </t>
  </si>
  <si>
    <t>Project Completion (C of O or Fire Marshal Cert.)</t>
  </si>
  <si>
    <t>Funding Source(s)                       (HOME, FHLB, etc.)</t>
  </si>
  <si>
    <t>Total HOME/HTF Units</t>
  </si>
  <si>
    <t xml:space="preserve">For HOME Program units, if the project has 5 or more units, 20% of the units must be rent restricted at or below the "HUD Low HOME Rent."  Separate the units that are the same bedroom size as the "HUD Low HOME Rent" and "HUD High HOME Rent Restrictions".  Adjust the "Unit Size" as needed for the Project.    Example:  The Project has Ten (10) 2 Bedroom (BR) Units,  Two (2) (20%) of the 10 units are required to be rent restricted at the HUD Low HOME Rent Restriction.  Input the "HUD Low HOME Rent Restriction" for the 2 units and input the additional 8 units on a separate line item and include only the "HUD High HOME Rent Restriction" and "HUD FMR Rent Restriction."  </t>
  </si>
  <si>
    <t xml:space="preserve">*Washer &amp; Dryer hook-ups in each unit </t>
  </si>
  <si>
    <t>*Washer &amp; Dryer hook-ups in each unit (Required for new construction projects.  Rehabilitation projects:  required if units can be adapted to add hook-ups; otherwise, project must include Laundry Facilities.)</t>
  </si>
  <si>
    <t>Energy Star certified ceiling LED light fixtures will be installed within all habitable spaces and baths, walk-in closets, halls, utility rooms, and stairs.  An Energy Star certified ceiling fan which incorporates an LED light fixture will be installed in each bedroom and the living room.  An Energy Star certified exhaust fan which incorporates an LED light fixture will be installed in each full bathroom.</t>
  </si>
  <si>
    <t xml:space="preserve">**HOME and/or HTF Applicants will be required to pay $126 per unit per annum. 
</t>
  </si>
  <si>
    <t>understands that compliance with the requirements of the Codes, as applicable, are the sole responsibility(ies) of the owner(s);</t>
  </si>
  <si>
    <t>Market Assessment/Analysis</t>
  </si>
  <si>
    <t>Capital Needs Assessment (1 to 4 units: owner/developer prepared; 5 or more units: professionally prepared)</t>
  </si>
  <si>
    <t>Real Estate taxes-property specific estimate</t>
  </si>
  <si>
    <t>Property and liability insurance-property specific estimate</t>
  </si>
  <si>
    <t>Tenant Relocation (MINIMUM REQUIREMENT, If Existing Homeowners, Tenants, or Businesses residing on Site)</t>
  </si>
  <si>
    <t>All sources and uses of funds are clearly indicated and documentation (permanent financing commitments) is included.</t>
  </si>
  <si>
    <t>Operating Pro Forma realistically indicates current and anticipated revenues, expenses, debt, and positive cash flow for the HOME (up to 20 years) and HTF (30 years) affordability period.</t>
  </si>
  <si>
    <t>*For designated accessible units pursuant to Section 504 requirements, components must comply with applicable accessibility requirements.</t>
  </si>
  <si>
    <t>Source of Utility Allowance ('US") (Attach UA Schedule)</t>
  </si>
  <si>
    <t>Environmental Review *</t>
  </si>
  <si>
    <t>Projects without Project Based Voucher must us one of the following</t>
  </si>
  <si>
    <r>
      <t xml:space="preserve">Item #4 - CHDO Certification </t>
    </r>
    <r>
      <rPr>
        <i/>
        <sz val="10"/>
        <color indexed="8"/>
        <rFont val="Arial Narrow"/>
        <family val="2"/>
      </rPr>
      <t>(located on page 2)</t>
    </r>
  </si>
  <si>
    <t xml:space="preserve">Submit fully completed/executed Disclosures to Seller with Voluntary, Arm's-Length Purchase Offer, which is located at </t>
  </si>
  <si>
    <t>Surveyor</t>
  </si>
  <si>
    <t>https://www.wvhdf.com/wp-content/uploads/2019/03/Environmental-Compliance-Guidebook-Forms-2-28-19.pdf</t>
  </si>
  <si>
    <t xml:space="preserve">HOME projects with five or more units, if selected for funding, will be required to submit a professionally prepared Phase I Environtmental Assessment.      </t>
  </si>
  <si>
    <t>Fire Fees</t>
  </si>
  <si>
    <t>Street Fees</t>
  </si>
  <si>
    <t>Units Square Feet</t>
  </si>
  <si>
    <t>Tenant or Owner Utilities</t>
  </si>
  <si>
    <t>Projects with Project Based Vouchers must submit one of the following</t>
  </si>
  <si>
    <t>Date of HUD Utility Schedule Model</t>
  </si>
  <si>
    <t>Date of Multifamily Housing Utility Analysis</t>
  </si>
  <si>
    <t>Date of Energy Consumption Model</t>
  </si>
  <si>
    <t>Date of HUD - Property Specific</t>
  </si>
  <si>
    <t>Date of RD - Property Specific</t>
  </si>
  <si>
    <r>
      <t xml:space="preserve">Item # 14 - Environmental Review </t>
    </r>
    <r>
      <rPr>
        <sz val="10"/>
        <rFont val="Arial Narrow"/>
        <family val="2"/>
      </rPr>
      <t>(located on page 4)</t>
    </r>
  </si>
  <si>
    <t>Section 3 is a provision of the Housing and Urban Development (HUD) Act of 1968 that promotes local economic development and individual self-sufficiency.</t>
  </si>
  <si>
    <t>Section 3 requires that, to the greatest extent possible, economic opportunities that are generated by the use of Federal funds be made available to low- and very low-income persons, particularly those who receive Federal financial assistance for housing and those residing in communities where the financial assistance is expended.  Section 3 established benchmark goals for (a) 25% of total labor hours worked by Section 3 workers; and (b) 5% of total labor hours worked by Targeted Section 3 workers.</t>
  </si>
  <si>
    <t>(hereinafter called the Recipient/Contractor) hereby CERTIFIES that upon being awarded a</t>
  </si>
  <si>
    <t>contract to participate in the following HUD-funded project:</t>
  </si>
  <si>
    <t>(the "Project") located in</t>
  </si>
  <si>
    <t>(county), that the Recipient/Contractor:</t>
  </si>
  <si>
    <t>Authorized Representative's Signature</t>
  </si>
  <si>
    <t>Name &amp; Title</t>
  </si>
  <si>
    <t>Each residential rental unit will have all exterior doors (including sliding doors, patio doors, etc.) and windows on all buildings in the property will be new and comply with the applicable climate zone qualification criteria as prescribed in the document Energy Star Program Requirements for Residential Windows, Doors and Skylights - Version 6.0:</t>
  </si>
  <si>
    <t>Washer and Dryer (Points available: 0 - 20)</t>
  </si>
  <si>
    <t>Each residential rental unit will provide a laundry closet containing a new washer and a new dryer.</t>
  </si>
  <si>
    <t>Each residential rental unit will have all cooking surfaces equipped with fire suppression or fire prevention features (e.g., Range Queen FireStop Venthood or similar fire suppression product) or Safe-T-element cooking system or similar fire prevention device.</t>
  </si>
  <si>
    <t>Washer and Dryer</t>
  </si>
  <si>
    <t>The property will be hard wired for high-speed internet access AND the high-speed internet cable will be wired throughout each residential rental units and jacks will be installed in one or more central locations and in each bedroom OR the property will provide security-enabled Wi-Fi internet access available to each residential rental unit and in common areas.</t>
  </si>
  <si>
    <t xml:space="preserve"> Rental Project Name</t>
  </si>
  <si>
    <t>https://broadband.wv.gov/</t>
  </si>
  <si>
    <t xml:space="preserve">PLEASE NOTE: All buildings of five (5) or more residential rental units in a Project must include the the installation of "broadband infrastructure" as defined by 24 CFR 5.100.            </t>
  </si>
  <si>
    <t>Total Administrative</t>
  </si>
  <si>
    <t>Total Operating &amp; Maintenance</t>
  </si>
  <si>
    <t>Miscellaneous Operating &amp; Maintenance</t>
  </si>
  <si>
    <t>If all developed projects do not fit on this page, please create an additional list.</t>
  </si>
  <si>
    <t>Total Utility Allowance</t>
  </si>
  <si>
    <t>Utility Allowance By Bedroom Size (Dollars)</t>
  </si>
  <si>
    <t xml:space="preserve">Trash </t>
  </si>
  <si>
    <r>
      <t>Designated Property Management Entity's portfolio has a</t>
    </r>
    <r>
      <rPr>
        <u/>
        <sz val="10"/>
        <rFont val="Arial Narrow"/>
        <family val="2"/>
      </rPr>
      <t xml:space="preserve"> </t>
    </r>
    <r>
      <rPr>
        <i/>
        <u/>
        <sz val="10"/>
        <rFont val="Arial Narrow"/>
        <family val="2"/>
      </rPr>
      <t>95% or greater</t>
    </r>
    <r>
      <rPr>
        <sz val="10"/>
        <rFont val="Arial Narrow"/>
        <family val="2"/>
      </rPr>
      <t xml:space="preserve"> occupancy as of 2-28-23 as applicable, for properties that were completed by 2-28-22 respectively.</t>
    </r>
  </si>
  <si>
    <t>For Proposals submitted on or prior to 5-31-23:  For projects that were completed by 2-28-22 or earlier, submit Rent Roll Reports for the projects listed above indicating occupancy as of 2-28-23.</t>
  </si>
  <si>
    <t>Federal Tax ID Number</t>
  </si>
  <si>
    <t>Unique Entity ID Number</t>
  </si>
  <si>
    <t>https://www.wvhdf.com/wp-content/uploads/2020/08/Disclosures-to-Seller-with-Voluntary-Arms-Length-Purchase-Offer.pdf</t>
  </si>
  <si>
    <t xml:space="preserve">Yes </t>
  </si>
  <si>
    <t>No</t>
  </si>
  <si>
    <t>Will the project have a dumpster after project completion?</t>
  </si>
  <si>
    <t>49 CFR 24.301, 24.303-.305</t>
  </si>
  <si>
    <r>
      <t xml:space="preserve">If </t>
    </r>
    <r>
      <rPr>
        <b/>
        <sz val="10"/>
        <rFont val="Arial Narrow"/>
        <family val="2"/>
      </rPr>
      <t>yes</t>
    </r>
    <r>
      <rPr>
        <sz val="10"/>
        <rFont val="Arial Narrow"/>
        <family val="2"/>
      </rPr>
      <t xml:space="preserve">, complete CHDO Certification Application (Must use CHDO Cerification Documents from link above) and CHDO Proceeds Report (example located at page 24) and continue with page 3.  If </t>
    </r>
    <r>
      <rPr>
        <b/>
        <sz val="10"/>
        <rFont val="Arial Narrow"/>
        <family val="2"/>
      </rPr>
      <t>no</t>
    </r>
    <r>
      <rPr>
        <sz val="10"/>
        <rFont val="Arial Narrow"/>
        <family val="2"/>
      </rPr>
      <t xml:space="preserve">, continue to question 4d.  </t>
    </r>
  </si>
  <si>
    <r>
      <t>Each residential rental unit will have a new Energy Star-certified refrigerator, a new Energy-Star certified under-the-counter dishwasher, a new recirculating over-the-range microwave</t>
    </r>
    <r>
      <rPr>
        <b/>
        <sz val="10"/>
        <rFont val="Arial Narrow"/>
        <family val="2"/>
      </rPr>
      <t>*</t>
    </r>
    <r>
      <rPr>
        <sz val="10"/>
        <rFont val="Arial Narrow"/>
        <family val="2"/>
      </rPr>
      <t>, and a new Energy Star-certified water heater (or an electric water heater with a minimum energy factor of 0.95 provided within each residential rental unit, a central Energy Star certified water heating system, or a central water heating system with a minimum energy factor of 0.95):</t>
    </r>
  </si>
  <si>
    <t>Points will be awarded to a property which has property-based rental assistance (e.g. Rural Development, HUD, or applicable public housing authority) for at least 25% but less than 50% of the residential rental units in the property.</t>
  </si>
  <si>
    <t>Points will be awarded to a property which has property-based rental assistance (e.g. Rural Development, HUD, or applicable public housing authority) for at least 50% but less than 75% of the residential rental units in the property.</t>
  </si>
  <si>
    <t xml:space="preserve">Points will be awarded to a property which has property-based rental assistance (e.g. Rural Development, HUD, or applicable public housing authority) for at least 75% of the residential rental units in the property.  </t>
  </si>
  <si>
    <t>40. (continued)  Attachments Checklist</t>
  </si>
  <si>
    <t>22.  NON-RESIDENTIAL DEVELOPMENT SOURCES AND USES (Points available:  0  [Minimum Requirement])</t>
  </si>
  <si>
    <t>(Continued)  30-Year Annual Cash Flow Projection</t>
  </si>
  <si>
    <t xml:space="preserve">  SELF-SCORING TALLY SHEET</t>
  </si>
  <si>
    <t>41. (continued) SCORING CRITERIA</t>
  </si>
  <si>
    <t>Nonprofit/ Profit CHDO</t>
  </si>
  <si>
    <t>Yes</t>
  </si>
  <si>
    <t xml:space="preserve">Less:  </t>
  </si>
  <si>
    <t>Less: Preservation Reserve Account</t>
  </si>
  <si>
    <t>Less: Debt Service</t>
  </si>
  <si>
    <t>New</t>
  </si>
  <si>
    <t>2023-01-</t>
  </si>
  <si>
    <t>5 BR</t>
  </si>
  <si>
    <t>RFP #</t>
  </si>
  <si>
    <t>6 BR</t>
  </si>
  <si>
    <t>Less: Additions Replacement Reserve</t>
  </si>
  <si>
    <t>Average Debt Service Coverage Ratio</t>
  </si>
  <si>
    <t>(city or town)</t>
  </si>
  <si>
    <t>in</t>
  </si>
  <si>
    <t>* For underwriting purposes and Debit Service Coverage Calculation, the Preservation Reserve amount is considered a debt service amount.</t>
  </si>
  <si>
    <t>Date:</t>
  </si>
  <si>
    <t>VIA:</t>
  </si>
  <si>
    <t>Dear:</t>
  </si>
  <si>
    <t xml:space="preserve">* Environmental Review:  HOME projects up to four units must complete and submit (via Procorem) the applicable HOME Department 24 CFR Part 58 Compliance Guidebook documents located at: </t>
  </si>
  <si>
    <r>
      <rPr>
        <i/>
        <sz val="10"/>
        <rFont val="Arial Narrow"/>
        <family val="2"/>
      </rPr>
      <t>For projects containing 1 to 4 units:</t>
    </r>
    <r>
      <rPr>
        <sz val="10"/>
        <rFont val="Arial Narrow"/>
        <family val="2"/>
      </rPr>
      <t xml:space="preserve">  The </t>
    </r>
    <r>
      <rPr>
        <i/>
        <u/>
        <sz val="10"/>
        <rFont val="Arial Narrow"/>
        <family val="2"/>
      </rPr>
      <t>owner/developer prepared</t>
    </r>
    <r>
      <rPr>
        <sz val="10"/>
        <rFont val="Arial Narrow"/>
        <family val="2"/>
      </rPr>
      <t xml:space="preserve"> Capital Needs Assessment. </t>
    </r>
  </si>
  <si>
    <r>
      <rPr>
        <i/>
        <sz val="10"/>
        <rFont val="Arial Narrow"/>
        <family val="2"/>
      </rPr>
      <t>For projects containing 5 or greater units:</t>
    </r>
    <r>
      <rPr>
        <sz val="10"/>
        <rFont val="Arial Narrow"/>
        <family val="2"/>
      </rPr>
      <t xml:space="preserve"> The </t>
    </r>
    <r>
      <rPr>
        <i/>
        <u/>
        <sz val="10"/>
        <rFont val="Arial Narrow"/>
        <family val="2"/>
      </rPr>
      <t>professionally prepared</t>
    </r>
    <r>
      <rPr>
        <sz val="10"/>
        <rFont val="Arial Narrow"/>
        <family val="2"/>
      </rPr>
      <t xml:space="preserve"> Capital Needs Assessment. </t>
    </r>
  </si>
  <si>
    <r>
      <t xml:space="preserve">The </t>
    </r>
    <r>
      <rPr>
        <i/>
        <u/>
        <sz val="10"/>
        <rFont val="Arial Narrow"/>
        <family val="2"/>
      </rPr>
      <t>professionally prepared</t>
    </r>
    <r>
      <rPr>
        <sz val="10"/>
        <rFont val="Arial Narrow"/>
        <family val="2"/>
      </rPr>
      <t xml:space="preserve"> lead-based paint and asbestos plan(s), if applicable.</t>
    </r>
  </si>
  <si>
    <t>If property includes a business that must be moved, consult:</t>
  </si>
  <si>
    <t>See Relocation Handbook for further information at:</t>
  </si>
  <si>
    <t>For new construction and all buildings for first occupancy after March 13, 1991, all ground floor units in a non-elevator building or all units in an elevator building must comply with the Fair Housing Act.</t>
  </si>
  <si>
    <t>Construction / Rehabilitation Costs (const. contract costs):</t>
  </si>
  <si>
    <t>Title &amp; Recording Costs (for permanent financing)</t>
  </si>
  <si>
    <t>Project Admin. &amp; Mgmt. Costs (during construction)</t>
  </si>
  <si>
    <t>Must include detailed schedule of
values with pricing</t>
  </si>
  <si>
    <t>Health Insurance &amp; Employee Benefits</t>
  </si>
  <si>
    <r>
      <rPr>
        <b/>
        <sz val="10"/>
        <rFont val="Arial Narrow"/>
        <family val="2"/>
      </rPr>
      <t>a.</t>
    </r>
    <r>
      <rPr>
        <sz val="10"/>
        <rFont val="Arial Narrow"/>
        <family val="2"/>
      </rPr>
      <t xml:space="preserve">  is under no contractual or other impediment that would prevent it from complying with requirements of Section 3 as set forth in 24 CFR part 75; and </t>
    </r>
  </si>
  <si>
    <r>
      <rPr>
        <b/>
        <sz val="10"/>
        <rFont val="Arial Narrow"/>
        <family val="2"/>
      </rPr>
      <t>b</t>
    </r>
    <r>
      <rPr>
        <sz val="10"/>
        <rFont val="Arial Narrow"/>
        <family val="2"/>
      </rPr>
      <t>.  will comply with HUD's regulations in 24 CFR Part 75; and</t>
    </r>
  </si>
  <si>
    <r>
      <rPr>
        <b/>
        <sz val="10"/>
        <rFont val="Arial Narrow"/>
        <family val="2"/>
      </rPr>
      <t>c</t>
    </r>
    <r>
      <rPr>
        <sz val="10"/>
        <rFont val="Arial Narrow"/>
        <family val="2"/>
      </rPr>
      <t>.  will submit to the West Virginia Housing Development Fund (the “Fund”) appropriate Section 3 documentation of total labor hours performed per contractor/subcontractor, certifications of Section 3 workers, and confirmation of Section 3 business concerns and YouthBuild participants; and</t>
    </r>
  </si>
  <si>
    <r>
      <rPr>
        <b/>
        <sz val="10"/>
        <color rgb="FF000000"/>
        <rFont val="Arial Narrow"/>
        <family val="2"/>
      </rPr>
      <t>d</t>
    </r>
    <r>
      <rPr>
        <sz val="10"/>
        <color rgb="FF000000"/>
        <rFont val="Arial Narrow"/>
        <family val="2"/>
      </rPr>
      <t xml:space="preserve">.  will include the Section 3 Clause and this Section 3 Certification of Compliance in every subcontract and further agrees to take the appropriate action pursuant to those regulations in the event the contractor/subcontractor is found to be in violation of 24 CFR Part 75; and </t>
    </r>
  </si>
  <si>
    <r>
      <rPr>
        <b/>
        <sz val="10"/>
        <color rgb="FF000000"/>
        <rFont val="Arial Narrow"/>
        <family val="2"/>
      </rPr>
      <t xml:space="preserve">e. </t>
    </r>
    <r>
      <rPr>
        <sz val="10"/>
        <color rgb="FF000000"/>
        <rFont val="Arial Narrow"/>
        <family val="2"/>
      </rPr>
      <t xml:space="preserve"> will not contract/subcontract with any contractor/subcontractor where the Recipient/Contractor has notice or knowledge that the contractor/subcontractor has been found in violation of any provision of 24 CFR Part 75.</t>
    </r>
  </si>
  <si>
    <t>unexpired commitment for property-based rental subsidy for the property, or</t>
  </si>
  <si>
    <t>commitment for property-based subsidy for the property</t>
  </si>
  <si>
    <t> executed conditional commitment letter from the public housing authority, or</t>
  </si>
  <si>
    <t> fully executed AHAP Contract</t>
  </si>
  <si>
    <t>● For existing property-based subsidy:</t>
  </si>
  <si>
    <t>● For new property-based subsidy:</t>
  </si>
  <si>
    <t> public housing authority’s administrative plan for the Housing Choice Voucher Program, and</t>
  </si>
  <si>
    <t> public housing authority’s notice to HUD, and</t>
  </si>
  <si>
    <t>[If b. above is YES] Describe:</t>
  </si>
  <si>
    <t>[If c. above is YES] Describe:</t>
  </si>
  <si>
    <t>[If d. above is YES] Describe:</t>
  </si>
  <si>
    <t>[If e. above is YES] Describe:</t>
  </si>
  <si>
    <r>
      <t xml:space="preserve">1.  [If f. above is YES] </t>
    </r>
    <r>
      <rPr>
        <b/>
        <u/>
        <sz val="10"/>
        <rFont val="Arial Narrow"/>
        <family val="2"/>
      </rPr>
      <t>All</t>
    </r>
    <r>
      <rPr>
        <b/>
        <sz val="10"/>
        <rFont val="Arial Narrow"/>
        <family val="2"/>
      </rPr>
      <t xml:space="preserve"> amenities, facilities, equipment and services are provided on an </t>
    </r>
    <r>
      <rPr>
        <b/>
        <u/>
        <sz val="10"/>
        <rFont val="Arial Narrow"/>
        <family val="2"/>
      </rPr>
      <t>equal</t>
    </r>
    <r>
      <rPr>
        <b/>
        <sz val="10"/>
        <rFont val="Arial Narrow"/>
        <family val="2"/>
      </rPr>
      <t xml:space="preserve"> basis to the tenants of the low-income residential rental units, as compared to the tenants of the market rate residential rental units:</t>
    </r>
  </si>
  <si>
    <t xml:space="preserve">a. Operating &amp; Maintenance </t>
  </si>
  <si>
    <t>c.  Administrative</t>
  </si>
  <si>
    <t>b.  Utilities</t>
  </si>
  <si>
    <t>d.  Taxes &amp; Insurance</t>
  </si>
  <si>
    <t>e.  Total Estimated Annual Expenses (a+b+c+d)</t>
  </si>
  <si>
    <t xml:space="preserve">f.  Total Estimated Annual Expenses/Total Number of Units:      </t>
  </si>
  <si>
    <t xml:space="preserve">or explain increase </t>
  </si>
  <si>
    <t>i.</t>
  </si>
  <si>
    <t>j.</t>
  </si>
  <si>
    <t>k.</t>
  </si>
  <si>
    <t>l.</t>
  </si>
  <si>
    <t>m.</t>
  </si>
  <si>
    <t>Name</t>
  </si>
  <si>
    <t>By</t>
  </si>
  <si>
    <t xml:space="preserve">Date </t>
  </si>
  <si>
    <t>RFP
Page #</t>
  </si>
  <si>
    <t>RFP Page #</t>
  </si>
  <si>
    <t xml:space="preserve">Total Self-Score  </t>
  </si>
  <si>
    <t>Rehab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</si>
</sst>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5" formatCode="&quot;$&quot;#,##0_);\(&quot;$&quot;#,##0\)"/>
    <numFmt numFmtId="6" formatCode="&quot;$&quot;#,##0_);[Red]\(&quot;$&quot;#,##0\)"/>
    <numFmt numFmtId="7" formatCode="&quot;$&quot;#,##0.00_);\(&quot;$&quot;#,##0.00\)"/>
    <numFmt numFmtId="42" formatCode="_(&quot;$&quot;* #,##0_);_(&quot;$&quot;* \(#,##0\);_(&quot;$&quot;* &quot;-&quot;_);_(@_)"/>
    <numFmt numFmtId="44" formatCode="_(&quot;$&quot;* #,##0.00_);_(&quot;$&quot;* \(#,##0.00\);_(&quot;$&quot;* &quot;-&quot;??_);_(@_)"/>
    <numFmt numFmtId="43" formatCode="_(* #,##0.00_);_(* \(#,##0.00\);_(* &quot;-&quot;??_);_(@_)"/>
    <numFmt numFmtId="164" formatCode="."/>
    <numFmt numFmtId="165" formatCode="_(&quot;$&quot;* #,##0_);_(&quot;$&quot;* \(#,##0\);_(&quot;$&quot;* &quot;-&quot;??_);_(@_)"/>
    <numFmt numFmtId="166" formatCode="0.0000%"/>
    <numFmt numFmtId="167" formatCode="&quot;$&quot;#,##0.00"/>
    <numFmt numFmtId="168" formatCode="&quot;$&quot;#,##0"/>
    <numFmt numFmtId="169" formatCode="[$-409]mmmm\ d\,\ yyyy;@"/>
    <numFmt numFmtId="170" formatCode="m/d/yy;@"/>
    <numFmt numFmtId="171" formatCode="[$-F800]dddd\,\ mmmm\ dd\,\ yyyy"/>
    <numFmt numFmtId="172" formatCode="mm/dd/yy;@"/>
    <numFmt numFmtId="173" formatCode="[$-5000445]0"/>
  </numFmts>
  <fonts count="51">
    <font>
      <sz val="10"/>
      <name val="Geneva"/>
    </font>
    <font>
      <b/>
      <sz val="10"/>
      <name val="Geneva"/>
    </font>
    <font>
      <sz val="10"/>
      <name val="Geneva"/>
    </font>
    <font>
      <b/>
      <sz val="10"/>
      <name val="Arial"/>
      <family val="2"/>
    </font>
    <font>
      <b/>
      <sz val="16"/>
      <name val="Arial"/>
      <family val="2"/>
    </font>
    <font>
      <sz val="10"/>
      <name val="Arial"/>
      <family val="2"/>
    </font>
    <font>
      <b/>
      <sz val="24"/>
      <name val="Arial"/>
      <family val="2"/>
    </font>
    <font>
      <sz val="10"/>
      <name val="Arial Narrow"/>
      <family val="2"/>
    </font>
    <font>
      <b/>
      <sz val="10"/>
      <name val="Arial Narrow"/>
      <family val="2"/>
    </font>
    <font>
      <b/>
      <sz val="8"/>
      <name val="Arial Narrow"/>
      <family val="2"/>
    </font>
    <font>
      <b/>
      <u/>
      <sz val="10"/>
      <name val="Arial Narrow"/>
      <family val="2"/>
    </font>
    <font>
      <b/>
      <sz val="9"/>
      <name val="Arial Narrow"/>
      <family val="2"/>
    </font>
    <font>
      <b/>
      <i/>
      <sz val="10"/>
      <name val="Arial Narrow"/>
      <family val="2"/>
    </font>
    <font>
      <i/>
      <sz val="10"/>
      <color indexed="8"/>
      <name val="Arial Narrow"/>
      <family val="2"/>
    </font>
    <font>
      <b/>
      <i/>
      <sz val="10"/>
      <color indexed="8"/>
      <name val="Arial Narrow"/>
      <family val="2"/>
    </font>
    <font>
      <b/>
      <sz val="14"/>
      <name val="Century Schoolbook"/>
      <family val="1"/>
    </font>
    <font>
      <b/>
      <sz val="10"/>
      <color rgb="FFFF0000"/>
      <name val="Arial Narrow"/>
      <family val="2"/>
    </font>
    <font>
      <sz val="10"/>
      <color rgb="FFFF0000"/>
      <name val="Arial Narrow"/>
      <family val="2"/>
    </font>
    <font>
      <sz val="10"/>
      <color theme="1"/>
      <name val="Arial Narrow"/>
      <family val="2"/>
    </font>
    <font>
      <i/>
      <sz val="10"/>
      <color theme="1"/>
      <name val="Arial Narrow"/>
      <family val="2"/>
    </font>
    <font>
      <b/>
      <sz val="10"/>
      <color theme="1"/>
      <name val="Arial Narrow"/>
      <family val="2"/>
    </font>
    <font>
      <b/>
      <i/>
      <sz val="10"/>
      <color rgb="FFFF0000"/>
      <name val="Arial Narrow"/>
      <family val="2"/>
    </font>
    <font>
      <i/>
      <sz val="10"/>
      <color rgb="FFFF0000"/>
      <name val="Arial Narrow"/>
      <family val="2"/>
    </font>
    <font>
      <sz val="10"/>
      <color rgb="FF000000"/>
      <name val="Arial Narrow"/>
      <family val="2"/>
    </font>
    <font>
      <b/>
      <sz val="12"/>
      <name val="Arial Narrow"/>
      <family val="2"/>
    </font>
    <font>
      <b/>
      <sz val="18"/>
      <name val="Arial Narrow"/>
      <family val="2"/>
    </font>
    <font>
      <b/>
      <sz val="14"/>
      <name val="Arial Narrow"/>
      <family val="2"/>
    </font>
    <font>
      <u/>
      <sz val="10"/>
      <name val="Arial Narrow"/>
      <family val="2"/>
    </font>
    <font>
      <i/>
      <u/>
      <sz val="10"/>
      <name val="Arial Narrow"/>
      <family val="2"/>
    </font>
    <font>
      <b/>
      <sz val="14"/>
      <name val="Arial"/>
      <family val="2"/>
    </font>
    <font>
      <b/>
      <sz val="9.75"/>
      <name val="Arial Narrow"/>
      <family val="2"/>
    </font>
    <font>
      <b/>
      <i/>
      <u/>
      <sz val="10"/>
      <name val="Arial Narrow"/>
      <family val="2"/>
    </font>
    <font>
      <b/>
      <sz val="9.75"/>
      <name val="Arial"/>
      <family val="2"/>
    </font>
    <font>
      <b/>
      <i/>
      <sz val="10"/>
      <color theme="1"/>
      <name val="Arial Narrow"/>
      <family val="2"/>
    </font>
    <font>
      <sz val="9.75"/>
      <name val="Arial Narrow"/>
      <family val="2"/>
    </font>
    <font>
      <sz val="9.75"/>
      <name val="Arial"/>
      <family val="2"/>
    </font>
    <font>
      <u/>
      <sz val="9.75"/>
      <name val="Arial Narrow"/>
      <family val="2"/>
    </font>
    <font>
      <u/>
      <sz val="10"/>
      <color theme="10"/>
      <name val="Geneva"/>
    </font>
    <font>
      <sz val="9.75"/>
      <name val="Wingdings"/>
      <charset val="2"/>
    </font>
    <font>
      <b/>
      <sz val="10"/>
      <color theme="1"/>
      <name val="Arial"/>
      <family val="2"/>
    </font>
    <font>
      <b/>
      <sz val="10"/>
      <color theme="0"/>
      <name val="Arial Narrow"/>
      <family val="2"/>
    </font>
    <font>
      <sz val="10"/>
      <color rgb="FFFF0000"/>
      <name val="Geneva"/>
    </font>
    <font>
      <sz val="10"/>
      <color theme="0"/>
      <name val="Arial Narrow"/>
      <family val="2"/>
    </font>
    <font>
      <u/>
      <sz val="10"/>
      <color theme="10"/>
      <name val="Arial Narrow"/>
      <family val="2"/>
    </font>
    <font>
      <b/>
      <u/>
      <sz val="10"/>
      <color theme="10"/>
      <name val="Arial Narrow"/>
      <family val="2"/>
    </font>
    <font>
      <i/>
      <sz val="10"/>
      <name val="Arial Narrow"/>
      <family val="2"/>
    </font>
    <font>
      <b/>
      <sz val="9.75"/>
      <name val="Calibri"/>
      <family val="2"/>
    </font>
    <font>
      <strike/>
      <sz val="10"/>
      <name val="Arial Narrow"/>
      <family val="2"/>
    </font>
    <font>
      <b/>
      <strike/>
      <sz val="10"/>
      <name val="Arial Narrow"/>
      <family val="2"/>
    </font>
    <font>
      <strike/>
      <u/>
      <sz val="10"/>
      <name val="Arial Narrow"/>
      <family val="2"/>
    </font>
    <font>
      <b/>
      <sz val="10"/>
      <color rgb="FF000000"/>
      <name val="Arial Narrow"/>
      <family val="2"/>
    </font>
  </fonts>
  <fills count="19">
    <fill>
      <patternFill patternType="none"/>
    </fill>
    <fill>
      <patternFill patternType="gray125"/>
    </fill>
    <fill>
      <patternFill patternType="solid">
        <fgColor indexed="65"/>
        <bgColor indexed="64"/>
      </patternFill>
    </fill>
    <fill>
      <patternFill patternType="solid">
        <fgColor theme="0" tint="-0.14999847407452621"/>
        <bgColor indexed="64"/>
      </patternFill>
    </fill>
    <fill>
      <patternFill patternType="solid">
        <fgColor theme="0"/>
        <bgColor indexed="64"/>
      </patternFill>
    </fill>
    <fill>
      <patternFill patternType="solid">
        <fgColor theme="4" tint="0.39997558519241921"/>
        <bgColor indexed="64"/>
      </patternFill>
    </fill>
    <fill>
      <patternFill patternType="solid">
        <fgColor rgb="FFFFFF00"/>
        <bgColor indexed="64"/>
      </patternFill>
    </fill>
    <fill>
      <patternFill patternType="solid">
        <fgColor theme="0" tint="-0.14996795556505021"/>
        <bgColor indexed="64"/>
      </patternFill>
    </fill>
    <fill>
      <patternFill patternType="solid">
        <fgColor theme="1"/>
        <bgColor indexed="64"/>
      </patternFill>
    </fill>
    <fill>
      <patternFill patternType="solid">
        <fgColor theme="4" tint="0.79998168889431442"/>
        <bgColor indexed="64"/>
      </patternFill>
    </fill>
    <fill>
      <patternFill patternType="lightUp">
        <bgColor theme="0"/>
      </patternFill>
    </fill>
    <fill>
      <patternFill patternType="solid">
        <fgColor rgb="FFDCE6F1"/>
        <bgColor indexed="64"/>
      </patternFill>
    </fill>
    <fill>
      <patternFill patternType="solid">
        <fgColor rgb="FFD9D9D9"/>
        <bgColor indexed="64"/>
      </patternFill>
    </fill>
    <fill>
      <patternFill patternType="solid">
        <fgColor rgb="FFDCE6F1"/>
        <bgColor rgb="FF000000"/>
      </patternFill>
    </fill>
    <fill>
      <patternFill patternType="solid">
        <fgColor theme="9" tint="0.79998168889431442"/>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rgb="FFDBE5F1"/>
        <bgColor rgb="FFDBE5F1"/>
      </patternFill>
    </fill>
    <fill>
      <patternFill patternType="solid">
        <fgColor rgb="FFFDE9D9"/>
        <bgColor indexed="64"/>
      </patternFill>
    </fill>
  </fills>
  <borders count="58">
    <border>
      <left/>
      <right/>
      <top/>
      <bottom/>
      <diagonal/>
    </border>
    <border>
      <left style="thin">
        <color indexed="64"/>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style="thin">
        <color indexed="64"/>
      </left>
      <right style="thin">
        <color indexed="64"/>
      </right>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s>
  <cellStyleXfs count="5">
    <xf numFmtId="0" fontId="0" fillId="0" borderId="0"/>
    <xf numFmtId="44" fontId="2" fillId="0" borderId="0" applyFont="0" applyFill="0" applyBorder="0" applyAlignment="0" applyProtection="0"/>
    <xf numFmtId="0" fontId="5" fillId="0" borderId="0"/>
    <xf numFmtId="9" fontId="2" fillId="0" borderId="0" applyFont="0" applyFill="0" applyBorder="0" applyAlignment="0" applyProtection="0"/>
    <xf numFmtId="0" fontId="37" fillId="0" borderId="0" applyNumberFormat="0" applyFill="0" applyBorder="0" applyAlignment="0" applyProtection="0"/>
  </cellStyleXfs>
  <cellXfs count="1012">
    <xf numFmtId="0" fontId="0" fillId="0" borderId="0" xfId="0"/>
    <xf numFmtId="0" fontId="7" fillId="0" borderId="0" xfId="0" applyFont="1" applyProtection="1">
      <protection locked="0"/>
    </xf>
    <xf numFmtId="0" fontId="7" fillId="4" borderId="0" xfId="0" applyFont="1" applyFill="1"/>
    <xf numFmtId="0" fontId="0" fillId="0" borderId="0" xfId="0" applyProtection="1">
      <protection locked="0"/>
    </xf>
    <xf numFmtId="0" fontId="3" fillId="4" borderId="0" xfId="0" applyFont="1" applyFill="1"/>
    <xf numFmtId="0" fontId="8" fillId="4" borderId="3" xfId="0" applyFont="1" applyFill="1" applyBorder="1" applyAlignment="1">
      <alignment horizontal="left"/>
    </xf>
    <xf numFmtId="0" fontId="0" fillId="0" borderId="0" xfId="0" applyAlignment="1" applyProtection="1">
      <alignment horizontal="center"/>
      <protection locked="0"/>
    </xf>
    <xf numFmtId="0" fontId="3" fillId="0" borderId="0" xfId="0" applyFont="1" applyAlignment="1">
      <alignment horizontal="center"/>
    </xf>
    <xf numFmtId="0" fontId="3" fillId="0" borderId="0" xfId="0" applyFont="1"/>
    <xf numFmtId="0" fontId="7" fillId="0" borderId="0" xfId="0" applyFont="1" applyAlignment="1">
      <alignment horizontal="left"/>
    </xf>
    <xf numFmtId="0" fontId="7" fillId="0" borderId="0" xfId="0" applyFont="1"/>
    <xf numFmtId="0" fontId="8" fillId="0" borderId="0" xfId="0" applyFont="1" applyAlignment="1">
      <alignment horizontal="center"/>
    </xf>
    <xf numFmtId="0" fontId="8" fillId="0" borderId="0" xfId="0" applyFont="1" applyAlignment="1">
      <alignment horizontal="left"/>
    </xf>
    <xf numFmtId="0" fontId="3" fillId="0" borderId="0" xfId="0" applyFont="1" applyAlignment="1">
      <alignment horizontal="left"/>
    </xf>
    <xf numFmtId="0" fontId="8" fillId="0" borderId="0" xfId="0" applyFont="1"/>
    <xf numFmtId="0" fontId="7" fillId="0" borderId="0" xfId="0" applyFont="1" applyAlignment="1">
      <alignment vertical="center"/>
    </xf>
    <xf numFmtId="0" fontId="3" fillId="0" borderId="0" xfId="0" applyFont="1" applyAlignment="1">
      <alignment vertical="center"/>
    </xf>
    <xf numFmtId="0" fontId="8" fillId="4" borderId="0" xfId="0" applyFont="1" applyFill="1" applyAlignment="1">
      <alignment vertical="top"/>
    </xf>
    <xf numFmtId="0" fontId="7" fillId="4" borderId="0" xfId="0" applyFont="1" applyFill="1" applyAlignment="1">
      <alignment vertical="top"/>
    </xf>
    <xf numFmtId="0" fontId="7" fillId="4" borderId="0" xfId="0" applyFont="1" applyFill="1" applyAlignment="1">
      <alignment horizontal="center" vertical="top"/>
    </xf>
    <xf numFmtId="0" fontId="0" fillId="0" borderId="0" xfId="0" applyAlignment="1">
      <alignment wrapText="1"/>
    </xf>
    <xf numFmtId="49" fontId="8" fillId="4" borderId="0" xfId="0" applyNumberFormat="1" applyFont="1" applyFill="1" applyAlignment="1">
      <alignment horizontal="left" vertical="top"/>
    </xf>
    <xf numFmtId="164" fontId="7" fillId="4" borderId="0" xfId="0" applyNumberFormat="1" applyFont="1" applyFill="1" applyAlignment="1">
      <alignment vertical="top"/>
    </xf>
    <xf numFmtId="164" fontId="7" fillId="4" borderId="0" xfId="0" applyNumberFormat="1" applyFont="1" applyFill="1" applyAlignment="1">
      <alignment horizontal="center" vertical="top"/>
    </xf>
    <xf numFmtId="49" fontId="8" fillId="0" borderId="0" xfId="0" applyNumberFormat="1" applyFont="1" applyAlignment="1">
      <alignment horizontal="left"/>
    </xf>
    <xf numFmtId="0" fontId="7" fillId="0" borderId="0" xfId="0" applyFont="1" applyAlignment="1">
      <alignment horizontal="left" wrapText="1"/>
    </xf>
    <xf numFmtId="0" fontId="8" fillId="0" borderId="0" xfId="0" applyFont="1" applyAlignment="1">
      <alignment wrapText="1"/>
    </xf>
    <xf numFmtId="0" fontId="7" fillId="0" borderId="0" xfId="0" applyFont="1" applyAlignment="1">
      <alignment wrapText="1"/>
    </xf>
    <xf numFmtId="0" fontId="17" fillId="0" borderId="3" xfId="0" applyFont="1" applyBorder="1" applyAlignment="1">
      <alignment horizontal="right"/>
    </xf>
    <xf numFmtId="0" fontId="17" fillId="4" borderId="0" xfId="0" applyFont="1" applyFill="1" applyAlignment="1">
      <alignment horizontal="right"/>
    </xf>
    <xf numFmtId="0" fontId="8" fillId="0" borderId="0" xfId="0" applyFont="1" applyAlignment="1">
      <alignment horizontal="left" vertical="center"/>
    </xf>
    <xf numFmtId="0" fontId="0" fillId="0" borderId="0" xfId="0" applyAlignment="1">
      <alignment horizontal="center" vertical="center"/>
    </xf>
    <xf numFmtId="10" fontId="7" fillId="0" borderId="0" xfId="0" applyNumberFormat="1" applyFont="1" applyAlignment="1">
      <alignment horizontal="center"/>
    </xf>
    <xf numFmtId="0" fontId="8" fillId="0" borderId="0" xfId="0" applyFont="1" applyAlignment="1">
      <alignment vertical="center"/>
    </xf>
    <xf numFmtId="0" fontId="0" fillId="0" borderId="0" xfId="0" applyAlignment="1">
      <alignment vertical="center"/>
    </xf>
    <xf numFmtId="0" fontId="29" fillId="4" borderId="0" xfId="0" applyFont="1" applyFill="1"/>
    <xf numFmtId="0" fontId="34" fillId="4" borderId="0" xfId="0" applyFont="1" applyFill="1" applyAlignment="1">
      <alignment vertical="center" wrapText="1"/>
    </xf>
    <xf numFmtId="0" fontId="32" fillId="0" borderId="0" xfId="0" applyFont="1" applyAlignment="1">
      <alignment vertical="center"/>
    </xf>
    <xf numFmtId="0" fontId="8" fillId="0" borderId="0" xfId="0" applyFont="1" applyAlignment="1" applyProtection="1">
      <alignment horizontal="left" wrapText="1"/>
      <protection locked="0"/>
    </xf>
    <xf numFmtId="0" fontId="7" fillId="0" borderId="0" xfId="0" applyFont="1" applyAlignment="1" applyProtection="1">
      <alignment wrapText="1"/>
      <protection locked="0"/>
    </xf>
    <xf numFmtId="0" fontId="8" fillId="4" borderId="0" xfId="0" applyFont="1" applyFill="1" applyAlignment="1">
      <alignment horizontal="left" vertical="top" wrapText="1"/>
    </xf>
    <xf numFmtId="0" fontId="8" fillId="0" borderId="0" xfId="0" applyFont="1" applyAlignment="1">
      <alignment horizontal="left" vertical="center" wrapText="1"/>
    </xf>
    <xf numFmtId="0" fontId="8" fillId="0" borderId="0" xfId="0" applyFont="1" applyAlignment="1">
      <alignment horizontal="center" vertical="center"/>
    </xf>
    <xf numFmtId="0" fontId="7" fillId="4" borderId="0" xfId="0" applyFont="1" applyFill="1" applyAlignment="1">
      <alignment horizontal="left" vertical="center" wrapText="1"/>
    </xf>
    <xf numFmtId="0" fontId="7" fillId="4" borderId="0" xfId="0" applyFont="1" applyFill="1" applyAlignment="1">
      <alignment horizontal="left" vertical="top"/>
    </xf>
    <xf numFmtId="0" fontId="8" fillId="0" borderId="0" xfId="0" applyFont="1" applyAlignment="1">
      <alignment horizontal="left" vertical="top"/>
    </xf>
    <xf numFmtId="0" fontId="8" fillId="4" borderId="0" xfId="0" applyFont="1" applyFill="1" applyAlignment="1">
      <alignment horizontal="left"/>
    </xf>
    <xf numFmtId="0" fontId="8" fillId="4" borderId="0" xfId="0" applyFont="1" applyFill="1"/>
    <xf numFmtId="0" fontId="7" fillId="4" borderId="0" xfId="0" applyFont="1" applyFill="1" applyAlignment="1">
      <alignment horizontal="left"/>
    </xf>
    <xf numFmtId="0" fontId="7" fillId="0" borderId="0" xfId="0" applyFont="1" applyAlignment="1">
      <alignment horizontal="left" vertical="center"/>
    </xf>
    <xf numFmtId="0" fontId="8" fillId="4" borderId="0" xfId="0" applyFont="1" applyFill="1" applyAlignment="1">
      <alignment horizontal="center"/>
    </xf>
    <xf numFmtId="0" fontId="7" fillId="4" borderId="0" xfId="0" applyFont="1" applyFill="1" applyAlignment="1">
      <alignment horizontal="center"/>
    </xf>
    <xf numFmtId="0" fontId="7" fillId="4" borderId="0" xfId="0" applyFont="1" applyFill="1" applyAlignment="1">
      <alignment horizontal="left" vertical="center"/>
    </xf>
    <xf numFmtId="0" fontId="7" fillId="4" borderId="0" xfId="0" applyFont="1" applyFill="1" applyAlignment="1">
      <alignment horizontal="center" vertical="center"/>
    </xf>
    <xf numFmtId="0" fontId="20" fillId="4" borderId="0" xfId="0" applyFont="1" applyFill="1" applyAlignment="1">
      <alignment horizontal="left"/>
    </xf>
    <xf numFmtId="0" fontId="30" fillId="9" borderId="4" xfId="0" applyFont="1" applyFill="1" applyBorder="1" applyAlignment="1" applyProtection="1">
      <alignment horizontal="center" vertical="center"/>
      <protection locked="0"/>
    </xf>
    <xf numFmtId="0" fontId="7" fillId="0" borderId="0" xfId="0" applyFont="1" applyAlignment="1">
      <alignment horizontal="center" vertical="center"/>
    </xf>
    <xf numFmtId="0" fontId="8" fillId="0" borderId="0" xfId="0" applyFont="1" applyAlignment="1">
      <alignment horizontal="center" vertical="center" wrapText="1"/>
    </xf>
    <xf numFmtId="0" fontId="34" fillId="4" borderId="0" xfId="0" applyFont="1" applyFill="1" applyAlignment="1">
      <alignment horizontal="left" vertical="center" wrapText="1"/>
    </xf>
    <xf numFmtId="0" fontId="30" fillId="4" borderId="0" xfId="0" applyFont="1" applyFill="1" applyAlignment="1">
      <alignment horizontal="center" vertical="center"/>
    </xf>
    <xf numFmtId="0" fontId="30" fillId="4" borderId="0" xfId="0" applyFont="1" applyFill="1" applyAlignment="1">
      <alignment vertical="center"/>
    </xf>
    <xf numFmtId="49" fontId="34" fillId="4" borderId="0" xfId="0" applyNumberFormat="1" applyFont="1" applyFill="1" applyAlignment="1">
      <alignment vertical="center"/>
    </xf>
    <xf numFmtId="0" fontId="30" fillId="9" borderId="4" xfId="0" applyFont="1" applyFill="1" applyBorder="1" applyAlignment="1" applyProtection="1">
      <alignment horizontal="center" vertical="center" wrapText="1"/>
      <protection locked="0"/>
    </xf>
    <xf numFmtId="0" fontId="30" fillId="4" borderId="0" xfId="0" applyFont="1" applyFill="1" applyAlignment="1">
      <alignment vertical="center" wrapText="1"/>
    </xf>
    <xf numFmtId="0" fontId="32" fillId="4" borderId="0" xfId="0" applyFont="1" applyFill="1" applyAlignment="1">
      <alignment vertical="center"/>
    </xf>
    <xf numFmtId="49" fontId="34" fillId="4" borderId="0" xfId="0" applyNumberFormat="1" applyFont="1" applyFill="1" applyAlignment="1">
      <alignment horizontal="justify" vertical="center"/>
    </xf>
    <xf numFmtId="0" fontId="34" fillId="4" borderId="0" xfId="0" applyFont="1" applyFill="1" applyAlignment="1">
      <alignment vertical="center"/>
    </xf>
    <xf numFmtId="0" fontId="30" fillId="4" borderId="0" xfId="0" applyFont="1" applyFill="1" applyAlignment="1">
      <alignment horizontal="left" vertical="center"/>
    </xf>
    <xf numFmtId="0" fontId="35" fillId="4" borderId="0" xfId="0" applyFont="1" applyFill="1" applyAlignment="1">
      <alignment vertical="center"/>
    </xf>
    <xf numFmtId="49" fontId="30" fillId="4" borderId="0" xfId="0" applyNumberFormat="1" applyFont="1" applyFill="1" applyAlignment="1">
      <alignment horizontal="center" vertical="center"/>
    </xf>
    <xf numFmtId="0" fontId="38" fillId="4" borderId="0" xfId="0" applyFont="1" applyFill="1" applyAlignment="1">
      <alignment horizontal="left" vertical="center" wrapText="1"/>
    </xf>
    <xf numFmtId="0" fontId="0" fillId="4" borderId="0" xfId="0" applyFill="1" applyAlignment="1">
      <alignment vertical="center"/>
    </xf>
    <xf numFmtId="1" fontId="7" fillId="4" borderId="0" xfId="0" applyNumberFormat="1" applyFont="1" applyFill="1" applyAlignment="1">
      <alignment horizontal="center" vertical="top"/>
    </xf>
    <xf numFmtId="0" fontId="3" fillId="4" borderId="0" xfId="0" applyFont="1" applyFill="1" applyAlignment="1">
      <alignment horizontal="left"/>
    </xf>
    <xf numFmtId="0" fontId="34" fillId="4" borderId="0" xfId="0" applyFont="1" applyFill="1" applyAlignment="1">
      <alignment horizontal="left" vertical="center"/>
    </xf>
    <xf numFmtId="0" fontId="32" fillId="4" borderId="0" xfId="0" applyFont="1" applyFill="1" applyAlignment="1">
      <alignment horizontal="justify" vertical="center"/>
    </xf>
    <xf numFmtId="49" fontId="8" fillId="4" borderId="0" xfId="0" applyNumberFormat="1" applyFont="1" applyFill="1" applyAlignment="1">
      <alignment horizontal="left"/>
    </xf>
    <xf numFmtId="0" fontId="7" fillId="4" borderId="0" xfId="0" applyFont="1" applyFill="1" applyAlignment="1">
      <alignment horizontal="center" vertical="center" wrapText="1"/>
    </xf>
    <xf numFmtId="2" fontId="7" fillId="4" borderId="0" xfId="0" applyNumberFormat="1" applyFont="1" applyFill="1" applyAlignment="1">
      <alignment horizontal="center" vertical="center" wrapText="1"/>
    </xf>
    <xf numFmtId="170" fontId="7" fillId="4" borderId="0" xfId="0" applyNumberFormat="1" applyFont="1" applyFill="1" applyAlignment="1">
      <alignment horizontal="center" vertical="center"/>
    </xf>
    <xf numFmtId="49" fontId="7" fillId="4" borderId="0" xfId="0" applyNumberFormat="1" applyFont="1" applyFill="1" applyAlignment="1">
      <alignment horizontal="left"/>
    </xf>
    <xf numFmtId="49" fontId="7" fillId="4" borderId="0" xfId="0" applyNumberFormat="1" applyFont="1" applyFill="1" applyAlignment="1">
      <alignment horizontal="justify"/>
    </xf>
    <xf numFmtId="0" fontId="20" fillId="4" borderId="0" xfId="0" applyFont="1" applyFill="1"/>
    <xf numFmtId="0" fontId="8" fillId="4" borderId="0" xfId="0" applyFont="1" applyFill="1" applyAlignment="1">
      <alignment horizontal="right" vertical="center"/>
    </xf>
    <xf numFmtId="0" fontId="8" fillId="4" borderId="0" xfId="0" applyFont="1" applyFill="1" applyAlignment="1">
      <alignment vertical="center" wrapText="1"/>
    </xf>
    <xf numFmtId="42" fontId="8" fillId="0" borderId="0" xfId="1" applyNumberFormat="1" applyFont="1" applyAlignment="1" applyProtection="1">
      <alignment horizontal="center" vertical="center"/>
    </xf>
    <xf numFmtId="44" fontId="8" fillId="0" borderId="0" xfId="1" applyFont="1" applyAlignment="1" applyProtection="1">
      <alignment horizontal="center" vertical="center"/>
    </xf>
    <xf numFmtId="44" fontId="8" fillId="0" borderId="0" xfId="1" applyFont="1" applyAlignment="1" applyProtection="1">
      <alignment horizontal="left" vertical="center"/>
    </xf>
    <xf numFmtId="49" fontId="8" fillId="4" borderId="0" xfId="0" applyNumberFormat="1" applyFont="1" applyFill="1" applyAlignment="1">
      <alignment horizontal="left" vertical="center"/>
    </xf>
    <xf numFmtId="0" fontId="7" fillId="4" borderId="0" xfId="0" applyFont="1" applyFill="1" applyAlignment="1">
      <alignment vertical="center"/>
    </xf>
    <xf numFmtId="0" fontId="8" fillId="4" borderId="0" xfId="0" applyFont="1" applyFill="1" applyAlignment="1">
      <alignment horizontal="center" vertical="center"/>
    </xf>
    <xf numFmtId="0" fontId="17" fillId="4" borderId="0" xfId="0" applyFont="1" applyFill="1" applyAlignment="1">
      <alignment horizontal="left" vertical="center" wrapText="1"/>
    </xf>
    <xf numFmtId="49" fontId="7" fillId="4" borderId="0" xfId="0" applyNumberFormat="1" applyFont="1" applyFill="1" applyAlignment="1">
      <alignment horizontal="left" vertical="center"/>
    </xf>
    <xf numFmtId="0" fontId="8" fillId="4" borderId="0" xfId="0" applyFont="1" applyFill="1" applyAlignment="1">
      <alignment horizontal="left" vertical="center"/>
    </xf>
    <xf numFmtId="0" fontId="7" fillId="0" borderId="0" xfId="0" applyFont="1" applyAlignment="1">
      <alignment vertical="center" wrapText="1"/>
    </xf>
    <xf numFmtId="49" fontId="7" fillId="0" borderId="0" xfId="0" applyNumberFormat="1" applyFont="1" applyAlignment="1">
      <alignment vertical="center"/>
    </xf>
    <xf numFmtId="0" fontId="8" fillId="4" borderId="0" xfId="0" applyFont="1" applyFill="1" applyAlignment="1">
      <alignment vertical="center"/>
    </xf>
    <xf numFmtId="49" fontId="7" fillId="4" borderId="0" xfId="0" applyNumberFormat="1" applyFont="1" applyFill="1" applyAlignment="1">
      <alignment horizontal="center" vertical="center"/>
    </xf>
    <xf numFmtId="0" fontId="7" fillId="4" borderId="0" xfId="0" applyFont="1" applyFill="1" applyAlignment="1">
      <alignment vertical="center" wrapText="1"/>
    </xf>
    <xf numFmtId="0" fontId="3" fillId="4" borderId="0" xfId="0" applyFont="1" applyFill="1" applyAlignment="1">
      <alignment vertical="center"/>
    </xf>
    <xf numFmtId="0" fontId="7" fillId="4" borderId="0" xfId="0" applyFont="1" applyFill="1" applyAlignment="1">
      <alignment horizontal="right" vertical="center"/>
    </xf>
    <xf numFmtId="0" fontId="7" fillId="4" borderId="2" xfId="0" applyFont="1" applyFill="1" applyBorder="1" applyAlignment="1">
      <alignment vertical="center"/>
    </xf>
    <xf numFmtId="0" fontId="7" fillId="4" borderId="2" xfId="0" applyFont="1" applyFill="1" applyBorder="1" applyAlignment="1">
      <alignment horizontal="center" vertical="center"/>
    </xf>
    <xf numFmtId="0" fontId="7" fillId="0" borderId="2" xfId="0" applyFont="1" applyBorder="1" applyAlignment="1">
      <alignment vertical="center" wrapText="1"/>
    </xf>
    <xf numFmtId="0" fontId="7" fillId="4" borderId="2" xfId="0" applyFont="1" applyFill="1" applyBorder="1" applyAlignment="1">
      <alignment vertical="center" wrapText="1"/>
    </xf>
    <xf numFmtId="0" fontId="8" fillId="9" borderId="17" xfId="0" applyFont="1" applyFill="1" applyBorder="1" applyAlignment="1" applyProtection="1">
      <alignment horizontal="center" vertical="center"/>
      <protection locked="0"/>
    </xf>
    <xf numFmtId="0" fontId="8" fillId="4" borderId="0" xfId="0" applyFont="1" applyFill="1" applyAlignment="1">
      <alignment horizontal="right" vertical="center" wrapText="1"/>
    </xf>
    <xf numFmtId="0" fontId="8" fillId="12" borderId="7" xfId="0" applyFont="1" applyFill="1" applyBorder="1" applyAlignment="1">
      <alignment horizontal="left" vertical="center"/>
    </xf>
    <xf numFmtId="0" fontId="8" fillId="3" borderId="3"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8" fillId="3" borderId="4" xfId="0" applyFont="1" applyFill="1" applyBorder="1" applyAlignment="1">
      <alignment horizontal="center" vertical="center" wrapText="1"/>
    </xf>
    <xf numFmtId="168" fontId="7" fillId="10" borderId="4" xfId="0" applyNumberFormat="1" applyFont="1" applyFill="1" applyBorder="1" applyAlignment="1">
      <alignment horizontal="right" vertical="center"/>
    </xf>
    <xf numFmtId="0" fontId="7" fillId="0" borderId="4" xfId="0" applyFont="1" applyBorder="1" applyAlignment="1">
      <alignment horizontal="center" vertical="center" wrapText="1"/>
    </xf>
    <xf numFmtId="0" fontId="7" fillId="4" borderId="2" xfId="0" applyFont="1" applyFill="1" applyBorder="1" applyAlignment="1">
      <alignment horizontal="left" vertical="center"/>
    </xf>
    <xf numFmtId="0" fontId="8" fillId="3" borderId="7" xfId="0" applyFont="1" applyFill="1" applyBorder="1" applyAlignment="1">
      <alignment vertical="center" wrapText="1"/>
    </xf>
    <xf numFmtId="44" fontId="8" fillId="3" borderId="6" xfId="0" applyNumberFormat="1" applyFont="1" applyFill="1" applyBorder="1" applyAlignment="1">
      <alignment horizontal="center" vertical="center"/>
    </xf>
    <xf numFmtId="44" fontId="8" fillId="3" borderId="6" xfId="0" applyNumberFormat="1" applyFont="1" applyFill="1" applyBorder="1" applyAlignment="1">
      <alignment horizontal="center" vertical="center" wrapText="1"/>
    </xf>
    <xf numFmtId="14" fontId="8" fillId="3" borderId="6" xfId="0" applyNumberFormat="1" applyFont="1" applyFill="1" applyBorder="1" applyAlignment="1">
      <alignment horizontal="center" vertical="center" wrapText="1"/>
    </xf>
    <xf numFmtId="49" fontId="7" fillId="4" borderId="3" xfId="0" applyNumberFormat="1" applyFont="1" applyFill="1" applyBorder="1" applyAlignment="1">
      <alignment horizontal="left" vertical="center"/>
    </xf>
    <xf numFmtId="0" fontId="7" fillId="4" borderId="3" xfId="0" applyFont="1" applyFill="1" applyBorder="1" applyAlignment="1">
      <alignment vertical="center"/>
    </xf>
    <xf numFmtId="49" fontId="8" fillId="4" borderId="0" xfId="0" applyNumberFormat="1" applyFont="1" applyFill="1" applyAlignment="1">
      <alignment vertical="center"/>
    </xf>
    <xf numFmtId="0" fontId="8" fillId="4" borderId="0" xfId="0" applyFont="1" applyFill="1" applyAlignment="1">
      <alignment horizontal="left" vertical="center" wrapText="1"/>
    </xf>
    <xf numFmtId="0" fontId="8" fillId="4" borderId="0" xfId="0" applyFont="1" applyFill="1" applyAlignment="1">
      <alignment horizontal="center" vertical="center" wrapText="1"/>
    </xf>
    <xf numFmtId="167" fontId="8" fillId="4" borderId="0" xfId="0" applyNumberFormat="1" applyFont="1" applyFill="1" applyAlignment="1">
      <alignment horizontal="right" vertical="center"/>
    </xf>
    <xf numFmtId="0" fontId="8" fillId="12" borderId="5" xfId="0" applyFont="1" applyFill="1" applyBorder="1" applyAlignment="1">
      <alignment horizontal="center" vertical="center" wrapText="1"/>
    </xf>
    <xf numFmtId="0" fontId="8" fillId="12" borderId="4" xfId="0" applyFont="1" applyFill="1" applyBorder="1" applyAlignment="1">
      <alignment horizontal="center" vertical="center" wrapText="1"/>
    </xf>
    <xf numFmtId="9" fontId="7" fillId="3" borderId="4" xfId="3" applyFont="1" applyFill="1" applyBorder="1" applyAlignment="1" applyProtection="1">
      <alignment horizontal="center" vertical="center"/>
    </xf>
    <xf numFmtId="0" fontId="8" fillId="3" borderId="5" xfId="0" applyFont="1" applyFill="1" applyBorder="1" applyAlignment="1">
      <alignment horizontal="center" vertical="center" wrapText="1"/>
    </xf>
    <xf numFmtId="49" fontId="7" fillId="4" borderId="0" xfId="0" quotePrefix="1" applyNumberFormat="1" applyFont="1" applyFill="1" applyAlignment="1">
      <alignment horizontal="center" vertical="center"/>
    </xf>
    <xf numFmtId="0" fontId="18" fillId="4" borderId="0" xfId="0" applyFont="1" applyFill="1" applyAlignment="1">
      <alignment horizontal="right" vertical="center"/>
    </xf>
    <xf numFmtId="0" fontId="19" fillId="4" borderId="0" xfId="0" applyFont="1" applyFill="1" applyAlignment="1">
      <alignment horizontal="right" vertical="center"/>
    </xf>
    <xf numFmtId="0" fontId="18" fillId="4" borderId="0" xfId="0" applyFont="1" applyFill="1" applyAlignment="1">
      <alignment horizontal="left" vertical="center"/>
    </xf>
    <xf numFmtId="0" fontId="18" fillId="4" borderId="0" xfId="0" applyFont="1" applyFill="1" applyAlignment="1">
      <alignment vertical="center"/>
    </xf>
    <xf numFmtId="0" fontId="20" fillId="4" borderId="0" xfId="0" applyFont="1" applyFill="1" applyAlignment="1">
      <alignment horizontal="left" vertical="center"/>
    </xf>
    <xf numFmtId="167" fontId="8" fillId="4" borderId="0" xfId="0" applyNumberFormat="1" applyFont="1" applyFill="1" applyAlignment="1">
      <alignment vertical="center"/>
    </xf>
    <xf numFmtId="1" fontId="8" fillId="4" borderId="0" xfId="0" applyNumberFormat="1" applyFont="1" applyFill="1" applyAlignment="1">
      <alignment vertical="center"/>
    </xf>
    <xf numFmtId="1" fontId="8" fillId="4" borderId="0" xfId="0" applyNumberFormat="1" applyFont="1" applyFill="1" applyAlignment="1">
      <alignment horizontal="right" vertical="center"/>
    </xf>
    <xf numFmtId="44" fontId="7" fillId="4" borderId="0" xfId="1" applyFont="1" applyFill="1" applyAlignment="1" applyProtection="1">
      <alignment horizontal="left" vertical="center"/>
    </xf>
    <xf numFmtId="0" fontId="8" fillId="9" borderId="4" xfId="0" applyFont="1" applyFill="1" applyBorder="1" applyAlignment="1">
      <alignment vertical="center"/>
    </xf>
    <xf numFmtId="0" fontId="8" fillId="9" borderId="4" xfId="0" applyFont="1" applyFill="1" applyBorder="1" applyAlignment="1" applyProtection="1">
      <alignment horizontal="left" vertical="center"/>
      <protection locked="0"/>
    </xf>
    <xf numFmtId="0" fontId="8" fillId="9" borderId="4" xfId="0" applyFont="1" applyFill="1" applyBorder="1" applyAlignment="1" applyProtection="1">
      <alignment vertical="center"/>
      <protection locked="0"/>
    </xf>
    <xf numFmtId="0" fontId="8" fillId="9" borderId="4" xfId="0" applyFont="1" applyFill="1" applyBorder="1" applyAlignment="1" applyProtection="1">
      <alignment horizontal="center" vertical="center"/>
      <protection locked="0"/>
    </xf>
    <xf numFmtId="0" fontId="7" fillId="4" borderId="3" xfId="0" applyFont="1" applyFill="1" applyBorder="1" applyAlignment="1">
      <alignment horizontal="left" vertical="center"/>
    </xf>
    <xf numFmtId="0" fontId="7" fillId="4" borderId="0" xfId="0" applyFont="1" applyFill="1" applyAlignment="1" applyProtection="1">
      <alignment vertical="center"/>
      <protection locked="0"/>
    </xf>
    <xf numFmtId="0" fontId="3" fillId="4" borderId="0" xfId="0" applyFont="1" applyFill="1" applyAlignment="1">
      <alignment horizontal="center" vertical="center"/>
    </xf>
    <xf numFmtId="0" fontId="8" fillId="4" borderId="13" xfId="0" applyFont="1" applyFill="1" applyBorder="1" applyAlignment="1">
      <alignment vertical="center"/>
    </xf>
    <xf numFmtId="0" fontId="8" fillId="3" borderId="32" xfId="0" applyFont="1" applyFill="1" applyBorder="1" applyAlignment="1">
      <alignment horizontal="center" vertical="center" wrapText="1"/>
    </xf>
    <xf numFmtId="0" fontId="7" fillId="3" borderId="37" xfId="0" applyFont="1" applyFill="1" applyBorder="1" applyAlignment="1">
      <alignment horizontal="left" vertical="center" wrapText="1"/>
    </xf>
    <xf numFmtId="44" fontId="7" fillId="3" borderId="37" xfId="0" applyNumberFormat="1" applyFont="1" applyFill="1" applyBorder="1" applyAlignment="1">
      <alignment horizontal="left" vertical="center"/>
    </xf>
    <xf numFmtId="0" fontId="8" fillId="2" borderId="0" xfId="0" applyFont="1" applyFill="1" applyAlignment="1">
      <alignment vertical="center"/>
    </xf>
    <xf numFmtId="0" fontId="7" fillId="2" borderId="0" xfId="0" applyFont="1" applyFill="1" applyAlignment="1">
      <alignment horizontal="left" vertical="center"/>
    </xf>
    <xf numFmtId="0" fontId="7" fillId="2" borderId="0" xfId="0" applyFont="1" applyFill="1" applyAlignment="1">
      <alignment horizontal="right" vertical="center"/>
    </xf>
    <xf numFmtId="0" fontId="8" fillId="2" borderId="0" xfId="0" applyFont="1" applyFill="1" applyAlignment="1">
      <alignment horizontal="left" vertical="center"/>
    </xf>
    <xf numFmtId="0" fontId="3" fillId="4" borderId="0" xfId="0" applyFont="1" applyFill="1" applyAlignment="1">
      <alignment horizontal="center"/>
    </xf>
    <xf numFmtId="0" fontId="6" fillId="4" borderId="0" xfId="0" applyFont="1" applyFill="1" applyAlignment="1">
      <alignment horizontal="left" vertical="center"/>
    </xf>
    <xf numFmtId="0" fontId="5" fillId="4" borderId="0" xfId="0" applyFont="1" applyFill="1" applyAlignment="1">
      <alignment horizontal="left" vertical="center"/>
    </xf>
    <xf numFmtId="0" fontId="5" fillId="4" borderId="0" xfId="0" applyFont="1" applyFill="1" applyAlignment="1">
      <alignment horizontal="left" vertical="center" wrapText="1"/>
    </xf>
    <xf numFmtId="0" fontId="5" fillId="4" borderId="0" xfId="0" applyFont="1" applyFill="1" applyAlignment="1">
      <alignment horizontal="left"/>
    </xf>
    <xf numFmtId="0" fontId="0" fillId="4" borderId="1" xfId="0" applyFill="1" applyBorder="1" applyAlignment="1">
      <alignment horizontal="left"/>
    </xf>
    <xf numFmtId="0" fontId="3" fillId="4" borderId="1" xfId="0" applyFont="1" applyFill="1" applyBorder="1" applyAlignment="1">
      <alignment horizontal="left"/>
    </xf>
    <xf numFmtId="0" fontId="3" fillId="4" borderId="0" xfId="0" applyFont="1" applyFill="1" applyAlignment="1">
      <alignment horizontal="left" indent="12"/>
    </xf>
    <xf numFmtId="0" fontId="4" fillId="4" borderId="0" xfId="0" applyFont="1" applyFill="1" applyAlignment="1">
      <alignment horizontal="left"/>
    </xf>
    <xf numFmtId="0" fontId="8" fillId="4" borderId="7" xfId="0" applyFont="1" applyFill="1" applyBorder="1" applyAlignment="1">
      <alignment vertical="center"/>
    </xf>
    <xf numFmtId="10" fontId="7" fillId="3" borderId="4" xfId="0" applyNumberFormat="1" applyFont="1" applyFill="1" applyBorder="1" applyAlignment="1">
      <alignment horizontal="right" vertical="center"/>
    </xf>
    <xf numFmtId="165" fontId="7" fillId="0" borderId="11" xfId="0" applyNumberFormat="1" applyFont="1" applyBorder="1" applyAlignment="1">
      <alignment horizontal="right" vertical="center"/>
    </xf>
    <xf numFmtId="165" fontId="8" fillId="0" borderId="4" xfId="0" applyNumberFormat="1" applyFont="1" applyBorder="1" applyAlignment="1">
      <alignment horizontal="center" vertical="center"/>
    </xf>
    <xf numFmtId="165" fontId="7" fillId="0" borderId="0" xfId="0" applyNumberFormat="1" applyFont="1" applyAlignment="1">
      <alignment horizontal="left" vertical="center"/>
    </xf>
    <xf numFmtId="7" fontId="7" fillId="4" borderId="3" xfId="0" applyNumberFormat="1" applyFont="1" applyFill="1" applyBorder="1" applyAlignment="1">
      <alignment horizontal="left" vertical="center"/>
    </xf>
    <xf numFmtId="42" fontId="7" fillId="4" borderId="0" xfId="1" applyNumberFormat="1" applyFont="1" applyFill="1" applyAlignment="1" applyProtection="1">
      <alignment horizontal="right" vertical="center"/>
    </xf>
    <xf numFmtId="1" fontId="8" fillId="3" borderId="4" xfId="0" applyNumberFormat="1" applyFont="1" applyFill="1" applyBorder="1" applyAlignment="1">
      <alignment horizontal="center" vertical="center"/>
    </xf>
    <xf numFmtId="0" fontId="8" fillId="0" borderId="5" xfId="1" applyNumberFormat="1" applyFont="1" applyBorder="1" applyAlignment="1" applyProtection="1">
      <alignment horizontal="center" vertical="center"/>
    </xf>
    <xf numFmtId="44" fontId="8" fillId="4" borderId="5" xfId="1" applyFont="1" applyFill="1" applyBorder="1" applyAlignment="1" applyProtection="1">
      <alignment vertical="center"/>
    </xf>
    <xf numFmtId="0" fontId="8" fillId="8" borderId="0" xfId="0" applyFont="1" applyFill="1" applyAlignment="1">
      <alignment vertical="center"/>
    </xf>
    <xf numFmtId="165" fontId="8" fillId="0" borderId="0" xfId="1" applyNumberFormat="1" applyFont="1" applyAlignment="1" applyProtection="1">
      <alignment vertical="center"/>
    </xf>
    <xf numFmtId="165" fontId="12" fillId="0" borderId="0" xfId="1" applyNumberFormat="1" applyFont="1" applyAlignment="1" applyProtection="1">
      <alignment vertical="center"/>
    </xf>
    <xf numFmtId="0" fontId="8" fillId="0" borderId="0" xfId="1" applyNumberFormat="1" applyFont="1" applyAlignment="1" applyProtection="1">
      <alignment vertical="center" wrapText="1"/>
    </xf>
    <xf numFmtId="5" fontId="8" fillId="4" borderId="0" xfId="1" applyNumberFormat="1" applyFont="1" applyFill="1" applyAlignment="1" applyProtection="1">
      <alignment vertical="center"/>
    </xf>
    <xf numFmtId="6" fontId="12" fillId="0" borderId="0" xfId="1" applyNumberFormat="1" applyFont="1" applyAlignment="1" applyProtection="1">
      <alignment vertical="center"/>
    </xf>
    <xf numFmtId="0" fontId="8" fillId="0" borderId="0" xfId="1" applyNumberFormat="1" applyFont="1" applyAlignment="1" applyProtection="1">
      <alignment vertical="center"/>
    </xf>
    <xf numFmtId="0" fontId="7" fillId="4" borderId="0" xfId="0" applyFont="1" applyFill="1" applyAlignment="1">
      <alignment horizontal="justify" vertical="center" wrapText="1"/>
    </xf>
    <xf numFmtId="0" fontId="8" fillId="4" borderId="0" xfId="0" applyFont="1" applyFill="1" applyAlignment="1">
      <alignment horizontal="justify" vertical="top" wrapText="1"/>
    </xf>
    <xf numFmtId="0" fontId="0" fillId="4" borderId="0" xfId="0" applyFill="1"/>
    <xf numFmtId="0" fontId="7" fillId="4" borderId="0" xfId="0" applyFont="1" applyFill="1" applyAlignment="1">
      <alignment horizontal="justify" vertical="center"/>
    </xf>
    <xf numFmtId="49" fontId="18" fillId="4" borderId="0" xfId="0" applyNumberFormat="1" applyFont="1" applyFill="1" applyAlignment="1">
      <alignment vertical="center"/>
    </xf>
    <xf numFmtId="0" fontId="18" fillId="4" borderId="0" xfId="0" applyFont="1" applyFill="1" applyAlignment="1">
      <alignment vertical="center" wrapText="1"/>
    </xf>
    <xf numFmtId="49" fontId="20" fillId="4" borderId="0" xfId="0" applyNumberFormat="1" applyFont="1" applyFill="1" applyAlignment="1">
      <alignment vertical="center" wrapText="1"/>
    </xf>
    <xf numFmtId="0" fontId="20" fillId="4" borderId="0" xfId="0" applyFont="1" applyFill="1" applyAlignment="1">
      <alignment vertical="center" wrapText="1"/>
    </xf>
    <xf numFmtId="0" fontId="20" fillId="4" borderId="0" xfId="0" applyFont="1" applyFill="1" applyAlignment="1">
      <alignment horizontal="center" vertical="center" wrapText="1"/>
    </xf>
    <xf numFmtId="0" fontId="18" fillId="4" borderId="0" xfId="0" applyFont="1" applyFill="1" applyAlignment="1">
      <alignment horizontal="center" vertical="center" wrapText="1"/>
    </xf>
    <xf numFmtId="49" fontId="20" fillId="4" borderId="2" xfId="0" applyNumberFormat="1" applyFont="1" applyFill="1" applyBorder="1" applyAlignment="1">
      <alignment vertical="center" wrapText="1"/>
    </xf>
    <xf numFmtId="0" fontId="18" fillId="4" borderId="0" xfId="0" applyFont="1" applyFill="1" applyAlignment="1">
      <alignment vertical="center" shrinkToFit="1"/>
    </xf>
    <xf numFmtId="0" fontId="18" fillId="4" borderId="3" xfId="0" applyFont="1" applyFill="1" applyBorder="1" applyAlignment="1">
      <alignment vertical="center"/>
    </xf>
    <xf numFmtId="49" fontId="20" fillId="4" borderId="0" xfId="0" applyNumberFormat="1" applyFont="1" applyFill="1" applyAlignment="1">
      <alignment horizontal="left" vertical="center" wrapText="1"/>
    </xf>
    <xf numFmtId="49" fontId="20" fillId="0" borderId="0" xfId="0" applyNumberFormat="1" applyFont="1" applyAlignment="1">
      <alignment horizontal="left" vertical="center" wrapText="1"/>
    </xf>
    <xf numFmtId="49" fontId="20" fillId="4" borderId="0" xfId="0" applyNumberFormat="1" applyFont="1" applyFill="1" applyAlignment="1">
      <alignment vertical="center"/>
    </xf>
    <xf numFmtId="49" fontId="20" fillId="4" borderId="2" xfId="0" applyNumberFormat="1" applyFont="1" applyFill="1" applyBorder="1" applyAlignment="1">
      <alignment vertical="center"/>
    </xf>
    <xf numFmtId="49" fontId="20" fillId="4" borderId="3" xfId="0" applyNumberFormat="1" applyFont="1" applyFill="1" applyBorder="1" applyAlignment="1">
      <alignment vertical="center" wrapText="1"/>
    </xf>
    <xf numFmtId="0" fontId="18" fillId="0" borderId="0" xfId="0" applyFont="1" applyAlignment="1">
      <alignment vertical="center"/>
    </xf>
    <xf numFmtId="0" fontId="18" fillId="4" borderId="3" xfId="0" applyFont="1" applyFill="1" applyBorder="1" applyAlignment="1">
      <alignment vertical="center" shrinkToFit="1"/>
    </xf>
    <xf numFmtId="49" fontId="20" fillId="4" borderId="3" xfId="0" applyNumberFormat="1" applyFont="1" applyFill="1" applyBorder="1" applyAlignment="1">
      <alignment vertical="center"/>
    </xf>
    <xf numFmtId="0" fontId="18" fillId="4" borderId="0" xfId="0" applyFont="1" applyFill="1"/>
    <xf numFmtId="0" fontId="0" fillId="4" borderId="0" xfId="0" applyFill="1" applyAlignment="1">
      <alignment horizontal="center" vertical="center"/>
    </xf>
    <xf numFmtId="49" fontId="7" fillId="4" borderId="0" xfId="0" applyNumberFormat="1" applyFont="1" applyFill="1" applyAlignment="1">
      <alignment vertical="center"/>
    </xf>
    <xf numFmtId="0" fontId="0" fillId="4" borderId="0" xfId="0" applyFill="1" applyAlignment="1">
      <alignment horizontal="left" vertical="center"/>
    </xf>
    <xf numFmtId="0" fontId="0" fillId="4" borderId="0" xfId="0" applyFill="1" applyAlignment="1">
      <alignment horizontal="left" vertical="center" wrapText="1"/>
    </xf>
    <xf numFmtId="0" fontId="0" fillId="0" borderId="0" xfId="0" applyAlignment="1">
      <alignment horizontal="left" vertical="center" wrapText="1"/>
    </xf>
    <xf numFmtId="0" fontId="0" fillId="4" borderId="13" xfId="0" applyFill="1" applyBorder="1" applyAlignment="1">
      <alignment vertical="center"/>
    </xf>
    <xf numFmtId="0" fontId="8" fillId="4" borderId="2" xfId="0" applyFont="1" applyFill="1" applyBorder="1" applyAlignment="1">
      <alignment horizontal="right"/>
    </xf>
    <xf numFmtId="0" fontId="16" fillId="4" borderId="0" xfId="0" applyFont="1" applyFill="1" applyAlignment="1">
      <alignment horizontal="center" vertical="center" wrapText="1"/>
    </xf>
    <xf numFmtId="49" fontId="8" fillId="4" borderId="0" xfId="0" quotePrefix="1" applyNumberFormat="1" applyFont="1" applyFill="1" applyAlignment="1">
      <alignment horizontal="left" vertical="center"/>
    </xf>
    <xf numFmtId="0" fontId="8" fillId="4" borderId="0" xfId="0" applyFont="1" applyFill="1" applyAlignment="1" applyProtection="1">
      <alignment vertical="center"/>
      <protection locked="0"/>
    </xf>
    <xf numFmtId="0" fontId="26" fillId="4" borderId="0" xfId="0" applyFont="1" applyFill="1" applyAlignment="1">
      <alignment vertical="center" wrapText="1"/>
    </xf>
    <xf numFmtId="0" fontId="26" fillId="4" borderId="0" xfId="0" applyFont="1" applyFill="1" applyAlignment="1">
      <alignment horizontal="center" vertical="center" wrapText="1"/>
    </xf>
    <xf numFmtId="0" fontId="7" fillId="4" borderId="0" xfId="0" applyFont="1" applyFill="1" applyAlignment="1" applyProtection="1">
      <alignment horizontal="left" vertical="center" wrapText="1"/>
      <protection locked="0"/>
    </xf>
    <xf numFmtId="0" fontId="8" fillId="4" borderId="0" xfId="0" applyFont="1" applyFill="1" applyAlignment="1" applyProtection="1">
      <alignment horizontal="left" vertical="center"/>
      <protection locked="0"/>
    </xf>
    <xf numFmtId="0" fontId="7" fillId="4" borderId="0" xfId="0" applyFont="1" applyFill="1" applyAlignment="1" applyProtection="1">
      <alignment horizontal="left" vertical="center"/>
      <protection locked="0"/>
    </xf>
    <xf numFmtId="0" fontId="8" fillId="4" borderId="0" xfId="0" applyFont="1" applyFill="1" applyAlignment="1" applyProtection="1">
      <alignment vertical="center" wrapText="1"/>
      <protection locked="0"/>
    </xf>
    <xf numFmtId="0" fontId="0" fillId="4" borderId="0" xfId="0" applyFill="1" applyAlignment="1">
      <alignment horizontal="center"/>
    </xf>
    <xf numFmtId="0" fontId="0" fillId="4" borderId="0" xfId="0" applyFill="1" applyProtection="1">
      <protection locked="0"/>
    </xf>
    <xf numFmtId="1" fontId="8" fillId="4" borderId="4" xfId="0" applyNumberFormat="1" applyFont="1" applyFill="1" applyBorder="1" applyAlignment="1">
      <alignment horizontal="center" vertical="center"/>
    </xf>
    <xf numFmtId="0" fontId="8" fillId="4" borderId="8" xfId="0" applyFont="1" applyFill="1" applyBorder="1" applyAlignment="1">
      <alignment horizontal="center" vertical="center"/>
    </xf>
    <xf numFmtId="0" fontId="8" fillId="4" borderId="6" xfId="0" applyFont="1" applyFill="1" applyBorder="1" applyAlignment="1">
      <alignment horizontal="center" vertical="center"/>
    </xf>
    <xf numFmtId="0" fontId="8" fillId="4" borderId="22"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8" fillId="4" borderId="32" xfId="0" applyFont="1" applyFill="1" applyBorder="1" applyAlignment="1">
      <alignment horizontal="center" vertical="center" wrapText="1"/>
    </xf>
    <xf numFmtId="0" fontId="8" fillId="4" borderId="8" xfId="0" applyFont="1" applyFill="1" applyBorder="1" applyAlignment="1">
      <alignment horizontal="center" vertical="center" wrapText="1"/>
    </xf>
    <xf numFmtId="0" fontId="8" fillId="4" borderId="12" xfId="0" applyFont="1" applyFill="1" applyBorder="1" applyAlignment="1">
      <alignment horizontal="center" vertical="center" wrapText="1"/>
    </xf>
    <xf numFmtId="0" fontId="8" fillId="4" borderId="11" xfId="0" applyFont="1" applyFill="1" applyBorder="1" applyAlignment="1">
      <alignment horizontal="center" vertical="center" wrapText="1"/>
    </xf>
    <xf numFmtId="0" fontId="16" fillId="4" borderId="0" xfId="0" applyFont="1" applyFill="1" applyAlignment="1">
      <alignment horizontal="right"/>
    </xf>
    <xf numFmtId="0" fontId="7" fillId="4" borderId="0" xfId="0" applyFont="1" applyFill="1" applyAlignment="1">
      <alignment horizontal="right"/>
    </xf>
    <xf numFmtId="0" fontId="8" fillId="9" borderId="8" xfId="0" applyFont="1" applyFill="1" applyBorder="1" applyAlignment="1" applyProtection="1">
      <alignment horizontal="center" vertical="center" wrapText="1"/>
      <protection locked="0"/>
    </xf>
    <xf numFmtId="0" fontId="7" fillId="0" borderId="0" xfId="0" applyFont="1" applyAlignment="1">
      <alignment horizontal="left" vertical="center" wrapText="1"/>
    </xf>
    <xf numFmtId="0" fontId="7" fillId="0" borderId="4" xfId="0" applyFont="1" applyBorder="1" applyAlignment="1">
      <alignment horizontal="center" vertical="center"/>
    </xf>
    <xf numFmtId="0" fontId="17" fillId="4" borderId="0" xfId="0" applyFont="1" applyFill="1" applyAlignment="1">
      <alignment horizontal="center" vertical="center" wrapText="1"/>
    </xf>
    <xf numFmtId="42" fontId="7" fillId="4" borderId="0" xfId="1" applyNumberFormat="1" applyFont="1" applyFill="1" applyAlignment="1" applyProtection="1">
      <alignment horizontal="left" vertical="center" wrapText="1"/>
    </xf>
    <xf numFmtId="0" fontId="7" fillId="4" borderId="7" xfId="0" applyFont="1" applyFill="1" applyBorder="1" applyAlignment="1">
      <alignment horizontal="left" vertical="center"/>
    </xf>
    <xf numFmtId="0" fontId="8" fillId="4" borderId="7" xfId="0" applyFont="1" applyFill="1" applyBorder="1" applyAlignment="1">
      <alignment horizontal="left" vertical="center"/>
    </xf>
    <xf numFmtId="0" fontId="8" fillId="4" borderId="4" xfId="0" applyFont="1" applyFill="1" applyBorder="1" applyAlignment="1">
      <alignment horizontal="center" vertical="center"/>
    </xf>
    <xf numFmtId="49" fontId="7" fillId="4" borderId="0" xfId="0" applyNumberFormat="1" applyFont="1" applyFill="1" applyAlignment="1">
      <alignment horizontal="left" vertical="center" wrapText="1"/>
    </xf>
    <xf numFmtId="0" fontId="8" fillId="4" borderId="2" xfId="0" applyFont="1" applyFill="1" applyBorder="1" applyAlignment="1">
      <alignment horizontal="left" vertical="center" wrapText="1"/>
    </xf>
    <xf numFmtId="0" fontId="18" fillId="4" borderId="0" xfId="0" applyFont="1" applyFill="1" applyAlignment="1">
      <alignment horizontal="left" vertical="center" indent="1"/>
    </xf>
    <xf numFmtId="0" fontId="8" fillId="0" borderId="7" xfId="1" applyNumberFormat="1" applyFont="1" applyBorder="1" applyAlignment="1" applyProtection="1">
      <alignment horizontal="left" vertical="center"/>
    </xf>
    <xf numFmtId="0" fontId="8" fillId="0" borderId="5" xfId="1" applyNumberFormat="1" applyFont="1" applyBorder="1" applyAlignment="1" applyProtection="1">
      <alignment horizontal="left" vertical="center"/>
    </xf>
    <xf numFmtId="49" fontId="8" fillId="4" borderId="0" xfId="0" quotePrefix="1" applyNumberFormat="1" applyFont="1" applyFill="1" applyAlignment="1">
      <alignment horizontal="left" vertical="center" wrapText="1"/>
    </xf>
    <xf numFmtId="49" fontId="8" fillId="4" borderId="0" xfId="0" applyNumberFormat="1" applyFont="1" applyFill="1" applyAlignment="1">
      <alignment horizontal="center" vertical="center"/>
    </xf>
    <xf numFmtId="49" fontId="30" fillId="4" borderId="0" xfId="0" applyNumberFormat="1" applyFont="1" applyFill="1" applyAlignment="1">
      <alignment horizontal="left" vertical="center"/>
    </xf>
    <xf numFmtId="49" fontId="30" fillId="4" borderId="0" xfId="0" applyNumberFormat="1" applyFont="1" applyFill="1" applyAlignment="1">
      <alignment vertical="center"/>
    </xf>
    <xf numFmtId="49" fontId="8" fillId="0" borderId="0" xfId="0" applyNumberFormat="1" applyFont="1" applyAlignment="1">
      <alignment horizontal="left" vertical="top"/>
    </xf>
    <xf numFmtId="49" fontId="8" fillId="4" borderId="0" xfId="0" applyNumberFormat="1" applyFont="1" applyFill="1"/>
    <xf numFmtId="49" fontId="8" fillId="0" borderId="0" xfId="0" applyNumberFormat="1" applyFont="1"/>
    <xf numFmtId="49" fontId="8" fillId="0" borderId="0" xfId="0" applyNumberFormat="1" applyFont="1" applyAlignment="1">
      <alignment vertical="center"/>
    </xf>
    <xf numFmtId="49" fontId="7" fillId="0" borderId="0" xfId="0" applyNumberFormat="1" applyFont="1" applyAlignment="1">
      <alignment horizontal="center" vertical="center"/>
    </xf>
    <xf numFmtId="49" fontId="1" fillId="4" borderId="0" xfId="0" applyNumberFormat="1" applyFont="1" applyFill="1" applyAlignment="1">
      <alignment horizontal="center" vertical="center"/>
    </xf>
    <xf numFmtId="49" fontId="7" fillId="4" borderId="0" xfId="0" applyNumberFormat="1" applyFont="1" applyFill="1" applyAlignment="1">
      <alignment vertical="center" wrapText="1"/>
    </xf>
    <xf numFmtId="0" fontId="8" fillId="0" borderId="0" xfId="0" applyFont="1" applyAlignment="1">
      <alignment vertical="center" wrapText="1"/>
    </xf>
    <xf numFmtId="49" fontId="8" fillId="4" borderId="0" xfId="0" applyNumberFormat="1" applyFont="1" applyFill="1" applyAlignment="1">
      <alignment horizontal="justify"/>
    </xf>
    <xf numFmtId="49" fontId="8" fillId="4" borderId="0" xfId="0" applyNumberFormat="1" applyFont="1" applyFill="1" applyAlignment="1">
      <alignment horizontal="justify" vertical="top"/>
    </xf>
    <xf numFmtId="0" fontId="8" fillId="4" borderId="0" xfId="0" applyFont="1" applyFill="1" applyAlignment="1">
      <alignment horizontal="right" vertical="top"/>
    </xf>
    <xf numFmtId="49" fontId="8" fillId="4" borderId="0" xfId="0" quotePrefix="1" applyNumberFormat="1" applyFont="1" applyFill="1" applyAlignment="1">
      <alignment horizontal="center" vertical="center"/>
    </xf>
    <xf numFmtId="49" fontId="8" fillId="4" borderId="0" xfId="0" applyNumberFormat="1" applyFont="1" applyFill="1" applyAlignment="1">
      <alignment horizontal="right" vertical="center"/>
    </xf>
    <xf numFmtId="49" fontId="8" fillId="0" borderId="0" xfId="0" applyNumberFormat="1" applyFont="1" applyAlignment="1">
      <alignment horizontal="center" vertical="center"/>
    </xf>
    <xf numFmtId="49" fontId="8" fillId="4" borderId="0" xfId="0" quotePrefix="1" applyNumberFormat="1" applyFont="1" applyFill="1" applyAlignment="1">
      <alignment vertical="center"/>
    </xf>
    <xf numFmtId="0" fontId="8" fillId="14" borderId="0" xfId="0" applyFont="1" applyFill="1" applyAlignment="1">
      <alignment horizontal="right" vertical="center"/>
    </xf>
    <xf numFmtId="168" fontId="8" fillId="0" borderId="0" xfId="1" applyNumberFormat="1" applyFont="1" applyAlignment="1" applyProtection="1">
      <alignment vertical="center"/>
    </xf>
    <xf numFmtId="168" fontId="8" fillId="4" borderId="0" xfId="1" applyNumberFormat="1" applyFont="1" applyFill="1" applyAlignment="1" applyProtection="1">
      <alignment vertical="center"/>
    </xf>
    <xf numFmtId="168" fontId="8" fillId="9" borderId="4" xfId="1" applyNumberFormat="1" applyFont="1" applyFill="1" applyBorder="1" applyAlignment="1" applyProtection="1">
      <alignment vertical="center"/>
      <protection locked="0"/>
    </xf>
    <xf numFmtId="168" fontId="40" fillId="4" borderId="0" xfId="1" applyNumberFormat="1" applyFont="1" applyFill="1" applyAlignment="1" applyProtection="1">
      <alignment vertical="center"/>
    </xf>
    <xf numFmtId="0" fontId="8" fillId="3" borderId="11" xfId="0" applyFont="1" applyFill="1" applyBorder="1" applyAlignment="1">
      <alignment horizontal="center" vertical="center" wrapText="1"/>
    </xf>
    <xf numFmtId="0" fontId="8" fillId="3" borderId="8" xfId="0" applyFont="1" applyFill="1" applyBorder="1" applyAlignment="1">
      <alignment horizontal="center" vertical="center" wrapText="1"/>
    </xf>
    <xf numFmtId="44" fontId="7" fillId="0" borderId="0" xfId="1" applyFont="1" applyBorder="1" applyAlignment="1" applyProtection="1">
      <alignment horizontal="right" vertical="center"/>
    </xf>
    <xf numFmtId="44" fontId="7" fillId="4" borderId="0" xfId="1" applyFont="1" applyFill="1" applyBorder="1" applyAlignment="1" applyProtection="1">
      <alignment horizontal="right" vertical="center"/>
    </xf>
    <xf numFmtId="0" fontId="7" fillId="4" borderId="0" xfId="0" applyFont="1" applyFill="1" applyAlignment="1" applyProtection="1">
      <alignment horizontal="center" vertical="center"/>
      <protection locked="0"/>
    </xf>
    <xf numFmtId="0" fontId="8" fillId="9" borderId="2" xfId="0" applyFont="1" applyFill="1" applyBorder="1" applyAlignment="1" applyProtection="1">
      <alignment horizontal="left"/>
      <protection locked="0"/>
    </xf>
    <xf numFmtId="0" fontId="8" fillId="9" borderId="2" xfId="0" applyFont="1" applyFill="1" applyBorder="1" applyAlignment="1" applyProtection="1">
      <alignment horizontal="center" vertical="center"/>
      <protection locked="0"/>
    </xf>
    <xf numFmtId="0" fontId="8" fillId="3" borderId="8" xfId="0" applyFont="1" applyFill="1" applyBorder="1" applyAlignment="1" applyProtection="1">
      <alignment horizontal="center" vertical="center" wrapText="1"/>
      <protection locked="0"/>
    </xf>
    <xf numFmtId="0" fontId="8" fillId="3" borderId="12" xfId="0" applyFont="1" applyFill="1" applyBorder="1" applyAlignment="1" applyProtection="1">
      <alignment horizontal="center" vertical="center" wrapText="1"/>
      <protection locked="0"/>
    </xf>
    <xf numFmtId="0" fontId="7" fillId="4" borderId="0" xfId="0" applyFont="1" applyFill="1" applyAlignment="1">
      <alignment horizontal="right" vertical="center" wrapText="1"/>
    </xf>
    <xf numFmtId="0" fontId="23" fillId="4" borderId="0" xfId="0" applyFont="1" applyFill="1" applyAlignment="1">
      <alignment horizontal="left" vertical="center" wrapText="1"/>
    </xf>
    <xf numFmtId="0" fontId="8" fillId="4" borderId="0" xfId="0" applyFont="1" applyFill="1" applyAlignment="1">
      <alignment horizontal="justify" vertical="center" wrapText="1"/>
    </xf>
    <xf numFmtId="0" fontId="7" fillId="4" borderId="13" xfId="0" applyFont="1" applyFill="1" applyBorder="1" applyAlignment="1">
      <alignment horizontal="left" vertical="center" wrapText="1"/>
    </xf>
    <xf numFmtId="0" fontId="41" fillId="4" borderId="0" xfId="0" applyFont="1" applyFill="1" applyAlignment="1">
      <alignment vertical="center"/>
    </xf>
    <xf numFmtId="0" fontId="7" fillId="4" borderId="0" xfId="0" applyFont="1" applyFill="1" applyAlignment="1">
      <alignment horizontal="left" wrapText="1"/>
    </xf>
    <xf numFmtId="0" fontId="8" fillId="3" borderId="4" xfId="0" applyFont="1" applyFill="1" applyBorder="1" applyAlignment="1">
      <alignment horizontal="center" vertical="center"/>
    </xf>
    <xf numFmtId="0" fontId="37" fillId="4" borderId="0" xfId="4" applyFill="1" applyBorder="1" applyAlignment="1" applyProtection="1">
      <alignment vertical="center" wrapText="1"/>
    </xf>
    <xf numFmtId="49" fontId="32" fillId="4" borderId="0" xfId="0" applyNumberFormat="1" applyFont="1" applyFill="1" applyAlignment="1">
      <alignment horizontal="center" vertical="center"/>
    </xf>
    <xf numFmtId="49" fontId="34" fillId="4" borderId="0" xfId="0" applyNumberFormat="1" applyFont="1" applyFill="1" applyAlignment="1">
      <alignment horizontal="center" vertical="center"/>
    </xf>
    <xf numFmtId="0" fontId="20" fillId="4" borderId="0" xfId="0" applyFont="1" applyFill="1" applyAlignment="1">
      <alignment vertical="center"/>
    </xf>
    <xf numFmtId="0" fontId="39" fillId="4" borderId="0" xfId="0" applyFont="1" applyFill="1"/>
    <xf numFmtId="49" fontId="8" fillId="4" borderId="0" xfId="0" applyNumberFormat="1" applyFont="1" applyFill="1" applyAlignment="1">
      <alignment horizontal="justify" vertical="center"/>
    </xf>
    <xf numFmtId="49" fontId="3" fillId="4" borderId="0" xfId="0" applyNumberFormat="1" applyFont="1" applyFill="1" applyAlignment="1">
      <alignment horizontal="left"/>
    </xf>
    <xf numFmtId="0" fontId="16" fillId="4" borderId="0" xfId="0" applyFont="1" applyFill="1" applyAlignment="1">
      <alignment horizontal="left"/>
    </xf>
    <xf numFmtId="0" fontId="17" fillId="4" borderId="0" xfId="0" applyFont="1" applyFill="1" applyAlignment="1">
      <alignment horizontal="left"/>
    </xf>
    <xf numFmtId="49" fontId="39" fillId="4" borderId="0" xfId="0" applyNumberFormat="1" applyFont="1" applyFill="1" applyAlignment="1">
      <alignment horizontal="left"/>
    </xf>
    <xf numFmtId="0" fontId="42" fillId="4" borderId="0" xfId="0" applyFont="1" applyFill="1" applyAlignment="1">
      <alignment vertical="center"/>
    </xf>
    <xf numFmtId="0" fontId="15" fillId="4" borderId="0" xfId="0" applyFont="1" applyFill="1" applyAlignment="1">
      <alignment horizontal="center"/>
    </xf>
    <xf numFmtId="0" fontId="0" fillId="4" borderId="0" xfId="0" applyFill="1" applyAlignment="1" applyProtection="1">
      <alignment horizontal="center"/>
      <protection locked="0"/>
    </xf>
    <xf numFmtId="0" fontId="41" fillId="4" borderId="0" xfId="0" applyFont="1" applyFill="1" applyAlignment="1">
      <alignment horizontal="center" vertical="center"/>
    </xf>
    <xf numFmtId="49" fontId="8" fillId="4" borderId="0" xfId="0" quotePrefix="1" applyNumberFormat="1" applyFont="1" applyFill="1" applyAlignment="1">
      <alignment horizontal="left"/>
    </xf>
    <xf numFmtId="0" fontId="20" fillId="4" borderId="4" xfId="0" applyFont="1" applyFill="1" applyBorder="1" applyAlignment="1">
      <alignment horizontal="center"/>
    </xf>
    <xf numFmtId="0" fontId="20" fillId="4" borderId="4" xfId="0" applyFont="1" applyFill="1" applyBorder="1" applyAlignment="1">
      <alignment horizontal="center" wrapText="1"/>
    </xf>
    <xf numFmtId="0" fontId="16" fillId="0" borderId="0" xfId="0" applyFont="1"/>
    <xf numFmtId="0" fontId="7" fillId="3" borderId="4" xfId="0" applyFont="1" applyFill="1" applyBorder="1" applyAlignment="1">
      <alignment horizontal="center" vertical="center" wrapText="1"/>
    </xf>
    <xf numFmtId="0" fontId="8" fillId="4" borderId="0" xfId="0" applyFont="1" applyFill="1" applyAlignment="1">
      <alignment horizontal="justify" vertical="center"/>
    </xf>
    <xf numFmtId="0" fontId="7" fillId="4" borderId="0" xfId="0" applyFont="1" applyFill="1" applyAlignment="1">
      <alignment horizontal="justify" vertical="top"/>
    </xf>
    <xf numFmtId="0" fontId="8" fillId="3" borderId="0" xfId="0" applyFont="1" applyFill="1" applyAlignment="1">
      <alignment vertical="center" wrapText="1"/>
    </xf>
    <xf numFmtId="0" fontId="8" fillId="3" borderId="13" xfId="0" applyFont="1" applyFill="1" applyBorder="1" applyAlignment="1">
      <alignment vertical="center" wrapText="1"/>
    </xf>
    <xf numFmtId="0" fontId="8" fillId="4" borderId="45" xfId="0" applyFont="1" applyFill="1" applyBorder="1" applyAlignment="1">
      <alignment horizontal="center" vertical="center" wrapText="1"/>
    </xf>
    <xf numFmtId="0" fontId="8" fillId="4" borderId="13" xfId="0" applyFont="1" applyFill="1" applyBorder="1" applyAlignment="1">
      <alignment horizontal="center" vertical="center" wrapText="1"/>
    </xf>
    <xf numFmtId="0" fontId="8" fillId="10" borderId="4" xfId="0" applyFont="1" applyFill="1" applyBorder="1" applyAlignment="1">
      <alignment horizontal="left" vertical="center"/>
    </xf>
    <xf numFmtId="49" fontId="8" fillId="4" borderId="0" xfId="0" quotePrefix="1" applyNumberFormat="1" applyFont="1" applyFill="1" applyAlignment="1">
      <alignment horizontal="right" vertical="center" wrapText="1"/>
    </xf>
    <xf numFmtId="49" fontId="7" fillId="4" borderId="0" xfId="0" applyNumberFormat="1" applyFont="1" applyFill="1" applyAlignment="1">
      <alignment horizontal="right" vertical="center" wrapText="1"/>
    </xf>
    <xf numFmtId="0" fontId="7" fillId="4" borderId="0" xfId="2" applyFont="1" applyFill="1" applyAlignment="1">
      <alignment horizontal="center" vertical="center" wrapText="1"/>
    </xf>
    <xf numFmtId="49" fontId="7" fillId="4" borderId="0" xfId="0" quotePrefix="1" applyNumberFormat="1" applyFont="1" applyFill="1" applyAlignment="1">
      <alignment horizontal="right" vertical="center" wrapText="1"/>
    </xf>
    <xf numFmtId="0" fontId="7" fillId="4" borderId="0" xfId="0" quotePrefix="1" applyFont="1" applyFill="1" applyAlignment="1">
      <alignment horizontal="right" vertical="center" wrapText="1"/>
    </xf>
    <xf numFmtId="0" fontId="10" fillId="4" borderId="0" xfId="0" applyFont="1" applyFill="1" applyAlignment="1">
      <alignment horizontal="center" vertical="center"/>
    </xf>
    <xf numFmtId="0" fontId="10" fillId="4" borderId="0" xfId="0" applyFont="1" applyFill="1" applyAlignment="1">
      <alignment horizontal="center" vertical="center" wrapText="1"/>
    </xf>
    <xf numFmtId="0" fontId="7" fillId="0" borderId="0" xfId="0" applyFont="1" applyAlignment="1" applyProtection="1">
      <alignment vertical="center" wrapText="1"/>
      <protection locked="0"/>
    </xf>
    <xf numFmtId="49" fontId="7" fillId="4" borderId="0" xfId="0" applyNumberFormat="1" applyFont="1" applyFill="1" applyAlignment="1">
      <alignment horizontal="center" vertical="top"/>
    </xf>
    <xf numFmtId="49" fontId="7" fillId="4" borderId="0" xfId="0" applyNumberFormat="1" applyFont="1" applyFill="1" applyAlignment="1">
      <alignment horizontal="center"/>
    </xf>
    <xf numFmtId="0" fontId="7" fillId="4" borderId="0" xfId="0" applyFont="1" applyFill="1" applyProtection="1">
      <protection locked="0"/>
    </xf>
    <xf numFmtId="0" fontId="7" fillId="4" borderId="0" xfId="0" applyFont="1" applyFill="1" applyAlignment="1">
      <alignment horizontal="justify"/>
    </xf>
    <xf numFmtId="0" fontId="7" fillId="4" borderId="0" xfId="0" applyFont="1" applyFill="1" applyAlignment="1">
      <alignment horizontal="left" vertical="top" wrapText="1"/>
    </xf>
    <xf numFmtId="0" fontId="0" fillId="4" borderId="0" xfId="0" applyFill="1" applyAlignment="1" applyProtection="1">
      <alignment vertical="top"/>
      <protection locked="0"/>
    </xf>
    <xf numFmtId="0" fontId="0" fillId="0" borderId="0" xfId="0" applyAlignment="1" applyProtection="1">
      <alignment vertical="top"/>
      <protection locked="0"/>
    </xf>
    <xf numFmtId="0" fontId="7" fillId="0" borderId="0" xfId="0" applyFont="1" applyAlignment="1">
      <alignment horizontal="left" vertical="top"/>
    </xf>
    <xf numFmtId="0" fontId="0" fillId="4" borderId="0" xfId="0" applyFill="1" applyAlignment="1" applyProtection="1">
      <alignment horizontal="left" vertical="top"/>
      <protection locked="0"/>
    </xf>
    <xf numFmtId="0" fontId="0" fillId="0" borderId="0" xfId="0" applyAlignment="1" applyProtection="1">
      <alignment horizontal="left" vertical="top"/>
      <protection locked="0"/>
    </xf>
    <xf numFmtId="49" fontId="8" fillId="4" borderId="0" xfId="0" applyNumberFormat="1" applyFont="1" applyFill="1" applyAlignment="1">
      <alignment vertical="center" wrapText="1"/>
    </xf>
    <xf numFmtId="0" fontId="8" fillId="9" borderId="4" xfId="0" applyFont="1" applyFill="1" applyBorder="1" applyAlignment="1" applyProtection="1">
      <alignment horizontal="center" vertical="center" wrapText="1"/>
      <protection locked="0"/>
    </xf>
    <xf numFmtId="0" fontId="8" fillId="4" borderId="0" xfId="0" applyFont="1" applyFill="1" applyAlignment="1" applyProtection="1">
      <alignment wrapText="1"/>
      <protection locked="0"/>
    </xf>
    <xf numFmtId="0" fontId="8" fillId="0" borderId="0" xfId="0" applyFont="1" applyAlignment="1" applyProtection="1">
      <alignment wrapText="1"/>
      <protection locked="0"/>
    </xf>
    <xf numFmtId="14" fontId="7" fillId="0" borderId="0" xfId="0" applyNumberFormat="1" applyFont="1" applyAlignment="1">
      <alignment horizontal="left"/>
    </xf>
    <xf numFmtId="0" fontId="0" fillId="0" borderId="0" xfId="0" applyAlignment="1">
      <alignment horizontal="right"/>
    </xf>
    <xf numFmtId="0" fontId="20" fillId="4" borderId="0" xfId="0" applyFont="1" applyFill="1" applyAlignment="1">
      <alignment horizontal="right"/>
    </xf>
    <xf numFmtId="0" fontId="7" fillId="0" borderId="0" xfId="0" applyFont="1" applyAlignment="1">
      <alignment horizontal="right"/>
    </xf>
    <xf numFmtId="0" fontId="7" fillId="0" borderId="0" xfId="0" applyFont="1" applyAlignment="1" applyProtection="1">
      <alignment horizontal="right"/>
      <protection locked="0"/>
    </xf>
    <xf numFmtId="14" fontId="30" fillId="9" borderId="4" xfId="0" applyNumberFormat="1" applyFont="1" applyFill="1" applyBorder="1" applyAlignment="1" applyProtection="1">
      <alignment horizontal="center" vertical="center" wrapText="1"/>
      <protection locked="0"/>
    </xf>
    <xf numFmtId="0" fontId="43" fillId="4" borderId="0" xfId="4" applyFont="1" applyFill="1" applyBorder="1" applyAlignment="1" applyProtection="1">
      <protection locked="0"/>
    </xf>
    <xf numFmtId="168" fontId="8" fillId="4" borderId="0" xfId="1" applyNumberFormat="1" applyFont="1" applyFill="1" applyBorder="1" applyAlignment="1" applyProtection="1">
      <alignment vertical="center"/>
    </xf>
    <xf numFmtId="0" fontId="8" fillId="0" borderId="4" xfId="0" applyFont="1" applyBorder="1" applyAlignment="1">
      <alignment horizontal="center" vertical="center" wrapText="1"/>
    </xf>
    <xf numFmtId="0" fontId="8" fillId="11" borderId="4" xfId="0" applyFont="1" applyFill="1" applyBorder="1" applyAlignment="1" applyProtection="1">
      <alignment horizontal="center" vertical="center"/>
      <protection locked="0"/>
    </xf>
    <xf numFmtId="0" fontId="7" fillId="4" borderId="1" xfId="0" applyFont="1" applyFill="1" applyBorder="1" applyAlignment="1">
      <alignment vertical="center"/>
    </xf>
    <xf numFmtId="0" fontId="7" fillId="4" borderId="0" xfId="0" applyFont="1" applyFill="1" applyAlignment="1">
      <alignment vertical="top" wrapText="1"/>
    </xf>
    <xf numFmtId="49" fontId="26" fillId="0" borderId="0" xfId="0" applyNumberFormat="1" applyFont="1" applyAlignment="1">
      <alignment vertical="center" wrapText="1"/>
    </xf>
    <xf numFmtId="49" fontId="0" fillId="0" borderId="0" xfId="0" applyNumberFormat="1" applyAlignment="1" applyProtection="1">
      <alignment vertical="center" wrapText="1"/>
      <protection locked="0"/>
    </xf>
    <xf numFmtId="49" fontId="26" fillId="0" borderId="11" xfId="0" applyNumberFormat="1" applyFont="1" applyBorder="1" applyAlignment="1" applyProtection="1">
      <alignment horizontal="left" vertical="center" wrapText="1"/>
      <protection locked="0"/>
    </xf>
    <xf numFmtId="44" fontId="8" fillId="4" borderId="4" xfId="0" applyNumberFormat="1" applyFont="1" applyFill="1" applyBorder="1" applyAlignment="1">
      <alignment horizontal="right" vertical="center"/>
    </xf>
    <xf numFmtId="44" fontId="8" fillId="9" borderId="4" xfId="0" applyNumberFormat="1" applyFont="1" applyFill="1" applyBorder="1" applyAlignment="1" applyProtection="1">
      <alignment horizontal="right" vertical="center"/>
      <protection locked="0"/>
    </xf>
    <xf numFmtId="44" fontId="7" fillId="0" borderId="4" xfId="0" applyNumberFormat="1" applyFont="1" applyBorder="1" applyAlignment="1">
      <alignment horizontal="right" vertical="center"/>
    </xf>
    <xf numFmtId="42" fontId="8" fillId="4" borderId="4" xfId="1" applyNumberFormat="1" applyFont="1" applyFill="1" applyBorder="1" applyAlignment="1" applyProtection="1">
      <alignment vertical="center"/>
    </xf>
    <xf numFmtId="42" fontId="8" fillId="4" borderId="15" xfId="1" applyNumberFormat="1" applyFont="1" applyFill="1" applyBorder="1" applyAlignment="1" applyProtection="1">
      <alignment vertical="center"/>
    </xf>
    <xf numFmtId="42" fontId="8" fillId="4" borderId="0" xfId="1" applyNumberFormat="1" applyFont="1" applyFill="1" applyAlignment="1" applyProtection="1">
      <alignment vertical="center"/>
    </xf>
    <xf numFmtId="42" fontId="8" fillId="9" borderId="4" xfId="1" applyNumberFormat="1" applyFont="1" applyFill="1" applyBorder="1" applyAlignment="1" applyProtection="1">
      <alignment vertical="center"/>
      <protection locked="0"/>
    </xf>
    <xf numFmtId="44" fontId="21" fillId="4" borderId="19" xfId="0" applyNumberFormat="1" applyFont="1" applyFill="1" applyBorder="1" applyAlignment="1">
      <alignment horizontal="left" vertical="center" wrapText="1"/>
    </xf>
    <xf numFmtId="44" fontId="21" fillId="4" borderId="11" xfId="0" applyNumberFormat="1" applyFont="1" applyFill="1" applyBorder="1" applyAlignment="1">
      <alignment horizontal="left" vertical="center" wrapText="1"/>
    </xf>
    <xf numFmtId="44" fontId="21" fillId="4" borderId="4" xfId="0" applyNumberFormat="1" applyFont="1" applyFill="1" applyBorder="1" applyAlignment="1">
      <alignment horizontal="left" vertical="center" wrapText="1"/>
    </xf>
    <xf numFmtId="44" fontId="8" fillId="4" borderId="21" xfId="1" applyFont="1" applyFill="1" applyBorder="1" applyAlignment="1" applyProtection="1">
      <alignment horizontal="right" vertical="center"/>
    </xf>
    <xf numFmtId="0" fontId="8" fillId="9" borderId="2" xfId="0" applyFont="1" applyFill="1" applyBorder="1" applyAlignment="1" applyProtection="1">
      <alignment horizontal="left" vertical="center"/>
      <protection locked="0"/>
    </xf>
    <xf numFmtId="1" fontId="8" fillId="9" borderId="4" xfId="0" applyNumberFormat="1" applyFont="1" applyFill="1" applyBorder="1" applyAlignment="1" applyProtection="1">
      <alignment horizontal="center" vertical="center"/>
      <protection locked="0"/>
    </xf>
    <xf numFmtId="0" fontId="8" fillId="9" borderId="2" xfId="0" applyFont="1" applyFill="1" applyBorder="1" applyAlignment="1" applyProtection="1">
      <alignment horizontal="center"/>
      <protection locked="0"/>
    </xf>
    <xf numFmtId="0" fontId="8" fillId="9" borderId="11" xfId="0" applyFont="1" applyFill="1" applyBorder="1" applyAlignment="1" applyProtection="1">
      <alignment horizontal="center" vertical="center"/>
      <protection locked="0"/>
    </xf>
    <xf numFmtId="44" fontId="8" fillId="9" borderId="11" xfId="0" applyNumberFormat="1" applyFont="1" applyFill="1" applyBorder="1" applyAlignment="1" applyProtection="1">
      <alignment horizontal="right" vertical="center"/>
      <protection locked="0"/>
    </xf>
    <xf numFmtId="14" fontId="8" fillId="9" borderId="11" xfId="0" applyNumberFormat="1" applyFont="1" applyFill="1" applyBorder="1" applyAlignment="1" applyProtection="1">
      <alignment horizontal="center" vertical="center"/>
      <protection locked="0"/>
    </xf>
    <xf numFmtId="44" fontId="8" fillId="4" borderId="21" xfId="1" applyFont="1" applyFill="1" applyBorder="1" applyAlignment="1" applyProtection="1">
      <alignment horizontal="left" vertical="center"/>
    </xf>
    <xf numFmtId="44" fontId="8" fillId="4" borderId="21" xfId="1" applyFont="1" applyFill="1" applyBorder="1" applyAlignment="1" applyProtection="1">
      <alignment vertical="center"/>
    </xf>
    <xf numFmtId="44" fontId="8" fillId="4" borderId="21" xfId="1" applyFont="1" applyFill="1" applyBorder="1" applyAlignment="1" applyProtection="1">
      <alignment horizontal="left" vertical="center"/>
      <protection locked="0"/>
    </xf>
    <xf numFmtId="44" fontId="8" fillId="4" borderId="20" xfId="1" applyFont="1" applyFill="1" applyBorder="1" applyAlignment="1" applyProtection="1">
      <alignment horizontal="left" vertical="center"/>
    </xf>
    <xf numFmtId="44" fontId="8" fillId="0" borderId="20" xfId="1" applyFont="1" applyBorder="1" applyAlignment="1" applyProtection="1">
      <alignment horizontal="left" vertical="center"/>
    </xf>
    <xf numFmtId="44" fontId="21" fillId="4" borderId="21" xfId="0" applyNumberFormat="1" applyFont="1" applyFill="1" applyBorder="1" applyAlignment="1">
      <alignment horizontal="left" vertical="center" wrapText="1"/>
    </xf>
    <xf numFmtId="44" fontId="21" fillId="4" borderId="32" xfId="0" applyNumberFormat="1" applyFont="1" applyFill="1" applyBorder="1" applyAlignment="1">
      <alignment horizontal="left" vertical="center" wrapText="1"/>
    </xf>
    <xf numFmtId="44" fontId="8" fillId="4" borderId="21" xfId="1" applyFont="1" applyFill="1" applyBorder="1" applyAlignment="1" applyProtection="1">
      <alignment horizontal="left" vertical="center" wrapText="1"/>
    </xf>
    <xf numFmtId="44" fontId="8" fillId="4" borderId="20" xfId="1" applyFont="1" applyFill="1" applyBorder="1" applyAlignment="1" applyProtection="1">
      <alignment horizontal="left" vertical="center" wrapText="1"/>
    </xf>
    <xf numFmtId="43" fontId="8" fillId="4" borderId="42" xfId="1" applyNumberFormat="1" applyFont="1" applyFill="1" applyBorder="1" applyAlignment="1" applyProtection="1">
      <alignment horizontal="left" vertical="center" wrapText="1"/>
    </xf>
    <xf numFmtId="43" fontId="8" fillId="4" borderId="15" xfId="1" applyNumberFormat="1" applyFont="1" applyFill="1" applyBorder="1" applyAlignment="1" applyProtection="1">
      <alignment horizontal="left" vertical="center" wrapText="1"/>
    </xf>
    <xf numFmtId="43" fontId="8" fillId="4" borderId="43" xfId="1" applyNumberFormat="1" applyFont="1" applyFill="1" applyBorder="1" applyAlignment="1" applyProtection="1">
      <alignment horizontal="left" vertical="center" wrapText="1"/>
    </xf>
    <xf numFmtId="43" fontId="8" fillId="4" borderId="44" xfId="1" applyNumberFormat="1" applyFont="1" applyFill="1" applyBorder="1" applyAlignment="1" applyProtection="1">
      <alignment horizontal="left" vertical="center" wrapText="1"/>
    </xf>
    <xf numFmtId="44" fontId="8" fillId="0" borderId="20" xfId="1" applyFont="1" applyBorder="1" applyAlignment="1" applyProtection="1">
      <alignment horizontal="left" vertical="center" wrapText="1"/>
    </xf>
    <xf numFmtId="0" fontId="8" fillId="0" borderId="2" xfId="0" applyFont="1" applyBorder="1" applyAlignment="1">
      <alignment horizontal="right"/>
    </xf>
    <xf numFmtId="0" fontId="8" fillId="0" borderId="2" xfId="0" applyFont="1" applyBorder="1" applyProtection="1">
      <protection locked="0"/>
    </xf>
    <xf numFmtId="169" fontId="8" fillId="0" borderId="0" xfId="0" applyNumberFormat="1" applyFont="1" applyProtection="1">
      <protection locked="0"/>
    </xf>
    <xf numFmtId="49" fontId="8" fillId="9" borderId="5" xfId="0" applyNumberFormat="1" applyFont="1" applyFill="1" applyBorder="1" applyAlignment="1" applyProtection="1">
      <alignment vertical="center" wrapText="1"/>
      <protection locked="0"/>
    </xf>
    <xf numFmtId="49" fontId="8" fillId="9" borderId="11" xfId="0" applyNumberFormat="1" applyFont="1" applyFill="1" applyBorder="1" applyAlignment="1" applyProtection="1">
      <alignment vertical="center" wrapText="1"/>
      <protection locked="0"/>
    </xf>
    <xf numFmtId="44" fontId="8" fillId="9" borderId="4" xfId="0" applyNumberFormat="1" applyFont="1" applyFill="1" applyBorder="1" applyAlignment="1" applyProtection="1">
      <alignment horizontal="center" vertical="center"/>
      <protection locked="0"/>
    </xf>
    <xf numFmtId="14" fontId="8" fillId="0" borderId="1" xfId="0" applyNumberFormat="1" applyFont="1" applyBorder="1" applyAlignment="1" applyProtection="1">
      <alignment vertical="center"/>
      <protection locked="0"/>
    </xf>
    <xf numFmtId="0" fontId="8" fillId="4" borderId="11" xfId="0" applyFont="1" applyFill="1" applyBorder="1" applyAlignment="1">
      <alignment horizontal="left" vertical="center"/>
    </xf>
    <xf numFmtId="0" fontId="8" fillId="0" borderId="4" xfId="0" applyFont="1" applyBorder="1" applyAlignment="1">
      <alignment horizontal="left" vertical="center"/>
    </xf>
    <xf numFmtId="1" fontId="8" fillId="9" borderId="2" xfId="0" applyNumberFormat="1" applyFont="1" applyFill="1" applyBorder="1" applyAlignment="1" applyProtection="1">
      <alignment horizontal="center" vertical="center"/>
      <protection locked="0"/>
    </xf>
    <xf numFmtId="1" fontId="8" fillId="9" borderId="4" xfId="0" applyNumberFormat="1" applyFont="1" applyFill="1" applyBorder="1" applyAlignment="1" applyProtection="1">
      <alignment horizontal="center" vertical="center" wrapText="1"/>
      <protection locked="0"/>
    </xf>
    <xf numFmtId="0" fontId="8" fillId="9" borderId="32" xfId="0" applyFont="1" applyFill="1" applyBorder="1" applyAlignment="1" applyProtection="1">
      <alignment horizontal="center" vertical="center"/>
      <protection locked="0"/>
    </xf>
    <xf numFmtId="1" fontId="8" fillId="9" borderId="37" xfId="0" applyNumberFormat="1" applyFont="1" applyFill="1" applyBorder="1" applyAlignment="1" applyProtection="1">
      <alignment horizontal="center" vertical="center" wrapText="1"/>
      <protection locked="0"/>
    </xf>
    <xf numFmtId="0" fontId="8" fillId="9" borderId="37" xfId="0" applyFont="1" applyFill="1" applyBorder="1" applyAlignment="1" applyProtection="1">
      <alignment horizontal="center" vertical="center" wrapText="1"/>
      <protection locked="0"/>
    </xf>
    <xf numFmtId="0" fontId="8" fillId="9" borderId="37" xfId="0" applyFont="1" applyFill="1" applyBorder="1" applyAlignment="1" applyProtection="1">
      <alignment horizontal="center" vertical="center"/>
      <protection locked="0"/>
    </xf>
    <xf numFmtId="0" fontId="8" fillId="9" borderId="38" xfId="0" applyFont="1" applyFill="1" applyBorder="1" applyAlignment="1" applyProtection="1">
      <alignment horizontal="center" vertical="center"/>
      <protection locked="0"/>
    </xf>
    <xf numFmtId="44" fontId="8" fillId="9" borderId="11" xfId="0" applyNumberFormat="1" applyFont="1" applyFill="1" applyBorder="1" applyAlignment="1" applyProtection="1">
      <alignment horizontal="left" vertical="center"/>
      <protection locked="0"/>
    </xf>
    <xf numFmtId="44" fontId="8" fillId="9" borderId="5" xfId="0" applyNumberFormat="1" applyFont="1" applyFill="1" applyBorder="1" applyAlignment="1" applyProtection="1">
      <alignment horizontal="left" vertical="center"/>
      <protection locked="0"/>
    </xf>
    <xf numFmtId="44" fontId="8" fillId="9" borderId="4" xfId="0" applyNumberFormat="1" applyFont="1" applyFill="1" applyBorder="1" applyAlignment="1" applyProtection="1">
      <alignment horizontal="left" vertical="center"/>
      <protection locked="0"/>
    </xf>
    <xf numFmtId="44" fontId="8" fillId="9" borderId="7" xfId="0" applyNumberFormat="1" applyFont="1" applyFill="1" applyBorder="1" applyAlignment="1" applyProtection="1">
      <alignment horizontal="left" vertical="center"/>
      <protection locked="0"/>
    </xf>
    <xf numFmtId="44" fontId="8" fillId="4" borderId="11" xfId="0" applyNumberFormat="1" applyFont="1" applyFill="1" applyBorder="1" applyAlignment="1">
      <alignment horizontal="left" vertical="center"/>
    </xf>
    <xf numFmtId="44" fontId="8" fillId="9" borderId="4" xfId="0" applyNumberFormat="1" applyFont="1" applyFill="1" applyBorder="1" applyAlignment="1">
      <alignment horizontal="left" vertical="center"/>
    </xf>
    <xf numFmtId="43" fontId="8" fillId="9" borderId="4" xfId="0" applyNumberFormat="1" applyFont="1" applyFill="1" applyBorder="1" applyAlignment="1" applyProtection="1">
      <alignment horizontal="left" vertical="center" wrapText="1"/>
      <protection locked="0"/>
    </xf>
    <xf numFmtId="43" fontId="8" fillId="9" borderId="7" xfId="0" applyNumberFormat="1" applyFont="1" applyFill="1" applyBorder="1" applyAlignment="1" applyProtection="1">
      <alignment horizontal="left" vertical="center" wrapText="1"/>
      <protection locked="0"/>
    </xf>
    <xf numFmtId="43" fontId="8" fillId="9" borderId="22" xfId="0" applyNumberFormat="1" applyFont="1" applyFill="1" applyBorder="1" applyAlignment="1" applyProtection="1">
      <alignment horizontal="left" vertical="center" wrapText="1"/>
      <protection locked="0"/>
    </xf>
    <xf numFmtId="43" fontId="8" fillId="9" borderId="4" xfId="1" applyNumberFormat="1" applyFont="1" applyFill="1" applyBorder="1" applyAlignment="1" applyProtection="1">
      <alignment horizontal="left" vertical="center" wrapText="1"/>
      <protection locked="0"/>
    </xf>
    <xf numFmtId="43" fontId="8" fillId="9" borderId="7" xfId="1" applyNumberFormat="1" applyFont="1" applyFill="1" applyBorder="1" applyAlignment="1" applyProtection="1">
      <alignment horizontal="left" vertical="center" wrapText="1"/>
      <protection locked="0"/>
    </xf>
    <xf numFmtId="44" fontId="8" fillId="11" borderId="11" xfId="0" applyNumberFormat="1" applyFont="1" applyFill="1" applyBorder="1" applyAlignment="1" applyProtection="1">
      <alignment horizontal="right" vertical="center" wrapText="1"/>
      <protection locked="0"/>
    </xf>
    <xf numFmtId="14" fontId="8" fillId="9" borderId="11" xfId="0" applyNumberFormat="1" applyFont="1" applyFill="1" applyBorder="1" applyAlignment="1" applyProtection="1">
      <alignment horizontal="right" vertical="center"/>
      <protection locked="0"/>
    </xf>
    <xf numFmtId="10" fontId="8" fillId="9" borderId="4" xfId="0" applyNumberFormat="1" applyFont="1" applyFill="1" applyBorder="1" applyAlignment="1" applyProtection="1">
      <alignment horizontal="center" vertical="center" wrapText="1"/>
      <protection locked="0"/>
    </xf>
    <xf numFmtId="10" fontId="8" fillId="9" borderId="4" xfId="0" applyNumberFormat="1" applyFont="1" applyFill="1" applyBorder="1" applyAlignment="1" applyProtection="1">
      <alignment horizontal="center" vertical="center"/>
      <protection locked="0"/>
    </xf>
    <xf numFmtId="10" fontId="8" fillId="9" borderId="4" xfId="0" applyNumberFormat="1" applyFont="1" applyFill="1" applyBorder="1" applyAlignment="1" applyProtection="1">
      <alignment horizontal="right" vertical="center"/>
      <protection locked="0"/>
    </xf>
    <xf numFmtId="44" fontId="8" fillId="9" borderId="4" xfId="0" applyNumberFormat="1" applyFont="1" applyFill="1" applyBorder="1" applyAlignment="1" applyProtection="1">
      <alignment horizontal="right" vertical="center" wrapText="1"/>
      <protection locked="0"/>
    </xf>
    <xf numFmtId="0" fontId="8" fillId="9" borderId="11" xfId="0" applyFont="1" applyFill="1" applyBorder="1" applyAlignment="1" applyProtection="1">
      <alignment horizontal="left" vertical="center"/>
      <protection locked="0"/>
    </xf>
    <xf numFmtId="164" fontId="8" fillId="9" borderId="4" xfId="0" applyNumberFormat="1" applyFont="1" applyFill="1" applyBorder="1" applyAlignment="1" applyProtection="1">
      <alignment horizontal="left" vertical="center"/>
      <protection locked="0"/>
    </xf>
    <xf numFmtId="44" fontId="8" fillId="9" borderId="4" xfId="1" applyFont="1" applyFill="1" applyBorder="1" applyAlignment="1" applyProtection="1">
      <alignment horizontal="right" vertical="center"/>
      <protection locked="0"/>
    </xf>
    <xf numFmtId="0" fontId="8" fillId="9" borderId="5" xfId="0" applyFont="1" applyFill="1" applyBorder="1" applyAlignment="1" applyProtection="1">
      <alignment horizontal="center" vertical="center"/>
      <protection locked="0"/>
    </xf>
    <xf numFmtId="168" fontId="8" fillId="11" borderId="4" xfId="0" applyNumberFormat="1" applyFont="1" applyFill="1" applyBorder="1" applyAlignment="1" applyProtection="1">
      <alignment horizontal="center" vertical="center" wrapText="1"/>
      <protection locked="0"/>
    </xf>
    <xf numFmtId="43" fontId="8" fillId="9" borderId="4" xfId="0" applyNumberFormat="1" applyFont="1" applyFill="1" applyBorder="1" applyAlignment="1" applyProtection="1">
      <alignment vertical="center"/>
      <protection locked="0"/>
    </xf>
    <xf numFmtId="44" fontId="8" fillId="9" borderId="4" xfId="0" applyNumberFormat="1" applyFont="1" applyFill="1" applyBorder="1" applyAlignment="1" applyProtection="1">
      <alignment vertical="center"/>
      <protection locked="0"/>
    </xf>
    <xf numFmtId="44" fontId="8" fillId="11" borderId="4" xfId="0" applyNumberFormat="1" applyFont="1" applyFill="1" applyBorder="1" applyAlignment="1" applyProtection="1">
      <alignment vertical="center"/>
      <protection locked="0"/>
    </xf>
    <xf numFmtId="44" fontId="8" fillId="0" borderId="4" xfId="1" applyFont="1" applyBorder="1" applyAlignment="1" applyProtection="1">
      <alignment vertical="center"/>
    </xf>
    <xf numFmtId="44" fontId="8" fillId="0" borderId="4" xfId="0" applyNumberFormat="1" applyFont="1" applyBorder="1" applyAlignment="1">
      <alignment horizontal="center" vertical="center"/>
    </xf>
    <xf numFmtId="0" fontId="20" fillId="4" borderId="0" xfId="0" applyFont="1" applyFill="1" applyAlignment="1">
      <alignment horizontal="right" vertical="center"/>
    </xf>
    <xf numFmtId="0" fontId="8" fillId="9" borderId="4" xfId="0" applyFont="1" applyFill="1" applyBorder="1" applyAlignment="1" applyProtection="1">
      <alignment horizontal="right" vertical="center"/>
      <protection locked="0"/>
    </xf>
    <xf numFmtId="44" fontId="8" fillId="4" borderId="0" xfId="1" applyFont="1" applyFill="1" applyAlignment="1" applyProtection="1">
      <alignment horizontal="left" vertical="center"/>
    </xf>
    <xf numFmtId="0" fontId="8" fillId="11" borderId="4" xfId="0" applyFont="1" applyFill="1" applyBorder="1" applyAlignment="1">
      <alignment vertical="center"/>
    </xf>
    <xf numFmtId="0" fontId="8" fillId="9" borderId="22" xfId="0" applyFont="1" applyFill="1" applyBorder="1" applyAlignment="1" applyProtection="1">
      <alignment horizontal="center" vertical="center"/>
      <protection locked="0"/>
    </xf>
    <xf numFmtId="44" fontId="8" fillId="9" borderId="8" xfId="0" applyNumberFormat="1" applyFont="1" applyFill="1" applyBorder="1" applyAlignment="1" applyProtection="1">
      <alignment horizontal="right" vertical="center"/>
      <protection locked="0"/>
    </xf>
    <xf numFmtId="44" fontId="8" fillId="9" borderId="6" xfId="0" applyNumberFormat="1" applyFont="1" applyFill="1" applyBorder="1" applyAlignment="1" applyProtection="1">
      <alignment horizontal="right" vertical="center"/>
      <protection locked="0"/>
    </xf>
    <xf numFmtId="10" fontId="8" fillId="9" borderId="4" xfId="0" applyNumberFormat="1" applyFont="1" applyFill="1" applyBorder="1" applyAlignment="1" applyProtection="1">
      <alignment vertical="center"/>
      <protection locked="0"/>
    </xf>
    <xf numFmtId="165" fontId="8" fillId="9" borderId="4" xfId="0" applyNumberFormat="1" applyFont="1" applyFill="1" applyBorder="1" applyAlignment="1" applyProtection="1">
      <alignment horizontal="right" vertical="center"/>
      <protection locked="0"/>
    </xf>
    <xf numFmtId="9" fontId="8" fillId="9" borderId="5" xfId="3" applyFont="1" applyFill="1" applyBorder="1" applyAlignment="1" applyProtection="1">
      <alignment horizontal="center" vertical="center"/>
      <protection locked="0"/>
    </xf>
    <xf numFmtId="0" fontId="20" fillId="9" borderId="4" xfId="0" applyFont="1" applyFill="1" applyBorder="1" applyAlignment="1">
      <alignment vertical="center" shrinkToFit="1"/>
    </xf>
    <xf numFmtId="0" fontId="20" fillId="4" borderId="0" xfId="0" applyFont="1" applyFill="1" applyAlignment="1">
      <alignment vertical="center" shrinkToFit="1"/>
    </xf>
    <xf numFmtId="0" fontId="20" fillId="15" borderId="4" xfId="0" applyFont="1" applyFill="1" applyBorder="1" applyAlignment="1">
      <alignment vertical="center" shrinkToFit="1"/>
    </xf>
    <xf numFmtId="0" fontId="20" fillId="0" borderId="0" xfId="0" applyFont="1" applyAlignment="1">
      <alignment vertical="center"/>
    </xf>
    <xf numFmtId="0" fontId="20" fillId="4" borderId="0" xfId="0" applyFont="1" applyFill="1" applyAlignment="1">
      <alignment horizontal="center" vertical="center" shrinkToFit="1"/>
    </xf>
    <xf numFmtId="0" fontId="20" fillId="4" borderId="3" xfId="0" applyFont="1" applyFill="1" applyBorder="1" applyAlignment="1">
      <alignment vertical="center"/>
    </xf>
    <xf numFmtId="0" fontId="8" fillId="0" borderId="4" xfId="0" applyFont="1" applyBorder="1" applyAlignment="1">
      <alignment horizontal="center" vertical="center"/>
    </xf>
    <xf numFmtId="49" fontId="8" fillId="0" borderId="7" xfId="0" applyNumberFormat="1" applyFont="1" applyBorder="1" applyAlignment="1">
      <alignment horizontal="left" vertical="center"/>
    </xf>
    <xf numFmtId="44" fontId="8" fillId="4" borderId="11" xfId="0" applyNumberFormat="1" applyFont="1" applyFill="1" applyBorder="1" applyAlignment="1">
      <alignment horizontal="right" vertical="center"/>
    </xf>
    <xf numFmtId="44" fontId="8" fillId="0" borderId="4" xfId="0" applyNumberFormat="1" applyFont="1" applyBorder="1" applyAlignment="1">
      <alignment horizontal="right" vertical="center"/>
    </xf>
    <xf numFmtId="0" fontId="8" fillId="0" borderId="11" xfId="0" applyFont="1" applyBorder="1" applyAlignment="1">
      <alignment vertical="center" wrapText="1"/>
    </xf>
    <xf numFmtId="49" fontId="8" fillId="4" borderId="7" xfId="0" applyNumberFormat="1" applyFont="1" applyFill="1" applyBorder="1" applyAlignment="1">
      <alignment horizontal="left" vertical="center"/>
    </xf>
    <xf numFmtId="164" fontId="8" fillId="4" borderId="4" xfId="0" applyNumberFormat="1" applyFont="1" applyFill="1" applyBorder="1" applyAlignment="1">
      <alignment horizontal="left" vertical="center"/>
    </xf>
    <xf numFmtId="0" fontId="30" fillId="4" borderId="0" xfId="0" applyFont="1" applyFill="1" applyAlignment="1">
      <alignment horizontal="left" vertical="center" wrapText="1"/>
    </xf>
    <xf numFmtId="0" fontId="8" fillId="12" borderId="5" xfId="0" applyFont="1" applyFill="1" applyBorder="1" applyAlignment="1">
      <alignment horizontal="center" vertical="center"/>
    </xf>
    <xf numFmtId="0" fontId="8" fillId="4" borderId="3" xfId="0" applyFont="1" applyFill="1" applyBorder="1" applyAlignment="1">
      <alignment horizontal="left" vertical="center"/>
    </xf>
    <xf numFmtId="0" fontId="8" fillId="4" borderId="0" xfId="0" applyFont="1" applyFill="1" applyAlignment="1">
      <alignment horizontal="right"/>
    </xf>
    <xf numFmtId="0" fontId="8" fillId="4" borderId="0" xfId="0" applyFont="1" applyFill="1" applyAlignment="1">
      <alignment horizontal="left" vertical="top"/>
    </xf>
    <xf numFmtId="0" fontId="8" fillId="0" borderId="0" xfId="0" applyFont="1" applyAlignment="1" applyProtection="1">
      <alignment vertical="center"/>
      <protection locked="0"/>
    </xf>
    <xf numFmtId="0" fontId="20" fillId="0" borderId="4" xfId="0" applyFont="1" applyBorder="1" applyAlignment="1">
      <alignment horizontal="center" vertical="center"/>
    </xf>
    <xf numFmtId="0" fontId="8" fillId="0" borderId="33" xfId="0" applyFont="1" applyBorder="1" applyAlignment="1">
      <alignment horizontal="center" vertical="center"/>
    </xf>
    <xf numFmtId="0" fontId="8" fillId="0" borderId="37" xfId="0" applyFont="1" applyBorder="1" applyAlignment="1">
      <alignment horizontal="center" vertical="center"/>
    </xf>
    <xf numFmtId="44" fontId="8" fillId="4" borderId="32" xfId="1" applyFont="1" applyFill="1" applyBorder="1" applyAlignment="1" applyProtection="1">
      <alignment horizontal="right" vertical="center"/>
    </xf>
    <xf numFmtId="44" fontId="8" fillId="0" borderId="32" xfId="1" applyFont="1" applyBorder="1" applyAlignment="1" applyProtection="1">
      <alignment horizontal="right" vertical="center"/>
    </xf>
    <xf numFmtId="44" fontId="8" fillId="0" borderId="38" xfId="1" applyFont="1" applyBorder="1" applyAlignment="1" applyProtection="1">
      <alignment horizontal="right" vertical="center"/>
    </xf>
    <xf numFmtId="1" fontId="8" fillId="0" borderId="37" xfId="0" applyNumberFormat="1" applyFont="1" applyBorder="1" applyAlignment="1">
      <alignment horizontal="center" vertical="center"/>
    </xf>
    <xf numFmtId="44" fontId="8" fillId="2" borderId="15" xfId="0" applyNumberFormat="1" applyFont="1" applyFill="1" applyBorder="1" applyAlignment="1">
      <alignment horizontal="right" vertical="center"/>
    </xf>
    <xf numFmtId="44" fontId="8" fillId="4" borderId="0" xfId="0" applyNumberFormat="1" applyFont="1" applyFill="1" applyAlignment="1">
      <alignment horizontal="right" vertical="center"/>
    </xf>
    <xf numFmtId="44" fontId="8" fillId="0" borderId="4" xfId="0" applyNumberFormat="1" applyFont="1" applyBorder="1" applyAlignment="1">
      <alignment vertical="center"/>
    </xf>
    <xf numFmtId="44" fontId="8" fillId="0" borderId="15" xfId="0" applyNumberFormat="1" applyFont="1" applyBorder="1" applyAlignment="1">
      <alignment horizontal="right" vertical="center"/>
    </xf>
    <xf numFmtId="44" fontId="8" fillId="0" borderId="4" xfId="3" applyNumberFormat="1" applyFont="1" applyBorder="1" applyAlignment="1" applyProtection="1">
      <alignment horizontal="right" vertical="center"/>
    </xf>
    <xf numFmtId="165" fontId="8" fillId="4" borderId="4" xfId="0" applyNumberFormat="1" applyFont="1" applyFill="1" applyBorder="1" applyAlignment="1">
      <alignment vertical="center"/>
    </xf>
    <xf numFmtId="165" fontId="8" fillId="0" borderId="4" xfId="0" applyNumberFormat="1" applyFont="1" applyBorder="1" applyAlignment="1">
      <alignment horizontal="right" vertical="center"/>
    </xf>
    <xf numFmtId="9" fontId="8" fillId="4" borderId="2" xfId="3" applyFont="1" applyFill="1" applyBorder="1" applyAlignment="1" applyProtection="1">
      <alignment horizontal="center" vertical="center"/>
    </xf>
    <xf numFmtId="44" fontId="8" fillId="4" borderId="4" xfId="0" applyNumberFormat="1" applyFont="1" applyFill="1" applyBorder="1" applyAlignment="1">
      <alignment vertical="center"/>
    </xf>
    <xf numFmtId="0" fontId="46" fillId="4" borderId="0" xfId="0" applyFont="1" applyFill="1" applyAlignment="1">
      <alignment horizontal="left" vertical="center" wrapText="1"/>
    </xf>
    <xf numFmtId="49" fontId="30" fillId="4" borderId="0" xfId="0" applyNumberFormat="1" applyFont="1" applyFill="1" applyAlignment="1">
      <alignment horizontal="justify" vertical="center"/>
    </xf>
    <xf numFmtId="0" fontId="10" fillId="0" borderId="0" xfId="0" applyFont="1"/>
    <xf numFmtId="0" fontId="7" fillId="0" borderId="0" xfId="0" applyFont="1" applyAlignment="1">
      <alignment vertical="top" wrapText="1"/>
    </xf>
    <xf numFmtId="0" fontId="7" fillId="0" borderId="0" xfId="0" applyFont="1" applyAlignment="1">
      <alignment horizontal="justify" vertical="center" wrapText="1"/>
    </xf>
    <xf numFmtId="0" fontId="7" fillId="12" borderId="7" xfId="0" applyFont="1" applyFill="1" applyBorder="1" applyAlignment="1">
      <alignment vertical="top" wrapText="1"/>
    </xf>
    <xf numFmtId="0" fontId="8" fillId="3" borderId="11" xfId="0" applyFont="1" applyFill="1" applyBorder="1" applyAlignment="1">
      <alignment horizontal="center" vertical="center"/>
    </xf>
    <xf numFmtId="0" fontId="8" fillId="0" borderId="1" xfId="0" applyFont="1" applyBorder="1" applyAlignment="1">
      <alignment vertical="center"/>
    </xf>
    <xf numFmtId="0" fontId="8" fillId="0" borderId="0" xfId="0" applyFont="1" applyAlignment="1">
      <alignment vertical="top"/>
    </xf>
    <xf numFmtId="49" fontId="8" fillId="0" borderId="0" xfId="0" applyNumberFormat="1" applyFont="1" applyAlignment="1">
      <alignment vertical="top"/>
    </xf>
    <xf numFmtId="0" fontId="27" fillId="0" borderId="0" xfId="0" applyFont="1"/>
    <xf numFmtId="0" fontId="8" fillId="18" borderId="0" xfId="0" applyFont="1" applyFill="1" applyAlignment="1">
      <alignment vertical="top"/>
    </xf>
    <xf numFmtId="49" fontId="20" fillId="4" borderId="0" xfId="0" applyNumberFormat="1" applyFont="1" applyFill="1" applyAlignment="1">
      <alignment horizontal="left"/>
    </xf>
    <xf numFmtId="0" fontId="7" fillId="0" borderId="0" xfId="2" applyFont="1" applyAlignment="1">
      <alignment vertical="center"/>
    </xf>
    <xf numFmtId="0" fontId="8" fillId="4" borderId="1" xfId="0" applyFont="1" applyFill="1" applyBorder="1" applyAlignment="1">
      <alignment vertical="center"/>
    </xf>
    <xf numFmtId="0" fontId="16" fillId="4" borderId="0" xfId="0" applyFont="1" applyFill="1" applyAlignment="1">
      <alignment vertical="top" wrapText="1"/>
    </xf>
    <xf numFmtId="0" fontId="16" fillId="4" borderId="13" xfId="0" applyFont="1" applyFill="1" applyBorder="1" applyAlignment="1">
      <alignment vertical="top" wrapText="1"/>
    </xf>
    <xf numFmtId="44" fontId="8" fillId="10" borderId="4" xfId="0" applyNumberFormat="1" applyFont="1" applyFill="1" applyBorder="1" applyAlignment="1">
      <alignment horizontal="left" vertical="center"/>
    </xf>
    <xf numFmtId="0" fontId="8" fillId="6" borderId="0" xfId="0" applyFont="1" applyFill="1" applyAlignment="1">
      <alignment vertical="center"/>
    </xf>
    <xf numFmtId="0" fontId="43" fillId="0" borderId="0" xfId="4" applyFont="1" applyAlignment="1">
      <alignment vertical="center"/>
    </xf>
    <xf numFmtId="0" fontId="7" fillId="0" borderId="0" xfId="0" applyFont="1" applyAlignment="1" applyProtection="1">
      <alignment horizontal="left" vertical="center"/>
      <protection locked="0"/>
    </xf>
    <xf numFmtId="0" fontId="7" fillId="0" borderId="0" xfId="0" applyFont="1" applyAlignment="1">
      <alignment horizontal="center" vertical="center" wrapText="1"/>
    </xf>
    <xf numFmtId="0" fontId="7" fillId="0" borderId="0" xfId="0" applyFont="1" applyAlignment="1">
      <alignment horizontal="center" vertical="top"/>
    </xf>
    <xf numFmtId="169" fontId="8" fillId="0" borderId="0" xfId="0" applyNumberFormat="1" applyFont="1" applyAlignment="1">
      <alignment vertical="center"/>
    </xf>
    <xf numFmtId="49" fontId="8" fillId="4" borderId="0" xfId="0" applyNumberFormat="1" applyFont="1" applyFill="1" applyAlignment="1">
      <alignment horizontal="right" vertical="center" wrapText="1"/>
    </xf>
    <xf numFmtId="0" fontId="8" fillId="4" borderId="0" xfId="0" quotePrefix="1" applyFont="1" applyFill="1" applyAlignment="1">
      <alignment horizontal="right" vertical="center" wrapText="1"/>
    </xf>
    <xf numFmtId="0" fontId="47" fillId="4" borderId="0" xfId="0" applyFont="1" applyFill="1" applyAlignment="1">
      <alignment horizontal="center" vertical="center"/>
    </xf>
    <xf numFmtId="173" fontId="47" fillId="4" borderId="0" xfId="0" applyNumberFormat="1" applyFont="1" applyFill="1" applyAlignment="1">
      <alignment horizontal="center" vertical="center"/>
    </xf>
    <xf numFmtId="0" fontId="47" fillId="4" borderId="0" xfId="0" applyFont="1" applyFill="1" applyAlignment="1">
      <alignment vertical="center"/>
    </xf>
    <xf numFmtId="0" fontId="47" fillId="4" borderId="0" xfId="0" applyFont="1" applyFill="1" applyAlignment="1">
      <alignment horizontal="center" vertical="center" wrapText="1"/>
    </xf>
    <xf numFmtId="0" fontId="48" fillId="4" borderId="0" xfId="0" applyFont="1" applyFill="1" applyAlignment="1">
      <alignment horizontal="center" vertical="center"/>
    </xf>
    <xf numFmtId="0" fontId="47" fillId="4" borderId="0" xfId="0" applyFont="1" applyFill="1" applyAlignment="1">
      <alignment horizontal="left" vertical="center" wrapText="1"/>
    </xf>
    <xf numFmtId="0" fontId="8" fillId="4" borderId="0" xfId="0" applyFont="1" applyFill="1" applyAlignment="1">
      <alignment horizontal="centerContinuous"/>
    </xf>
    <xf numFmtId="0" fontId="7" fillId="4" borderId="0" xfId="0" applyFont="1" applyFill="1" applyAlignment="1">
      <alignment horizontal="centerContinuous"/>
    </xf>
    <xf numFmtId="7" fontId="8" fillId="4" borderId="0" xfId="0" applyNumberFormat="1" applyFont="1" applyFill="1" applyAlignment="1">
      <alignment horizontal="centerContinuous"/>
    </xf>
    <xf numFmtId="0" fontId="7" fillId="0" borderId="0" xfId="0" applyFont="1" applyAlignment="1">
      <alignment horizontal="centerContinuous"/>
    </xf>
    <xf numFmtId="7" fontId="7" fillId="0" borderId="0" xfId="0" applyNumberFormat="1" applyFont="1" applyAlignment="1">
      <alignment horizontal="centerContinuous"/>
    </xf>
    <xf numFmtId="7" fontId="8" fillId="0" borderId="0" xfId="0" applyNumberFormat="1" applyFont="1" applyAlignment="1">
      <alignment horizontal="centerContinuous"/>
    </xf>
    <xf numFmtId="0" fontId="8" fillId="0" borderId="0" xfId="0" applyFont="1" applyAlignment="1">
      <alignment horizontal="centerContinuous"/>
    </xf>
    <xf numFmtId="44" fontId="7" fillId="4" borderId="0" xfId="0" applyNumberFormat="1" applyFont="1" applyFill="1" applyAlignment="1">
      <alignment horizontal="left" vertical="center"/>
    </xf>
    <xf numFmtId="0" fontId="8" fillId="0" borderId="0" xfId="0" applyFont="1" applyAlignment="1" applyProtection="1">
      <alignment horizontal="center" vertical="center"/>
      <protection locked="0"/>
    </xf>
    <xf numFmtId="2" fontId="8" fillId="0" borderId="0" xfId="0" applyNumberFormat="1" applyFont="1" applyAlignment="1">
      <alignment vertical="center"/>
    </xf>
    <xf numFmtId="2" fontId="8" fillId="4" borderId="4" xfId="0" applyNumberFormat="1" applyFont="1" applyFill="1" applyBorder="1" applyAlignment="1">
      <alignment horizontal="right" vertical="center"/>
    </xf>
    <xf numFmtId="49" fontId="8" fillId="4" borderId="0" xfId="0" quotePrefix="1" applyNumberFormat="1" applyFont="1" applyFill="1" applyAlignment="1">
      <alignment horizontal="right" vertical="top" wrapText="1"/>
    </xf>
    <xf numFmtId="0" fontId="9" fillId="4" borderId="0" xfId="0" applyFont="1" applyFill="1" applyAlignment="1">
      <alignment horizontal="right" vertical="top"/>
    </xf>
    <xf numFmtId="0" fontId="9" fillId="0" borderId="0" xfId="0" applyFont="1" applyAlignment="1">
      <alignment horizontal="right" vertical="top"/>
    </xf>
    <xf numFmtId="44" fontId="8" fillId="4" borderId="0" xfId="0" applyNumberFormat="1" applyFont="1" applyFill="1" applyAlignment="1">
      <alignment horizontal="right" vertical="top"/>
    </xf>
    <xf numFmtId="44" fontId="8" fillId="0" borderId="0" xfId="0" applyNumberFormat="1" applyFont="1" applyAlignment="1">
      <alignment horizontal="right" vertical="top"/>
    </xf>
    <xf numFmtId="0" fontId="8" fillId="0" borderId="0" xfId="0" applyFont="1" applyAlignment="1">
      <alignment horizontal="right" vertical="top"/>
    </xf>
    <xf numFmtId="1" fontId="8" fillId="4" borderId="4" xfId="0" applyNumberFormat="1" applyFont="1" applyFill="1" applyBorder="1" applyAlignment="1">
      <alignment horizontal="right" vertical="top"/>
    </xf>
    <xf numFmtId="1" fontId="8" fillId="4" borderId="0" xfId="0" applyNumberFormat="1" applyFont="1" applyFill="1" applyAlignment="1">
      <alignment horizontal="right" vertical="top"/>
    </xf>
    <xf numFmtId="1" fontId="8" fillId="0" borderId="0" xfId="0" applyNumberFormat="1" applyFont="1" applyAlignment="1">
      <alignment horizontal="right" vertical="top"/>
    </xf>
    <xf numFmtId="42" fontId="8" fillId="4" borderId="4" xfId="1" applyNumberFormat="1" applyFont="1" applyFill="1" applyBorder="1" applyAlignment="1" applyProtection="1">
      <alignment horizontal="right" vertical="top"/>
    </xf>
    <xf numFmtId="7" fontId="8" fillId="4" borderId="0" xfId="1" applyNumberFormat="1" applyFont="1" applyFill="1" applyAlignment="1">
      <alignment horizontal="right" vertical="top"/>
    </xf>
    <xf numFmtId="7" fontId="8" fillId="0" borderId="0" xfId="1" applyNumberFormat="1" applyFont="1" applyAlignment="1">
      <alignment horizontal="right" vertical="top"/>
    </xf>
    <xf numFmtId="165" fontId="8" fillId="0" borderId="0" xfId="1" applyNumberFormat="1" applyFont="1" applyAlignment="1">
      <alignment horizontal="right" vertical="top"/>
    </xf>
    <xf numFmtId="165" fontId="12" fillId="0" borderId="0" xfId="1" applyNumberFormat="1" applyFont="1" applyAlignment="1">
      <alignment horizontal="right" vertical="top"/>
    </xf>
    <xf numFmtId="42" fontId="8" fillId="4" borderId="15" xfId="1" applyNumberFormat="1" applyFont="1" applyFill="1" applyBorder="1" applyAlignment="1" applyProtection="1">
      <alignment horizontal="right" vertical="top"/>
    </xf>
    <xf numFmtId="42" fontId="8" fillId="0" borderId="2" xfId="1" applyNumberFormat="1" applyFont="1" applyBorder="1" applyAlignment="1" applyProtection="1">
      <alignment horizontal="right" vertical="top"/>
    </xf>
    <xf numFmtId="7" fontId="8" fillId="0" borderId="0" xfId="0" applyNumberFormat="1" applyFont="1" applyAlignment="1">
      <alignment horizontal="right" vertical="top"/>
    </xf>
    <xf numFmtId="42" fontId="8" fillId="0" borderId="5" xfId="1" applyNumberFormat="1" applyFont="1" applyBorder="1" applyAlignment="1" applyProtection="1">
      <alignment horizontal="right" vertical="top"/>
    </xf>
    <xf numFmtId="0" fontId="12" fillId="0" borderId="0" xfId="0" applyFont="1" applyAlignment="1">
      <alignment horizontal="right" vertical="top"/>
    </xf>
    <xf numFmtId="42" fontId="8" fillId="0" borderId="5" xfId="1" applyNumberFormat="1" applyFont="1" applyBorder="1" applyAlignment="1" applyProtection="1">
      <alignment horizontal="right" vertical="top" wrapText="1"/>
    </xf>
    <xf numFmtId="44" fontId="8" fillId="0" borderId="0" xfId="1" applyFont="1" applyAlignment="1">
      <alignment horizontal="right" vertical="top"/>
    </xf>
    <xf numFmtId="42" fontId="8" fillId="9" borderId="4" xfId="1" applyNumberFormat="1" applyFont="1" applyFill="1" applyBorder="1" applyAlignment="1" applyProtection="1">
      <alignment horizontal="right" vertical="top"/>
      <protection locked="0"/>
    </xf>
    <xf numFmtId="6" fontId="12" fillId="0" borderId="0" xfId="1" applyNumberFormat="1" applyFont="1" applyAlignment="1">
      <alignment horizontal="right" vertical="top"/>
    </xf>
    <xf numFmtId="6" fontId="12" fillId="0" borderId="0" xfId="0" applyNumberFormat="1" applyFont="1" applyAlignment="1">
      <alignment horizontal="right" vertical="top"/>
    </xf>
    <xf numFmtId="42" fontId="8" fillId="4" borderId="6" xfId="1" applyNumberFormat="1" applyFont="1" applyFill="1" applyBorder="1" applyAlignment="1" applyProtection="1">
      <alignment horizontal="right" vertical="top"/>
    </xf>
    <xf numFmtId="5" fontId="40" fillId="4" borderId="15" xfId="1" applyNumberFormat="1" applyFont="1" applyFill="1" applyBorder="1" applyAlignment="1" applyProtection="1">
      <alignment horizontal="right" vertical="top"/>
    </xf>
    <xf numFmtId="2" fontId="8" fillId="4" borderId="4" xfId="0" applyNumberFormat="1" applyFont="1" applyFill="1" applyBorder="1" applyAlignment="1">
      <alignment horizontal="right" vertical="top"/>
    </xf>
    <xf numFmtId="2" fontId="8" fillId="0" borderId="0" xfId="0" applyNumberFormat="1" applyFont="1" applyAlignment="1">
      <alignment horizontal="right" vertical="top"/>
    </xf>
    <xf numFmtId="0" fontId="8" fillId="0" borderId="2" xfId="1" applyNumberFormat="1" applyFont="1" applyBorder="1" applyAlignment="1" applyProtection="1">
      <alignment horizontal="right" vertical="top"/>
    </xf>
    <xf numFmtId="0" fontId="8" fillId="0" borderId="3" xfId="0" applyFont="1" applyBorder="1" applyAlignment="1">
      <alignment horizontal="right" vertical="top"/>
    </xf>
    <xf numFmtId="0" fontId="8" fillId="8" borderId="0" xfId="0" applyFont="1" applyFill="1" applyAlignment="1">
      <alignment horizontal="right" vertical="top"/>
    </xf>
    <xf numFmtId="1" fontId="8" fillId="3" borderId="4" xfId="0" applyNumberFormat="1" applyFont="1" applyFill="1" applyBorder="1" applyAlignment="1">
      <alignment horizontal="right" vertical="top"/>
    </xf>
    <xf numFmtId="44" fontId="8" fillId="4" borderId="4" xfId="1" applyFont="1" applyFill="1" applyBorder="1" applyAlignment="1" applyProtection="1">
      <alignment horizontal="right" vertical="top"/>
    </xf>
    <xf numFmtId="165" fontId="8" fillId="0" borderId="0" xfId="1" applyNumberFormat="1" applyFont="1" applyAlignment="1" applyProtection="1">
      <alignment horizontal="right" vertical="top"/>
    </xf>
    <xf numFmtId="165" fontId="12" fillId="0" borderId="0" xfId="1" applyNumberFormat="1" applyFont="1" applyAlignment="1" applyProtection="1">
      <alignment horizontal="right" vertical="top"/>
    </xf>
    <xf numFmtId="44" fontId="8" fillId="4" borderId="15" xfId="1" applyFont="1" applyFill="1" applyBorder="1" applyAlignment="1" applyProtection="1">
      <alignment horizontal="right" vertical="top"/>
    </xf>
    <xf numFmtId="168" fontId="8" fillId="4" borderId="0" xfId="1" applyNumberFormat="1" applyFont="1" applyFill="1" applyBorder="1" applyAlignment="1" applyProtection="1">
      <alignment horizontal="right" vertical="top"/>
    </xf>
    <xf numFmtId="5" fontId="8" fillId="9" borderId="4" xfId="1" applyNumberFormat="1" applyFont="1" applyFill="1" applyBorder="1" applyAlignment="1" applyProtection="1">
      <alignment horizontal="right" vertical="top"/>
      <protection locked="0"/>
    </xf>
    <xf numFmtId="6" fontId="12" fillId="0" borderId="0" xfId="1" applyNumberFormat="1" applyFont="1" applyAlignment="1" applyProtection="1">
      <alignment horizontal="right" vertical="top"/>
    </xf>
    <xf numFmtId="44" fontId="8" fillId="0" borderId="15" xfId="1" applyFont="1" applyBorder="1" applyAlignment="1" applyProtection="1">
      <alignment horizontal="right" vertical="top"/>
    </xf>
    <xf numFmtId="44" fontId="8" fillId="4" borderId="6" xfId="1" applyFont="1" applyFill="1" applyBorder="1" applyAlignment="1" applyProtection="1">
      <alignment horizontal="right" vertical="top"/>
    </xf>
    <xf numFmtId="5" fontId="40" fillId="4" borderId="2" xfId="1" applyNumberFormat="1" applyFont="1" applyFill="1" applyBorder="1" applyAlignment="1" applyProtection="1">
      <alignment horizontal="right" vertical="top"/>
    </xf>
    <xf numFmtId="2" fontId="8" fillId="4" borderId="6" xfId="1" applyNumberFormat="1" applyFont="1" applyFill="1" applyBorder="1" applyAlignment="1" applyProtection="1">
      <alignment horizontal="right" vertical="top"/>
    </xf>
    <xf numFmtId="0" fontId="8" fillId="0" borderId="2" xfId="0" applyFont="1" applyBorder="1" applyAlignment="1">
      <alignment horizontal="left" vertical="top"/>
    </xf>
    <xf numFmtId="0" fontId="8" fillId="0" borderId="5" xfId="0" applyFont="1" applyBorder="1" applyAlignment="1">
      <alignment horizontal="left" vertical="top"/>
    </xf>
    <xf numFmtId="0" fontId="8" fillId="0" borderId="5" xfId="1" applyNumberFormat="1" applyFont="1" applyBorder="1" applyAlignment="1" applyProtection="1">
      <alignment horizontal="left" vertical="top" wrapText="1"/>
    </xf>
    <xf numFmtId="0" fontId="8" fillId="4" borderId="0" xfId="0" applyFont="1" applyFill="1" applyAlignment="1">
      <alignment vertical="top" wrapText="1"/>
    </xf>
    <xf numFmtId="0" fontId="8" fillId="0" borderId="2" xfId="1" applyNumberFormat="1" applyFont="1" applyBorder="1" applyAlignment="1" applyProtection="1">
      <alignment vertical="top"/>
    </xf>
    <xf numFmtId="0" fontId="8" fillId="0" borderId="3" xfId="0" applyFont="1" applyBorder="1" applyAlignment="1">
      <alignment vertical="top"/>
    </xf>
    <xf numFmtId="0" fontId="8" fillId="8" borderId="0" xfId="0" applyFont="1" applyFill="1" applyAlignment="1">
      <alignment vertical="top"/>
    </xf>
    <xf numFmtId="44" fontId="8" fillId="4" borderId="4" xfId="1" applyFont="1" applyFill="1" applyBorder="1" applyAlignment="1" applyProtection="1">
      <alignment vertical="top"/>
    </xf>
    <xf numFmtId="2" fontId="8" fillId="0" borderId="4" xfId="1" applyNumberFormat="1" applyFont="1" applyBorder="1" applyAlignment="1" applyProtection="1">
      <alignment horizontal="right" vertical="center"/>
    </xf>
    <xf numFmtId="44" fontId="8" fillId="0" borderId="0" xfId="1" applyFont="1" applyAlignment="1" applyProtection="1">
      <alignment horizontal="right"/>
    </xf>
    <xf numFmtId="49" fontId="8" fillId="4" borderId="0" xfId="0" applyNumberFormat="1" applyFont="1" applyFill="1" applyAlignment="1">
      <alignment horizontal="center" vertical="top"/>
    </xf>
    <xf numFmtId="0" fontId="7" fillId="4" borderId="0" xfId="0" applyFont="1" applyFill="1" applyAlignment="1" applyProtection="1">
      <alignment horizontal="left" vertical="top"/>
      <protection locked="0"/>
    </xf>
    <xf numFmtId="0" fontId="7" fillId="4" borderId="0" xfId="0" applyFont="1" applyFill="1" applyAlignment="1" applyProtection="1">
      <alignment vertical="top"/>
      <protection locked="0"/>
    </xf>
    <xf numFmtId="0" fontId="7" fillId="4" borderId="0" xfId="0" applyFont="1" applyFill="1" applyAlignment="1" applyProtection="1">
      <alignment horizontal="center"/>
      <protection locked="0"/>
    </xf>
    <xf numFmtId="0" fontId="8" fillId="4" borderId="0" xfId="0" applyFont="1" applyFill="1" applyProtection="1">
      <protection locked="0"/>
    </xf>
    <xf numFmtId="0" fontId="18" fillId="4" borderId="0" xfId="0" applyFont="1" applyFill="1" applyAlignment="1">
      <alignment horizontal="left" vertical="center" indent="2"/>
    </xf>
    <xf numFmtId="0" fontId="26" fillId="4" borderId="5" xfId="0" applyFont="1" applyFill="1" applyBorder="1" applyAlignment="1">
      <alignment horizontal="center" vertical="center" wrapText="1"/>
    </xf>
    <xf numFmtId="49" fontId="26" fillId="9" borderId="4" xfId="0" applyNumberFormat="1" applyFont="1" applyFill="1" applyBorder="1" applyAlignment="1" applyProtection="1">
      <alignment horizontal="left" vertical="center"/>
      <protection locked="0"/>
    </xf>
    <xf numFmtId="44" fontId="8" fillId="0" borderId="15" xfId="1" applyFont="1" applyBorder="1" applyAlignment="1">
      <alignment horizontal="right" vertical="center"/>
    </xf>
    <xf numFmtId="9" fontId="8" fillId="4" borderId="5" xfId="3" applyFont="1" applyFill="1" applyBorder="1" applyAlignment="1" applyProtection="1">
      <alignment horizontal="center" vertical="center"/>
    </xf>
    <xf numFmtId="9" fontId="8" fillId="9" borderId="2" xfId="3" applyFont="1" applyFill="1" applyBorder="1" applyAlignment="1" applyProtection="1">
      <alignment horizontal="center" vertical="center"/>
      <protection locked="0"/>
    </xf>
    <xf numFmtId="0" fontId="8" fillId="4" borderId="7" xfId="0" applyFont="1" applyFill="1" applyBorder="1" applyAlignment="1">
      <alignment vertical="center" wrapText="1"/>
    </xf>
    <xf numFmtId="0" fontId="0" fillId="0" borderId="0" xfId="0" applyAlignment="1">
      <alignment horizontal="center" wrapText="1"/>
    </xf>
    <xf numFmtId="1" fontId="8" fillId="9" borderId="35" xfId="0" applyNumberFormat="1" applyFont="1" applyFill="1" applyBorder="1" applyAlignment="1" applyProtection="1">
      <alignment horizontal="center" vertical="center" wrapText="1"/>
      <protection locked="0"/>
    </xf>
    <xf numFmtId="0" fontId="8" fillId="9" borderId="35" xfId="0" applyFont="1" applyFill="1" applyBorder="1" applyAlignment="1" applyProtection="1">
      <alignment horizontal="center" vertical="center" wrapText="1"/>
      <protection locked="0"/>
    </xf>
    <xf numFmtId="0" fontId="8" fillId="9" borderId="35" xfId="0" applyFont="1" applyFill="1" applyBorder="1" applyAlignment="1" applyProtection="1">
      <alignment horizontal="center" vertical="center"/>
      <protection locked="0"/>
    </xf>
    <xf numFmtId="0" fontId="8" fillId="9" borderId="36" xfId="0" applyFont="1" applyFill="1" applyBorder="1" applyAlignment="1" applyProtection="1">
      <alignment horizontal="center" vertical="center"/>
      <protection locked="0"/>
    </xf>
    <xf numFmtId="0" fontId="8" fillId="5" borderId="8" xfId="0" applyFont="1" applyFill="1" applyBorder="1" applyAlignment="1">
      <alignment horizontal="center" vertical="center" wrapText="1"/>
    </xf>
    <xf numFmtId="0" fontId="8" fillId="5" borderId="55" xfId="0" applyFont="1" applyFill="1" applyBorder="1" applyAlignment="1">
      <alignment horizontal="center" vertical="center" wrapText="1"/>
    </xf>
    <xf numFmtId="0" fontId="8" fillId="0" borderId="0" xfId="0" applyFont="1" applyAlignment="1" applyProtection="1">
      <alignment vertical="top"/>
      <protection locked="0"/>
    </xf>
    <xf numFmtId="0" fontId="8" fillId="9" borderId="17" xfId="0" applyFont="1" applyFill="1" applyBorder="1" applyAlignment="1" applyProtection="1">
      <alignment vertical="top"/>
      <protection locked="0"/>
    </xf>
    <xf numFmtId="44" fontId="8" fillId="4" borderId="15" xfId="1" applyFont="1" applyFill="1" applyBorder="1" applyAlignment="1" applyProtection="1">
      <alignment horizontal="left" vertical="center"/>
    </xf>
    <xf numFmtId="44" fontId="8" fillId="4" borderId="56" xfId="1" applyFont="1" applyFill="1" applyBorder="1" applyAlignment="1" applyProtection="1">
      <alignment horizontal="left" vertical="center"/>
    </xf>
    <xf numFmtId="44" fontId="8" fillId="4" borderId="57" xfId="1" applyFont="1" applyFill="1" applyBorder="1" applyAlignment="1" applyProtection="1">
      <alignment horizontal="left" vertical="center"/>
    </xf>
    <xf numFmtId="0" fontId="26" fillId="0" borderId="4" xfId="0" applyFont="1" applyBorder="1" applyAlignment="1">
      <alignment horizontal="left" vertical="center"/>
    </xf>
    <xf numFmtId="0" fontId="8" fillId="4" borderId="5" xfId="0" applyFont="1" applyFill="1" applyBorder="1" applyAlignment="1">
      <alignment horizontal="left" vertical="center"/>
    </xf>
    <xf numFmtId="44" fontId="8" fillId="4" borderId="4" xfId="1" applyFont="1" applyFill="1" applyBorder="1" applyAlignment="1" applyProtection="1">
      <alignment horizontal="right" vertical="center"/>
    </xf>
    <xf numFmtId="9" fontId="8" fillId="0" borderId="4" xfId="3" applyFont="1" applyBorder="1" applyAlignment="1" applyProtection="1">
      <alignment horizontal="center" vertical="center"/>
    </xf>
    <xf numFmtId="49" fontId="8" fillId="11" borderId="2" xfId="0" applyNumberFormat="1" applyFont="1" applyFill="1" applyBorder="1" applyAlignment="1" applyProtection="1">
      <alignment horizontal="left" vertical="center"/>
      <protection locked="0"/>
    </xf>
    <xf numFmtId="0" fontId="8" fillId="0" borderId="3" xfId="0" applyFont="1" applyBorder="1" applyAlignment="1">
      <alignment horizontal="left" vertical="center"/>
    </xf>
    <xf numFmtId="0" fontId="8" fillId="9" borderId="2" xfId="0" applyFont="1" applyFill="1" applyBorder="1" applyAlignment="1" applyProtection="1">
      <alignment horizontal="left" vertical="center"/>
      <protection locked="0"/>
    </xf>
    <xf numFmtId="0" fontId="8" fillId="4" borderId="3" xfId="0" applyFont="1" applyFill="1" applyBorder="1" applyAlignment="1">
      <alignment horizontal="left" vertical="center"/>
    </xf>
    <xf numFmtId="0" fontId="8" fillId="9" borderId="2" xfId="0" applyFont="1" applyFill="1" applyBorder="1" applyAlignment="1" applyProtection="1">
      <alignment vertical="center"/>
      <protection locked="0"/>
    </xf>
    <xf numFmtId="0" fontId="25" fillId="4" borderId="23" xfId="0" applyFont="1" applyFill="1" applyBorder="1" applyAlignment="1">
      <alignment horizontal="center" vertical="center"/>
    </xf>
    <xf numFmtId="0" fontId="25" fillId="4" borderId="24" xfId="0" applyFont="1" applyFill="1" applyBorder="1" applyAlignment="1">
      <alignment horizontal="center" vertical="center"/>
    </xf>
    <xf numFmtId="0" fontId="25" fillId="4" borderId="25" xfId="0" applyFont="1" applyFill="1" applyBorder="1" applyAlignment="1">
      <alignment horizontal="center" vertical="center"/>
    </xf>
    <xf numFmtId="0" fontId="25" fillId="4" borderId="26" xfId="0" applyFont="1" applyFill="1" applyBorder="1" applyAlignment="1">
      <alignment horizontal="center" vertical="center"/>
    </xf>
    <xf numFmtId="0" fontId="25" fillId="4" borderId="27" xfId="0" applyFont="1" applyFill="1" applyBorder="1" applyAlignment="1">
      <alignment horizontal="center" vertical="center"/>
    </xf>
    <xf numFmtId="0" fontId="25" fillId="4" borderId="18" xfId="0" applyFont="1" applyFill="1" applyBorder="1" applyAlignment="1">
      <alignment horizontal="center" vertical="center"/>
    </xf>
    <xf numFmtId="0" fontId="8" fillId="4" borderId="0" xfId="0" applyFont="1" applyFill="1" applyAlignment="1">
      <alignment horizontal="left" vertical="center"/>
    </xf>
    <xf numFmtId="0" fontId="8" fillId="0" borderId="0" xfId="0" applyFont="1" applyAlignment="1">
      <alignment horizontal="left" vertical="center"/>
    </xf>
    <xf numFmtId="0" fontId="8" fillId="0" borderId="0" xfId="0" applyFont="1" applyAlignment="1">
      <alignment horizontal="center" vertical="center"/>
    </xf>
    <xf numFmtId="0" fontId="7" fillId="0" borderId="0" xfId="0" applyFont="1" applyAlignment="1">
      <alignment horizontal="left" vertical="center" wrapText="1"/>
    </xf>
    <xf numFmtId="0" fontId="8" fillId="9" borderId="4" xfId="0" applyFont="1" applyFill="1" applyBorder="1" applyAlignment="1" applyProtection="1">
      <alignment horizontal="center" vertical="center"/>
      <protection locked="0"/>
    </xf>
    <xf numFmtId="0" fontId="8" fillId="3" borderId="4" xfId="0" applyFont="1" applyFill="1" applyBorder="1" applyAlignment="1">
      <alignment horizontal="center" vertical="center" wrapText="1"/>
    </xf>
    <xf numFmtId="0" fontId="4" fillId="4" borderId="0" xfId="0" applyFont="1" applyFill="1" applyAlignment="1">
      <alignment horizontal="left"/>
    </xf>
    <xf numFmtId="0" fontId="3" fillId="4" borderId="0" xfId="0" applyFont="1" applyFill="1" applyAlignment="1">
      <alignment horizontal="left"/>
    </xf>
    <xf numFmtId="166" fontId="8" fillId="4" borderId="7" xfId="3" applyNumberFormat="1" applyFont="1" applyFill="1" applyBorder="1" applyAlignment="1">
      <alignment horizontal="left"/>
    </xf>
    <xf numFmtId="166" fontId="8" fillId="4" borderId="11" xfId="3" applyNumberFormat="1" applyFont="1" applyFill="1" applyBorder="1" applyAlignment="1">
      <alignment horizontal="left"/>
    </xf>
    <xf numFmtId="166" fontId="8" fillId="9" borderId="4" xfId="3" applyNumberFormat="1" applyFont="1" applyFill="1" applyBorder="1" applyAlignment="1" applyProtection="1">
      <alignment horizontal="center" vertical="center"/>
      <protection locked="0"/>
    </xf>
    <xf numFmtId="0" fontId="8" fillId="9" borderId="4" xfId="0" applyFont="1" applyFill="1" applyBorder="1" applyAlignment="1" applyProtection="1">
      <alignment horizontal="center" vertical="center" wrapText="1"/>
      <protection locked="0"/>
    </xf>
    <xf numFmtId="0" fontId="7" fillId="3" borderId="4" xfId="0" applyFont="1" applyFill="1" applyBorder="1" applyAlignment="1">
      <alignment horizontal="center" vertical="center" wrapText="1"/>
    </xf>
    <xf numFmtId="0" fontId="8" fillId="4" borderId="3" xfId="0" applyFont="1" applyFill="1" applyBorder="1" applyAlignment="1">
      <alignment horizontal="left"/>
    </xf>
    <xf numFmtId="0" fontId="8" fillId="4" borderId="12" xfId="0" applyFont="1" applyFill="1" applyBorder="1" applyAlignment="1">
      <alignment horizontal="left"/>
    </xf>
    <xf numFmtId="0" fontId="8" fillId="9" borderId="7" xfId="0" applyFont="1" applyFill="1" applyBorder="1" applyAlignment="1" applyProtection="1">
      <alignment horizontal="center" vertical="center"/>
      <protection locked="0"/>
    </xf>
    <xf numFmtId="0" fontId="8" fillId="9" borderId="11" xfId="0" applyFont="1" applyFill="1" applyBorder="1" applyAlignment="1" applyProtection="1">
      <alignment horizontal="center" vertical="center"/>
      <protection locked="0"/>
    </xf>
    <xf numFmtId="44" fontId="8" fillId="9" borderId="4" xfId="0" applyNumberFormat="1" applyFont="1" applyFill="1" applyBorder="1" applyAlignment="1" applyProtection="1">
      <alignment horizontal="center" vertical="center"/>
      <protection locked="0"/>
    </xf>
    <xf numFmtId="0" fontId="8" fillId="0" borderId="4" xfId="0" applyFont="1" applyBorder="1" applyAlignment="1">
      <alignment horizontal="center" vertical="center"/>
    </xf>
    <xf numFmtId="0" fontId="8" fillId="11" borderId="4" xfId="0" applyFont="1" applyFill="1" applyBorder="1" applyAlignment="1" applyProtection="1">
      <alignment horizontal="center" vertical="center"/>
      <protection locked="0"/>
    </xf>
    <xf numFmtId="0" fontId="8" fillId="4" borderId="0" xfId="0" applyFont="1" applyFill="1" applyAlignment="1">
      <alignment horizontal="left" vertical="center" wrapText="1"/>
    </xf>
    <xf numFmtId="0" fontId="7" fillId="4" borderId="0" xfId="0" applyFont="1" applyFill="1" applyAlignment="1">
      <alignment horizontal="left" vertical="center" wrapText="1" indent="2"/>
    </xf>
    <xf numFmtId="0" fontId="8" fillId="0" borderId="4" xfId="0" applyFont="1" applyBorder="1" applyAlignment="1">
      <alignment horizontal="center" vertical="center" wrapText="1"/>
    </xf>
    <xf numFmtId="44" fontId="20" fillId="17" borderId="7" xfId="0" applyNumberFormat="1" applyFont="1" applyFill="1" applyBorder="1" applyAlignment="1" applyProtection="1">
      <alignment horizontal="center" vertical="center"/>
      <protection locked="0"/>
    </xf>
    <xf numFmtId="44" fontId="20" fillId="17" borderId="5" xfId="0" applyNumberFormat="1" applyFont="1" applyFill="1" applyBorder="1" applyAlignment="1" applyProtection="1">
      <alignment horizontal="center" vertical="center"/>
      <protection locked="0"/>
    </xf>
    <xf numFmtId="44" fontId="20" fillId="17" borderId="11" xfId="0" applyNumberFormat="1" applyFont="1" applyFill="1" applyBorder="1" applyAlignment="1" applyProtection="1">
      <alignment horizontal="center" vertical="center"/>
      <protection locked="0"/>
    </xf>
    <xf numFmtId="0" fontId="7" fillId="4" borderId="0" xfId="0" applyFont="1" applyFill="1" applyAlignment="1">
      <alignment horizontal="justify" vertical="center" wrapText="1"/>
    </xf>
    <xf numFmtId="0" fontId="7" fillId="4" borderId="0" xfId="0" applyFont="1" applyFill="1" applyAlignment="1">
      <alignment horizontal="left" vertical="center"/>
    </xf>
    <xf numFmtId="0" fontId="8" fillId="4" borderId="0" xfId="0" applyFont="1" applyFill="1" applyAlignment="1">
      <alignment horizontal="center" vertical="center" wrapText="1"/>
    </xf>
    <xf numFmtId="0" fontId="44" fillId="4" borderId="0" xfId="4" applyFont="1" applyFill="1" applyAlignment="1" applyProtection="1">
      <alignment horizontal="left" vertical="center"/>
      <protection locked="0"/>
    </xf>
    <xf numFmtId="0" fontId="7" fillId="4" borderId="0" xfId="0" applyFont="1" applyFill="1" applyAlignment="1">
      <alignment horizontal="center" vertical="center" wrapText="1"/>
    </xf>
    <xf numFmtId="0" fontId="18" fillId="4" borderId="0" xfId="0" applyFont="1" applyFill="1" applyAlignment="1">
      <alignment horizontal="center" vertical="center" wrapText="1"/>
    </xf>
    <xf numFmtId="0" fontId="7" fillId="4" borderId="0" xfId="0" applyFont="1" applyFill="1" applyAlignment="1">
      <alignment horizontal="left" vertical="center" wrapText="1"/>
    </xf>
    <xf numFmtId="0" fontId="0" fillId="0" borderId="0" xfId="0" applyAlignment="1">
      <alignment vertical="center" wrapText="1"/>
    </xf>
    <xf numFmtId="0" fontId="0" fillId="0" borderId="0" xfId="0" applyAlignment="1">
      <alignment vertical="center"/>
    </xf>
    <xf numFmtId="0" fontId="34" fillId="4" borderId="0" xfId="0" applyFont="1" applyFill="1" applyAlignment="1">
      <alignment horizontal="left" vertical="center" wrapText="1"/>
    </xf>
    <xf numFmtId="0" fontId="30" fillId="4" borderId="0" xfId="0" applyFont="1" applyFill="1" applyAlignment="1">
      <alignment horizontal="left" vertical="center" wrapText="1"/>
    </xf>
    <xf numFmtId="0" fontId="38" fillId="4" borderId="0" xfId="0" applyFont="1" applyFill="1" applyAlignment="1">
      <alignment horizontal="left" vertical="center" wrapText="1"/>
    </xf>
    <xf numFmtId="0" fontId="43" fillId="0" borderId="0" xfId="4" applyFont="1" applyFill="1" applyAlignment="1" applyProtection="1">
      <alignment horizontal="left" vertical="center"/>
      <protection locked="0"/>
    </xf>
    <xf numFmtId="0" fontId="43" fillId="4" borderId="0" xfId="4" applyFont="1" applyFill="1" applyAlignment="1" applyProtection="1">
      <alignment horizontal="left" vertical="center"/>
      <protection locked="0"/>
    </xf>
    <xf numFmtId="0" fontId="43" fillId="4" borderId="0" xfId="4" applyFont="1" applyFill="1" applyAlignment="1" applyProtection="1">
      <alignment horizontal="left" vertical="center" wrapText="1"/>
      <protection locked="0"/>
    </xf>
    <xf numFmtId="0" fontId="18" fillId="0" borderId="0" xfId="0" applyFont="1" applyAlignment="1">
      <alignment horizontal="left" vertical="center" wrapText="1" readingOrder="1"/>
    </xf>
    <xf numFmtId="0" fontId="34" fillId="4" borderId="0" xfId="0" applyFont="1" applyFill="1" applyAlignment="1">
      <alignment horizontal="left" vertical="center"/>
    </xf>
    <xf numFmtId="0" fontId="34" fillId="4" borderId="0" xfId="0" applyFont="1" applyFill="1" applyAlignment="1">
      <alignment horizontal="justify" vertical="center" wrapText="1"/>
    </xf>
    <xf numFmtId="0" fontId="30" fillId="4" borderId="0" xfId="0" applyFont="1" applyFill="1" applyAlignment="1">
      <alignment horizontal="left" vertical="center"/>
    </xf>
    <xf numFmtId="0" fontId="34" fillId="4" borderId="0" xfId="0" applyFont="1" applyFill="1" applyAlignment="1">
      <alignment vertical="center" wrapText="1"/>
    </xf>
    <xf numFmtId="0" fontId="7" fillId="4" borderId="0" xfId="0" applyFont="1" applyFill="1"/>
    <xf numFmtId="0" fontId="43" fillId="4" borderId="0" xfId="4" applyFont="1" applyFill="1" applyBorder="1" applyAlignment="1" applyProtection="1">
      <alignment horizontal="left"/>
      <protection locked="0"/>
    </xf>
    <xf numFmtId="0" fontId="8" fillId="18" borderId="0" xfId="0" applyFont="1" applyFill="1" applyAlignment="1">
      <alignment horizontal="left" vertical="top" wrapText="1"/>
    </xf>
    <xf numFmtId="0" fontId="8" fillId="3" borderId="7" xfId="0" applyFont="1" applyFill="1" applyBorder="1" applyAlignment="1">
      <alignment horizontal="center" vertical="center"/>
    </xf>
    <xf numFmtId="0" fontId="8" fillId="3" borderId="11" xfId="0" applyFont="1" applyFill="1" applyBorder="1" applyAlignment="1">
      <alignment horizontal="center" vertical="center"/>
    </xf>
    <xf numFmtId="14" fontId="8" fillId="9" borderId="7" xfId="0" applyNumberFormat="1" applyFont="1" applyFill="1" applyBorder="1" applyAlignment="1" applyProtection="1">
      <alignment horizontal="center" vertical="center"/>
      <protection locked="0"/>
    </xf>
    <xf numFmtId="14" fontId="8" fillId="9" borderId="11" xfId="0" applyNumberFormat="1" applyFont="1" applyFill="1" applyBorder="1" applyAlignment="1" applyProtection="1">
      <alignment horizontal="center" vertical="center"/>
      <protection locked="0"/>
    </xf>
    <xf numFmtId="0" fontId="7" fillId="0" borderId="4" xfId="0" applyFont="1" applyBorder="1" applyAlignment="1">
      <alignment horizontal="left" vertical="top" wrapText="1"/>
    </xf>
    <xf numFmtId="0" fontId="44" fillId="18" borderId="0" xfId="4" applyFont="1" applyFill="1" applyBorder="1" applyAlignment="1" applyProtection="1">
      <alignment horizontal="left" vertical="top" wrapText="1"/>
      <protection locked="0"/>
    </xf>
    <xf numFmtId="0" fontId="8" fillId="18" borderId="0" xfId="0" applyFont="1" applyFill="1" applyAlignment="1" applyProtection="1">
      <alignment horizontal="left" vertical="top" wrapText="1"/>
      <protection locked="0"/>
    </xf>
    <xf numFmtId="0" fontId="8" fillId="4" borderId="0" xfId="0" applyFont="1" applyFill="1" applyAlignment="1">
      <alignment horizontal="left" vertical="top" wrapText="1"/>
    </xf>
    <xf numFmtId="0" fontId="7" fillId="4" borderId="0" xfId="0" applyFont="1" applyFill="1" applyAlignment="1">
      <alignment horizontal="left" vertical="top"/>
    </xf>
    <xf numFmtId="0" fontId="7" fillId="0" borderId="0" xfId="0" applyFont="1" applyAlignment="1">
      <alignment horizontal="left" vertical="top" wrapText="1"/>
    </xf>
    <xf numFmtId="0" fontId="8" fillId="0" borderId="0" xfId="0" applyFont="1" applyAlignment="1">
      <alignment horizontal="left" vertical="top" wrapText="1"/>
    </xf>
    <xf numFmtId="0" fontId="7" fillId="0" borderId="0" xfId="0" applyFont="1" applyAlignment="1">
      <alignment horizontal="left" vertical="top"/>
    </xf>
    <xf numFmtId="0" fontId="7" fillId="4" borderId="13" xfId="0" applyFont="1" applyFill="1" applyBorder="1" applyAlignment="1">
      <alignment horizontal="left" vertical="center"/>
    </xf>
    <xf numFmtId="0" fontId="7" fillId="0" borderId="0" xfId="0" applyFont="1" applyAlignment="1">
      <alignment horizontal="center"/>
    </xf>
    <xf numFmtId="0" fontId="7" fillId="0" borderId="4" xfId="0" applyFont="1" applyBorder="1" applyAlignment="1">
      <alignment horizontal="left" vertical="top"/>
    </xf>
    <xf numFmtId="0" fontId="7" fillId="4" borderId="0" xfId="0" applyFont="1" applyFill="1" applyAlignment="1">
      <alignment horizontal="center" wrapText="1"/>
    </xf>
    <xf numFmtId="0" fontId="8" fillId="4" borderId="0" xfId="0" applyFont="1" applyFill="1" applyAlignment="1">
      <alignment horizontal="justify" vertical="top" wrapText="1"/>
    </xf>
    <xf numFmtId="0" fontId="8" fillId="12" borderId="35" xfId="0" applyFont="1" applyFill="1" applyBorder="1" applyAlignment="1">
      <alignment horizontal="center" vertical="center"/>
    </xf>
    <xf numFmtId="0" fontId="8" fillId="12" borderId="36" xfId="0" applyFont="1" applyFill="1" applyBorder="1" applyAlignment="1">
      <alignment horizontal="center" vertical="center"/>
    </xf>
    <xf numFmtId="0" fontId="8" fillId="12" borderId="34" xfId="0" applyFont="1" applyFill="1" applyBorder="1" applyAlignment="1">
      <alignment vertical="center"/>
    </xf>
    <xf numFmtId="0" fontId="8" fillId="12" borderId="35" xfId="0" applyFont="1" applyFill="1" applyBorder="1" applyAlignment="1">
      <alignment vertical="center"/>
    </xf>
    <xf numFmtId="164" fontId="7" fillId="4" borderId="0" xfId="0" applyNumberFormat="1" applyFont="1" applyFill="1" applyAlignment="1">
      <alignment horizontal="left" vertical="top"/>
    </xf>
    <xf numFmtId="0" fontId="17" fillId="4" borderId="0" xfId="0" applyFont="1" applyFill="1" applyAlignment="1">
      <alignment vertical="center"/>
    </xf>
    <xf numFmtId="0" fontId="7" fillId="4" borderId="0" xfId="0" applyFont="1" applyFill="1" applyAlignment="1">
      <alignment vertical="center"/>
    </xf>
    <xf numFmtId="0" fontId="8" fillId="3" borderId="8" xfId="0" applyFont="1" applyFill="1" applyBorder="1" applyAlignment="1">
      <alignment horizontal="center" vertical="center" wrapText="1"/>
    </xf>
    <xf numFmtId="49" fontId="8" fillId="9" borderId="22" xfId="0" applyNumberFormat="1" applyFont="1" applyFill="1" applyBorder="1" applyAlignment="1" applyProtection="1">
      <alignment horizontal="center" vertical="center" wrapText="1"/>
      <protection locked="0"/>
    </xf>
    <xf numFmtId="49" fontId="8" fillId="9" borderId="4" xfId="0" applyNumberFormat="1" applyFont="1" applyFill="1" applyBorder="1" applyAlignment="1" applyProtection="1">
      <alignment horizontal="center" vertical="center" wrapText="1"/>
      <protection locked="0"/>
    </xf>
    <xf numFmtId="49" fontId="8" fillId="9" borderId="33" xfId="0" applyNumberFormat="1" applyFont="1" applyFill="1" applyBorder="1" applyAlignment="1" applyProtection="1">
      <alignment horizontal="center" vertical="center" wrapText="1"/>
      <protection locked="0"/>
    </xf>
    <xf numFmtId="49" fontId="8" fillId="9" borderId="37" xfId="0" applyNumberFormat="1" applyFont="1" applyFill="1" applyBorder="1" applyAlignment="1" applyProtection="1">
      <alignment horizontal="center" vertical="center" wrapText="1"/>
      <protection locked="0"/>
    </xf>
    <xf numFmtId="49" fontId="8" fillId="9" borderId="34" xfId="0" applyNumberFormat="1" applyFont="1" applyFill="1" applyBorder="1" applyAlignment="1" applyProtection="1">
      <alignment horizontal="center" vertical="center" wrapText="1"/>
      <protection locked="0"/>
    </xf>
    <xf numFmtId="49" fontId="8" fillId="9" borderId="35" xfId="0" applyNumberFormat="1" applyFont="1" applyFill="1" applyBorder="1" applyAlignment="1" applyProtection="1">
      <alignment horizontal="center" vertical="center" wrapText="1"/>
      <protection locked="0"/>
    </xf>
    <xf numFmtId="0" fontId="8" fillId="3" borderId="54" xfId="0" applyFont="1" applyFill="1" applyBorder="1" applyAlignment="1">
      <alignment horizontal="center" vertical="center" wrapText="1"/>
    </xf>
    <xf numFmtId="0" fontId="8" fillId="4" borderId="0" xfId="0" applyFont="1" applyFill="1" applyAlignment="1">
      <alignment horizontal="center"/>
    </xf>
    <xf numFmtId="0" fontId="8" fillId="4" borderId="0" xfId="0" applyFont="1" applyFill="1"/>
    <xf numFmtId="0" fontId="8" fillId="18" borderId="0" xfId="0" applyFont="1" applyFill="1" applyAlignment="1">
      <alignment horizontal="left" vertical="center" wrapText="1"/>
    </xf>
    <xf numFmtId="0" fontId="8" fillId="14" borderId="0" xfId="0" applyFont="1" applyFill="1" applyAlignment="1">
      <alignment horizontal="left" vertical="top" wrapText="1"/>
    </xf>
    <xf numFmtId="0" fontId="20" fillId="0" borderId="0" xfId="0" applyFont="1" applyAlignment="1">
      <alignment horizontal="center" wrapText="1"/>
    </xf>
    <xf numFmtId="0" fontId="8" fillId="4" borderId="0" xfId="0" applyFont="1" applyFill="1" applyAlignment="1">
      <alignment horizontal="justify" vertical="center" wrapText="1"/>
    </xf>
    <xf numFmtId="0" fontId="8" fillId="4" borderId="0" xfId="0" applyFont="1" applyFill="1" applyAlignment="1">
      <alignment horizontal="justify" vertical="center"/>
    </xf>
    <xf numFmtId="0" fontId="8" fillId="4" borderId="0" xfId="0" applyFont="1" applyFill="1" applyAlignment="1">
      <alignment horizontal="center" vertical="center"/>
    </xf>
    <xf numFmtId="0" fontId="7" fillId="4" borderId="0" xfId="0" applyFont="1" applyFill="1" applyAlignment="1">
      <alignment horizontal="justify" vertical="top" wrapText="1"/>
    </xf>
    <xf numFmtId="0" fontId="8" fillId="4" borderId="0" xfId="0" applyFont="1" applyFill="1" applyAlignment="1">
      <alignment horizontal="left" wrapText="1"/>
    </xf>
    <xf numFmtId="0" fontId="8" fillId="9" borderId="28" xfId="0" applyFont="1" applyFill="1" applyBorder="1" applyAlignment="1" applyProtection="1">
      <alignment horizontal="center" vertical="center"/>
      <protection locked="0"/>
    </xf>
    <xf numFmtId="0" fontId="8" fillId="9" borderId="29" xfId="0" applyFont="1" applyFill="1" applyBorder="1" applyAlignment="1" applyProtection="1">
      <alignment horizontal="center" vertical="center"/>
      <protection locked="0"/>
    </xf>
    <xf numFmtId="0" fontId="7" fillId="4" borderId="0" xfId="0" applyFont="1" applyFill="1" applyAlignment="1">
      <alignment horizontal="center"/>
    </xf>
    <xf numFmtId="0" fontId="7" fillId="4" borderId="0" xfId="0" applyFont="1" applyFill="1" applyAlignment="1">
      <alignment horizontal="left"/>
    </xf>
    <xf numFmtId="0" fontId="8" fillId="9" borderId="2" xfId="0" applyFont="1" applyFill="1" applyBorder="1" applyAlignment="1" applyProtection="1">
      <alignment horizontal="center" vertical="center"/>
      <protection locked="0"/>
    </xf>
    <xf numFmtId="0" fontId="7" fillId="4" borderId="0" xfId="0" applyFont="1" applyFill="1" applyAlignment="1">
      <alignment horizontal="left" wrapText="1"/>
    </xf>
    <xf numFmtId="0" fontId="16" fillId="4" borderId="0" xfId="0" applyFont="1" applyFill="1" applyAlignment="1">
      <alignment horizontal="center" vertical="top" wrapText="1"/>
    </xf>
    <xf numFmtId="0" fontId="8" fillId="3" borderId="0" xfId="0" applyFont="1" applyFill="1" applyAlignment="1">
      <alignment horizontal="left" vertical="center" wrapText="1"/>
    </xf>
    <xf numFmtId="0" fontId="8" fillId="3" borderId="13" xfId="0" applyFont="1" applyFill="1" applyBorder="1" applyAlignment="1">
      <alignment horizontal="left" vertical="center" wrapText="1"/>
    </xf>
    <xf numFmtId="0" fontId="7" fillId="4" borderId="31" xfId="0" applyFont="1" applyFill="1" applyBorder="1" applyAlignment="1">
      <alignment horizontal="left" vertical="center" wrapText="1"/>
    </xf>
    <xf numFmtId="0" fontId="7" fillId="4" borderId="31" xfId="0" applyFont="1" applyFill="1" applyBorder="1" applyAlignment="1">
      <alignment horizontal="left" vertical="center"/>
    </xf>
    <xf numFmtId="0" fontId="8" fillId="3" borderId="0" xfId="0" applyFont="1" applyFill="1" applyAlignment="1">
      <alignment horizontal="left" vertical="center"/>
    </xf>
    <xf numFmtId="0" fontId="8" fillId="3" borderId="13" xfId="0" applyFont="1" applyFill="1" applyBorder="1" applyAlignment="1">
      <alignment horizontal="left" vertical="center"/>
    </xf>
    <xf numFmtId="0" fontId="22" fillId="4" borderId="0" xfId="0" applyFont="1" applyFill="1" applyAlignment="1">
      <alignment horizontal="left" vertical="center" wrapText="1"/>
    </xf>
    <xf numFmtId="0" fontId="17" fillId="4" borderId="0" xfId="0" applyFont="1" applyFill="1" applyAlignment="1">
      <alignment horizontal="center" vertical="center" wrapText="1"/>
    </xf>
    <xf numFmtId="0" fontId="7" fillId="4" borderId="0" xfId="0" applyFont="1" applyFill="1" applyAlignment="1">
      <alignment vertical="center" wrapText="1"/>
    </xf>
    <xf numFmtId="0" fontId="8" fillId="4" borderId="31" xfId="0" applyFont="1" applyFill="1" applyBorder="1" applyAlignment="1">
      <alignment horizontal="left" vertical="center" wrapText="1"/>
    </xf>
    <xf numFmtId="0" fontId="8" fillId="0" borderId="0" xfId="0" applyFont="1" applyAlignment="1">
      <alignment horizontal="left" vertical="center" wrapText="1"/>
    </xf>
    <xf numFmtId="0" fontId="8" fillId="0" borderId="31" xfId="0" applyFont="1" applyBorder="1" applyAlignment="1">
      <alignment horizontal="left" vertical="center" wrapText="1"/>
    </xf>
    <xf numFmtId="42" fontId="7" fillId="4" borderId="0" xfId="1" applyNumberFormat="1" applyFont="1" applyFill="1" applyAlignment="1" applyProtection="1">
      <alignment horizontal="left" vertical="center" wrapText="1"/>
    </xf>
    <xf numFmtId="42" fontId="7" fillId="4" borderId="31" xfId="1" applyNumberFormat="1" applyFont="1" applyFill="1" applyBorder="1" applyAlignment="1" applyProtection="1">
      <alignment horizontal="left" vertical="center" wrapText="1"/>
    </xf>
    <xf numFmtId="0" fontId="16" fillId="4" borderId="0" xfId="0" applyFont="1" applyFill="1" applyAlignment="1">
      <alignment horizontal="center" vertical="center" wrapText="1"/>
    </xf>
    <xf numFmtId="0" fontId="16" fillId="4" borderId="13" xfId="0" applyFont="1" applyFill="1" applyBorder="1" applyAlignment="1">
      <alignment horizontal="center" vertical="center" wrapText="1"/>
    </xf>
    <xf numFmtId="0" fontId="8" fillId="0" borderId="5" xfId="0" applyFont="1" applyBorder="1" applyAlignment="1">
      <alignment horizontal="left" vertical="center" wrapText="1"/>
    </xf>
    <xf numFmtId="0" fontId="8" fillId="0" borderId="11" xfId="0" applyFont="1" applyBorder="1" applyAlignment="1">
      <alignment horizontal="left" vertical="center" wrapText="1"/>
    </xf>
    <xf numFmtId="49" fontId="8" fillId="9" borderId="5" xfId="0" applyNumberFormat="1" applyFont="1" applyFill="1" applyBorder="1" applyAlignment="1" applyProtection="1">
      <alignment horizontal="left" vertical="center"/>
      <protection locked="0"/>
    </xf>
    <xf numFmtId="49" fontId="8" fillId="9" borderId="11" xfId="0" applyNumberFormat="1" applyFont="1" applyFill="1" applyBorder="1" applyAlignment="1" applyProtection="1">
      <alignment horizontal="left" vertical="center"/>
      <protection locked="0"/>
    </xf>
    <xf numFmtId="49" fontId="8" fillId="4" borderId="5" xfId="0" applyNumberFormat="1" applyFont="1" applyFill="1" applyBorder="1" applyAlignment="1">
      <alignment horizontal="left" vertical="center"/>
    </xf>
    <xf numFmtId="49" fontId="8" fillId="4" borderId="11" xfId="0" applyNumberFormat="1" applyFont="1" applyFill="1" applyBorder="1" applyAlignment="1">
      <alignment horizontal="left" vertical="center"/>
    </xf>
    <xf numFmtId="0" fontId="8" fillId="3" borderId="5" xfId="0" applyFont="1" applyFill="1" applyBorder="1" applyAlignment="1">
      <alignment horizontal="center" vertical="center" wrapText="1"/>
    </xf>
    <xf numFmtId="0" fontId="8" fillId="3" borderId="11" xfId="0" applyFont="1" applyFill="1" applyBorder="1" applyAlignment="1">
      <alignment horizontal="center" vertical="center" wrapText="1"/>
    </xf>
    <xf numFmtId="0" fontId="8" fillId="3" borderId="9"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13" xfId="0" applyFont="1" applyFill="1" applyBorder="1" applyAlignment="1">
      <alignment horizontal="center" vertical="center" wrapText="1"/>
    </xf>
    <xf numFmtId="44" fontId="8" fillId="9" borderId="7" xfId="0" applyNumberFormat="1" applyFont="1" applyFill="1" applyBorder="1" applyAlignment="1" applyProtection="1">
      <alignment horizontal="right" vertical="center"/>
      <protection locked="0"/>
    </xf>
    <xf numFmtId="44" fontId="8" fillId="9" borderId="11" xfId="0" applyNumberFormat="1" applyFont="1" applyFill="1" applyBorder="1" applyAlignment="1" applyProtection="1">
      <alignment horizontal="right" vertical="center"/>
      <protection locked="0"/>
    </xf>
    <xf numFmtId="0" fontId="8" fillId="0" borderId="7" xfId="0" applyFont="1" applyBorder="1" applyAlignment="1">
      <alignment horizontal="left" vertical="center" wrapText="1"/>
    </xf>
    <xf numFmtId="0" fontId="8" fillId="0" borderId="7" xfId="0" applyFont="1" applyBorder="1" applyAlignment="1">
      <alignment horizontal="left" vertical="center"/>
    </xf>
    <xf numFmtId="0" fontId="8" fillId="0" borderId="5" xfId="0" applyFont="1" applyBorder="1" applyAlignment="1">
      <alignment horizontal="left" vertical="center"/>
    </xf>
    <xf numFmtId="0" fontId="8" fillId="0" borderId="11" xfId="0" applyFont="1" applyBorder="1" applyAlignment="1">
      <alignment horizontal="left" vertical="center"/>
    </xf>
    <xf numFmtId="0" fontId="8" fillId="0" borderId="1" xfId="0" applyFont="1" applyBorder="1" applyAlignment="1">
      <alignment horizontal="center" vertical="center" wrapText="1"/>
    </xf>
    <xf numFmtId="0" fontId="8" fillId="12" borderId="5" xfId="0" applyFont="1" applyFill="1" applyBorder="1" applyAlignment="1">
      <alignment horizontal="center" vertical="center" wrapText="1"/>
    </xf>
    <xf numFmtId="0" fontId="8" fillId="12" borderId="11" xfId="0" applyFont="1" applyFill="1" applyBorder="1" applyAlignment="1">
      <alignment horizontal="center" vertical="center" wrapText="1"/>
    </xf>
    <xf numFmtId="0" fontId="8" fillId="4" borderId="7" xfId="0" applyFont="1" applyFill="1" applyBorder="1" applyAlignment="1">
      <alignment horizontal="left" vertical="center"/>
    </xf>
    <xf numFmtId="0" fontId="8" fillId="4" borderId="5" xfId="0" applyFont="1" applyFill="1" applyBorder="1" applyAlignment="1">
      <alignment horizontal="left" vertical="center"/>
    </xf>
    <xf numFmtId="0" fontId="8" fillId="4" borderId="7" xfId="0" applyFont="1" applyFill="1" applyBorder="1" applyAlignment="1">
      <alignment horizontal="left" vertical="center" wrapText="1"/>
    </xf>
    <xf numFmtId="0" fontId="8" fillId="4" borderId="5" xfId="0" applyFont="1" applyFill="1" applyBorder="1" applyAlignment="1">
      <alignment horizontal="left" vertical="center" wrapText="1"/>
    </xf>
    <xf numFmtId="0" fontId="8" fillId="4" borderId="11" xfId="0" applyFont="1" applyFill="1" applyBorder="1" applyAlignment="1">
      <alignment horizontal="left" vertical="center" wrapText="1"/>
    </xf>
    <xf numFmtId="0" fontId="8" fillId="12" borderId="9" xfId="0" applyFont="1" applyFill="1" applyBorder="1" applyAlignment="1">
      <alignment horizontal="center" vertical="center" wrapText="1"/>
    </xf>
    <xf numFmtId="0" fontId="8" fillId="12" borderId="12" xfId="0" applyFont="1" applyFill="1" applyBorder="1" applyAlignment="1">
      <alignment horizontal="center" vertical="center" wrapText="1"/>
    </xf>
    <xf numFmtId="0" fontId="8" fillId="12" borderId="10" xfId="0" applyFont="1" applyFill="1" applyBorder="1" applyAlignment="1">
      <alignment horizontal="center" vertical="center" wrapText="1"/>
    </xf>
    <xf numFmtId="0" fontId="8" fillId="12" borderId="14" xfId="0" applyFont="1" applyFill="1" applyBorder="1" applyAlignment="1">
      <alignment horizontal="center" vertical="center" wrapText="1"/>
    </xf>
    <xf numFmtId="0" fontId="8" fillId="12" borderId="7" xfId="0" applyFont="1" applyFill="1" applyBorder="1" applyAlignment="1">
      <alignment horizontal="center" vertical="center"/>
    </xf>
    <xf numFmtId="0" fontId="8" fillId="12" borderId="5" xfId="0" applyFont="1" applyFill="1" applyBorder="1" applyAlignment="1">
      <alignment horizontal="center" vertical="center"/>
    </xf>
    <xf numFmtId="0" fontId="8" fillId="12" borderId="11" xfId="0" applyFont="1" applyFill="1" applyBorder="1" applyAlignment="1">
      <alignment horizontal="center" vertical="center"/>
    </xf>
    <xf numFmtId="0" fontId="8" fillId="0" borderId="7" xfId="0" applyFont="1" applyBorder="1" applyAlignment="1">
      <alignment horizontal="center" vertical="center"/>
    </xf>
    <xf numFmtId="0" fontId="8" fillId="0" borderId="5" xfId="0" applyFont="1" applyBorder="1" applyAlignment="1">
      <alignment horizontal="center" vertical="center"/>
    </xf>
    <xf numFmtId="0" fontId="8" fillId="0" borderId="11" xfId="0" applyFont="1" applyBorder="1" applyAlignment="1">
      <alignment horizontal="center" vertical="center"/>
    </xf>
    <xf numFmtId="49" fontId="8" fillId="4" borderId="0" xfId="0" applyNumberFormat="1" applyFont="1" applyFill="1" applyAlignment="1">
      <alignment horizontal="left" vertical="center"/>
    </xf>
    <xf numFmtId="0" fontId="8" fillId="12" borderId="7" xfId="0" applyFont="1" applyFill="1" applyBorder="1" applyAlignment="1">
      <alignment horizontal="center" vertical="center" wrapText="1"/>
    </xf>
    <xf numFmtId="0" fontId="7" fillId="0" borderId="4" xfId="0" applyFont="1" applyBorder="1" applyAlignment="1">
      <alignment horizontal="left" vertical="center" wrapText="1"/>
    </xf>
    <xf numFmtId="0" fontId="7" fillId="0" borderId="7" xfId="0" applyFont="1" applyBorder="1" applyAlignment="1">
      <alignment horizontal="left" vertical="center" wrapText="1"/>
    </xf>
    <xf numFmtId="0" fontId="7" fillId="0" borderId="5" xfId="0" applyFont="1" applyBorder="1" applyAlignment="1">
      <alignment horizontal="left" vertical="center" wrapText="1"/>
    </xf>
    <xf numFmtId="0" fontId="7" fillId="0" borderId="11" xfId="0" applyFont="1" applyBorder="1" applyAlignment="1">
      <alignment horizontal="left" vertical="center" wrapText="1"/>
    </xf>
    <xf numFmtId="0" fontId="7" fillId="4" borderId="0" xfId="0" applyFont="1" applyFill="1" applyAlignment="1">
      <alignment horizontal="center" vertical="center"/>
    </xf>
    <xf numFmtId="0" fontId="7" fillId="4" borderId="4" xfId="0" applyFont="1" applyFill="1" applyBorder="1" applyAlignment="1">
      <alignment horizontal="left" vertical="center" wrapText="1"/>
    </xf>
    <xf numFmtId="0" fontId="7" fillId="4" borderId="0" xfId="0" applyFont="1" applyFill="1" applyAlignment="1">
      <alignment horizontal="left" vertical="top" wrapText="1"/>
    </xf>
    <xf numFmtId="14" fontId="8" fillId="9" borderId="5" xfId="0" applyNumberFormat="1" applyFont="1" applyFill="1" applyBorder="1" applyAlignment="1" applyProtection="1">
      <alignment horizontal="center" vertical="center"/>
      <protection locked="0"/>
    </xf>
    <xf numFmtId="0" fontId="8" fillId="9" borderId="5" xfId="0" applyFont="1" applyFill="1" applyBorder="1" applyAlignment="1" applyProtection="1">
      <alignment horizontal="center" vertical="center"/>
      <protection locked="0"/>
    </xf>
    <xf numFmtId="0" fontId="8" fillId="3" borderId="4" xfId="0" applyFont="1" applyFill="1" applyBorder="1" applyAlignment="1">
      <alignment horizontal="center" vertical="center"/>
    </xf>
    <xf numFmtId="0" fontId="7" fillId="4" borderId="7" xfId="0" applyFont="1" applyFill="1" applyBorder="1" applyAlignment="1">
      <alignment horizontal="left" vertical="center"/>
    </xf>
    <xf numFmtId="0" fontId="7" fillId="4" borderId="5" xfId="0" applyFont="1" applyFill="1" applyBorder="1" applyAlignment="1">
      <alignment horizontal="left" vertical="center"/>
    </xf>
    <xf numFmtId="0" fontId="7" fillId="4" borderId="11" xfId="0" applyFont="1" applyFill="1" applyBorder="1" applyAlignment="1">
      <alignment horizontal="left" vertical="center"/>
    </xf>
    <xf numFmtId="0" fontId="8" fillId="4" borderId="7"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7" fillId="7" borderId="4" xfId="0" applyFont="1" applyFill="1" applyBorder="1" applyAlignment="1">
      <alignment horizontal="center" vertical="center" wrapText="1"/>
    </xf>
    <xf numFmtId="0" fontId="7" fillId="4" borderId="2" xfId="0" applyFont="1" applyFill="1" applyBorder="1" applyAlignment="1">
      <alignment horizontal="justify" vertical="center" wrapText="1"/>
    </xf>
    <xf numFmtId="0" fontId="8" fillId="12" borderId="4" xfId="0" applyFont="1" applyFill="1" applyBorder="1" applyAlignment="1">
      <alignment horizontal="left" vertical="center" wrapText="1"/>
    </xf>
    <xf numFmtId="0" fontId="8" fillId="3" borderId="4" xfId="0" applyFont="1" applyFill="1" applyBorder="1" applyAlignment="1">
      <alignment horizontal="left" vertical="center" wrapText="1"/>
    </xf>
    <xf numFmtId="0" fontId="8" fillId="12" borderId="4" xfId="0" applyFont="1" applyFill="1" applyBorder="1" applyAlignment="1">
      <alignment horizontal="center" vertical="center" wrapText="1"/>
    </xf>
    <xf numFmtId="0" fontId="7" fillId="3" borderId="7" xfId="0" applyFont="1" applyFill="1" applyBorder="1" applyAlignment="1">
      <alignment vertical="center"/>
    </xf>
    <xf numFmtId="0" fontId="7" fillId="3" borderId="5" xfId="0" applyFont="1" applyFill="1" applyBorder="1" applyAlignment="1">
      <alignment vertical="center"/>
    </xf>
    <xf numFmtId="0" fontId="7" fillId="3" borderId="11" xfId="0" applyFont="1" applyFill="1" applyBorder="1" applyAlignment="1">
      <alignment vertical="center"/>
    </xf>
    <xf numFmtId="0" fontId="8" fillId="0" borderId="0" xfId="0" applyFont="1" applyAlignment="1">
      <alignment vertical="center" wrapText="1"/>
    </xf>
    <xf numFmtId="0" fontId="8" fillId="0" borderId="0" xfId="0" applyFont="1" applyAlignment="1">
      <alignment vertical="center"/>
    </xf>
    <xf numFmtId="0" fontId="8" fillId="11" borderId="2" xfId="0" applyFont="1" applyFill="1" applyBorder="1" applyAlignment="1" applyProtection="1">
      <alignment horizontal="center" vertical="center"/>
      <protection locked="0"/>
    </xf>
    <xf numFmtId="0" fontId="8" fillId="11" borderId="2" xfId="0" applyFont="1" applyFill="1" applyBorder="1" applyAlignment="1" applyProtection="1">
      <alignment horizontal="left" vertical="center"/>
      <protection locked="0"/>
    </xf>
    <xf numFmtId="0" fontId="8" fillId="9" borderId="5" xfId="0" applyFont="1" applyFill="1" applyBorder="1" applyAlignment="1" applyProtection="1">
      <alignment horizontal="left" vertical="center"/>
      <protection locked="0"/>
    </xf>
    <xf numFmtId="0" fontId="8" fillId="4" borderId="0" xfId="0" applyFont="1" applyFill="1" applyAlignment="1">
      <alignment horizontal="left" vertical="center" wrapText="1" indent="1"/>
    </xf>
    <xf numFmtId="0" fontId="8" fillId="14" borderId="0" xfId="0" applyFont="1" applyFill="1" applyAlignment="1">
      <alignment horizontal="left" vertical="center" wrapText="1"/>
    </xf>
    <xf numFmtId="0" fontId="8" fillId="9" borderId="2" xfId="0" applyFont="1" applyFill="1" applyBorder="1" applyAlignment="1" applyProtection="1">
      <alignment horizontal="left" vertical="center" wrapText="1"/>
      <protection locked="0"/>
    </xf>
    <xf numFmtId="0" fontId="7" fillId="0" borderId="0" xfId="0" applyFont="1" applyAlignment="1" applyProtection="1">
      <alignment horizontal="left" vertical="center"/>
      <protection locked="0"/>
    </xf>
    <xf numFmtId="0" fontId="7" fillId="0" borderId="0" xfId="0" applyFont="1" applyAlignment="1" applyProtection="1">
      <alignment horizontal="left" vertical="center" wrapText="1"/>
      <protection locked="0"/>
    </xf>
    <xf numFmtId="0" fontId="7" fillId="0" borderId="0" xfId="0" applyFont="1" applyAlignment="1" applyProtection="1">
      <alignment vertical="center"/>
      <protection locked="0"/>
    </xf>
    <xf numFmtId="171" fontId="7" fillId="0" borderId="0" xfId="0" applyNumberFormat="1" applyFont="1" applyAlignment="1" applyProtection="1">
      <alignment horizontal="left" vertical="center"/>
      <protection locked="0"/>
    </xf>
    <xf numFmtId="0" fontId="7" fillId="4" borderId="0" xfId="0" applyFont="1" applyFill="1" applyAlignment="1">
      <alignment horizontal="justify" vertical="center"/>
    </xf>
    <xf numFmtId="0" fontId="43" fillId="18" borderId="0" xfId="4" applyFont="1" applyFill="1" applyAlignment="1" applyProtection="1">
      <alignment horizontal="left" vertical="top" wrapText="1"/>
      <protection locked="0"/>
    </xf>
    <xf numFmtId="0" fontId="8" fillId="0" borderId="0" xfId="0" applyFont="1" applyAlignment="1">
      <alignment horizontal="center" vertical="center" wrapText="1"/>
    </xf>
    <xf numFmtId="0" fontId="7" fillId="0" borderId="0" xfId="0" applyFont="1" applyAlignment="1">
      <alignment horizontal="left" vertical="center"/>
    </xf>
    <xf numFmtId="172" fontId="7" fillId="0" borderId="0" xfId="0" applyNumberFormat="1" applyFont="1" applyAlignment="1" applyProtection="1">
      <alignment horizontal="left" vertical="center"/>
      <protection locked="0"/>
    </xf>
    <xf numFmtId="0" fontId="8" fillId="14" borderId="0" xfId="0" applyFont="1" applyFill="1" applyAlignment="1">
      <alignment horizontal="justify" vertical="center"/>
    </xf>
    <xf numFmtId="0" fontId="8" fillId="14" borderId="0" xfId="0" applyFont="1" applyFill="1" applyAlignment="1">
      <alignment horizontal="justify" vertical="center" wrapText="1"/>
    </xf>
    <xf numFmtId="49" fontId="8" fillId="9" borderId="4" xfId="0" applyNumberFormat="1" applyFont="1" applyFill="1" applyBorder="1" applyAlignment="1" applyProtection="1">
      <alignment horizontal="center" vertical="center"/>
      <protection locked="0"/>
    </xf>
    <xf numFmtId="0" fontId="18" fillId="4" borderId="0" xfId="0" applyFont="1" applyFill="1" applyAlignment="1">
      <alignment horizontal="right" vertical="center"/>
    </xf>
    <xf numFmtId="0" fontId="7" fillId="4" borderId="0" xfId="0" applyFont="1" applyFill="1" applyAlignment="1">
      <alignment horizontal="right" vertical="center"/>
    </xf>
    <xf numFmtId="0" fontId="20" fillId="4" borderId="0" xfId="0" applyFont="1" applyFill="1" applyAlignment="1">
      <alignment horizontal="left" vertical="center"/>
    </xf>
    <xf numFmtId="10" fontId="8" fillId="0" borderId="4" xfId="3" applyNumberFormat="1" applyFont="1" applyFill="1" applyBorder="1" applyAlignment="1" applyProtection="1">
      <alignment horizontal="center" vertical="center"/>
    </xf>
    <xf numFmtId="44" fontId="8" fillId="9" borderId="4" xfId="1" applyFont="1" applyFill="1" applyBorder="1" applyAlignment="1" applyProtection="1">
      <alignment horizontal="center" vertical="center"/>
      <protection locked="0"/>
    </xf>
    <xf numFmtId="44" fontId="8" fillId="13" borderId="4" xfId="1" applyFont="1" applyFill="1" applyBorder="1" applyAlignment="1" applyProtection="1">
      <alignment horizontal="center" vertical="center"/>
      <protection locked="0"/>
    </xf>
    <xf numFmtId="1" fontId="8" fillId="9" borderId="4" xfId="0" applyNumberFormat="1" applyFont="1" applyFill="1" applyBorder="1" applyAlignment="1" applyProtection="1">
      <alignment horizontal="center" vertical="center"/>
      <protection locked="0"/>
    </xf>
    <xf numFmtId="0" fontId="47" fillId="4" borderId="0" xfId="0" applyFont="1" applyFill="1" applyAlignment="1">
      <alignment horizontal="justify" vertical="center" wrapText="1"/>
    </xf>
    <xf numFmtId="0" fontId="8" fillId="4" borderId="0" xfId="0" applyFont="1" applyFill="1" applyAlignment="1">
      <alignment horizontal="left"/>
    </xf>
    <xf numFmtId="0" fontId="47" fillId="4" borderId="0" xfId="0" applyFont="1" applyFill="1" applyAlignment="1">
      <alignment horizontal="left" vertical="center" wrapText="1"/>
    </xf>
    <xf numFmtId="0" fontId="49" fillId="4" borderId="0" xfId="0" applyFont="1" applyFill="1" applyAlignment="1">
      <alignment horizontal="left" vertical="center" wrapText="1"/>
    </xf>
    <xf numFmtId="0" fontId="47" fillId="4" borderId="0" xfId="0" applyFont="1" applyFill="1" applyAlignment="1">
      <alignment vertical="center"/>
    </xf>
    <xf numFmtId="0" fontId="47" fillId="4" borderId="0" xfId="0" applyFont="1" applyFill="1" applyAlignment="1">
      <alignment horizontal="left" vertical="center"/>
    </xf>
    <xf numFmtId="0" fontId="48" fillId="4" borderId="0" xfId="0" applyFont="1" applyFill="1" applyAlignment="1">
      <alignment horizontal="left" vertical="center"/>
    </xf>
    <xf numFmtId="0" fontId="8" fillId="4" borderId="0" xfId="0" applyFont="1" applyFill="1" applyAlignment="1">
      <alignment vertical="center"/>
    </xf>
    <xf numFmtId="0" fontId="7" fillId="0" borderId="0" xfId="0" applyFont="1"/>
    <xf numFmtId="0" fontId="7" fillId="0" borderId="0" xfId="0" applyFont="1" applyProtection="1">
      <protection locked="0"/>
    </xf>
    <xf numFmtId="0" fontId="8" fillId="3" borderId="41"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8" fillId="9" borderId="22" xfId="0" applyFont="1" applyFill="1" applyBorder="1" applyAlignment="1" applyProtection="1">
      <alignment horizontal="center" vertical="center"/>
      <protection locked="0"/>
    </xf>
    <xf numFmtId="0" fontId="8" fillId="0" borderId="33" xfId="0" applyFont="1" applyBorder="1" applyAlignment="1">
      <alignment horizontal="center" vertical="center"/>
    </xf>
    <xf numFmtId="0" fontId="8" fillId="0" borderId="37" xfId="0" applyFont="1" applyBorder="1" applyAlignment="1">
      <alignment horizontal="center" vertical="center"/>
    </xf>
    <xf numFmtId="0" fontId="8" fillId="3" borderId="39" xfId="0" applyFont="1" applyFill="1" applyBorder="1" applyAlignment="1">
      <alignment horizontal="center" vertical="center"/>
    </xf>
    <xf numFmtId="0" fontId="8" fillId="3" borderId="30" xfId="0" applyFont="1" applyFill="1" applyBorder="1" applyAlignment="1">
      <alignment horizontal="center" vertical="center"/>
    </xf>
    <xf numFmtId="0" fontId="8" fillId="3" borderId="40" xfId="0" applyFont="1" applyFill="1" applyBorder="1" applyAlignment="1">
      <alignment horizontal="center" vertical="center"/>
    </xf>
    <xf numFmtId="0" fontId="8" fillId="4" borderId="39" xfId="0" applyFont="1" applyFill="1" applyBorder="1" applyAlignment="1">
      <alignment horizontal="center" vertical="center"/>
    </xf>
    <xf numFmtId="0" fontId="8" fillId="4" borderId="30" xfId="0" applyFont="1" applyFill="1" applyBorder="1" applyAlignment="1">
      <alignment horizontal="center" vertical="center"/>
    </xf>
    <xf numFmtId="0" fontId="8" fillId="4" borderId="40" xfId="0" applyFont="1" applyFill="1" applyBorder="1" applyAlignment="1">
      <alignment horizontal="center" vertical="center"/>
    </xf>
    <xf numFmtId="0" fontId="8" fillId="4" borderId="50" xfId="0" applyFont="1" applyFill="1" applyBorder="1" applyAlignment="1">
      <alignment horizontal="center" vertical="center" wrapText="1"/>
    </xf>
    <xf numFmtId="0" fontId="8" fillId="4" borderId="29" xfId="0" applyFont="1" applyFill="1" applyBorder="1" applyAlignment="1">
      <alignment horizontal="center" vertical="center" wrapText="1"/>
    </xf>
    <xf numFmtId="0" fontId="8" fillId="0" borderId="47" xfId="0" applyFont="1" applyBorder="1" applyAlignment="1">
      <alignment horizontal="center" vertical="center"/>
    </xf>
    <xf numFmtId="0" fontId="8" fillId="0" borderId="48" xfId="0" applyFont="1" applyBorder="1" applyAlignment="1">
      <alignment horizontal="center" vertical="center"/>
    </xf>
    <xf numFmtId="44" fontId="8" fillId="9" borderId="35" xfId="1" applyFont="1" applyFill="1" applyBorder="1" applyAlignment="1" applyProtection="1">
      <alignment horizontal="center" vertical="center"/>
      <protection locked="0"/>
    </xf>
    <xf numFmtId="44" fontId="8" fillId="9" borderId="36" xfId="1" applyFont="1" applyFill="1" applyBorder="1" applyAlignment="1" applyProtection="1">
      <alignment horizontal="center" vertical="center"/>
      <protection locked="0"/>
    </xf>
    <xf numFmtId="44" fontId="8" fillId="9" borderId="32" xfId="1" applyFont="1" applyFill="1" applyBorder="1" applyAlignment="1" applyProtection="1">
      <alignment horizontal="center" vertical="center"/>
      <protection locked="0"/>
    </xf>
    <xf numFmtId="0" fontId="8" fillId="3" borderId="7" xfId="0" applyFont="1" applyFill="1" applyBorder="1" applyAlignment="1">
      <alignment horizontal="center" vertical="center" wrapText="1"/>
    </xf>
    <xf numFmtId="44" fontId="8" fillId="0" borderId="52" xfId="1" applyFont="1" applyBorder="1" applyAlignment="1" applyProtection="1">
      <alignment horizontal="center" vertical="center"/>
    </xf>
    <xf numFmtId="44" fontId="8" fillId="0" borderId="53" xfId="1" applyFont="1" applyBorder="1" applyAlignment="1" applyProtection="1">
      <alignment horizontal="center" vertical="center"/>
    </xf>
    <xf numFmtId="44" fontId="8" fillId="0" borderId="46" xfId="1" applyFont="1" applyBorder="1" applyAlignment="1" applyProtection="1">
      <alignment horizontal="center" vertical="center"/>
    </xf>
    <xf numFmtId="44" fontId="8" fillId="0" borderId="51" xfId="1" applyFont="1" applyBorder="1" applyAlignment="1" applyProtection="1">
      <alignment horizontal="center" vertical="center"/>
    </xf>
    <xf numFmtId="44" fontId="7" fillId="11" borderId="22" xfId="1" applyFont="1" applyFill="1" applyBorder="1" applyAlignment="1" applyProtection="1">
      <alignment horizontal="center" vertical="center"/>
    </xf>
    <xf numFmtId="44" fontId="7" fillId="11" borderId="4" xfId="1" applyFont="1" applyFill="1" applyBorder="1" applyAlignment="1" applyProtection="1">
      <alignment horizontal="center" vertical="center"/>
    </xf>
    <xf numFmtId="44" fontId="8" fillId="3" borderId="37" xfId="1" applyFont="1" applyFill="1" applyBorder="1" applyAlignment="1" applyProtection="1">
      <alignment horizontal="center" vertical="center"/>
    </xf>
    <xf numFmtId="44" fontId="8" fillId="3" borderId="38" xfId="1" applyFont="1" applyFill="1" applyBorder="1" applyAlignment="1" applyProtection="1">
      <alignment horizontal="center" vertical="center"/>
    </xf>
    <xf numFmtId="1" fontId="8" fillId="9" borderId="7" xfId="0" applyNumberFormat="1" applyFont="1" applyFill="1" applyBorder="1" applyAlignment="1" applyProtection="1">
      <alignment horizontal="center" vertical="center"/>
      <protection locked="0"/>
    </xf>
    <xf numFmtId="1" fontId="8" fillId="9" borderId="11" xfId="0" applyNumberFormat="1" applyFont="1" applyFill="1" applyBorder="1" applyAlignment="1" applyProtection="1">
      <alignment horizontal="center" vertical="center"/>
      <protection locked="0"/>
    </xf>
    <xf numFmtId="44" fontId="8" fillId="4" borderId="47" xfId="1" applyFont="1" applyFill="1" applyBorder="1" applyAlignment="1" applyProtection="1">
      <alignment horizontal="center" vertical="center"/>
    </xf>
    <xf numFmtId="44" fontId="8" fillId="4" borderId="48" xfId="1" applyFont="1" applyFill="1" applyBorder="1" applyAlignment="1" applyProtection="1">
      <alignment horizontal="center" vertical="center"/>
    </xf>
    <xf numFmtId="0" fontId="8" fillId="4" borderId="28" xfId="0" applyFont="1" applyFill="1" applyBorder="1" applyAlignment="1">
      <alignment horizontal="center" vertical="center"/>
    </xf>
    <xf numFmtId="0" fontId="8" fillId="4" borderId="16" xfId="0" applyFont="1" applyFill="1" applyBorder="1" applyAlignment="1">
      <alignment horizontal="center" vertical="center"/>
    </xf>
    <xf numFmtId="0" fontId="8" fillId="4" borderId="29" xfId="0" applyFont="1" applyFill="1" applyBorder="1" applyAlignment="1">
      <alignment horizontal="center" vertical="center"/>
    </xf>
    <xf numFmtId="44" fontId="8" fillId="9" borderId="7" xfId="1" applyFont="1" applyFill="1" applyBorder="1" applyAlignment="1" applyProtection="1">
      <alignment horizontal="center" vertical="center"/>
      <protection locked="0"/>
    </xf>
    <xf numFmtId="44" fontId="8" fillId="9" borderId="11" xfId="1" applyFont="1" applyFill="1" applyBorder="1" applyAlignment="1" applyProtection="1">
      <alignment horizontal="center" vertical="center"/>
      <protection locked="0"/>
    </xf>
    <xf numFmtId="0" fontId="8" fillId="4" borderId="28" xfId="0" applyFont="1" applyFill="1" applyBorder="1" applyAlignment="1">
      <alignment horizontal="center" vertical="center" wrapText="1"/>
    </xf>
    <xf numFmtId="0" fontId="8" fillId="4" borderId="49" xfId="0" applyFont="1" applyFill="1" applyBorder="1" applyAlignment="1">
      <alignment horizontal="center" vertical="center" wrapText="1"/>
    </xf>
    <xf numFmtId="44" fontId="7" fillId="11" borderId="34" xfId="1" applyFont="1" applyFill="1" applyBorder="1" applyAlignment="1" applyProtection="1">
      <alignment horizontal="center" vertical="center"/>
    </xf>
    <xf numFmtId="44" fontId="7" fillId="11" borderId="35" xfId="1" applyFont="1" applyFill="1" applyBorder="1" applyAlignment="1" applyProtection="1">
      <alignment horizontal="center" vertical="center"/>
    </xf>
    <xf numFmtId="44" fontId="8" fillId="4" borderId="46" xfId="1" applyFont="1" applyFill="1" applyBorder="1" applyAlignment="1" applyProtection="1">
      <alignment horizontal="center" vertical="center"/>
    </xf>
    <xf numFmtId="44" fontId="8" fillId="4" borderId="51" xfId="1" applyFont="1" applyFill="1" applyBorder="1" applyAlignment="1" applyProtection="1">
      <alignment horizontal="center" vertical="center"/>
    </xf>
    <xf numFmtId="0" fontId="8" fillId="4" borderId="39"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0" borderId="10" xfId="0" applyFont="1" applyBorder="1" applyAlignment="1">
      <alignment horizontal="center" vertical="center"/>
    </xf>
    <xf numFmtId="0" fontId="8" fillId="0" borderId="14" xfId="0" applyFont="1" applyBorder="1" applyAlignment="1">
      <alignment horizontal="center" vertical="center"/>
    </xf>
    <xf numFmtId="0" fontId="7" fillId="0" borderId="4" xfId="0" applyFont="1" applyBorder="1" applyAlignment="1">
      <alignment horizontal="left" vertical="center" indent="2"/>
    </xf>
    <xf numFmtId="0" fontId="7" fillId="2" borderId="4" xfId="0" applyFont="1" applyFill="1" applyBorder="1" applyAlignment="1">
      <alignment horizontal="left" vertical="center" indent="2"/>
    </xf>
    <xf numFmtId="0" fontId="8" fillId="4" borderId="11" xfId="0" applyFont="1" applyFill="1" applyBorder="1" applyAlignment="1">
      <alignment horizontal="left" vertical="center"/>
    </xf>
    <xf numFmtId="0" fontId="7" fillId="2" borderId="7" xfId="0" applyFont="1" applyFill="1" applyBorder="1" applyAlignment="1">
      <alignment horizontal="left" vertical="center" indent="2"/>
    </xf>
    <xf numFmtId="0" fontId="7" fillId="2" borderId="11" xfId="0" applyFont="1" applyFill="1" applyBorder="1" applyAlignment="1">
      <alignment horizontal="left" vertical="center" indent="2"/>
    </xf>
    <xf numFmtId="0" fontId="8" fillId="0" borderId="9" xfId="0" applyFont="1" applyBorder="1" applyAlignment="1">
      <alignment horizontal="left" vertical="center"/>
    </xf>
    <xf numFmtId="0" fontId="8" fillId="4" borderId="9" xfId="0" applyFont="1" applyFill="1" applyBorder="1" applyAlignment="1">
      <alignment horizontal="left" vertical="center"/>
    </xf>
    <xf numFmtId="0" fontId="8" fillId="0" borderId="4" xfId="0" applyFont="1" applyBorder="1" applyAlignment="1">
      <alignment horizontal="left" vertical="center"/>
    </xf>
    <xf numFmtId="0" fontId="8" fillId="4" borderId="7" xfId="0" applyFont="1" applyFill="1" applyBorder="1" applyAlignment="1">
      <alignment horizontal="center" vertical="center"/>
    </xf>
    <xf numFmtId="0" fontId="8" fillId="4" borderId="11" xfId="0" applyFont="1" applyFill="1" applyBorder="1" applyAlignment="1">
      <alignment horizontal="center" vertical="center"/>
    </xf>
    <xf numFmtId="0" fontId="7" fillId="0" borderId="5" xfId="0" applyFont="1" applyBorder="1" applyAlignment="1">
      <alignment vertical="center"/>
    </xf>
    <xf numFmtId="0" fontId="8" fillId="4" borderId="9" xfId="0" applyFont="1" applyFill="1" applyBorder="1" applyAlignment="1">
      <alignment horizontal="center" vertical="center"/>
    </xf>
    <xf numFmtId="0" fontId="7" fillId="4" borderId="3" xfId="0" applyFont="1" applyFill="1" applyBorder="1" applyAlignment="1">
      <alignment vertical="center"/>
    </xf>
    <xf numFmtId="0" fontId="7" fillId="4" borderId="12" xfId="0" applyFont="1" applyFill="1" applyBorder="1" applyAlignment="1">
      <alignment vertical="center"/>
    </xf>
    <xf numFmtId="0" fontId="7" fillId="4" borderId="10" xfId="0" applyFont="1" applyFill="1" applyBorder="1" applyAlignment="1">
      <alignment vertical="center"/>
    </xf>
    <xf numFmtId="0" fontId="7" fillId="4" borderId="2" xfId="0" applyFont="1" applyFill="1" applyBorder="1" applyAlignment="1">
      <alignment vertical="center"/>
    </xf>
    <xf numFmtId="0" fontId="7" fillId="4" borderId="14" xfId="0" applyFont="1" applyFill="1" applyBorder="1" applyAlignment="1">
      <alignment vertical="center"/>
    </xf>
    <xf numFmtId="44" fontId="7" fillId="3" borderId="7" xfId="0" applyNumberFormat="1" applyFont="1" applyFill="1" applyBorder="1" applyAlignment="1">
      <alignment horizontal="right" vertical="center"/>
    </xf>
    <xf numFmtId="44" fontId="7" fillId="3" borderId="5" xfId="0" applyNumberFormat="1" applyFont="1" applyFill="1" applyBorder="1" applyAlignment="1">
      <alignment horizontal="right" vertical="center"/>
    </xf>
    <xf numFmtId="44" fontId="7" fillId="3" borderId="11" xfId="0" applyNumberFormat="1" applyFont="1" applyFill="1" applyBorder="1" applyAlignment="1">
      <alignment horizontal="right" vertical="center"/>
    </xf>
    <xf numFmtId="0" fontId="7" fillId="4" borderId="7" xfId="0" applyFont="1" applyFill="1" applyBorder="1" applyAlignment="1">
      <alignment vertical="center"/>
    </xf>
    <xf numFmtId="0" fontId="7" fillId="4" borderId="5" xfId="0" applyFont="1" applyFill="1" applyBorder="1" applyAlignment="1">
      <alignment vertical="center"/>
    </xf>
    <xf numFmtId="0" fontId="7" fillId="4" borderId="11" xfId="0" applyFont="1" applyFill="1" applyBorder="1" applyAlignment="1">
      <alignment vertical="center"/>
    </xf>
    <xf numFmtId="0" fontId="7" fillId="4" borderId="9" xfId="0" applyFont="1" applyFill="1" applyBorder="1" applyAlignment="1">
      <alignment horizontal="left" vertical="center"/>
    </xf>
    <xf numFmtId="0" fontId="7" fillId="4" borderId="3" xfId="0" applyFont="1" applyFill="1" applyBorder="1" applyAlignment="1">
      <alignment horizontal="left" vertical="center"/>
    </xf>
    <xf numFmtId="0" fontId="7" fillId="4" borderId="12" xfId="0" applyFont="1" applyFill="1" applyBorder="1" applyAlignment="1">
      <alignment horizontal="left" vertical="center"/>
    </xf>
    <xf numFmtId="0" fontId="7" fillId="4" borderId="10" xfId="0" applyFont="1" applyFill="1" applyBorder="1" applyAlignment="1">
      <alignment horizontal="left" vertical="center"/>
    </xf>
    <xf numFmtId="0" fontId="7" fillId="4" borderId="2" xfId="0" applyFont="1" applyFill="1" applyBorder="1" applyAlignment="1">
      <alignment horizontal="left" vertical="center"/>
    </xf>
    <xf numFmtId="0" fontId="7" fillId="4" borderId="14" xfId="0" applyFont="1" applyFill="1" applyBorder="1" applyAlignment="1">
      <alignment horizontal="left" vertical="center"/>
    </xf>
    <xf numFmtId="0" fontId="8" fillId="4" borderId="8" xfId="0" applyFont="1" applyFill="1" applyBorder="1" applyAlignment="1">
      <alignment horizontal="center" vertical="center"/>
    </xf>
    <xf numFmtId="0" fontId="8" fillId="4" borderId="6" xfId="0" applyFont="1" applyFill="1" applyBorder="1" applyAlignment="1">
      <alignment horizontal="center" vertical="center"/>
    </xf>
    <xf numFmtId="0" fontId="7" fillId="0" borderId="7" xfId="0" applyFont="1" applyBorder="1" applyAlignment="1">
      <alignment horizontal="left" vertical="center"/>
    </xf>
    <xf numFmtId="0" fontId="7" fillId="0" borderId="5" xfId="0" applyFont="1" applyBorder="1" applyAlignment="1">
      <alignment horizontal="left" vertical="center"/>
    </xf>
    <xf numFmtId="0" fontId="7" fillId="0" borderId="11" xfId="0" applyFont="1" applyBorder="1" applyAlignment="1">
      <alignment horizontal="left" vertical="center"/>
    </xf>
    <xf numFmtId="0" fontId="7" fillId="0" borderId="2" xfId="0" applyFont="1" applyBorder="1" applyAlignment="1">
      <alignment horizontal="center" vertical="center"/>
    </xf>
    <xf numFmtId="0" fontId="7" fillId="4" borderId="7" xfId="0" applyFont="1" applyFill="1" applyBorder="1" applyAlignment="1">
      <alignment horizontal="left" vertical="center" wrapText="1"/>
    </xf>
    <xf numFmtId="0" fontId="8" fillId="14" borderId="0" xfId="0" applyFont="1" applyFill="1" applyAlignment="1">
      <alignment vertical="center" wrapText="1"/>
    </xf>
    <xf numFmtId="0" fontId="8" fillId="14" borderId="0" xfId="0" applyFont="1" applyFill="1" applyAlignment="1">
      <alignment vertical="center"/>
    </xf>
    <xf numFmtId="0" fontId="11" fillId="4" borderId="7" xfId="0" applyFont="1" applyFill="1" applyBorder="1" applyAlignment="1">
      <alignment horizontal="center" vertical="center" wrapText="1"/>
    </xf>
    <xf numFmtId="0" fontId="11" fillId="4" borderId="5" xfId="0" applyFont="1" applyFill="1" applyBorder="1" applyAlignment="1">
      <alignment horizontal="center" vertical="center" wrapText="1"/>
    </xf>
    <xf numFmtId="0" fontId="11" fillId="4" borderId="11" xfId="0" applyFont="1" applyFill="1" applyBorder="1" applyAlignment="1">
      <alignment horizontal="center" vertical="center" wrapText="1"/>
    </xf>
    <xf numFmtId="44" fontId="8" fillId="3" borderId="7" xfId="0" applyNumberFormat="1" applyFont="1" applyFill="1" applyBorder="1" applyAlignment="1">
      <alignment horizontal="center" vertical="center"/>
    </xf>
    <xf numFmtId="44" fontId="8" fillId="3" borderId="5" xfId="0" applyNumberFormat="1" applyFont="1" applyFill="1" applyBorder="1" applyAlignment="1">
      <alignment horizontal="center" vertical="center"/>
    </xf>
    <xf numFmtId="44" fontId="8" fillId="3" borderId="11" xfId="0" applyNumberFormat="1" applyFont="1" applyFill="1" applyBorder="1" applyAlignment="1">
      <alignment horizontal="center" vertical="center"/>
    </xf>
    <xf numFmtId="0" fontId="8" fillId="3" borderId="4" xfId="1" applyNumberFormat="1" applyFont="1" applyFill="1" applyBorder="1" applyAlignment="1" applyProtection="1">
      <alignment horizontal="left" vertical="center" wrapText="1"/>
    </xf>
    <xf numFmtId="0" fontId="8" fillId="0" borderId="0" xfId="1" applyNumberFormat="1" applyFont="1" applyAlignment="1" applyProtection="1">
      <alignment horizontal="center" vertical="center" wrapText="1"/>
    </xf>
    <xf numFmtId="0" fontId="7" fillId="3" borderId="4" xfId="0" applyFont="1" applyFill="1" applyBorder="1" applyAlignment="1">
      <alignment vertical="center"/>
    </xf>
    <xf numFmtId="0" fontId="8" fillId="4" borderId="4" xfId="1" applyNumberFormat="1" applyFont="1" applyFill="1" applyBorder="1" applyAlignment="1" applyProtection="1">
      <alignment horizontal="left" vertical="center"/>
    </xf>
    <xf numFmtId="0" fontId="8" fillId="3" borderId="4" xfId="1" applyNumberFormat="1" applyFont="1" applyFill="1" applyBorder="1" applyAlignment="1" applyProtection="1">
      <alignment horizontal="left" vertical="center"/>
    </xf>
    <xf numFmtId="0" fontId="8" fillId="3" borderId="4" xfId="0" applyFont="1" applyFill="1" applyBorder="1" applyAlignment="1">
      <alignment horizontal="left" vertical="center"/>
    </xf>
    <xf numFmtId="44" fontId="8" fillId="4" borderId="8" xfId="0" applyNumberFormat="1" applyFont="1" applyFill="1" applyBorder="1" applyAlignment="1">
      <alignment horizontal="center" vertical="center"/>
    </xf>
    <xf numFmtId="0" fontId="8" fillId="3" borderId="7" xfId="1" applyNumberFormat="1" applyFont="1" applyFill="1" applyBorder="1" applyAlignment="1" applyProtection="1">
      <alignment horizontal="left" vertical="center" wrapText="1"/>
    </xf>
    <xf numFmtId="0" fontId="8" fillId="3" borderId="11" xfId="1" applyNumberFormat="1" applyFont="1" applyFill="1" applyBorder="1" applyAlignment="1" applyProtection="1">
      <alignment horizontal="left" vertical="center" wrapText="1"/>
    </xf>
    <xf numFmtId="0" fontId="8" fillId="3" borderId="7" xfId="1" applyNumberFormat="1" applyFont="1" applyFill="1" applyBorder="1" applyAlignment="1" applyProtection="1">
      <alignment horizontal="left" vertical="center"/>
    </xf>
    <xf numFmtId="0" fontId="8" fillId="3" borderId="11" xfId="1" applyNumberFormat="1" applyFont="1" applyFill="1" applyBorder="1" applyAlignment="1" applyProtection="1">
      <alignment horizontal="left" vertical="center"/>
    </xf>
    <xf numFmtId="0" fontId="8" fillId="0" borderId="0" xfId="1" applyNumberFormat="1" applyFont="1" applyAlignment="1" applyProtection="1">
      <alignment horizontal="center" vertical="center"/>
    </xf>
    <xf numFmtId="0" fontId="8" fillId="4" borderId="4" xfId="0" applyFont="1" applyFill="1" applyBorder="1" applyAlignment="1">
      <alignment horizontal="center" vertical="center"/>
    </xf>
    <xf numFmtId="0" fontId="8" fillId="0" borderId="7" xfId="1" applyNumberFormat="1" applyFont="1" applyBorder="1" applyAlignment="1" applyProtection="1">
      <alignment horizontal="left" vertical="top"/>
    </xf>
    <xf numFmtId="0" fontId="8" fillId="0" borderId="11" xfId="1" applyNumberFormat="1" applyFont="1" applyBorder="1" applyAlignment="1" applyProtection="1">
      <alignment horizontal="left" vertical="top"/>
    </xf>
    <xf numFmtId="0" fontId="8" fillId="3" borderId="4" xfId="1" applyNumberFormat="1" applyFont="1" applyFill="1" applyBorder="1" applyAlignment="1" applyProtection="1">
      <alignment horizontal="left" vertical="top"/>
    </xf>
    <xf numFmtId="0" fontId="8" fillId="0" borderId="0" xfId="0" applyFont="1" applyAlignment="1">
      <alignment horizontal="right" vertical="top"/>
    </xf>
    <xf numFmtId="0" fontId="8" fillId="0" borderId="2" xfId="0" applyFont="1" applyBorder="1" applyAlignment="1">
      <alignment horizontal="right" vertical="top"/>
    </xf>
    <xf numFmtId="0" fontId="8" fillId="3" borderId="4" xfId="0" applyFont="1" applyFill="1" applyBorder="1" applyAlignment="1">
      <alignment horizontal="left" vertical="top"/>
    </xf>
    <xf numFmtId="44" fontId="8" fillId="3" borderId="4" xfId="0" applyNumberFormat="1" applyFont="1" applyFill="1" applyBorder="1" applyAlignment="1">
      <alignment horizontal="center" vertical="top"/>
    </xf>
    <xf numFmtId="0" fontId="8" fillId="3" borderId="4" xfId="1" applyNumberFormat="1" applyFont="1" applyFill="1" applyBorder="1" applyAlignment="1" applyProtection="1">
      <alignment horizontal="left" vertical="top" wrapText="1"/>
    </xf>
    <xf numFmtId="0" fontId="8" fillId="0" borderId="5" xfId="1" applyNumberFormat="1" applyFont="1" applyBorder="1" applyAlignment="1" applyProtection="1">
      <alignment vertical="top" wrapText="1"/>
    </xf>
    <xf numFmtId="0" fontId="8" fillId="3" borderId="4" xfId="1" applyNumberFormat="1" applyFont="1" applyFill="1" applyBorder="1" applyAlignment="1" applyProtection="1">
      <alignment vertical="top"/>
    </xf>
    <xf numFmtId="0" fontId="8" fillId="4" borderId="7" xfId="1" applyNumberFormat="1" applyFont="1" applyFill="1" applyBorder="1" applyAlignment="1" applyProtection="1">
      <alignment horizontal="left" vertical="top"/>
    </xf>
    <xf numFmtId="0" fontId="8" fillId="4" borderId="5" xfId="1" applyNumberFormat="1" applyFont="1" applyFill="1" applyBorder="1" applyAlignment="1" applyProtection="1">
      <alignment horizontal="left" vertical="top"/>
    </xf>
    <xf numFmtId="1" fontId="9" fillId="4" borderId="0" xfId="0" applyNumberFormat="1" applyFont="1" applyFill="1" applyAlignment="1">
      <alignment horizontal="right" vertical="top" wrapText="1"/>
    </xf>
    <xf numFmtId="1" fontId="9" fillId="0" borderId="0" xfId="0" applyNumberFormat="1" applyFont="1" applyAlignment="1">
      <alignment horizontal="right" vertical="top" wrapText="1"/>
    </xf>
    <xf numFmtId="0" fontId="8" fillId="4" borderId="4" xfId="0" applyFont="1" applyFill="1" applyBorder="1" applyAlignment="1">
      <alignment horizontal="left" vertical="top"/>
    </xf>
    <xf numFmtId="0" fontId="8" fillId="4" borderId="4" xfId="1" applyNumberFormat="1" applyFont="1" applyFill="1" applyBorder="1" applyAlignment="1" applyProtection="1">
      <alignment horizontal="left" vertical="top"/>
    </xf>
    <xf numFmtId="0" fontId="8" fillId="3" borderId="7" xfId="3" applyNumberFormat="1" applyFont="1" applyFill="1" applyBorder="1" applyAlignment="1" applyProtection="1">
      <alignment horizontal="left" vertical="top" wrapText="1"/>
    </xf>
    <xf numFmtId="0" fontId="8" fillId="3" borderId="5" xfId="3" applyNumberFormat="1" applyFont="1" applyFill="1" applyBorder="1" applyAlignment="1" applyProtection="1">
      <alignment horizontal="left" vertical="top" wrapText="1"/>
    </xf>
    <xf numFmtId="0" fontId="8" fillId="0" borderId="5" xfId="0" applyFont="1" applyBorder="1" applyAlignment="1">
      <alignment horizontal="right" vertical="top"/>
    </xf>
    <xf numFmtId="0" fontId="8" fillId="4" borderId="11" xfId="0" applyFont="1" applyFill="1" applyBorder="1" applyAlignment="1">
      <alignment horizontal="center" vertical="center" wrapText="1"/>
    </xf>
    <xf numFmtId="44" fontId="8" fillId="4" borderId="4" xfId="0" applyNumberFormat="1" applyFont="1" applyFill="1" applyBorder="1" applyAlignment="1">
      <alignment horizontal="center" vertical="top"/>
    </xf>
    <xf numFmtId="0" fontId="8" fillId="0" borderId="0" xfId="1" applyNumberFormat="1" applyFont="1" applyAlignment="1" applyProtection="1">
      <alignment horizontal="left" vertical="top"/>
    </xf>
    <xf numFmtId="0" fontId="8" fillId="16" borderId="0" xfId="0" applyFont="1" applyFill="1" applyAlignment="1" applyProtection="1">
      <alignment horizontal="left" vertical="center" wrapText="1"/>
      <protection locked="0"/>
    </xf>
    <xf numFmtId="0" fontId="7" fillId="16" borderId="2" xfId="0" applyFont="1" applyFill="1" applyBorder="1" applyAlignment="1" applyProtection="1">
      <alignment horizontal="left" vertical="center" wrapText="1"/>
      <protection locked="0"/>
    </xf>
    <xf numFmtId="0" fontId="23" fillId="4" borderId="0" xfId="0" applyFont="1" applyFill="1" applyAlignment="1">
      <alignment horizontal="justify" vertical="center" wrapText="1"/>
    </xf>
    <xf numFmtId="0" fontId="23" fillId="4" borderId="0" xfId="0" applyFont="1" applyFill="1" applyAlignment="1">
      <alignment horizontal="left" vertical="center" wrapText="1"/>
    </xf>
    <xf numFmtId="0" fontId="8" fillId="4" borderId="3" xfId="0" applyFont="1" applyFill="1" applyBorder="1" applyAlignment="1">
      <alignment horizontal="left" vertical="center" wrapText="1"/>
    </xf>
    <xf numFmtId="169" fontId="8" fillId="16" borderId="2" xfId="0" applyNumberFormat="1" applyFont="1" applyFill="1" applyBorder="1" applyAlignment="1" applyProtection="1">
      <alignment horizontal="left" vertical="center" wrapText="1"/>
      <protection locked="0"/>
    </xf>
    <xf numFmtId="0" fontId="8" fillId="16" borderId="2" xfId="0" applyFont="1" applyFill="1" applyBorder="1" applyAlignment="1" applyProtection="1">
      <alignment horizontal="left" vertical="center" wrapText="1"/>
      <protection locked="0"/>
    </xf>
    <xf numFmtId="0" fontId="8" fillId="9" borderId="2" xfId="0" applyFont="1" applyFill="1" applyBorder="1" applyAlignment="1" applyProtection="1">
      <alignment horizontal="left"/>
      <protection locked="0"/>
    </xf>
    <xf numFmtId="0" fontId="8" fillId="9" borderId="0" xfId="0" applyFont="1" applyFill="1" applyAlignment="1" applyProtection="1">
      <alignment horizontal="left"/>
      <protection locked="0"/>
    </xf>
    <xf numFmtId="0" fontId="7" fillId="4" borderId="0" xfId="0" applyFont="1" applyFill="1" applyAlignment="1">
      <alignment horizontal="justify" vertical="top"/>
    </xf>
    <xf numFmtId="169" fontId="8" fillId="9" borderId="0" xfId="0" applyNumberFormat="1" applyFont="1" applyFill="1" applyAlignment="1" applyProtection="1">
      <alignment horizontal="left"/>
      <protection locked="0"/>
    </xf>
    <xf numFmtId="0" fontId="8" fillId="4" borderId="0" xfId="0" applyFont="1" applyFill="1" applyAlignment="1">
      <alignment horizontal="left" vertical="top"/>
    </xf>
    <xf numFmtId="0" fontId="8" fillId="4" borderId="0" xfId="0" applyFont="1" applyFill="1" applyAlignment="1">
      <alignment horizontal="right"/>
    </xf>
    <xf numFmtId="0" fontId="8" fillId="9" borderId="2" xfId="0" applyFont="1" applyFill="1" applyBorder="1" applyAlignment="1" applyProtection="1">
      <alignment horizontal="center"/>
      <protection locked="0"/>
    </xf>
    <xf numFmtId="49" fontId="8" fillId="9" borderId="7" xfId="0" applyNumberFormat="1" applyFont="1" applyFill="1" applyBorder="1" applyAlignment="1" applyProtection="1">
      <alignment horizontal="left" vertical="center" wrapText="1"/>
      <protection locked="0"/>
    </xf>
    <xf numFmtId="49" fontId="8" fillId="9" borderId="5" xfId="0" applyNumberFormat="1" applyFont="1" applyFill="1" applyBorder="1" applyAlignment="1" applyProtection="1">
      <alignment horizontal="left" vertical="center" wrapText="1"/>
      <protection locked="0"/>
    </xf>
    <xf numFmtId="49" fontId="8" fillId="9" borderId="11" xfId="0" applyNumberFormat="1" applyFont="1" applyFill="1" applyBorder="1" applyAlignment="1" applyProtection="1">
      <alignment horizontal="left" vertical="center" wrapText="1"/>
      <protection locked="0"/>
    </xf>
    <xf numFmtId="0" fontId="7" fillId="4" borderId="5" xfId="0" applyFont="1" applyFill="1" applyBorder="1" applyAlignment="1">
      <alignment horizontal="left" vertical="center" wrapText="1"/>
    </xf>
    <xf numFmtId="0" fontId="7" fillId="4" borderId="11" xfId="0" applyFont="1" applyFill="1" applyBorder="1" applyAlignment="1">
      <alignment horizontal="left" vertical="center" wrapText="1"/>
    </xf>
    <xf numFmtId="0" fontId="8" fillId="14" borderId="0" xfId="0" applyFont="1" applyFill="1" applyAlignment="1">
      <alignment horizontal="left" vertical="center"/>
    </xf>
    <xf numFmtId="169" fontId="8" fillId="9" borderId="0" xfId="0" applyNumberFormat="1" applyFont="1" applyFill="1" applyAlignment="1" applyProtection="1">
      <alignment horizontal="left" vertical="center"/>
      <protection locked="0"/>
    </xf>
    <xf numFmtId="0" fontId="7" fillId="4" borderId="3" xfId="0" applyFont="1" applyFill="1" applyBorder="1" applyAlignment="1">
      <alignment horizontal="left" vertical="center" wrapText="1"/>
    </xf>
    <xf numFmtId="0" fontId="8" fillId="0" borderId="28" xfId="0" applyFont="1" applyBorder="1" applyAlignment="1">
      <alignment horizontal="center" wrapText="1"/>
    </xf>
    <xf numFmtId="0" fontId="8" fillId="0" borderId="16" xfId="0" applyFont="1" applyBorder="1" applyAlignment="1">
      <alignment horizontal="center" wrapText="1"/>
    </xf>
    <xf numFmtId="0" fontId="8" fillId="0" borderId="29" xfId="0" applyFont="1" applyBorder="1" applyAlignment="1">
      <alignment horizontal="center" wrapText="1"/>
    </xf>
    <xf numFmtId="49" fontId="8" fillId="9" borderId="2" xfId="0" applyNumberFormat="1" applyFont="1" applyFill="1" applyBorder="1" applyAlignment="1" applyProtection="1">
      <alignment horizontal="left" vertical="center"/>
      <protection locked="0"/>
    </xf>
    <xf numFmtId="0" fontId="7" fillId="0" borderId="2" xfId="0" applyFont="1" applyBorder="1" applyAlignment="1" applyProtection="1">
      <alignment horizontal="left"/>
      <protection locked="0"/>
    </xf>
    <xf numFmtId="169" fontId="8" fillId="9" borderId="2" xfId="0" applyNumberFormat="1" applyFont="1" applyFill="1" applyBorder="1" applyAlignment="1" applyProtection="1">
      <alignment horizontal="left" vertical="center"/>
      <protection locked="0"/>
    </xf>
    <xf numFmtId="0" fontId="25" fillId="4" borderId="0" xfId="0" applyFont="1" applyFill="1" applyAlignment="1">
      <alignment horizontal="center"/>
    </xf>
    <xf numFmtId="49" fontId="20" fillId="4" borderId="0" xfId="0" applyNumberFormat="1" applyFont="1" applyFill="1" applyAlignment="1">
      <alignment vertical="center"/>
    </xf>
    <xf numFmtId="49" fontId="20" fillId="4" borderId="0" xfId="0" applyNumberFormat="1" applyFont="1" applyFill="1" applyAlignment="1">
      <alignment horizontal="left" vertical="center" wrapText="1"/>
    </xf>
    <xf numFmtId="49" fontId="20" fillId="4" borderId="2" xfId="0" applyNumberFormat="1" applyFont="1" applyFill="1" applyBorder="1" applyAlignment="1">
      <alignment horizontal="left" vertical="center" wrapText="1"/>
    </xf>
    <xf numFmtId="0" fontId="20" fillId="4" borderId="0" xfId="0" applyFont="1" applyFill="1" applyAlignment="1">
      <alignment horizontal="center" vertical="center" wrapText="1"/>
    </xf>
    <xf numFmtId="49" fontId="20" fillId="4" borderId="0" xfId="0" applyNumberFormat="1" applyFont="1" applyFill="1" applyAlignment="1">
      <alignment horizontal="left" vertical="center"/>
    </xf>
    <xf numFmtId="0" fontId="17" fillId="4" borderId="1" xfId="0" applyFont="1" applyFill="1" applyBorder="1" applyAlignment="1">
      <alignment horizontal="center" vertical="center" wrapText="1"/>
    </xf>
    <xf numFmtId="0" fontId="8" fillId="4" borderId="8"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7" fillId="4" borderId="10" xfId="0" applyFont="1" applyFill="1" applyBorder="1" applyAlignment="1">
      <alignment horizontal="left" vertical="center" wrapText="1" indent="2"/>
    </xf>
    <xf numFmtId="0" fontId="7" fillId="4" borderId="2" xfId="0" applyFont="1" applyFill="1" applyBorder="1" applyAlignment="1">
      <alignment horizontal="left" vertical="center" wrapText="1" indent="2"/>
    </xf>
    <xf numFmtId="0" fontId="7" fillId="4" borderId="14" xfId="0" applyFont="1" applyFill="1" applyBorder="1" applyAlignment="1">
      <alignment horizontal="left" vertical="center" wrapText="1" indent="2"/>
    </xf>
    <xf numFmtId="0" fontId="8" fillId="4" borderId="9" xfId="0" applyFont="1" applyFill="1" applyBorder="1" applyAlignment="1">
      <alignment vertical="center" wrapText="1"/>
    </xf>
    <xf numFmtId="0" fontId="8" fillId="4" borderId="3" xfId="0" applyFont="1" applyFill="1" applyBorder="1" applyAlignment="1">
      <alignment vertical="center" wrapText="1"/>
    </xf>
    <xf numFmtId="0" fontId="8" fillId="4" borderId="12" xfId="0" applyFont="1" applyFill="1" applyBorder="1" applyAlignment="1">
      <alignment vertical="center" wrapText="1"/>
    </xf>
    <xf numFmtId="0" fontId="8" fillId="4" borderId="12" xfId="0" applyFont="1" applyFill="1" applyBorder="1" applyAlignment="1">
      <alignment horizontal="left" vertical="center"/>
    </xf>
    <xf numFmtId="0" fontId="8" fillId="4" borderId="12" xfId="0" applyFont="1" applyFill="1" applyBorder="1" applyAlignment="1">
      <alignment horizontal="left" vertical="center" wrapText="1"/>
    </xf>
    <xf numFmtId="0" fontId="8" fillId="4" borderId="4" xfId="0" applyFont="1" applyFill="1" applyBorder="1" applyAlignment="1">
      <alignment horizontal="center" vertical="center" wrapText="1"/>
    </xf>
    <xf numFmtId="0" fontId="26" fillId="4" borderId="5" xfId="0" applyFont="1" applyFill="1" applyBorder="1" applyAlignment="1">
      <alignment horizontal="center" vertical="center" wrapText="1"/>
    </xf>
    <xf numFmtId="0" fontId="26" fillId="4" borderId="11" xfId="0" applyFont="1" applyFill="1" applyBorder="1" applyAlignment="1">
      <alignment horizontal="center" vertical="center" wrapText="1"/>
    </xf>
    <xf numFmtId="0" fontId="24" fillId="4" borderId="0" xfId="0" applyFont="1" applyFill="1" applyAlignment="1">
      <alignment horizontal="center" vertical="center"/>
    </xf>
    <xf numFmtId="0" fontId="1" fillId="0" borderId="0" xfId="0" applyFont="1" applyAlignment="1">
      <alignment vertical="center"/>
    </xf>
    <xf numFmtId="0" fontId="26" fillId="0" borderId="0" xfId="0" applyFont="1" applyAlignment="1">
      <alignment horizontal="center" vertical="center" wrapText="1"/>
    </xf>
    <xf numFmtId="0" fontId="8" fillId="0" borderId="0" xfId="0" applyFont="1" applyAlignment="1" applyProtection="1">
      <alignment vertical="center"/>
      <protection locked="0"/>
    </xf>
    <xf numFmtId="49" fontId="8" fillId="4" borderId="0" xfId="0" quotePrefix="1" applyNumberFormat="1" applyFont="1" applyFill="1" applyAlignment="1">
      <alignment horizontal="left" vertical="center"/>
    </xf>
    <xf numFmtId="0" fontId="24" fillId="4" borderId="0" xfId="0" applyFont="1" applyFill="1" applyAlignment="1">
      <alignment horizontal="center" vertical="center" wrapText="1"/>
    </xf>
    <xf numFmtId="0" fontId="41" fillId="4" borderId="0" xfId="0" applyFont="1" applyFill="1" applyAlignment="1">
      <alignment vertical="center"/>
    </xf>
    <xf numFmtId="0" fontId="7" fillId="4" borderId="0" xfId="0" applyFont="1" applyFill="1" applyAlignment="1">
      <alignment horizontal="right" vertical="center" indent="2"/>
    </xf>
    <xf numFmtId="0" fontId="8" fillId="4" borderId="13" xfId="0" applyFont="1" applyFill="1" applyBorder="1" applyAlignment="1">
      <alignment horizontal="left" vertical="center" wrapText="1"/>
    </xf>
    <xf numFmtId="0" fontId="7" fillId="0" borderId="10" xfId="0" applyFont="1" applyBorder="1" applyAlignment="1">
      <alignment horizontal="left" vertical="center" wrapText="1" indent="2"/>
    </xf>
    <xf numFmtId="0" fontId="7" fillId="0" borderId="2" xfId="0" applyFont="1" applyBorder="1" applyAlignment="1">
      <alignment horizontal="left" vertical="center" wrapText="1" indent="2"/>
    </xf>
    <xf numFmtId="0" fontId="7" fillId="0" borderId="14" xfId="0" applyFont="1" applyBorder="1" applyAlignment="1">
      <alignment horizontal="left" vertical="center" wrapText="1" indent="2"/>
    </xf>
    <xf numFmtId="0" fontId="7" fillId="4" borderId="1" xfId="0" applyFont="1" applyFill="1" applyBorder="1" applyAlignment="1">
      <alignment horizontal="left" vertical="center" wrapText="1" indent="2"/>
    </xf>
    <xf numFmtId="0" fontId="0" fillId="4" borderId="0" xfId="0" applyFill="1" applyAlignment="1">
      <alignment vertical="center"/>
    </xf>
    <xf numFmtId="0" fontId="7" fillId="4" borderId="4" xfId="0" applyFont="1" applyFill="1" applyBorder="1" applyAlignment="1">
      <alignment horizontal="center" vertical="center" wrapText="1"/>
    </xf>
    <xf numFmtId="0" fontId="24" fillId="4" borderId="4" xfId="0" applyFont="1" applyFill="1" applyBorder="1" applyAlignment="1">
      <alignment horizontal="center" vertical="center" wrapText="1"/>
    </xf>
    <xf numFmtId="0" fontId="7" fillId="4" borderId="2" xfId="0" applyFont="1" applyFill="1" applyBorder="1" applyAlignment="1">
      <alignment horizontal="right" vertical="center" indent="2"/>
    </xf>
    <xf numFmtId="0" fontId="7" fillId="4" borderId="0" xfId="0" applyFont="1" applyFill="1" applyAlignment="1">
      <alignment horizontal="left" vertical="center" indent="2"/>
    </xf>
    <xf numFmtId="0" fontId="7" fillId="4" borderId="13" xfId="0" applyFont="1" applyFill="1" applyBorder="1" applyAlignment="1">
      <alignment horizontal="left" vertical="center" indent="2"/>
    </xf>
    <xf numFmtId="0" fontId="8" fillId="0" borderId="13" xfId="0" applyFont="1" applyBorder="1" applyAlignment="1">
      <alignment horizontal="left" vertical="center"/>
    </xf>
    <xf numFmtId="0" fontId="7" fillId="4" borderId="13" xfId="0" applyFont="1" applyFill="1" applyBorder="1" applyAlignment="1">
      <alignment horizontal="left" vertical="center" wrapText="1" indent="2"/>
    </xf>
    <xf numFmtId="0" fontId="8" fillId="4" borderId="5" xfId="0" applyFont="1" applyFill="1" applyBorder="1" applyAlignment="1">
      <alignment horizontal="right" vertical="center" wrapText="1"/>
    </xf>
    <xf numFmtId="0" fontId="8" fillId="4" borderId="11" xfId="0" applyFont="1" applyFill="1" applyBorder="1" applyAlignment="1">
      <alignment horizontal="right" vertical="center" wrapText="1"/>
    </xf>
    <xf numFmtId="0" fontId="8" fillId="4" borderId="4" xfId="0" applyFont="1" applyFill="1" applyBorder="1" applyAlignment="1">
      <alignment horizontal="right" vertical="center"/>
    </xf>
    <xf numFmtId="0" fontId="7" fillId="0" borderId="4" xfId="0" applyFont="1" applyBorder="1" applyAlignment="1">
      <alignment horizontal="center" vertical="center" wrapText="1"/>
    </xf>
    <xf numFmtId="0" fontId="24" fillId="0" borderId="4" xfId="0" applyFont="1" applyBorder="1" applyAlignment="1">
      <alignment horizontal="center" vertical="center" wrapText="1"/>
    </xf>
    <xf numFmtId="0" fontId="8" fillId="4" borderId="4" xfId="0" applyFont="1" applyFill="1" applyBorder="1" applyAlignment="1">
      <alignment horizontal="left" vertical="center" wrapText="1"/>
    </xf>
  </cellXfs>
  <cellStyles count="5">
    <cellStyle name="Currency" xfId="1" builtinId="4"/>
    <cellStyle name="Hyperlink" xfId="4" builtinId="8"/>
    <cellStyle name="Normal" xfId="0" builtinId="0"/>
    <cellStyle name="Normal 2" xfId="2" xr:uid="{00000000-0005-0000-0000-000004000000}"/>
    <cellStyle name="Percent" xfId="3" builtinId="5"/>
  </cellStyles>
  <dxfs count="1">
    <dxf>
      <font>
        <strike val="0"/>
      </font>
    </dxf>
  </dxfs>
  <tableStyles count="1" defaultTableStyle="TableStyleMedium2" defaultPivotStyle="PivotStyleLight16">
    <tableStyle name="Table Style 1" pivot="0" count="1" xr9:uid="{A08E3AF1-ABA5-4CA9-A470-A31B3E5CF6F9}">
      <tableStyleElement type="wholeTable" dxfId="0"/>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DE9D9"/>
      <color rgb="FFDCE6F1"/>
      <color rgb="FFD9D9D9"/>
      <color rgb="FFFFFF99"/>
      <color rgb="FFFFFFFF"/>
      <color rgb="FF000000"/>
      <color rgb="FF99FF99"/>
      <color rgb="FF6DFF7E"/>
      <color rgb="FF8DF47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200025</xdr:colOff>
      <xdr:row>0</xdr:row>
      <xdr:rowOff>0</xdr:rowOff>
    </xdr:from>
    <xdr:to>
      <xdr:col>12</xdr:col>
      <xdr:colOff>47625</xdr:colOff>
      <xdr:row>5</xdr:row>
      <xdr:rowOff>0</xdr:rowOff>
    </xdr:to>
    <xdr:pic>
      <xdr:nvPicPr>
        <xdr:cNvPr id="50324" name="Picture 1">
          <a:extLst>
            <a:ext uri="{FF2B5EF4-FFF2-40B4-BE49-F238E27FC236}">
              <a16:creationId xmlns:a16="http://schemas.microsoft.com/office/drawing/2014/main" id="{00000000-0008-0000-0000-000094C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276475" y="0"/>
          <a:ext cx="2895600" cy="16002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276225</xdr:colOff>
          <xdr:row>15</xdr:row>
          <xdr:rowOff>38100</xdr:rowOff>
        </xdr:from>
        <xdr:to>
          <xdr:col>1</xdr:col>
          <xdr:colOff>190500</xdr:colOff>
          <xdr:row>16</xdr:row>
          <xdr:rowOff>38100</xdr:rowOff>
        </xdr:to>
        <xdr:sp macro="" textlink="">
          <xdr:nvSpPr>
            <xdr:cNvPr id="83971" name="Check Box 3" hidden="1">
              <a:extLst>
                <a:ext uri="{63B3BB69-23CF-44E3-9099-C40C66FF867C}">
                  <a14:compatExt spid="_x0000_s83971"/>
                </a:ext>
                <a:ext uri="{FF2B5EF4-FFF2-40B4-BE49-F238E27FC236}">
                  <a16:creationId xmlns:a16="http://schemas.microsoft.com/office/drawing/2014/main" id="{00000000-0008-0000-0100-000003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276225</xdr:colOff>
          <xdr:row>21</xdr:row>
          <xdr:rowOff>38100</xdr:rowOff>
        </xdr:from>
        <xdr:to>
          <xdr:col>1</xdr:col>
          <xdr:colOff>190500</xdr:colOff>
          <xdr:row>22</xdr:row>
          <xdr:rowOff>38100</xdr:rowOff>
        </xdr:to>
        <xdr:sp macro="" textlink="">
          <xdr:nvSpPr>
            <xdr:cNvPr id="83973" name="Check Box 5" hidden="1">
              <a:extLst>
                <a:ext uri="{63B3BB69-23CF-44E3-9099-C40C66FF867C}">
                  <a14:compatExt spid="_x0000_s83973"/>
                </a:ext>
                <a:ext uri="{FF2B5EF4-FFF2-40B4-BE49-F238E27FC236}">
                  <a16:creationId xmlns:a16="http://schemas.microsoft.com/office/drawing/2014/main" id="{00000000-0008-0000-0100-000005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76200</xdr:colOff>
          <xdr:row>0</xdr:row>
          <xdr:rowOff>209550</xdr:rowOff>
        </xdr:from>
        <xdr:to>
          <xdr:col>0</xdr:col>
          <xdr:colOff>276225</xdr:colOff>
          <xdr:row>1</xdr:row>
          <xdr:rowOff>180975</xdr:rowOff>
        </xdr:to>
        <xdr:sp macro="" textlink="">
          <xdr:nvSpPr>
            <xdr:cNvPr id="84995" name="Check Box 3" hidden="1">
              <a:extLst>
                <a:ext uri="{63B3BB69-23CF-44E3-9099-C40C66FF867C}">
                  <a14:compatExt spid="_x0000_s84995"/>
                </a:ext>
                <a:ext uri="{FF2B5EF4-FFF2-40B4-BE49-F238E27FC236}">
                  <a16:creationId xmlns:a16="http://schemas.microsoft.com/office/drawing/2014/main" id="{00000000-0008-0000-0200-000003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2</xdr:row>
          <xdr:rowOff>209550</xdr:rowOff>
        </xdr:from>
        <xdr:to>
          <xdr:col>0</xdr:col>
          <xdr:colOff>266700</xdr:colOff>
          <xdr:row>3</xdr:row>
          <xdr:rowOff>209550</xdr:rowOff>
        </xdr:to>
        <xdr:sp macro="" textlink="">
          <xdr:nvSpPr>
            <xdr:cNvPr id="84997" name="Check Box 5" hidden="1">
              <a:extLst>
                <a:ext uri="{63B3BB69-23CF-44E3-9099-C40C66FF867C}">
                  <a14:compatExt spid="_x0000_s84997"/>
                </a:ext>
                <a:ext uri="{FF2B5EF4-FFF2-40B4-BE49-F238E27FC236}">
                  <a16:creationId xmlns:a16="http://schemas.microsoft.com/office/drawing/2014/main" id="{00000000-0008-0000-0200-000005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5</xdr:row>
          <xdr:rowOff>0</xdr:rowOff>
        </xdr:from>
        <xdr:to>
          <xdr:col>0</xdr:col>
          <xdr:colOff>266700</xdr:colOff>
          <xdr:row>5</xdr:row>
          <xdr:rowOff>209550</xdr:rowOff>
        </xdr:to>
        <xdr:sp macro="" textlink="">
          <xdr:nvSpPr>
            <xdr:cNvPr id="84998" name="Check Box 6" hidden="1">
              <a:extLst>
                <a:ext uri="{63B3BB69-23CF-44E3-9099-C40C66FF867C}">
                  <a14:compatExt spid="_x0000_s84998"/>
                </a:ext>
                <a:ext uri="{FF2B5EF4-FFF2-40B4-BE49-F238E27FC236}">
                  <a16:creationId xmlns:a16="http://schemas.microsoft.com/office/drawing/2014/main" id="{00000000-0008-0000-0200-000006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209550</xdr:colOff>
          <xdr:row>1</xdr:row>
          <xdr:rowOff>152400</xdr:rowOff>
        </xdr:from>
        <xdr:to>
          <xdr:col>2</xdr:col>
          <xdr:colOff>57150</xdr:colOff>
          <xdr:row>3</xdr:row>
          <xdr:rowOff>19050</xdr:rowOff>
        </xdr:to>
        <xdr:sp macro="" textlink="">
          <xdr:nvSpPr>
            <xdr:cNvPr id="97281" name="Check Box 1" hidden="1">
              <a:extLst>
                <a:ext uri="{63B3BB69-23CF-44E3-9099-C40C66FF867C}">
                  <a14:compatExt spid="_x0000_s97281"/>
                </a:ext>
                <a:ext uri="{FF2B5EF4-FFF2-40B4-BE49-F238E27FC236}">
                  <a16:creationId xmlns:a16="http://schemas.microsoft.com/office/drawing/2014/main" id="{00000000-0008-0000-0600-000001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209550</xdr:colOff>
          <xdr:row>2</xdr:row>
          <xdr:rowOff>152400</xdr:rowOff>
        </xdr:from>
        <xdr:to>
          <xdr:col>2</xdr:col>
          <xdr:colOff>57150</xdr:colOff>
          <xdr:row>4</xdr:row>
          <xdr:rowOff>19050</xdr:rowOff>
        </xdr:to>
        <xdr:sp macro="" textlink="">
          <xdr:nvSpPr>
            <xdr:cNvPr id="97282" name="Check Box 2" hidden="1">
              <a:extLst>
                <a:ext uri="{63B3BB69-23CF-44E3-9099-C40C66FF867C}">
                  <a14:compatExt spid="_x0000_s97282"/>
                </a:ext>
                <a:ext uri="{FF2B5EF4-FFF2-40B4-BE49-F238E27FC236}">
                  <a16:creationId xmlns:a16="http://schemas.microsoft.com/office/drawing/2014/main" id="{00000000-0008-0000-0600-000002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209550</xdr:colOff>
          <xdr:row>3</xdr:row>
          <xdr:rowOff>152400</xdr:rowOff>
        </xdr:from>
        <xdr:to>
          <xdr:col>2</xdr:col>
          <xdr:colOff>57150</xdr:colOff>
          <xdr:row>5</xdr:row>
          <xdr:rowOff>19050</xdr:rowOff>
        </xdr:to>
        <xdr:sp macro="" textlink="">
          <xdr:nvSpPr>
            <xdr:cNvPr id="97283" name="Check Box 3" hidden="1">
              <a:extLst>
                <a:ext uri="{63B3BB69-23CF-44E3-9099-C40C66FF867C}">
                  <a14:compatExt spid="_x0000_s97283"/>
                </a:ext>
                <a:ext uri="{FF2B5EF4-FFF2-40B4-BE49-F238E27FC236}">
                  <a16:creationId xmlns:a16="http://schemas.microsoft.com/office/drawing/2014/main" id="{00000000-0008-0000-0600-000003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209550</xdr:colOff>
          <xdr:row>5</xdr:row>
          <xdr:rowOff>142875</xdr:rowOff>
        </xdr:from>
        <xdr:to>
          <xdr:col>2</xdr:col>
          <xdr:colOff>57150</xdr:colOff>
          <xdr:row>7</xdr:row>
          <xdr:rowOff>9525</xdr:rowOff>
        </xdr:to>
        <xdr:sp macro="" textlink="">
          <xdr:nvSpPr>
            <xdr:cNvPr id="97284" name="Check Box 4" hidden="1">
              <a:extLst>
                <a:ext uri="{63B3BB69-23CF-44E3-9099-C40C66FF867C}">
                  <a14:compatExt spid="_x0000_s97284"/>
                </a:ext>
                <a:ext uri="{FF2B5EF4-FFF2-40B4-BE49-F238E27FC236}">
                  <a16:creationId xmlns:a16="http://schemas.microsoft.com/office/drawing/2014/main" id="{00000000-0008-0000-0600-000004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247650</xdr:colOff>
          <xdr:row>1</xdr:row>
          <xdr:rowOff>247650</xdr:rowOff>
        </xdr:from>
        <xdr:to>
          <xdr:col>7</xdr:col>
          <xdr:colOff>0</xdr:colOff>
          <xdr:row>3</xdr:row>
          <xdr:rowOff>0</xdr:rowOff>
        </xdr:to>
        <xdr:sp macro="" textlink="">
          <xdr:nvSpPr>
            <xdr:cNvPr id="55330" name="Check Box 34" hidden="1">
              <a:extLst>
                <a:ext uri="{63B3BB69-23CF-44E3-9099-C40C66FF867C}">
                  <a14:compatExt spid="_x0000_s55330"/>
                </a:ext>
                <a:ext uri="{FF2B5EF4-FFF2-40B4-BE49-F238E27FC236}">
                  <a16:creationId xmlns:a16="http://schemas.microsoft.com/office/drawing/2014/main" id="{00000000-0008-0000-0D00-000022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xdr:row>
          <xdr:rowOff>0</xdr:rowOff>
        </xdr:from>
        <xdr:to>
          <xdr:col>7</xdr:col>
          <xdr:colOff>0</xdr:colOff>
          <xdr:row>5</xdr:row>
          <xdr:rowOff>0</xdr:rowOff>
        </xdr:to>
        <xdr:sp macro="" textlink="">
          <xdr:nvSpPr>
            <xdr:cNvPr id="55336" name="Check Box 40" hidden="1">
              <a:extLst>
                <a:ext uri="{63B3BB69-23CF-44E3-9099-C40C66FF867C}">
                  <a14:compatExt spid="_x0000_s55336"/>
                </a:ext>
                <a:ext uri="{FF2B5EF4-FFF2-40B4-BE49-F238E27FC236}">
                  <a16:creationId xmlns:a16="http://schemas.microsoft.com/office/drawing/2014/main" id="{00000000-0008-0000-0D00-000028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6</xdr:row>
          <xdr:rowOff>0</xdr:rowOff>
        </xdr:from>
        <xdr:to>
          <xdr:col>7</xdr:col>
          <xdr:colOff>0</xdr:colOff>
          <xdr:row>7</xdr:row>
          <xdr:rowOff>0</xdr:rowOff>
        </xdr:to>
        <xdr:sp macro="" textlink="">
          <xdr:nvSpPr>
            <xdr:cNvPr id="55337" name="Check Box 41" hidden="1">
              <a:extLst>
                <a:ext uri="{63B3BB69-23CF-44E3-9099-C40C66FF867C}">
                  <a14:compatExt spid="_x0000_s55337"/>
                </a:ext>
                <a:ext uri="{FF2B5EF4-FFF2-40B4-BE49-F238E27FC236}">
                  <a16:creationId xmlns:a16="http://schemas.microsoft.com/office/drawing/2014/main" id="{00000000-0008-0000-0D00-000029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8</xdr:row>
          <xdr:rowOff>0</xdr:rowOff>
        </xdr:from>
        <xdr:to>
          <xdr:col>7</xdr:col>
          <xdr:colOff>0</xdr:colOff>
          <xdr:row>9</xdr:row>
          <xdr:rowOff>0</xdr:rowOff>
        </xdr:to>
        <xdr:sp macro="" textlink="">
          <xdr:nvSpPr>
            <xdr:cNvPr id="55338" name="Check Box 42" hidden="1">
              <a:extLst>
                <a:ext uri="{63B3BB69-23CF-44E3-9099-C40C66FF867C}">
                  <a14:compatExt spid="_x0000_s55338"/>
                </a:ext>
                <a:ext uri="{FF2B5EF4-FFF2-40B4-BE49-F238E27FC236}">
                  <a16:creationId xmlns:a16="http://schemas.microsoft.com/office/drawing/2014/main" id="{00000000-0008-0000-0D00-00002A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xdr:row>
          <xdr:rowOff>0</xdr:rowOff>
        </xdr:from>
        <xdr:to>
          <xdr:col>22</xdr:col>
          <xdr:colOff>0</xdr:colOff>
          <xdr:row>3</xdr:row>
          <xdr:rowOff>0</xdr:rowOff>
        </xdr:to>
        <xdr:sp macro="" textlink="">
          <xdr:nvSpPr>
            <xdr:cNvPr id="55339" name="Check Box 43" hidden="1">
              <a:extLst>
                <a:ext uri="{63B3BB69-23CF-44E3-9099-C40C66FF867C}">
                  <a14:compatExt spid="_x0000_s55339"/>
                </a:ext>
                <a:ext uri="{FF2B5EF4-FFF2-40B4-BE49-F238E27FC236}">
                  <a16:creationId xmlns:a16="http://schemas.microsoft.com/office/drawing/2014/main" id="{00000000-0008-0000-0D00-00002B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4</xdr:row>
          <xdr:rowOff>0</xdr:rowOff>
        </xdr:from>
        <xdr:to>
          <xdr:col>22</xdr:col>
          <xdr:colOff>0</xdr:colOff>
          <xdr:row>5</xdr:row>
          <xdr:rowOff>0</xdr:rowOff>
        </xdr:to>
        <xdr:sp macro="" textlink="">
          <xdr:nvSpPr>
            <xdr:cNvPr id="55340" name="Check Box 44" hidden="1">
              <a:extLst>
                <a:ext uri="{63B3BB69-23CF-44E3-9099-C40C66FF867C}">
                  <a14:compatExt spid="_x0000_s55340"/>
                </a:ext>
                <a:ext uri="{FF2B5EF4-FFF2-40B4-BE49-F238E27FC236}">
                  <a16:creationId xmlns:a16="http://schemas.microsoft.com/office/drawing/2014/main" id="{00000000-0008-0000-0D00-00002C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6</xdr:row>
          <xdr:rowOff>0</xdr:rowOff>
        </xdr:from>
        <xdr:to>
          <xdr:col>22</xdr:col>
          <xdr:colOff>0</xdr:colOff>
          <xdr:row>7</xdr:row>
          <xdr:rowOff>0</xdr:rowOff>
        </xdr:to>
        <xdr:sp macro="" textlink="">
          <xdr:nvSpPr>
            <xdr:cNvPr id="55341" name="Check Box 45" hidden="1">
              <a:extLst>
                <a:ext uri="{63B3BB69-23CF-44E3-9099-C40C66FF867C}">
                  <a14:compatExt spid="_x0000_s55341"/>
                </a:ext>
                <a:ext uri="{FF2B5EF4-FFF2-40B4-BE49-F238E27FC236}">
                  <a16:creationId xmlns:a16="http://schemas.microsoft.com/office/drawing/2014/main" id="{00000000-0008-0000-0D00-00002D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8</xdr:row>
          <xdr:rowOff>0</xdr:rowOff>
        </xdr:from>
        <xdr:to>
          <xdr:col>22</xdr:col>
          <xdr:colOff>0</xdr:colOff>
          <xdr:row>9</xdr:row>
          <xdr:rowOff>0</xdr:rowOff>
        </xdr:to>
        <xdr:sp macro="" textlink="">
          <xdr:nvSpPr>
            <xdr:cNvPr id="55342" name="Check Box 46" hidden="1">
              <a:extLst>
                <a:ext uri="{63B3BB69-23CF-44E3-9099-C40C66FF867C}">
                  <a14:compatExt spid="_x0000_s55342"/>
                </a:ext>
                <a:ext uri="{FF2B5EF4-FFF2-40B4-BE49-F238E27FC236}">
                  <a16:creationId xmlns:a16="http://schemas.microsoft.com/office/drawing/2014/main" id="{00000000-0008-0000-0D00-00002E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17</xdr:row>
          <xdr:rowOff>0</xdr:rowOff>
        </xdr:from>
        <xdr:to>
          <xdr:col>22</xdr:col>
          <xdr:colOff>0</xdr:colOff>
          <xdr:row>18</xdr:row>
          <xdr:rowOff>0</xdr:rowOff>
        </xdr:to>
        <xdr:sp macro="" textlink="">
          <xdr:nvSpPr>
            <xdr:cNvPr id="55343" name="Check Box 47" hidden="1">
              <a:extLst>
                <a:ext uri="{63B3BB69-23CF-44E3-9099-C40C66FF867C}">
                  <a14:compatExt spid="_x0000_s55343"/>
                </a:ext>
                <a:ext uri="{FF2B5EF4-FFF2-40B4-BE49-F238E27FC236}">
                  <a16:creationId xmlns:a16="http://schemas.microsoft.com/office/drawing/2014/main" id="{00000000-0008-0000-0D00-00002F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17</xdr:row>
          <xdr:rowOff>0</xdr:rowOff>
        </xdr:from>
        <xdr:to>
          <xdr:col>14</xdr:col>
          <xdr:colOff>0</xdr:colOff>
          <xdr:row>18</xdr:row>
          <xdr:rowOff>0</xdr:rowOff>
        </xdr:to>
        <xdr:sp macro="" textlink="">
          <xdr:nvSpPr>
            <xdr:cNvPr id="55344" name="Check Box 48" hidden="1">
              <a:extLst>
                <a:ext uri="{63B3BB69-23CF-44E3-9099-C40C66FF867C}">
                  <a14:compatExt spid="_x0000_s55344"/>
                </a:ext>
                <a:ext uri="{FF2B5EF4-FFF2-40B4-BE49-F238E27FC236}">
                  <a16:creationId xmlns:a16="http://schemas.microsoft.com/office/drawing/2014/main" id="{00000000-0008-0000-0D00-000030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17</xdr:row>
          <xdr:rowOff>0</xdr:rowOff>
        </xdr:from>
        <xdr:to>
          <xdr:col>7</xdr:col>
          <xdr:colOff>0</xdr:colOff>
          <xdr:row>18</xdr:row>
          <xdr:rowOff>0</xdr:rowOff>
        </xdr:to>
        <xdr:sp macro="" textlink="">
          <xdr:nvSpPr>
            <xdr:cNvPr id="55345" name="Check Box 49" hidden="1">
              <a:extLst>
                <a:ext uri="{63B3BB69-23CF-44E3-9099-C40C66FF867C}">
                  <a14:compatExt spid="_x0000_s55345"/>
                </a:ext>
                <a:ext uri="{FF2B5EF4-FFF2-40B4-BE49-F238E27FC236}">
                  <a16:creationId xmlns:a16="http://schemas.microsoft.com/office/drawing/2014/main" id="{00000000-0008-0000-0D00-000031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23</xdr:row>
          <xdr:rowOff>0</xdr:rowOff>
        </xdr:from>
        <xdr:to>
          <xdr:col>7</xdr:col>
          <xdr:colOff>0</xdr:colOff>
          <xdr:row>24</xdr:row>
          <xdr:rowOff>0</xdr:rowOff>
        </xdr:to>
        <xdr:sp macro="" textlink="">
          <xdr:nvSpPr>
            <xdr:cNvPr id="55346" name="Check Box 50" hidden="1">
              <a:extLst>
                <a:ext uri="{63B3BB69-23CF-44E3-9099-C40C66FF867C}">
                  <a14:compatExt spid="_x0000_s55346"/>
                </a:ext>
                <a:ext uri="{FF2B5EF4-FFF2-40B4-BE49-F238E27FC236}">
                  <a16:creationId xmlns:a16="http://schemas.microsoft.com/office/drawing/2014/main" id="{00000000-0008-0000-0D00-000032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25</xdr:row>
          <xdr:rowOff>0</xdr:rowOff>
        </xdr:from>
        <xdr:to>
          <xdr:col>7</xdr:col>
          <xdr:colOff>0</xdr:colOff>
          <xdr:row>26</xdr:row>
          <xdr:rowOff>0</xdr:rowOff>
        </xdr:to>
        <xdr:sp macro="" textlink="">
          <xdr:nvSpPr>
            <xdr:cNvPr id="55347" name="Check Box 51" hidden="1">
              <a:extLst>
                <a:ext uri="{63B3BB69-23CF-44E3-9099-C40C66FF867C}">
                  <a14:compatExt spid="_x0000_s55347"/>
                </a:ext>
                <a:ext uri="{FF2B5EF4-FFF2-40B4-BE49-F238E27FC236}">
                  <a16:creationId xmlns:a16="http://schemas.microsoft.com/office/drawing/2014/main" id="{00000000-0008-0000-0D00-000033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27</xdr:row>
          <xdr:rowOff>0</xdr:rowOff>
        </xdr:from>
        <xdr:to>
          <xdr:col>7</xdr:col>
          <xdr:colOff>0</xdr:colOff>
          <xdr:row>28</xdr:row>
          <xdr:rowOff>0</xdr:rowOff>
        </xdr:to>
        <xdr:sp macro="" textlink="">
          <xdr:nvSpPr>
            <xdr:cNvPr id="55348" name="Check Box 52" hidden="1">
              <a:extLst>
                <a:ext uri="{63B3BB69-23CF-44E3-9099-C40C66FF867C}">
                  <a14:compatExt spid="_x0000_s55348"/>
                </a:ext>
                <a:ext uri="{FF2B5EF4-FFF2-40B4-BE49-F238E27FC236}">
                  <a16:creationId xmlns:a16="http://schemas.microsoft.com/office/drawing/2014/main" id="{00000000-0008-0000-0D00-000034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29</xdr:row>
          <xdr:rowOff>0</xdr:rowOff>
        </xdr:from>
        <xdr:to>
          <xdr:col>7</xdr:col>
          <xdr:colOff>0</xdr:colOff>
          <xdr:row>30</xdr:row>
          <xdr:rowOff>0</xdr:rowOff>
        </xdr:to>
        <xdr:sp macro="" textlink="">
          <xdr:nvSpPr>
            <xdr:cNvPr id="55349" name="Check Box 53" hidden="1">
              <a:extLst>
                <a:ext uri="{63B3BB69-23CF-44E3-9099-C40C66FF867C}">
                  <a14:compatExt spid="_x0000_s55349"/>
                </a:ext>
                <a:ext uri="{FF2B5EF4-FFF2-40B4-BE49-F238E27FC236}">
                  <a16:creationId xmlns:a16="http://schemas.microsoft.com/office/drawing/2014/main" id="{00000000-0008-0000-0D00-000035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19050</xdr:colOff>
          <xdr:row>1</xdr:row>
          <xdr:rowOff>142875</xdr:rowOff>
        </xdr:from>
        <xdr:to>
          <xdr:col>11</xdr:col>
          <xdr:colOff>57150</xdr:colOff>
          <xdr:row>3</xdr:row>
          <xdr:rowOff>19050</xdr:rowOff>
        </xdr:to>
        <xdr:sp macro="" textlink="">
          <xdr:nvSpPr>
            <xdr:cNvPr id="77853" name="Check Box 29" hidden="1">
              <a:extLst>
                <a:ext uri="{63B3BB69-23CF-44E3-9099-C40C66FF867C}">
                  <a14:compatExt spid="_x0000_s77853"/>
                </a:ext>
                <a:ext uri="{FF2B5EF4-FFF2-40B4-BE49-F238E27FC236}">
                  <a16:creationId xmlns:a16="http://schemas.microsoft.com/office/drawing/2014/main" id="{00000000-0008-0000-0E00-00001D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3</xdr:row>
          <xdr:rowOff>133350</xdr:rowOff>
        </xdr:from>
        <xdr:to>
          <xdr:col>11</xdr:col>
          <xdr:colOff>57150</xdr:colOff>
          <xdr:row>5</xdr:row>
          <xdr:rowOff>0</xdr:rowOff>
        </xdr:to>
        <xdr:sp macro="" textlink="">
          <xdr:nvSpPr>
            <xdr:cNvPr id="77855" name="Check Box 31" hidden="1">
              <a:extLst>
                <a:ext uri="{63B3BB69-23CF-44E3-9099-C40C66FF867C}">
                  <a14:compatExt spid="_x0000_s77855"/>
                </a:ext>
                <a:ext uri="{FF2B5EF4-FFF2-40B4-BE49-F238E27FC236}">
                  <a16:creationId xmlns:a16="http://schemas.microsoft.com/office/drawing/2014/main" id="{00000000-0008-0000-0E00-00001F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5</xdr:row>
          <xdr:rowOff>133350</xdr:rowOff>
        </xdr:from>
        <xdr:to>
          <xdr:col>11</xdr:col>
          <xdr:colOff>57150</xdr:colOff>
          <xdr:row>7</xdr:row>
          <xdr:rowOff>9525</xdr:rowOff>
        </xdr:to>
        <xdr:sp macro="" textlink="">
          <xdr:nvSpPr>
            <xdr:cNvPr id="77856" name="Check Box 32" hidden="1">
              <a:extLst>
                <a:ext uri="{63B3BB69-23CF-44E3-9099-C40C66FF867C}">
                  <a14:compatExt spid="_x0000_s77856"/>
                </a:ext>
                <a:ext uri="{FF2B5EF4-FFF2-40B4-BE49-F238E27FC236}">
                  <a16:creationId xmlns:a16="http://schemas.microsoft.com/office/drawing/2014/main" id="{00000000-0008-0000-0E00-000020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xdr:row>
          <xdr:rowOff>142875</xdr:rowOff>
        </xdr:from>
        <xdr:to>
          <xdr:col>24</xdr:col>
          <xdr:colOff>47625</xdr:colOff>
          <xdr:row>3</xdr:row>
          <xdr:rowOff>19050</xdr:rowOff>
        </xdr:to>
        <xdr:sp macro="" textlink="">
          <xdr:nvSpPr>
            <xdr:cNvPr id="77857" name="Check Box 33" hidden="1">
              <a:extLst>
                <a:ext uri="{63B3BB69-23CF-44E3-9099-C40C66FF867C}">
                  <a14:compatExt spid="_x0000_s77857"/>
                </a:ext>
                <a:ext uri="{FF2B5EF4-FFF2-40B4-BE49-F238E27FC236}">
                  <a16:creationId xmlns:a16="http://schemas.microsoft.com/office/drawing/2014/main" id="{00000000-0008-0000-0E00-000021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28575</xdr:colOff>
          <xdr:row>5</xdr:row>
          <xdr:rowOff>142875</xdr:rowOff>
        </xdr:from>
        <xdr:to>
          <xdr:col>24</xdr:col>
          <xdr:colOff>66675</xdr:colOff>
          <xdr:row>7</xdr:row>
          <xdr:rowOff>9525</xdr:rowOff>
        </xdr:to>
        <xdr:sp macro="" textlink="">
          <xdr:nvSpPr>
            <xdr:cNvPr id="77859" name="Check Box 35" hidden="1">
              <a:extLst>
                <a:ext uri="{63B3BB69-23CF-44E3-9099-C40C66FF867C}">
                  <a14:compatExt spid="_x0000_s77859"/>
                </a:ext>
                <a:ext uri="{FF2B5EF4-FFF2-40B4-BE49-F238E27FC236}">
                  <a16:creationId xmlns:a16="http://schemas.microsoft.com/office/drawing/2014/main" id="{00000000-0008-0000-0E00-000023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28575</xdr:colOff>
          <xdr:row>4</xdr:row>
          <xdr:rowOff>0</xdr:rowOff>
        </xdr:from>
        <xdr:to>
          <xdr:col>24</xdr:col>
          <xdr:colOff>76200</xdr:colOff>
          <xdr:row>5</xdr:row>
          <xdr:rowOff>19050</xdr:rowOff>
        </xdr:to>
        <xdr:sp macro="" textlink="">
          <xdr:nvSpPr>
            <xdr:cNvPr id="77861" name="Check Box 37" hidden="1">
              <a:extLst>
                <a:ext uri="{63B3BB69-23CF-44E3-9099-C40C66FF867C}">
                  <a14:compatExt spid="_x0000_s77861"/>
                </a:ext>
                <a:ext uri="{FF2B5EF4-FFF2-40B4-BE49-F238E27FC236}">
                  <a16:creationId xmlns:a16="http://schemas.microsoft.com/office/drawing/2014/main" id="{00000000-0008-0000-0E00-000025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oneCellAnchor>
    <xdr:from>
      <xdr:col>4</xdr:col>
      <xdr:colOff>1149060</xdr:colOff>
      <xdr:row>6</xdr:row>
      <xdr:rowOff>16414</xdr:rowOff>
    </xdr:from>
    <xdr:ext cx="184730" cy="937629"/>
    <xdr:sp macro="" textlink="">
      <xdr:nvSpPr>
        <xdr:cNvPr id="3" name="Rectangle 2">
          <a:extLst>
            <a:ext uri="{FF2B5EF4-FFF2-40B4-BE49-F238E27FC236}">
              <a16:creationId xmlns:a16="http://schemas.microsoft.com/office/drawing/2014/main" id="{00000000-0008-0000-1600-000003000000}"/>
            </a:ext>
          </a:extLst>
        </xdr:cNvPr>
        <xdr:cNvSpPr/>
      </xdr:nvSpPr>
      <xdr:spPr>
        <a:xfrm>
          <a:off x="2971510" y="987964"/>
          <a:ext cx="184730" cy="937629"/>
        </a:xfrm>
        <a:prstGeom prst="rect">
          <a:avLst/>
        </a:prstGeom>
        <a:noFill/>
      </xdr:spPr>
      <xdr:txBody>
        <a:bodyPr wrap="none" lIns="91440" tIns="45720" rIns="91440" bIns="45720">
          <a:spAutoFit/>
          <a:scene3d>
            <a:camera prst="orthographicFront"/>
            <a:lightRig rig="soft" dir="t">
              <a:rot lat="0" lon="0" rev="10800000"/>
            </a:lightRig>
          </a:scene3d>
          <a:sp3d>
            <a:bevelT w="27940" h="12700"/>
            <a:contourClr>
              <a:srgbClr val="DDDDDD"/>
            </a:contourClr>
          </a:sp3d>
        </a:bodyPr>
        <a:lstStyle/>
        <a:p>
          <a:pPr algn="ctr"/>
          <a:endParaRPr lang="en-US" sz="5400" b="1" cap="none" spc="150">
            <a:ln w="11430"/>
            <a:solidFill>
              <a:srgbClr val="F8F8F8"/>
            </a:solidFill>
            <a:effectLst>
              <a:outerShdw blurRad="25400" algn="tl" rotWithShape="0">
                <a:srgbClr val="000000">
                  <a:alpha val="43000"/>
                </a:srgbClr>
              </a:outerShdw>
            </a:effectLst>
          </a:endParaRP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4</xdr:col>
      <xdr:colOff>57150</xdr:colOff>
      <xdr:row>0</xdr:row>
      <xdr:rowOff>63022</xdr:rowOff>
    </xdr:from>
    <xdr:to>
      <xdr:col>8</xdr:col>
      <xdr:colOff>238126</xdr:colOff>
      <xdr:row>7</xdr:row>
      <xdr:rowOff>206373</xdr:rowOff>
    </xdr:to>
    <xdr:pic>
      <xdr:nvPicPr>
        <xdr:cNvPr id="45206" name="Picture 303">
          <a:extLst>
            <a:ext uri="{FF2B5EF4-FFF2-40B4-BE49-F238E27FC236}">
              <a16:creationId xmlns:a16="http://schemas.microsoft.com/office/drawing/2014/main" id="{00000000-0008-0000-1800-000096B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19300" y="63022"/>
          <a:ext cx="2238376" cy="1429226"/>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0</xdr:colOff>
          <xdr:row>3</xdr:row>
          <xdr:rowOff>180975</xdr:rowOff>
        </xdr:from>
        <xdr:to>
          <xdr:col>4</xdr:col>
          <xdr:colOff>209550</xdr:colOff>
          <xdr:row>5</xdr:row>
          <xdr:rowOff>9525</xdr:rowOff>
        </xdr:to>
        <xdr:sp macro="" textlink="">
          <xdr:nvSpPr>
            <xdr:cNvPr id="47369" name="Check Box 265" hidden="1">
              <a:extLst>
                <a:ext uri="{63B3BB69-23CF-44E3-9099-C40C66FF867C}">
                  <a14:compatExt spid="_x0000_s47369"/>
                </a:ext>
                <a:ext uri="{FF2B5EF4-FFF2-40B4-BE49-F238E27FC236}">
                  <a16:creationId xmlns:a16="http://schemas.microsoft.com/office/drawing/2014/main" id="{00000000-0008-0000-1900-000009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xdr:row>
          <xdr:rowOff>171450</xdr:rowOff>
        </xdr:from>
        <xdr:to>
          <xdr:col>7</xdr:col>
          <xdr:colOff>209550</xdr:colOff>
          <xdr:row>5</xdr:row>
          <xdr:rowOff>0</xdr:rowOff>
        </xdr:to>
        <xdr:sp macro="" textlink="">
          <xdr:nvSpPr>
            <xdr:cNvPr id="47370" name="Check Box 266" hidden="1">
              <a:extLst>
                <a:ext uri="{63B3BB69-23CF-44E3-9099-C40C66FF867C}">
                  <a14:compatExt spid="_x0000_s47370"/>
                </a:ext>
                <a:ext uri="{FF2B5EF4-FFF2-40B4-BE49-F238E27FC236}">
                  <a16:creationId xmlns:a16="http://schemas.microsoft.com/office/drawing/2014/main" id="{00000000-0008-0000-1900-00000A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3</xdr:row>
          <xdr:rowOff>180975</xdr:rowOff>
        </xdr:from>
        <xdr:to>
          <xdr:col>10</xdr:col>
          <xdr:colOff>219075</xdr:colOff>
          <xdr:row>5</xdr:row>
          <xdr:rowOff>9525</xdr:rowOff>
        </xdr:to>
        <xdr:sp macro="" textlink="">
          <xdr:nvSpPr>
            <xdr:cNvPr id="47372" name="Check Box 268" hidden="1">
              <a:extLst>
                <a:ext uri="{63B3BB69-23CF-44E3-9099-C40C66FF867C}">
                  <a14:compatExt spid="_x0000_s47372"/>
                </a:ext>
                <a:ext uri="{FF2B5EF4-FFF2-40B4-BE49-F238E27FC236}">
                  <a16:creationId xmlns:a16="http://schemas.microsoft.com/office/drawing/2014/main" id="{00000000-0008-0000-1900-00000C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xdr:row>
          <xdr:rowOff>180975</xdr:rowOff>
        </xdr:from>
        <xdr:to>
          <xdr:col>4</xdr:col>
          <xdr:colOff>209550</xdr:colOff>
          <xdr:row>8</xdr:row>
          <xdr:rowOff>9525</xdr:rowOff>
        </xdr:to>
        <xdr:sp macro="" textlink="">
          <xdr:nvSpPr>
            <xdr:cNvPr id="47376" name="Check Box 272" hidden="1">
              <a:extLst>
                <a:ext uri="{63B3BB69-23CF-44E3-9099-C40C66FF867C}">
                  <a14:compatExt spid="_x0000_s47376"/>
                </a:ext>
                <a:ext uri="{FF2B5EF4-FFF2-40B4-BE49-F238E27FC236}">
                  <a16:creationId xmlns:a16="http://schemas.microsoft.com/office/drawing/2014/main" id="{00000000-0008-0000-1900-000010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6</xdr:row>
          <xdr:rowOff>180975</xdr:rowOff>
        </xdr:from>
        <xdr:to>
          <xdr:col>10</xdr:col>
          <xdr:colOff>219075</xdr:colOff>
          <xdr:row>8</xdr:row>
          <xdr:rowOff>9525</xdr:rowOff>
        </xdr:to>
        <xdr:sp macro="" textlink="">
          <xdr:nvSpPr>
            <xdr:cNvPr id="47378" name="Check Box 274" hidden="1">
              <a:extLst>
                <a:ext uri="{63B3BB69-23CF-44E3-9099-C40C66FF867C}">
                  <a14:compatExt spid="_x0000_s47378"/>
                </a:ext>
                <a:ext uri="{FF2B5EF4-FFF2-40B4-BE49-F238E27FC236}">
                  <a16:creationId xmlns:a16="http://schemas.microsoft.com/office/drawing/2014/main" id="{00000000-0008-0000-1900-000012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xdr:row>
          <xdr:rowOff>180975</xdr:rowOff>
        </xdr:from>
        <xdr:to>
          <xdr:col>4</xdr:col>
          <xdr:colOff>209550</xdr:colOff>
          <xdr:row>9</xdr:row>
          <xdr:rowOff>9525</xdr:rowOff>
        </xdr:to>
        <xdr:sp macro="" textlink="">
          <xdr:nvSpPr>
            <xdr:cNvPr id="47379" name="Check Box 275" hidden="1">
              <a:extLst>
                <a:ext uri="{63B3BB69-23CF-44E3-9099-C40C66FF867C}">
                  <a14:compatExt spid="_x0000_s47379"/>
                </a:ext>
                <a:ext uri="{FF2B5EF4-FFF2-40B4-BE49-F238E27FC236}">
                  <a16:creationId xmlns:a16="http://schemas.microsoft.com/office/drawing/2014/main" id="{00000000-0008-0000-1900-000013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xdr:row>
          <xdr:rowOff>171450</xdr:rowOff>
        </xdr:from>
        <xdr:to>
          <xdr:col>7</xdr:col>
          <xdr:colOff>209550</xdr:colOff>
          <xdr:row>9</xdr:row>
          <xdr:rowOff>0</xdr:rowOff>
        </xdr:to>
        <xdr:sp macro="" textlink="">
          <xdr:nvSpPr>
            <xdr:cNvPr id="47380" name="Check Box 276" hidden="1">
              <a:extLst>
                <a:ext uri="{63B3BB69-23CF-44E3-9099-C40C66FF867C}">
                  <a14:compatExt spid="_x0000_s47380"/>
                </a:ext>
                <a:ext uri="{FF2B5EF4-FFF2-40B4-BE49-F238E27FC236}">
                  <a16:creationId xmlns:a16="http://schemas.microsoft.com/office/drawing/2014/main" id="{00000000-0008-0000-1900-000014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7</xdr:row>
          <xdr:rowOff>180975</xdr:rowOff>
        </xdr:from>
        <xdr:to>
          <xdr:col>10</xdr:col>
          <xdr:colOff>219075</xdr:colOff>
          <xdr:row>9</xdr:row>
          <xdr:rowOff>9525</xdr:rowOff>
        </xdr:to>
        <xdr:sp macro="" textlink="">
          <xdr:nvSpPr>
            <xdr:cNvPr id="47381" name="Check Box 277" hidden="1">
              <a:extLst>
                <a:ext uri="{63B3BB69-23CF-44E3-9099-C40C66FF867C}">
                  <a14:compatExt spid="_x0000_s47381"/>
                </a:ext>
                <a:ext uri="{FF2B5EF4-FFF2-40B4-BE49-F238E27FC236}">
                  <a16:creationId xmlns:a16="http://schemas.microsoft.com/office/drawing/2014/main" id="{00000000-0008-0000-1900-000015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xdr:row>
          <xdr:rowOff>180975</xdr:rowOff>
        </xdr:from>
        <xdr:to>
          <xdr:col>4</xdr:col>
          <xdr:colOff>209550</xdr:colOff>
          <xdr:row>10</xdr:row>
          <xdr:rowOff>9525</xdr:rowOff>
        </xdr:to>
        <xdr:sp macro="" textlink="">
          <xdr:nvSpPr>
            <xdr:cNvPr id="47382" name="Check Box 278" hidden="1">
              <a:extLst>
                <a:ext uri="{63B3BB69-23CF-44E3-9099-C40C66FF867C}">
                  <a14:compatExt spid="_x0000_s47382"/>
                </a:ext>
                <a:ext uri="{FF2B5EF4-FFF2-40B4-BE49-F238E27FC236}">
                  <a16:creationId xmlns:a16="http://schemas.microsoft.com/office/drawing/2014/main" id="{00000000-0008-0000-1900-000016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xdr:row>
          <xdr:rowOff>171450</xdr:rowOff>
        </xdr:from>
        <xdr:to>
          <xdr:col>7</xdr:col>
          <xdr:colOff>209550</xdr:colOff>
          <xdr:row>10</xdr:row>
          <xdr:rowOff>0</xdr:rowOff>
        </xdr:to>
        <xdr:sp macro="" textlink="">
          <xdr:nvSpPr>
            <xdr:cNvPr id="47383" name="Check Box 279" hidden="1">
              <a:extLst>
                <a:ext uri="{63B3BB69-23CF-44E3-9099-C40C66FF867C}">
                  <a14:compatExt spid="_x0000_s47383"/>
                </a:ext>
                <a:ext uri="{FF2B5EF4-FFF2-40B4-BE49-F238E27FC236}">
                  <a16:creationId xmlns:a16="http://schemas.microsoft.com/office/drawing/2014/main" id="{00000000-0008-0000-1900-000017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8</xdr:row>
          <xdr:rowOff>180975</xdr:rowOff>
        </xdr:from>
        <xdr:to>
          <xdr:col>10</xdr:col>
          <xdr:colOff>219075</xdr:colOff>
          <xdr:row>10</xdr:row>
          <xdr:rowOff>9525</xdr:rowOff>
        </xdr:to>
        <xdr:sp macro="" textlink="">
          <xdr:nvSpPr>
            <xdr:cNvPr id="47384" name="Check Box 280" hidden="1">
              <a:extLst>
                <a:ext uri="{63B3BB69-23CF-44E3-9099-C40C66FF867C}">
                  <a14:compatExt spid="_x0000_s47384"/>
                </a:ext>
                <a:ext uri="{FF2B5EF4-FFF2-40B4-BE49-F238E27FC236}">
                  <a16:creationId xmlns:a16="http://schemas.microsoft.com/office/drawing/2014/main" id="{00000000-0008-0000-1900-000018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xdr:row>
          <xdr:rowOff>180975</xdr:rowOff>
        </xdr:from>
        <xdr:to>
          <xdr:col>4</xdr:col>
          <xdr:colOff>209550</xdr:colOff>
          <xdr:row>11</xdr:row>
          <xdr:rowOff>9525</xdr:rowOff>
        </xdr:to>
        <xdr:sp macro="" textlink="">
          <xdr:nvSpPr>
            <xdr:cNvPr id="47385" name="Check Box 281" hidden="1">
              <a:extLst>
                <a:ext uri="{63B3BB69-23CF-44E3-9099-C40C66FF867C}">
                  <a14:compatExt spid="_x0000_s47385"/>
                </a:ext>
                <a:ext uri="{FF2B5EF4-FFF2-40B4-BE49-F238E27FC236}">
                  <a16:creationId xmlns:a16="http://schemas.microsoft.com/office/drawing/2014/main" id="{00000000-0008-0000-1900-000019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9</xdr:row>
          <xdr:rowOff>171450</xdr:rowOff>
        </xdr:from>
        <xdr:to>
          <xdr:col>7</xdr:col>
          <xdr:colOff>209550</xdr:colOff>
          <xdr:row>11</xdr:row>
          <xdr:rowOff>0</xdr:rowOff>
        </xdr:to>
        <xdr:sp macro="" textlink="">
          <xdr:nvSpPr>
            <xdr:cNvPr id="47386" name="Check Box 282" hidden="1">
              <a:extLst>
                <a:ext uri="{63B3BB69-23CF-44E3-9099-C40C66FF867C}">
                  <a14:compatExt spid="_x0000_s47386"/>
                </a:ext>
                <a:ext uri="{FF2B5EF4-FFF2-40B4-BE49-F238E27FC236}">
                  <a16:creationId xmlns:a16="http://schemas.microsoft.com/office/drawing/2014/main" id="{00000000-0008-0000-1900-00001A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9</xdr:row>
          <xdr:rowOff>180975</xdr:rowOff>
        </xdr:from>
        <xdr:to>
          <xdr:col>10</xdr:col>
          <xdr:colOff>219075</xdr:colOff>
          <xdr:row>11</xdr:row>
          <xdr:rowOff>9525</xdr:rowOff>
        </xdr:to>
        <xdr:sp macro="" textlink="">
          <xdr:nvSpPr>
            <xdr:cNvPr id="47387" name="Check Box 283" hidden="1">
              <a:extLst>
                <a:ext uri="{63B3BB69-23CF-44E3-9099-C40C66FF867C}">
                  <a14:compatExt spid="_x0000_s47387"/>
                </a:ext>
                <a:ext uri="{FF2B5EF4-FFF2-40B4-BE49-F238E27FC236}">
                  <a16:creationId xmlns:a16="http://schemas.microsoft.com/office/drawing/2014/main" id="{00000000-0008-0000-1900-00001B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xdr:row>
          <xdr:rowOff>180975</xdr:rowOff>
        </xdr:from>
        <xdr:to>
          <xdr:col>4</xdr:col>
          <xdr:colOff>209550</xdr:colOff>
          <xdr:row>12</xdr:row>
          <xdr:rowOff>9525</xdr:rowOff>
        </xdr:to>
        <xdr:sp macro="" textlink="">
          <xdr:nvSpPr>
            <xdr:cNvPr id="47388" name="Check Box 284" hidden="1">
              <a:extLst>
                <a:ext uri="{63B3BB69-23CF-44E3-9099-C40C66FF867C}">
                  <a14:compatExt spid="_x0000_s47388"/>
                </a:ext>
                <a:ext uri="{FF2B5EF4-FFF2-40B4-BE49-F238E27FC236}">
                  <a16:creationId xmlns:a16="http://schemas.microsoft.com/office/drawing/2014/main" id="{00000000-0008-0000-1900-00001C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xdr:row>
          <xdr:rowOff>171450</xdr:rowOff>
        </xdr:from>
        <xdr:to>
          <xdr:col>7</xdr:col>
          <xdr:colOff>209550</xdr:colOff>
          <xdr:row>12</xdr:row>
          <xdr:rowOff>0</xdr:rowOff>
        </xdr:to>
        <xdr:sp macro="" textlink="">
          <xdr:nvSpPr>
            <xdr:cNvPr id="47389" name="Check Box 285" hidden="1">
              <a:extLst>
                <a:ext uri="{63B3BB69-23CF-44E3-9099-C40C66FF867C}">
                  <a14:compatExt spid="_x0000_s47389"/>
                </a:ext>
                <a:ext uri="{FF2B5EF4-FFF2-40B4-BE49-F238E27FC236}">
                  <a16:creationId xmlns:a16="http://schemas.microsoft.com/office/drawing/2014/main" id="{00000000-0008-0000-1900-00001D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10</xdr:row>
          <xdr:rowOff>180975</xdr:rowOff>
        </xdr:from>
        <xdr:to>
          <xdr:col>10</xdr:col>
          <xdr:colOff>219075</xdr:colOff>
          <xdr:row>12</xdr:row>
          <xdr:rowOff>9525</xdr:rowOff>
        </xdr:to>
        <xdr:sp macro="" textlink="">
          <xdr:nvSpPr>
            <xdr:cNvPr id="47390" name="Check Box 286" hidden="1">
              <a:extLst>
                <a:ext uri="{63B3BB69-23CF-44E3-9099-C40C66FF867C}">
                  <a14:compatExt spid="_x0000_s47390"/>
                </a:ext>
                <a:ext uri="{FF2B5EF4-FFF2-40B4-BE49-F238E27FC236}">
                  <a16:creationId xmlns:a16="http://schemas.microsoft.com/office/drawing/2014/main" id="{00000000-0008-0000-1900-00001E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xdr:row>
          <xdr:rowOff>180975</xdr:rowOff>
        </xdr:from>
        <xdr:to>
          <xdr:col>4</xdr:col>
          <xdr:colOff>209550</xdr:colOff>
          <xdr:row>13</xdr:row>
          <xdr:rowOff>9525</xdr:rowOff>
        </xdr:to>
        <xdr:sp macro="" textlink="">
          <xdr:nvSpPr>
            <xdr:cNvPr id="47391" name="Check Box 287" hidden="1">
              <a:extLst>
                <a:ext uri="{63B3BB69-23CF-44E3-9099-C40C66FF867C}">
                  <a14:compatExt spid="_x0000_s47391"/>
                </a:ext>
                <a:ext uri="{FF2B5EF4-FFF2-40B4-BE49-F238E27FC236}">
                  <a16:creationId xmlns:a16="http://schemas.microsoft.com/office/drawing/2014/main" id="{00000000-0008-0000-1900-00001F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11</xdr:row>
          <xdr:rowOff>171450</xdr:rowOff>
        </xdr:from>
        <xdr:to>
          <xdr:col>7</xdr:col>
          <xdr:colOff>209550</xdr:colOff>
          <xdr:row>13</xdr:row>
          <xdr:rowOff>0</xdr:rowOff>
        </xdr:to>
        <xdr:sp macro="" textlink="">
          <xdr:nvSpPr>
            <xdr:cNvPr id="47392" name="Check Box 288" hidden="1">
              <a:extLst>
                <a:ext uri="{63B3BB69-23CF-44E3-9099-C40C66FF867C}">
                  <a14:compatExt spid="_x0000_s47392"/>
                </a:ext>
                <a:ext uri="{FF2B5EF4-FFF2-40B4-BE49-F238E27FC236}">
                  <a16:creationId xmlns:a16="http://schemas.microsoft.com/office/drawing/2014/main" id="{00000000-0008-0000-1900-000020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11</xdr:row>
          <xdr:rowOff>180975</xdr:rowOff>
        </xdr:from>
        <xdr:to>
          <xdr:col>10</xdr:col>
          <xdr:colOff>219075</xdr:colOff>
          <xdr:row>13</xdr:row>
          <xdr:rowOff>9525</xdr:rowOff>
        </xdr:to>
        <xdr:sp macro="" textlink="">
          <xdr:nvSpPr>
            <xdr:cNvPr id="47393" name="Check Box 289" hidden="1">
              <a:extLst>
                <a:ext uri="{63B3BB69-23CF-44E3-9099-C40C66FF867C}">
                  <a14:compatExt spid="_x0000_s47393"/>
                </a:ext>
                <a:ext uri="{FF2B5EF4-FFF2-40B4-BE49-F238E27FC236}">
                  <a16:creationId xmlns:a16="http://schemas.microsoft.com/office/drawing/2014/main" id="{00000000-0008-0000-1900-000021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xdr:row>
          <xdr:rowOff>180975</xdr:rowOff>
        </xdr:from>
        <xdr:to>
          <xdr:col>4</xdr:col>
          <xdr:colOff>209550</xdr:colOff>
          <xdr:row>14</xdr:row>
          <xdr:rowOff>9525</xdr:rowOff>
        </xdr:to>
        <xdr:sp macro="" textlink="">
          <xdr:nvSpPr>
            <xdr:cNvPr id="47394" name="Check Box 290" hidden="1">
              <a:extLst>
                <a:ext uri="{63B3BB69-23CF-44E3-9099-C40C66FF867C}">
                  <a14:compatExt spid="_x0000_s47394"/>
                </a:ext>
                <a:ext uri="{FF2B5EF4-FFF2-40B4-BE49-F238E27FC236}">
                  <a16:creationId xmlns:a16="http://schemas.microsoft.com/office/drawing/2014/main" id="{00000000-0008-0000-1900-000022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12</xdr:row>
          <xdr:rowOff>180975</xdr:rowOff>
        </xdr:from>
        <xdr:to>
          <xdr:col>10</xdr:col>
          <xdr:colOff>219075</xdr:colOff>
          <xdr:row>14</xdr:row>
          <xdr:rowOff>9525</xdr:rowOff>
        </xdr:to>
        <xdr:sp macro="" textlink="">
          <xdr:nvSpPr>
            <xdr:cNvPr id="47396" name="Check Box 292" hidden="1">
              <a:extLst>
                <a:ext uri="{63B3BB69-23CF-44E3-9099-C40C66FF867C}">
                  <a14:compatExt spid="_x0000_s47396"/>
                </a:ext>
                <a:ext uri="{FF2B5EF4-FFF2-40B4-BE49-F238E27FC236}">
                  <a16:creationId xmlns:a16="http://schemas.microsoft.com/office/drawing/2014/main" id="{00000000-0008-0000-1900-000024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xdr:row>
          <xdr:rowOff>180975</xdr:rowOff>
        </xdr:from>
        <xdr:to>
          <xdr:col>4</xdr:col>
          <xdr:colOff>209550</xdr:colOff>
          <xdr:row>17</xdr:row>
          <xdr:rowOff>9525</xdr:rowOff>
        </xdr:to>
        <xdr:sp macro="" textlink="">
          <xdr:nvSpPr>
            <xdr:cNvPr id="47400" name="Check Box 296" hidden="1">
              <a:extLst>
                <a:ext uri="{63B3BB69-23CF-44E3-9099-C40C66FF867C}">
                  <a14:compatExt spid="_x0000_s47400"/>
                </a:ext>
                <a:ext uri="{FF2B5EF4-FFF2-40B4-BE49-F238E27FC236}">
                  <a16:creationId xmlns:a16="http://schemas.microsoft.com/office/drawing/2014/main" id="{00000000-0008-0000-1900-000028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15</xdr:row>
          <xdr:rowOff>180975</xdr:rowOff>
        </xdr:from>
        <xdr:to>
          <xdr:col>10</xdr:col>
          <xdr:colOff>219075</xdr:colOff>
          <xdr:row>17</xdr:row>
          <xdr:rowOff>9525</xdr:rowOff>
        </xdr:to>
        <xdr:sp macro="" textlink="">
          <xdr:nvSpPr>
            <xdr:cNvPr id="47402" name="Check Box 298" hidden="1">
              <a:extLst>
                <a:ext uri="{63B3BB69-23CF-44E3-9099-C40C66FF867C}">
                  <a14:compatExt spid="_x0000_s47402"/>
                </a:ext>
                <a:ext uri="{FF2B5EF4-FFF2-40B4-BE49-F238E27FC236}">
                  <a16:creationId xmlns:a16="http://schemas.microsoft.com/office/drawing/2014/main" id="{00000000-0008-0000-1900-00002A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xdr:row>
          <xdr:rowOff>180975</xdr:rowOff>
        </xdr:from>
        <xdr:to>
          <xdr:col>4</xdr:col>
          <xdr:colOff>209550</xdr:colOff>
          <xdr:row>18</xdr:row>
          <xdr:rowOff>9525</xdr:rowOff>
        </xdr:to>
        <xdr:sp macro="" textlink="">
          <xdr:nvSpPr>
            <xdr:cNvPr id="47403" name="Check Box 299" hidden="1">
              <a:extLst>
                <a:ext uri="{63B3BB69-23CF-44E3-9099-C40C66FF867C}">
                  <a14:compatExt spid="_x0000_s47403"/>
                </a:ext>
                <a:ext uri="{FF2B5EF4-FFF2-40B4-BE49-F238E27FC236}">
                  <a16:creationId xmlns:a16="http://schemas.microsoft.com/office/drawing/2014/main" id="{00000000-0008-0000-1900-00002B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16</xdr:row>
          <xdr:rowOff>171450</xdr:rowOff>
        </xdr:from>
        <xdr:to>
          <xdr:col>7</xdr:col>
          <xdr:colOff>209550</xdr:colOff>
          <xdr:row>18</xdr:row>
          <xdr:rowOff>0</xdr:rowOff>
        </xdr:to>
        <xdr:sp macro="" textlink="">
          <xdr:nvSpPr>
            <xdr:cNvPr id="47404" name="Check Box 300" hidden="1">
              <a:extLst>
                <a:ext uri="{63B3BB69-23CF-44E3-9099-C40C66FF867C}">
                  <a14:compatExt spid="_x0000_s47404"/>
                </a:ext>
                <a:ext uri="{FF2B5EF4-FFF2-40B4-BE49-F238E27FC236}">
                  <a16:creationId xmlns:a16="http://schemas.microsoft.com/office/drawing/2014/main" id="{00000000-0008-0000-1900-00002C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16</xdr:row>
          <xdr:rowOff>180975</xdr:rowOff>
        </xdr:from>
        <xdr:to>
          <xdr:col>10</xdr:col>
          <xdr:colOff>219075</xdr:colOff>
          <xdr:row>18</xdr:row>
          <xdr:rowOff>9525</xdr:rowOff>
        </xdr:to>
        <xdr:sp macro="" textlink="">
          <xdr:nvSpPr>
            <xdr:cNvPr id="47405" name="Check Box 301" hidden="1">
              <a:extLst>
                <a:ext uri="{63B3BB69-23CF-44E3-9099-C40C66FF867C}">
                  <a14:compatExt spid="_x0000_s47405"/>
                </a:ext>
                <a:ext uri="{FF2B5EF4-FFF2-40B4-BE49-F238E27FC236}">
                  <a16:creationId xmlns:a16="http://schemas.microsoft.com/office/drawing/2014/main" id="{00000000-0008-0000-1900-00002D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xdr:row>
          <xdr:rowOff>180975</xdr:rowOff>
        </xdr:from>
        <xdr:to>
          <xdr:col>4</xdr:col>
          <xdr:colOff>209550</xdr:colOff>
          <xdr:row>21</xdr:row>
          <xdr:rowOff>9525</xdr:rowOff>
        </xdr:to>
        <xdr:sp macro="" textlink="">
          <xdr:nvSpPr>
            <xdr:cNvPr id="47406" name="Check Box 302" hidden="1">
              <a:extLst>
                <a:ext uri="{63B3BB69-23CF-44E3-9099-C40C66FF867C}">
                  <a14:compatExt spid="_x0000_s47406"/>
                </a:ext>
                <a:ext uri="{FF2B5EF4-FFF2-40B4-BE49-F238E27FC236}">
                  <a16:creationId xmlns:a16="http://schemas.microsoft.com/office/drawing/2014/main" id="{00000000-0008-0000-1900-00002E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19</xdr:row>
          <xdr:rowOff>171450</xdr:rowOff>
        </xdr:from>
        <xdr:to>
          <xdr:col>7</xdr:col>
          <xdr:colOff>209550</xdr:colOff>
          <xdr:row>21</xdr:row>
          <xdr:rowOff>0</xdr:rowOff>
        </xdr:to>
        <xdr:sp macro="" textlink="">
          <xdr:nvSpPr>
            <xdr:cNvPr id="47407" name="Check Box 303" hidden="1">
              <a:extLst>
                <a:ext uri="{63B3BB69-23CF-44E3-9099-C40C66FF867C}">
                  <a14:compatExt spid="_x0000_s47407"/>
                </a:ext>
                <a:ext uri="{FF2B5EF4-FFF2-40B4-BE49-F238E27FC236}">
                  <a16:creationId xmlns:a16="http://schemas.microsoft.com/office/drawing/2014/main" id="{00000000-0008-0000-1900-00002F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19</xdr:row>
          <xdr:rowOff>180975</xdr:rowOff>
        </xdr:from>
        <xdr:to>
          <xdr:col>10</xdr:col>
          <xdr:colOff>219075</xdr:colOff>
          <xdr:row>21</xdr:row>
          <xdr:rowOff>9525</xdr:rowOff>
        </xdr:to>
        <xdr:sp macro="" textlink="">
          <xdr:nvSpPr>
            <xdr:cNvPr id="47408" name="Check Box 304" hidden="1">
              <a:extLst>
                <a:ext uri="{63B3BB69-23CF-44E3-9099-C40C66FF867C}">
                  <a14:compatExt spid="_x0000_s47408"/>
                </a:ext>
                <a:ext uri="{FF2B5EF4-FFF2-40B4-BE49-F238E27FC236}">
                  <a16:creationId xmlns:a16="http://schemas.microsoft.com/office/drawing/2014/main" id="{00000000-0008-0000-1900-000030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xdr:row>
          <xdr:rowOff>180975</xdr:rowOff>
        </xdr:from>
        <xdr:to>
          <xdr:col>4</xdr:col>
          <xdr:colOff>209550</xdr:colOff>
          <xdr:row>22</xdr:row>
          <xdr:rowOff>9525</xdr:rowOff>
        </xdr:to>
        <xdr:sp macro="" textlink="">
          <xdr:nvSpPr>
            <xdr:cNvPr id="47409" name="Check Box 305" hidden="1">
              <a:extLst>
                <a:ext uri="{63B3BB69-23CF-44E3-9099-C40C66FF867C}">
                  <a14:compatExt spid="_x0000_s47409"/>
                </a:ext>
                <a:ext uri="{FF2B5EF4-FFF2-40B4-BE49-F238E27FC236}">
                  <a16:creationId xmlns:a16="http://schemas.microsoft.com/office/drawing/2014/main" id="{00000000-0008-0000-1900-000031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20</xdr:row>
          <xdr:rowOff>171450</xdr:rowOff>
        </xdr:from>
        <xdr:to>
          <xdr:col>7</xdr:col>
          <xdr:colOff>209550</xdr:colOff>
          <xdr:row>22</xdr:row>
          <xdr:rowOff>0</xdr:rowOff>
        </xdr:to>
        <xdr:sp macro="" textlink="">
          <xdr:nvSpPr>
            <xdr:cNvPr id="47410" name="Check Box 306" hidden="1">
              <a:extLst>
                <a:ext uri="{63B3BB69-23CF-44E3-9099-C40C66FF867C}">
                  <a14:compatExt spid="_x0000_s47410"/>
                </a:ext>
                <a:ext uri="{FF2B5EF4-FFF2-40B4-BE49-F238E27FC236}">
                  <a16:creationId xmlns:a16="http://schemas.microsoft.com/office/drawing/2014/main" id="{00000000-0008-0000-1900-000032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20</xdr:row>
          <xdr:rowOff>180975</xdr:rowOff>
        </xdr:from>
        <xdr:to>
          <xdr:col>10</xdr:col>
          <xdr:colOff>219075</xdr:colOff>
          <xdr:row>22</xdr:row>
          <xdr:rowOff>9525</xdr:rowOff>
        </xdr:to>
        <xdr:sp macro="" textlink="">
          <xdr:nvSpPr>
            <xdr:cNvPr id="47411" name="Check Box 307" hidden="1">
              <a:extLst>
                <a:ext uri="{63B3BB69-23CF-44E3-9099-C40C66FF867C}">
                  <a14:compatExt spid="_x0000_s47411"/>
                </a:ext>
                <a:ext uri="{FF2B5EF4-FFF2-40B4-BE49-F238E27FC236}">
                  <a16:creationId xmlns:a16="http://schemas.microsoft.com/office/drawing/2014/main" id="{00000000-0008-0000-1900-000033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23</xdr:row>
          <xdr:rowOff>180975</xdr:rowOff>
        </xdr:from>
        <xdr:to>
          <xdr:col>4</xdr:col>
          <xdr:colOff>209550</xdr:colOff>
          <xdr:row>25</xdr:row>
          <xdr:rowOff>9525</xdr:rowOff>
        </xdr:to>
        <xdr:sp macro="" textlink="">
          <xdr:nvSpPr>
            <xdr:cNvPr id="47412" name="Check Box 308" hidden="1">
              <a:extLst>
                <a:ext uri="{63B3BB69-23CF-44E3-9099-C40C66FF867C}">
                  <a14:compatExt spid="_x0000_s47412"/>
                </a:ext>
                <a:ext uri="{FF2B5EF4-FFF2-40B4-BE49-F238E27FC236}">
                  <a16:creationId xmlns:a16="http://schemas.microsoft.com/office/drawing/2014/main" id="{00000000-0008-0000-1900-000034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23</xdr:row>
          <xdr:rowOff>180975</xdr:rowOff>
        </xdr:from>
        <xdr:to>
          <xdr:col>10</xdr:col>
          <xdr:colOff>219075</xdr:colOff>
          <xdr:row>25</xdr:row>
          <xdr:rowOff>9525</xdr:rowOff>
        </xdr:to>
        <xdr:sp macro="" textlink="">
          <xdr:nvSpPr>
            <xdr:cNvPr id="47414" name="Check Box 310" hidden="1">
              <a:extLst>
                <a:ext uri="{63B3BB69-23CF-44E3-9099-C40C66FF867C}">
                  <a14:compatExt spid="_x0000_s47414"/>
                </a:ext>
                <a:ext uri="{FF2B5EF4-FFF2-40B4-BE49-F238E27FC236}">
                  <a16:creationId xmlns:a16="http://schemas.microsoft.com/office/drawing/2014/main" id="{00000000-0008-0000-1900-000036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26</xdr:row>
          <xdr:rowOff>180975</xdr:rowOff>
        </xdr:from>
        <xdr:to>
          <xdr:col>4</xdr:col>
          <xdr:colOff>209550</xdr:colOff>
          <xdr:row>28</xdr:row>
          <xdr:rowOff>9525</xdr:rowOff>
        </xdr:to>
        <xdr:sp macro="" textlink="">
          <xdr:nvSpPr>
            <xdr:cNvPr id="47415" name="Check Box 311" hidden="1">
              <a:extLst>
                <a:ext uri="{63B3BB69-23CF-44E3-9099-C40C66FF867C}">
                  <a14:compatExt spid="_x0000_s47415"/>
                </a:ext>
                <a:ext uri="{FF2B5EF4-FFF2-40B4-BE49-F238E27FC236}">
                  <a16:creationId xmlns:a16="http://schemas.microsoft.com/office/drawing/2014/main" id="{00000000-0008-0000-1900-000037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26</xdr:row>
          <xdr:rowOff>180975</xdr:rowOff>
        </xdr:from>
        <xdr:to>
          <xdr:col>10</xdr:col>
          <xdr:colOff>219075</xdr:colOff>
          <xdr:row>28</xdr:row>
          <xdr:rowOff>9525</xdr:rowOff>
        </xdr:to>
        <xdr:sp macro="" textlink="">
          <xdr:nvSpPr>
            <xdr:cNvPr id="47417" name="Check Box 313" hidden="1">
              <a:extLst>
                <a:ext uri="{63B3BB69-23CF-44E3-9099-C40C66FF867C}">
                  <a14:compatExt spid="_x0000_s47417"/>
                </a:ext>
                <a:ext uri="{FF2B5EF4-FFF2-40B4-BE49-F238E27FC236}">
                  <a16:creationId xmlns:a16="http://schemas.microsoft.com/office/drawing/2014/main" id="{00000000-0008-0000-1900-000039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29</xdr:row>
          <xdr:rowOff>180975</xdr:rowOff>
        </xdr:from>
        <xdr:to>
          <xdr:col>4</xdr:col>
          <xdr:colOff>209550</xdr:colOff>
          <xdr:row>31</xdr:row>
          <xdr:rowOff>9525</xdr:rowOff>
        </xdr:to>
        <xdr:sp macro="" textlink="">
          <xdr:nvSpPr>
            <xdr:cNvPr id="47418" name="Check Box 314" hidden="1">
              <a:extLst>
                <a:ext uri="{63B3BB69-23CF-44E3-9099-C40C66FF867C}">
                  <a14:compatExt spid="_x0000_s47418"/>
                </a:ext>
                <a:ext uri="{FF2B5EF4-FFF2-40B4-BE49-F238E27FC236}">
                  <a16:creationId xmlns:a16="http://schemas.microsoft.com/office/drawing/2014/main" id="{00000000-0008-0000-1900-00003A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29</xdr:row>
          <xdr:rowOff>171450</xdr:rowOff>
        </xdr:from>
        <xdr:to>
          <xdr:col>7</xdr:col>
          <xdr:colOff>209550</xdr:colOff>
          <xdr:row>31</xdr:row>
          <xdr:rowOff>0</xdr:rowOff>
        </xdr:to>
        <xdr:sp macro="" textlink="">
          <xdr:nvSpPr>
            <xdr:cNvPr id="47419" name="Check Box 315" hidden="1">
              <a:extLst>
                <a:ext uri="{63B3BB69-23CF-44E3-9099-C40C66FF867C}">
                  <a14:compatExt spid="_x0000_s47419"/>
                </a:ext>
                <a:ext uri="{FF2B5EF4-FFF2-40B4-BE49-F238E27FC236}">
                  <a16:creationId xmlns:a16="http://schemas.microsoft.com/office/drawing/2014/main" id="{00000000-0008-0000-1900-00003B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29</xdr:row>
          <xdr:rowOff>180975</xdr:rowOff>
        </xdr:from>
        <xdr:to>
          <xdr:col>10</xdr:col>
          <xdr:colOff>219075</xdr:colOff>
          <xdr:row>31</xdr:row>
          <xdr:rowOff>9525</xdr:rowOff>
        </xdr:to>
        <xdr:sp macro="" textlink="">
          <xdr:nvSpPr>
            <xdr:cNvPr id="47420" name="Check Box 316" hidden="1">
              <a:extLst>
                <a:ext uri="{63B3BB69-23CF-44E3-9099-C40C66FF867C}">
                  <a14:compatExt spid="_x0000_s47420"/>
                </a:ext>
                <a:ext uri="{FF2B5EF4-FFF2-40B4-BE49-F238E27FC236}">
                  <a16:creationId xmlns:a16="http://schemas.microsoft.com/office/drawing/2014/main" id="{00000000-0008-0000-1900-00003C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30</xdr:row>
          <xdr:rowOff>180975</xdr:rowOff>
        </xdr:from>
        <xdr:to>
          <xdr:col>4</xdr:col>
          <xdr:colOff>209550</xdr:colOff>
          <xdr:row>32</xdr:row>
          <xdr:rowOff>9525</xdr:rowOff>
        </xdr:to>
        <xdr:sp macro="" textlink="">
          <xdr:nvSpPr>
            <xdr:cNvPr id="47421" name="Check Box 317" hidden="1">
              <a:extLst>
                <a:ext uri="{63B3BB69-23CF-44E3-9099-C40C66FF867C}">
                  <a14:compatExt spid="_x0000_s47421"/>
                </a:ext>
                <a:ext uri="{FF2B5EF4-FFF2-40B4-BE49-F238E27FC236}">
                  <a16:creationId xmlns:a16="http://schemas.microsoft.com/office/drawing/2014/main" id="{00000000-0008-0000-1900-00003D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30</xdr:row>
          <xdr:rowOff>171450</xdr:rowOff>
        </xdr:from>
        <xdr:to>
          <xdr:col>7</xdr:col>
          <xdr:colOff>209550</xdr:colOff>
          <xdr:row>32</xdr:row>
          <xdr:rowOff>0</xdr:rowOff>
        </xdr:to>
        <xdr:sp macro="" textlink="">
          <xdr:nvSpPr>
            <xdr:cNvPr id="47422" name="Check Box 318" hidden="1">
              <a:extLst>
                <a:ext uri="{63B3BB69-23CF-44E3-9099-C40C66FF867C}">
                  <a14:compatExt spid="_x0000_s47422"/>
                </a:ext>
                <a:ext uri="{FF2B5EF4-FFF2-40B4-BE49-F238E27FC236}">
                  <a16:creationId xmlns:a16="http://schemas.microsoft.com/office/drawing/2014/main" id="{00000000-0008-0000-1900-00003E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30</xdr:row>
          <xdr:rowOff>180975</xdr:rowOff>
        </xdr:from>
        <xdr:to>
          <xdr:col>10</xdr:col>
          <xdr:colOff>219075</xdr:colOff>
          <xdr:row>32</xdr:row>
          <xdr:rowOff>9525</xdr:rowOff>
        </xdr:to>
        <xdr:sp macro="" textlink="">
          <xdr:nvSpPr>
            <xdr:cNvPr id="47423" name="Check Box 319" hidden="1">
              <a:extLst>
                <a:ext uri="{63B3BB69-23CF-44E3-9099-C40C66FF867C}">
                  <a14:compatExt spid="_x0000_s47423"/>
                </a:ext>
                <a:ext uri="{FF2B5EF4-FFF2-40B4-BE49-F238E27FC236}">
                  <a16:creationId xmlns:a16="http://schemas.microsoft.com/office/drawing/2014/main" id="{00000000-0008-0000-1900-00003F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33</xdr:row>
          <xdr:rowOff>180975</xdr:rowOff>
        </xdr:from>
        <xdr:to>
          <xdr:col>4</xdr:col>
          <xdr:colOff>209550</xdr:colOff>
          <xdr:row>35</xdr:row>
          <xdr:rowOff>9525</xdr:rowOff>
        </xdr:to>
        <xdr:sp macro="" textlink="">
          <xdr:nvSpPr>
            <xdr:cNvPr id="47424" name="Check Box 320" hidden="1">
              <a:extLst>
                <a:ext uri="{63B3BB69-23CF-44E3-9099-C40C66FF867C}">
                  <a14:compatExt spid="_x0000_s47424"/>
                </a:ext>
                <a:ext uri="{FF2B5EF4-FFF2-40B4-BE49-F238E27FC236}">
                  <a16:creationId xmlns:a16="http://schemas.microsoft.com/office/drawing/2014/main" id="{00000000-0008-0000-1900-000040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33</xdr:row>
          <xdr:rowOff>171450</xdr:rowOff>
        </xdr:from>
        <xdr:to>
          <xdr:col>7</xdr:col>
          <xdr:colOff>209550</xdr:colOff>
          <xdr:row>35</xdr:row>
          <xdr:rowOff>0</xdr:rowOff>
        </xdr:to>
        <xdr:sp macro="" textlink="">
          <xdr:nvSpPr>
            <xdr:cNvPr id="47425" name="Check Box 321" hidden="1">
              <a:extLst>
                <a:ext uri="{63B3BB69-23CF-44E3-9099-C40C66FF867C}">
                  <a14:compatExt spid="_x0000_s47425"/>
                </a:ext>
                <a:ext uri="{FF2B5EF4-FFF2-40B4-BE49-F238E27FC236}">
                  <a16:creationId xmlns:a16="http://schemas.microsoft.com/office/drawing/2014/main" id="{00000000-0008-0000-1900-000041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33</xdr:row>
          <xdr:rowOff>180975</xdr:rowOff>
        </xdr:from>
        <xdr:to>
          <xdr:col>10</xdr:col>
          <xdr:colOff>219075</xdr:colOff>
          <xdr:row>35</xdr:row>
          <xdr:rowOff>9525</xdr:rowOff>
        </xdr:to>
        <xdr:sp macro="" textlink="">
          <xdr:nvSpPr>
            <xdr:cNvPr id="47426" name="Check Box 322" hidden="1">
              <a:extLst>
                <a:ext uri="{63B3BB69-23CF-44E3-9099-C40C66FF867C}">
                  <a14:compatExt spid="_x0000_s47426"/>
                </a:ext>
                <a:ext uri="{FF2B5EF4-FFF2-40B4-BE49-F238E27FC236}">
                  <a16:creationId xmlns:a16="http://schemas.microsoft.com/office/drawing/2014/main" id="{00000000-0008-0000-1900-000042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34</xdr:row>
          <xdr:rowOff>180975</xdr:rowOff>
        </xdr:from>
        <xdr:to>
          <xdr:col>4</xdr:col>
          <xdr:colOff>209550</xdr:colOff>
          <xdr:row>36</xdr:row>
          <xdr:rowOff>9525</xdr:rowOff>
        </xdr:to>
        <xdr:sp macro="" textlink="">
          <xdr:nvSpPr>
            <xdr:cNvPr id="47427" name="Check Box 323" hidden="1">
              <a:extLst>
                <a:ext uri="{63B3BB69-23CF-44E3-9099-C40C66FF867C}">
                  <a14:compatExt spid="_x0000_s47427"/>
                </a:ext>
                <a:ext uri="{FF2B5EF4-FFF2-40B4-BE49-F238E27FC236}">
                  <a16:creationId xmlns:a16="http://schemas.microsoft.com/office/drawing/2014/main" id="{00000000-0008-0000-1900-000043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34</xdr:row>
          <xdr:rowOff>171450</xdr:rowOff>
        </xdr:from>
        <xdr:to>
          <xdr:col>7</xdr:col>
          <xdr:colOff>209550</xdr:colOff>
          <xdr:row>36</xdr:row>
          <xdr:rowOff>0</xdr:rowOff>
        </xdr:to>
        <xdr:sp macro="" textlink="">
          <xdr:nvSpPr>
            <xdr:cNvPr id="47428" name="Check Box 324" hidden="1">
              <a:extLst>
                <a:ext uri="{63B3BB69-23CF-44E3-9099-C40C66FF867C}">
                  <a14:compatExt spid="_x0000_s47428"/>
                </a:ext>
                <a:ext uri="{FF2B5EF4-FFF2-40B4-BE49-F238E27FC236}">
                  <a16:creationId xmlns:a16="http://schemas.microsoft.com/office/drawing/2014/main" id="{00000000-0008-0000-1900-000044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34</xdr:row>
          <xdr:rowOff>180975</xdr:rowOff>
        </xdr:from>
        <xdr:to>
          <xdr:col>10</xdr:col>
          <xdr:colOff>219075</xdr:colOff>
          <xdr:row>36</xdr:row>
          <xdr:rowOff>9525</xdr:rowOff>
        </xdr:to>
        <xdr:sp macro="" textlink="">
          <xdr:nvSpPr>
            <xdr:cNvPr id="47429" name="Check Box 325" hidden="1">
              <a:extLst>
                <a:ext uri="{63B3BB69-23CF-44E3-9099-C40C66FF867C}">
                  <a14:compatExt spid="_x0000_s47429"/>
                </a:ext>
                <a:ext uri="{FF2B5EF4-FFF2-40B4-BE49-F238E27FC236}">
                  <a16:creationId xmlns:a16="http://schemas.microsoft.com/office/drawing/2014/main" id="{00000000-0008-0000-1900-000045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39</xdr:row>
          <xdr:rowOff>180975</xdr:rowOff>
        </xdr:from>
        <xdr:to>
          <xdr:col>4</xdr:col>
          <xdr:colOff>209550</xdr:colOff>
          <xdr:row>41</xdr:row>
          <xdr:rowOff>9525</xdr:rowOff>
        </xdr:to>
        <xdr:sp macro="" textlink="">
          <xdr:nvSpPr>
            <xdr:cNvPr id="47430" name="Check Box 326" hidden="1">
              <a:extLst>
                <a:ext uri="{63B3BB69-23CF-44E3-9099-C40C66FF867C}">
                  <a14:compatExt spid="_x0000_s47430"/>
                </a:ext>
                <a:ext uri="{FF2B5EF4-FFF2-40B4-BE49-F238E27FC236}">
                  <a16:creationId xmlns:a16="http://schemas.microsoft.com/office/drawing/2014/main" id="{00000000-0008-0000-1900-000046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39</xdr:row>
          <xdr:rowOff>180975</xdr:rowOff>
        </xdr:from>
        <xdr:to>
          <xdr:col>11</xdr:col>
          <xdr:colOff>0</xdr:colOff>
          <xdr:row>41</xdr:row>
          <xdr:rowOff>9525</xdr:rowOff>
        </xdr:to>
        <xdr:sp macro="" textlink="">
          <xdr:nvSpPr>
            <xdr:cNvPr id="47432" name="Check Box 328" hidden="1">
              <a:extLst>
                <a:ext uri="{63B3BB69-23CF-44E3-9099-C40C66FF867C}">
                  <a14:compatExt spid="_x0000_s47432"/>
                </a:ext>
                <a:ext uri="{FF2B5EF4-FFF2-40B4-BE49-F238E27FC236}">
                  <a16:creationId xmlns:a16="http://schemas.microsoft.com/office/drawing/2014/main" id="{00000000-0008-0000-1900-000048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42</xdr:row>
          <xdr:rowOff>180975</xdr:rowOff>
        </xdr:from>
        <xdr:to>
          <xdr:col>4</xdr:col>
          <xdr:colOff>209550</xdr:colOff>
          <xdr:row>44</xdr:row>
          <xdr:rowOff>9525</xdr:rowOff>
        </xdr:to>
        <xdr:sp macro="" textlink="">
          <xdr:nvSpPr>
            <xdr:cNvPr id="47433" name="Check Box 329" hidden="1">
              <a:extLst>
                <a:ext uri="{63B3BB69-23CF-44E3-9099-C40C66FF867C}">
                  <a14:compatExt spid="_x0000_s47433"/>
                </a:ext>
                <a:ext uri="{FF2B5EF4-FFF2-40B4-BE49-F238E27FC236}">
                  <a16:creationId xmlns:a16="http://schemas.microsoft.com/office/drawing/2014/main" id="{00000000-0008-0000-1900-000049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42</xdr:row>
          <xdr:rowOff>180975</xdr:rowOff>
        </xdr:from>
        <xdr:to>
          <xdr:col>11</xdr:col>
          <xdr:colOff>0</xdr:colOff>
          <xdr:row>44</xdr:row>
          <xdr:rowOff>9525</xdr:rowOff>
        </xdr:to>
        <xdr:sp macro="" textlink="">
          <xdr:nvSpPr>
            <xdr:cNvPr id="47435" name="Check Box 331" hidden="1">
              <a:extLst>
                <a:ext uri="{63B3BB69-23CF-44E3-9099-C40C66FF867C}">
                  <a14:compatExt spid="_x0000_s47435"/>
                </a:ext>
                <a:ext uri="{FF2B5EF4-FFF2-40B4-BE49-F238E27FC236}">
                  <a16:creationId xmlns:a16="http://schemas.microsoft.com/office/drawing/2014/main" id="{00000000-0008-0000-1900-00004B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43</xdr:row>
          <xdr:rowOff>180975</xdr:rowOff>
        </xdr:from>
        <xdr:to>
          <xdr:col>4</xdr:col>
          <xdr:colOff>209550</xdr:colOff>
          <xdr:row>45</xdr:row>
          <xdr:rowOff>9525</xdr:rowOff>
        </xdr:to>
        <xdr:sp macro="" textlink="">
          <xdr:nvSpPr>
            <xdr:cNvPr id="47436" name="Check Box 332" hidden="1">
              <a:extLst>
                <a:ext uri="{63B3BB69-23CF-44E3-9099-C40C66FF867C}">
                  <a14:compatExt spid="_x0000_s47436"/>
                </a:ext>
                <a:ext uri="{FF2B5EF4-FFF2-40B4-BE49-F238E27FC236}">
                  <a16:creationId xmlns:a16="http://schemas.microsoft.com/office/drawing/2014/main" id="{00000000-0008-0000-1900-00004C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43</xdr:row>
          <xdr:rowOff>180975</xdr:rowOff>
        </xdr:from>
        <xdr:to>
          <xdr:col>11</xdr:col>
          <xdr:colOff>0</xdr:colOff>
          <xdr:row>45</xdr:row>
          <xdr:rowOff>9525</xdr:rowOff>
        </xdr:to>
        <xdr:sp macro="" textlink="">
          <xdr:nvSpPr>
            <xdr:cNvPr id="47438" name="Check Box 334" hidden="1">
              <a:extLst>
                <a:ext uri="{63B3BB69-23CF-44E3-9099-C40C66FF867C}">
                  <a14:compatExt spid="_x0000_s47438"/>
                </a:ext>
                <a:ext uri="{FF2B5EF4-FFF2-40B4-BE49-F238E27FC236}">
                  <a16:creationId xmlns:a16="http://schemas.microsoft.com/office/drawing/2014/main" id="{00000000-0008-0000-1900-00004E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46</xdr:row>
          <xdr:rowOff>180975</xdr:rowOff>
        </xdr:from>
        <xdr:to>
          <xdr:col>4</xdr:col>
          <xdr:colOff>209550</xdr:colOff>
          <xdr:row>48</xdr:row>
          <xdr:rowOff>9525</xdr:rowOff>
        </xdr:to>
        <xdr:sp macro="" textlink="">
          <xdr:nvSpPr>
            <xdr:cNvPr id="47439" name="Check Box 335" hidden="1">
              <a:extLst>
                <a:ext uri="{63B3BB69-23CF-44E3-9099-C40C66FF867C}">
                  <a14:compatExt spid="_x0000_s47439"/>
                </a:ext>
                <a:ext uri="{FF2B5EF4-FFF2-40B4-BE49-F238E27FC236}">
                  <a16:creationId xmlns:a16="http://schemas.microsoft.com/office/drawing/2014/main" id="{00000000-0008-0000-1900-00004F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46</xdr:row>
          <xdr:rowOff>180975</xdr:rowOff>
        </xdr:from>
        <xdr:to>
          <xdr:col>11</xdr:col>
          <xdr:colOff>0</xdr:colOff>
          <xdr:row>48</xdr:row>
          <xdr:rowOff>9525</xdr:rowOff>
        </xdr:to>
        <xdr:sp macro="" textlink="">
          <xdr:nvSpPr>
            <xdr:cNvPr id="47441" name="Check Box 337" hidden="1">
              <a:extLst>
                <a:ext uri="{63B3BB69-23CF-44E3-9099-C40C66FF867C}">
                  <a14:compatExt spid="_x0000_s47441"/>
                </a:ext>
                <a:ext uri="{FF2B5EF4-FFF2-40B4-BE49-F238E27FC236}">
                  <a16:creationId xmlns:a16="http://schemas.microsoft.com/office/drawing/2014/main" id="{00000000-0008-0000-1900-000051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47</xdr:row>
          <xdr:rowOff>180975</xdr:rowOff>
        </xdr:from>
        <xdr:to>
          <xdr:col>4</xdr:col>
          <xdr:colOff>209550</xdr:colOff>
          <xdr:row>49</xdr:row>
          <xdr:rowOff>9525</xdr:rowOff>
        </xdr:to>
        <xdr:sp macro="" textlink="">
          <xdr:nvSpPr>
            <xdr:cNvPr id="47442" name="Check Box 338" hidden="1">
              <a:extLst>
                <a:ext uri="{63B3BB69-23CF-44E3-9099-C40C66FF867C}">
                  <a14:compatExt spid="_x0000_s47442"/>
                </a:ext>
                <a:ext uri="{FF2B5EF4-FFF2-40B4-BE49-F238E27FC236}">
                  <a16:creationId xmlns:a16="http://schemas.microsoft.com/office/drawing/2014/main" id="{00000000-0008-0000-1900-000052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47</xdr:row>
          <xdr:rowOff>171450</xdr:rowOff>
        </xdr:from>
        <xdr:to>
          <xdr:col>7</xdr:col>
          <xdr:colOff>209550</xdr:colOff>
          <xdr:row>49</xdr:row>
          <xdr:rowOff>0</xdr:rowOff>
        </xdr:to>
        <xdr:sp macro="" textlink="">
          <xdr:nvSpPr>
            <xdr:cNvPr id="47443" name="Check Box 339" hidden="1">
              <a:extLst>
                <a:ext uri="{63B3BB69-23CF-44E3-9099-C40C66FF867C}">
                  <a14:compatExt spid="_x0000_s47443"/>
                </a:ext>
                <a:ext uri="{FF2B5EF4-FFF2-40B4-BE49-F238E27FC236}">
                  <a16:creationId xmlns:a16="http://schemas.microsoft.com/office/drawing/2014/main" id="{00000000-0008-0000-1900-000053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47</xdr:row>
          <xdr:rowOff>180975</xdr:rowOff>
        </xdr:from>
        <xdr:to>
          <xdr:col>11</xdr:col>
          <xdr:colOff>0</xdr:colOff>
          <xdr:row>49</xdr:row>
          <xdr:rowOff>9525</xdr:rowOff>
        </xdr:to>
        <xdr:sp macro="" textlink="">
          <xdr:nvSpPr>
            <xdr:cNvPr id="47444" name="Check Box 340" hidden="1">
              <a:extLst>
                <a:ext uri="{63B3BB69-23CF-44E3-9099-C40C66FF867C}">
                  <a14:compatExt spid="_x0000_s47444"/>
                </a:ext>
                <a:ext uri="{FF2B5EF4-FFF2-40B4-BE49-F238E27FC236}">
                  <a16:creationId xmlns:a16="http://schemas.microsoft.com/office/drawing/2014/main" id="{00000000-0008-0000-1900-000054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50</xdr:row>
          <xdr:rowOff>180975</xdr:rowOff>
        </xdr:from>
        <xdr:to>
          <xdr:col>4</xdr:col>
          <xdr:colOff>209550</xdr:colOff>
          <xdr:row>52</xdr:row>
          <xdr:rowOff>19050</xdr:rowOff>
        </xdr:to>
        <xdr:sp macro="" textlink="">
          <xdr:nvSpPr>
            <xdr:cNvPr id="47445" name="Check Box 341" hidden="1">
              <a:extLst>
                <a:ext uri="{63B3BB69-23CF-44E3-9099-C40C66FF867C}">
                  <a14:compatExt spid="_x0000_s47445"/>
                </a:ext>
                <a:ext uri="{FF2B5EF4-FFF2-40B4-BE49-F238E27FC236}">
                  <a16:creationId xmlns:a16="http://schemas.microsoft.com/office/drawing/2014/main" id="{00000000-0008-0000-1900-000055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50</xdr:row>
          <xdr:rowOff>180975</xdr:rowOff>
        </xdr:from>
        <xdr:to>
          <xdr:col>11</xdr:col>
          <xdr:colOff>0</xdr:colOff>
          <xdr:row>52</xdr:row>
          <xdr:rowOff>19050</xdr:rowOff>
        </xdr:to>
        <xdr:sp macro="" textlink="">
          <xdr:nvSpPr>
            <xdr:cNvPr id="47447" name="Check Box 343" hidden="1">
              <a:extLst>
                <a:ext uri="{63B3BB69-23CF-44E3-9099-C40C66FF867C}">
                  <a14:compatExt spid="_x0000_s47447"/>
                </a:ext>
                <a:ext uri="{FF2B5EF4-FFF2-40B4-BE49-F238E27FC236}">
                  <a16:creationId xmlns:a16="http://schemas.microsoft.com/office/drawing/2014/main" id="{00000000-0008-0000-1900-000057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36</xdr:row>
          <xdr:rowOff>180975</xdr:rowOff>
        </xdr:from>
        <xdr:to>
          <xdr:col>4</xdr:col>
          <xdr:colOff>209550</xdr:colOff>
          <xdr:row>38</xdr:row>
          <xdr:rowOff>19050</xdr:rowOff>
        </xdr:to>
        <xdr:sp macro="" textlink="">
          <xdr:nvSpPr>
            <xdr:cNvPr id="47448" name="Check Box 344" hidden="1">
              <a:extLst>
                <a:ext uri="{63B3BB69-23CF-44E3-9099-C40C66FF867C}">
                  <a14:compatExt spid="_x0000_s47448"/>
                </a:ext>
                <a:ext uri="{FF2B5EF4-FFF2-40B4-BE49-F238E27FC236}">
                  <a16:creationId xmlns:a16="http://schemas.microsoft.com/office/drawing/2014/main" id="{00000000-0008-0000-1900-000058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36</xdr:row>
          <xdr:rowOff>171450</xdr:rowOff>
        </xdr:from>
        <xdr:to>
          <xdr:col>7</xdr:col>
          <xdr:colOff>209550</xdr:colOff>
          <xdr:row>38</xdr:row>
          <xdr:rowOff>19050</xdr:rowOff>
        </xdr:to>
        <xdr:sp macro="" textlink="">
          <xdr:nvSpPr>
            <xdr:cNvPr id="47449" name="Check Box 345" hidden="1">
              <a:extLst>
                <a:ext uri="{63B3BB69-23CF-44E3-9099-C40C66FF867C}">
                  <a14:compatExt spid="_x0000_s47449"/>
                </a:ext>
                <a:ext uri="{FF2B5EF4-FFF2-40B4-BE49-F238E27FC236}">
                  <a16:creationId xmlns:a16="http://schemas.microsoft.com/office/drawing/2014/main" id="{00000000-0008-0000-1900-000059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36</xdr:row>
          <xdr:rowOff>180975</xdr:rowOff>
        </xdr:from>
        <xdr:to>
          <xdr:col>10</xdr:col>
          <xdr:colOff>219075</xdr:colOff>
          <xdr:row>38</xdr:row>
          <xdr:rowOff>19050</xdr:rowOff>
        </xdr:to>
        <xdr:sp macro="" textlink="">
          <xdr:nvSpPr>
            <xdr:cNvPr id="47450" name="Check Box 346" hidden="1">
              <a:extLst>
                <a:ext uri="{63B3BB69-23CF-44E3-9099-C40C66FF867C}">
                  <a14:compatExt spid="_x0000_s47450"/>
                </a:ext>
                <a:ext uri="{FF2B5EF4-FFF2-40B4-BE49-F238E27FC236}">
                  <a16:creationId xmlns:a16="http://schemas.microsoft.com/office/drawing/2014/main" id="{00000000-0008-0000-1900-00005A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0</xdr:colOff>
          <xdr:row>3</xdr:row>
          <xdr:rowOff>180975</xdr:rowOff>
        </xdr:from>
        <xdr:to>
          <xdr:col>4</xdr:col>
          <xdr:colOff>209550</xdr:colOff>
          <xdr:row>5</xdr:row>
          <xdr:rowOff>9525</xdr:rowOff>
        </xdr:to>
        <xdr:sp macro="" textlink="">
          <xdr:nvSpPr>
            <xdr:cNvPr id="32138" name="Check Box 394" hidden="1">
              <a:extLst>
                <a:ext uri="{63B3BB69-23CF-44E3-9099-C40C66FF867C}">
                  <a14:compatExt spid="_x0000_s32138"/>
                </a:ext>
                <a:ext uri="{FF2B5EF4-FFF2-40B4-BE49-F238E27FC236}">
                  <a16:creationId xmlns:a16="http://schemas.microsoft.com/office/drawing/2014/main" id="{00000000-0008-0000-1A00-00008A7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xdr:row>
          <xdr:rowOff>171450</xdr:rowOff>
        </xdr:from>
        <xdr:to>
          <xdr:col>7</xdr:col>
          <xdr:colOff>209550</xdr:colOff>
          <xdr:row>5</xdr:row>
          <xdr:rowOff>0</xdr:rowOff>
        </xdr:to>
        <xdr:sp macro="" textlink="">
          <xdr:nvSpPr>
            <xdr:cNvPr id="32139" name="Check Box 395" hidden="1">
              <a:extLst>
                <a:ext uri="{63B3BB69-23CF-44E3-9099-C40C66FF867C}">
                  <a14:compatExt spid="_x0000_s32139"/>
                </a:ext>
                <a:ext uri="{FF2B5EF4-FFF2-40B4-BE49-F238E27FC236}">
                  <a16:creationId xmlns:a16="http://schemas.microsoft.com/office/drawing/2014/main" id="{00000000-0008-0000-1A00-00008B7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3</xdr:row>
          <xdr:rowOff>180975</xdr:rowOff>
        </xdr:from>
        <xdr:to>
          <xdr:col>11</xdr:col>
          <xdr:colOff>0</xdr:colOff>
          <xdr:row>5</xdr:row>
          <xdr:rowOff>9525</xdr:rowOff>
        </xdr:to>
        <xdr:sp macro="" textlink="">
          <xdr:nvSpPr>
            <xdr:cNvPr id="32140" name="Check Box 396" hidden="1">
              <a:extLst>
                <a:ext uri="{63B3BB69-23CF-44E3-9099-C40C66FF867C}">
                  <a14:compatExt spid="_x0000_s32140"/>
                </a:ext>
                <a:ext uri="{FF2B5EF4-FFF2-40B4-BE49-F238E27FC236}">
                  <a16:creationId xmlns:a16="http://schemas.microsoft.com/office/drawing/2014/main" id="{00000000-0008-0000-1A00-00008C7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xdr:row>
          <xdr:rowOff>180975</xdr:rowOff>
        </xdr:from>
        <xdr:to>
          <xdr:col>4</xdr:col>
          <xdr:colOff>209550</xdr:colOff>
          <xdr:row>6</xdr:row>
          <xdr:rowOff>9525</xdr:rowOff>
        </xdr:to>
        <xdr:sp macro="" textlink="">
          <xdr:nvSpPr>
            <xdr:cNvPr id="32141" name="Check Box 397" hidden="1">
              <a:extLst>
                <a:ext uri="{63B3BB69-23CF-44E3-9099-C40C66FF867C}">
                  <a14:compatExt spid="_x0000_s32141"/>
                </a:ext>
                <a:ext uri="{FF2B5EF4-FFF2-40B4-BE49-F238E27FC236}">
                  <a16:creationId xmlns:a16="http://schemas.microsoft.com/office/drawing/2014/main" id="{00000000-0008-0000-1A00-00008D7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xdr:row>
          <xdr:rowOff>171450</xdr:rowOff>
        </xdr:from>
        <xdr:to>
          <xdr:col>7</xdr:col>
          <xdr:colOff>209550</xdr:colOff>
          <xdr:row>6</xdr:row>
          <xdr:rowOff>0</xdr:rowOff>
        </xdr:to>
        <xdr:sp macro="" textlink="">
          <xdr:nvSpPr>
            <xdr:cNvPr id="32142" name="Check Box 398" hidden="1">
              <a:extLst>
                <a:ext uri="{63B3BB69-23CF-44E3-9099-C40C66FF867C}">
                  <a14:compatExt spid="_x0000_s32142"/>
                </a:ext>
                <a:ext uri="{FF2B5EF4-FFF2-40B4-BE49-F238E27FC236}">
                  <a16:creationId xmlns:a16="http://schemas.microsoft.com/office/drawing/2014/main" id="{00000000-0008-0000-1A00-00008E7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4</xdr:row>
          <xdr:rowOff>180975</xdr:rowOff>
        </xdr:from>
        <xdr:to>
          <xdr:col>11</xdr:col>
          <xdr:colOff>0</xdr:colOff>
          <xdr:row>6</xdr:row>
          <xdr:rowOff>9525</xdr:rowOff>
        </xdr:to>
        <xdr:sp macro="" textlink="">
          <xdr:nvSpPr>
            <xdr:cNvPr id="32143" name="Check Box 399" hidden="1">
              <a:extLst>
                <a:ext uri="{63B3BB69-23CF-44E3-9099-C40C66FF867C}">
                  <a14:compatExt spid="_x0000_s32143"/>
                </a:ext>
                <a:ext uri="{FF2B5EF4-FFF2-40B4-BE49-F238E27FC236}">
                  <a16:creationId xmlns:a16="http://schemas.microsoft.com/office/drawing/2014/main" id="{00000000-0008-0000-1A00-00008F7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xdr:row>
          <xdr:rowOff>180975</xdr:rowOff>
        </xdr:from>
        <xdr:to>
          <xdr:col>4</xdr:col>
          <xdr:colOff>209550</xdr:colOff>
          <xdr:row>7</xdr:row>
          <xdr:rowOff>9525</xdr:rowOff>
        </xdr:to>
        <xdr:sp macro="" textlink="">
          <xdr:nvSpPr>
            <xdr:cNvPr id="32144" name="Check Box 400" hidden="1">
              <a:extLst>
                <a:ext uri="{63B3BB69-23CF-44E3-9099-C40C66FF867C}">
                  <a14:compatExt spid="_x0000_s32144"/>
                </a:ext>
                <a:ext uri="{FF2B5EF4-FFF2-40B4-BE49-F238E27FC236}">
                  <a16:creationId xmlns:a16="http://schemas.microsoft.com/office/drawing/2014/main" id="{00000000-0008-0000-1A00-0000907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xdr:row>
          <xdr:rowOff>171450</xdr:rowOff>
        </xdr:from>
        <xdr:to>
          <xdr:col>7</xdr:col>
          <xdr:colOff>209550</xdr:colOff>
          <xdr:row>7</xdr:row>
          <xdr:rowOff>0</xdr:rowOff>
        </xdr:to>
        <xdr:sp macro="" textlink="">
          <xdr:nvSpPr>
            <xdr:cNvPr id="32145" name="Check Box 401" hidden="1">
              <a:extLst>
                <a:ext uri="{63B3BB69-23CF-44E3-9099-C40C66FF867C}">
                  <a14:compatExt spid="_x0000_s32145"/>
                </a:ext>
                <a:ext uri="{FF2B5EF4-FFF2-40B4-BE49-F238E27FC236}">
                  <a16:creationId xmlns:a16="http://schemas.microsoft.com/office/drawing/2014/main" id="{00000000-0008-0000-1A00-0000917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5</xdr:row>
          <xdr:rowOff>180975</xdr:rowOff>
        </xdr:from>
        <xdr:to>
          <xdr:col>11</xdr:col>
          <xdr:colOff>0</xdr:colOff>
          <xdr:row>7</xdr:row>
          <xdr:rowOff>9525</xdr:rowOff>
        </xdr:to>
        <xdr:sp macro="" textlink="">
          <xdr:nvSpPr>
            <xdr:cNvPr id="32146" name="Check Box 402" hidden="1">
              <a:extLst>
                <a:ext uri="{63B3BB69-23CF-44E3-9099-C40C66FF867C}">
                  <a14:compatExt spid="_x0000_s32146"/>
                </a:ext>
                <a:ext uri="{FF2B5EF4-FFF2-40B4-BE49-F238E27FC236}">
                  <a16:creationId xmlns:a16="http://schemas.microsoft.com/office/drawing/2014/main" id="{00000000-0008-0000-1A00-0000927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xdr:row>
          <xdr:rowOff>180975</xdr:rowOff>
        </xdr:from>
        <xdr:to>
          <xdr:col>4</xdr:col>
          <xdr:colOff>209550</xdr:colOff>
          <xdr:row>8</xdr:row>
          <xdr:rowOff>9525</xdr:rowOff>
        </xdr:to>
        <xdr:sp macro="" textlink="">
          <xdr:nvSpPr>
            <xdr:cNvPr id="32147" name="Check Box 403" hidden="1">
              <a:extLst>
                <a:ext uri="{63B3BB69-23CF-44E3-9099-C40C66FF867C}">
                  <a14:compatExt spid="_x0000_s32147"/>
                </a:ext>
                <a:ext uri="{FF2B5EF4-FFF2-40B4-BE49-F238E27FC236}">
                  <a16:creationId xmlns:a16="http://schemas.microsoft.com/office/drawing/2014/main" id="{00000000-0008-0000-1A00-0000937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6</xdr:row>
          <xdr:rowOff>171450</xdr:rowOff>
        </xdr:from>
        <xdr:to>
          <xdr:col>7</xdr:col>
          <xdr:colOff>209550</xdr:colOff>
          <xdr:row>8</xdr:row>
          <xdr:rowOff>0</xdr:rowOff>
        </xdr:to>
        <xdr:sp macro="" textlink="">
          <xdr:nvSpPr>
            <xdr:cNvPr id="32148" name="Check Box 404" hidden="1">
              <a:extLst>
                <a:ext uri="{63B3BB69-23CF-44E3-9099-C40C66FF867C}">
                  <a14:compatExt spid="_x0000_s32148"/>
                </a:ext>
                <a:ext uri="{FF2B5EF4-FFF2-40B4-BE49-F238E27FC236}">
                  <a16:creationId xmlns:a16="http://schemas.microsoft.com/office/drawing/2014/main" id="{00000000-0008-0000-1A00-0000947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6</xdr:row>
          <xdr:rowOff>180975</xdr:rowOff>
        </xdr:from>
        <xdr:to>
          <xdr:col>11</xdr:col>
          <xdr:colOff>0</xdr:colOff>
          <xdr:row>8</xdr:row>
          <xdr:rowOff>9525</xdr:rowOff>
        </xdr:to>
        <xdr:sp macro="" textlink="">
          <xdr:nvSpPr>
            <xdr:cNvPr id="32149" name="Check Box 405" hidden="1">
              <a:extLst>
                <a:ext uri="{63B3BB69-23CF-44E3-9099-C40C66FF867C}">
                  <a14:compatExt spid="_x0000_s32149"/>
                </a:ext>
                <a:ext uri="{FF2B5EF4-FFF2-40B4-BE49-F238E27FC236}">
                  <a16:creationId xmlns:a16="http://schemas.microsoft.com/office/drawing/2014/main" id="{00000000-0008-0000-1A00-0000957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xdr:row>
          <xdr:rowOff>180975</xdr:rowOff>
        </xdr:from>
        <xdr:to>
          <xdr:col>4</xdr:col>
          <xdr:colOff>209550</xdr:colOff>
          <xdr:row>9</xdr:row>
          <xdr:rowOff>9525</xdr:rowOff>
        </xdr:to>
        <xdr:sp macro="" textlink="">
          <xdr:nvSpPr>
            <xdr:cNvPr id="32150" name="Check Box 406" hidden="1">
              <a:extLst>
                <a:ext uri="{63B3BB69-23CF-44E3-9099-C40C66FF867C}">
                  <a14:compatExt spid="_x0000_s32150"/>
                </a:ext>
                <a:ext uri="{FF2B5EF4-FFF2-40B4-BE49-F238E27FC236}">
                  <a16:creationId xmlns:a16="http://schemas.microsoft.com/office/drawing/2014/main" id="{00000000-0008-0000-1A00-0000967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xdr:row>
          <xdr:rowOff>171450</xdr:rowOff>
        </xdr:from>
        <xdr:to>
          <xdr:col>7</xdr:col>
          <xdr:colOff>209550</xdr:colOff>
          <xdr:row>9</xdr:row>
          <xdr:rowOff>0</xdr:rowOff>
        </xdr:to>
        <xdr:sp macro="" textlink="">
          <xdr:nvSpPr>
            <xdr:cNvPr id="32151" name="Check Box 407" hidden="1">
              <a:extLst>
                <a:ext uri="{63B3BB69-23CF-44E3-9099-C40C66FF867C}">
                  <a14:compatExt spid="_x0000_s32151"/>
                </a:ext>
                <a:ext uri="{FF2B5EF4-FFF2-40B4-BE49-F238E27FC236}">
                  <a16:creationId xmlns:a16="http://schemas.microsoft.com/office/drawing/2014/main" id="{00000000-0008-0000-1A00-0000977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7</xdr:row>
          <xdr:rowOff>180975</xdr:rowOff>
        </xdr:from>
        <xdr:to>
          <xdr:col>11</xdr:col>
          <xdr:colOff>0</xdr:colOff>
          <xdr:row>9</xdr:row>
          <xdr:rowOff>9525</xdr:rowOff>
        </xdr:to>
        <xdr:sp macro="" textlink="">
          <xdr:nvSpPr>
            <xdr:cNvPr id="32152" name="Check Box 408" hidden="1">
              <a:extLst>
                <a:ext uri="{63B3BB69-23CF-44E3-9099-C40C66FF867C}">
                  <a14:compatExt spid="_x0000_s32152"/>
                </a:ext>
                <a:ext uri="{FF2B5EF4-FFF2-40B4-BE49-F238E27FC236}">
                  <a16:creationId xmlns:a16="http://schemas.microsoft.com/office/drawing/2014/main" id="{00000000-0008-0000-1A00-0000987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xdr:row>
          <xdr:rowOff>180975</xdr:rowOff>
        </xdr:from>
        <xdr:to>
          <xdr:col>4</xdr:col>
          <xdr:colOff>209550</xdr:colOff>
          <xdr:row>12</xdr:row>
          <xdr:rowOff>9525</xdr:rowOff>
        </xdr:to>
        <xdr:sp macro="" textlink="">
          <xdr:nvSpPr>
            <xdr:cNvPr id="32153" name="Check Box 409" hidden="1">
              <a:extLst>
                <a:ext uri="{63B3BB69-23CF-44E3-9099-C40C66FF867C}">
                  <a14:compatExt spid="_x0000_s32153"/>
                </a:ext>
                <a:ext uri="{FF2B5EF4-FFF2-40B4-BE49-F238E27FC236}">
                  <a16:creationId xmlns:a16="http://schemas.microsoft.com/office/drawing/2014/main" id="{00000000-0008-0000-1A00-0000997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10</xdr:row>
          <xdr:rowOff>180975</xdr:rowOff>
        </xdr:from>
        <xdr:to>
          <xdr:col>11</xdr:col>
          <xdr:colOff>0</xdr:colOff>
          <xdr:row>12</xdr:row>
          <xdr:rowOff>9525</xdr:rowOff>
        </xdr:to>
        <xdr:sp macro="" textlink="">
          <xdr:nvSpPr>
            <xdr:cNvPr id="32155" name="Check Box 411" hidden="1">
              <a:extLst>
                <a:ext uri="{63B3BB69-23CF-44E3-9099-C40C66FF867C}">
                  <a14:compatExt spid="_x0000_s32155"/>
                </a:ext>
                <a:ext uri="{FF2B5EF4-FFF2-40B4-BE49-F238E27FC236}">
                  <a16:creationId xmlns:a16="http://schemas.microsoft.com/office/drawing/2014/main" id="{00000000-0008-0000-1A00-00009B7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xdr:row>
          <xdr:rowOff>180975</xdr:rowOff>
        </xdr:from>
        <xdr:to>
          <xdr:col>4</xdr:col>
          <xdr:colOff>209550</xdr:colOff>
          <xdr:row>15</xdr:row>
          <xdr:rowOff>9525</xdr:rowOff>
        </xdr:to>
        <xdr:sp macro="" textlink="">
          <xdr:nvSpPr>
            <xdr:cNvPr id="32156" name="Check Box 412" hidden="1">
              <a:extLst>
                <a:ext uri="{63B3BB69-23CF-44E3-9099-C40C66FF867C}">
                  <a14:compatExt spid="_x0000_s32156"/>
                </a:ext>
                <a:ext uri="{FF2B5EF4-FFF2-40B4-BE49-F238E27FC236}">
                  <a16:creationId xmlns:a16="http://schemas.microsoft.com/office/drawing/2014/main" id="{00000000-0008-0000-1A00-00009C7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13</xdr:row>
          <xdr:rowOff>171450</xdr:rowOff>
        </xdr:from>
        <xdr:to>
          <xdr:col>7</xdr:col>
          <xdr:colOff>209550</xdr:colOff>
          <xdr:row>15</xdr:row>
          <xdr:rowOff>0</xdr:rowOff>
        </xdr:to>
        <xdr:sp macro="" textlink="">
          <xdr:nvSpPr>
            <xdr:cNvPr id="32157" name="Check Box 413" hidden="1">
              <a:extLst>
                <a:ext uri="{63B3BB69-23CF-44E3-9099-C40C66FF867C}">
                  <a14:compatExt spid="_x0000_s32157"/>
                </a:ext>
                <a:ext uri="{FF2B5EF4-FFF2-40B4-BE49-F238E27FC236}">
                  <a16:creationId xmlns:a16="http://schemas.microsoft.com/office/drawing/2014/main" id="{00000000-0008-0000-1A00-00009D7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13</xdr:row>
          <xdr:rowOff>180975</xdr:rowOff>
        </xdr:from>
        <xdr:to>
          <xdr:col>11</xdr:col>
          <xdr:colOff>0</xdr:colOff>
          <xdr:row>15</xdr:row>
          <xdr:rowOff>9525</xdr:rowOff>
        </xdr:to>
        <xdr:sp macro="" textlink="">
          <xdr:nvSpPr>
            <xdr:cNvPr id="32158" name="Check Box 414" hidden="1">
              <a:extLst>
                <a:ext uri="{63B3BB69-23CF-44E3-9099-C40C66FF867C}">
                  <a14:compatExt spid="_x0000_s32158"/>
                </a:ext>
                <a:ext uri="{FF2B5EF4-FFF2-40B4-BE49-F238E27FC236}">
                  <a16:creationId xmlns:a16="http://schemas.microsoft.com/office/drawing/2014/main" id="{00000000-0008-0000-1A00-00009E7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24</xdr:row>
          <xdr:rowOff>180975</xdr:rowOff>
        </xdr:from>
        <xdr:to>
          <xdr:col>4</xdr:col>
          <xdr:colOff>209550</xdr:colOff>
          <xdr:row>26</xdr:row>
          <xdr:rowOff>9525</xdr:rowOff>
        </xdr:to>
        <xdr:sp macro="" textlink="">
          <xdr:nvSpPr>
            <xdr:cNvPr id="32159" name="Check Box 415" hidden="1">
              <a:extLst>
                <a:ext uri="{63B3BB69-23CF-44E3-9099-C40C66FF867C}">
                  <a14:compatExt spid="_x0000_s32159"/>
                </a:ext>
                <a:ext uri="{FF2B5EF4-FFF2-40B4-BE49-F238E27FC236}">
                  <a16:creationId xmlns:a16="http://schemas.microsoft.com/office/drawing/2014/main" id="{00000000-0008-0000-1A00-00009F7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24</xdr:row>
          <xdr:rowOff>171450</xdr:rowOff>
        </xdr:from>
        <xdr:to>
          <xdr:col>7</xdr:col>
          <xdr:colOff>209550</xdr:colOff>
          <xdr:row>26</xdr:row>
          <xdr:rowOff>0</xdr:rowOff>
        </xdr:to>
        <xdr:sp macro="" textlink="">
          <xdr:nvSpPr>
            <xdr:cNvPr id="32160" name="Check Box 416" hidden="1">
              <a:extLst>
                <a:ext uri="{63B3BB69-23CF-44E3-9099-C40C66FF867C}">
                  <a14:compatExt spid="_x0000_s32160"/>
                </a:ext>
                <a:ext uri="{FF2B5EF4-FFF2-40B4-BE49-F238E27FC236}">
                  <a16:creationId xmlns:a16="http://schemas.microsoft.com/office/drawing/2014/main" id="{00000000-0008-0000-1A00-0000A07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24</xdr:row>
          <xdr:rowOff>180975</xdr:rowOff>
        </xdr:from>
        <xdr:to>
          <xdr:col>11</xdr:col>
          <xdr:colOff>0</xdr:colOff>
          <xdr:row>26</xdr:row>
          <xdr:rowOff>9525</xdr:rowOff>
        </xdr:to>
        <xdr:sp macro="" textlink="">
          <xdr:nvSpPr>
            <xdr:cNvPr id="32161" name="Check Box 417" hidden="1">
              <a:extLst>
                <a:ext uri="{63B3BB69-23CF-44E3-9099-C40C66FF867C}">
                  <a14:compatExt spid="_x0000_s32161"/>
                </a:ext>
                <a:ext uri="{FF2B5EF4-FFF2-40B4-BE49-F238E27FC236}">
                  <a16:creationId xmlns:a16="http://schemas.microsoft.com/office/drawing/2014/main" id="{00000000-0008-0000-1A00-0000A17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27</xdr:row>
          <xdr:rowOff>180975</xdr:rowOff>
        </xdr:from>
        <xdr:to>
          <xdr:col>4</xdr:col>
          <xdr:colOff>209550</xdr:colOff>
          <xdr:row>29</xdr:row>
          <xdr:rowOff>9525</xdr:rowOff>
        </xdr:to>
        <xdr:sp macro="" textlink="">
          <xdr:nvSpPr>
            <xdr:cNvPr id="32162" name="Check Box 418" hidden="1">
              <a:extLst>
                <a:ext uri="{63B3BB69-23CF-44E3-9099-C40C66FF867C}">
                  <a14:compatExt spid="_x0000_s32162"/>
                </a:ext>
                <a:ext uri="{FF2B5EF4-FFF2-40B4-BE49-F238E27FC236}">
                  <a16:creationId xmlns:a16="http://schemas.microsoft.com/office/drawing/2014/main" id="{00000000-0008-0000-1A00-0000A27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27</xdr:row>
          <xdr:rowOff>171450</xdr:rowOff>
        </xdr:from>
        <xdr:to>
          <xdr:col>7</xdr:col>
          <xdr:colOff>209550</xdr:colOff>
          <xdr:row>29</xdr:row>
          <xdr:rowOff>0</xdr:rowOff>
        </xdr:to>
        <xdr:sp macro="" textlink="">
          <xdr:nvSpPr>
            <xdr:cNvPr id="32163" name="Check Box 419" hidden="1">
              <a:extLst>
                <a:ext uri="{63B3BB69-23CF-44E3-9099-C40C66FF867C}">
                  <a14:compatExt spid="_x0000_s32163"/>
                </a:ext>
                <a:ext uri="{FF2B5EF4-FFF2-40B4-BE49-F238E27FC236}">
                  <a16:creationId xmlns:a16="http://schemas.microsoft.com/office/drawing/2014/main" id="{00000000-0008-0000-1A00-0000A37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27</xdr:row>
          <xdr:rowOff>180975</xdr:rowOff>
        </xdr:from>
        <xdr:to>
          <xdr:col>11</xdr:col>
          <xdr:colOff>0</xdr:colOff>
          <xdr:row>29</xdr:row>
          <xdr:rowOff>9525</xdr:rowOff>
        </xdr:to>
        <xdr:sp macro="" textlink="">
          <xdr:nvSpPr>
            <xdr:cNvPr id="32164" name="Check Box 420" hidden="1">
              <a:extLst>
                <a:ext uri="{63B3BB69-23CF-44E3-9099-C40C66FF867C}">
                  <a14:compatExt spid="_x0000_s32164"/>
                </a:ext>
                <a:ext uri="{FF2B5EF4-FFF2-40B4-BE49-F238E27FC236}">
                  <a16:creationId xmlns:a16="http://schemas.microsoft.com/office/drawing/2014/main" id="{00000000-0008-0000-1A00-0000A47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30</xdr:row>
          <xdr:rowOff>180975</xdr:rowOff>
        </xdr:from>
        <xdr:to>
          <xdr:col>4</xdr:col>
          <xdr:colOff>209550</xdr:colOff>
          <xdr:row>32</xdr:row>
          <xdr:rowOff>9525</xdr:rowOff>
        </xdr:to>
        <xdr:sp macro="" textlink="">
          <xdr:nvSpPr>
            <xdr:cNvPr id="32165" name="Check Box 421" hidden="1">
              <a:extLst>
                <a:ext uri="{63B3BB69-23CF-44E3-9099-C40C66FF867C}">
                  <a14:compatExt spid="_x0000_s32165"/>
                </a:ext>
                <a:ext uri="{FF2B5EF4-FFF2-40B4-BE49-F238E27FC236}">
                  <a16:creationId xmlns:a16="http://schemas.microsoft.com/office/drawing/2014/main" id="{00000000-0008-0000-1A00-0000A57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30</xdr:row>
          <xdr:rowOff>180975</xdr:rowOff>
        </xdr:from>
        <xdr:to>
          <xdr:col>11</xdr:col>
          <xdr:colOff>0</xdr:colOff>
          <xdr:row>32</xdr:row>
          <xdr:rowOff>9525</xdr:rowOff>
        </xdr:to>
        <xdr:sp macro="" textlink="">
          <xdr:nvSpPr>
            <xdr:cNvPr id="32167" name="Check Box 423" hidden="1">
              <a:extLst>
                <a:ext uri="{63B3BB69-23CF-44E3-9099-C40C66FF867C}">
                  <a14:compatExt spid="_x0000_s32167"/>
                </a:ext>
                <a:ext uri="{FF2B5EF4-FFF2-40B4-BE49-F238E27FC236}">
                  <a16:creationId xmlns:a16="http://schemas.microsoft.com/office/drawing/2014/main" id="{00000000-0008-0000-1A00-0000A77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31</xdr:row>
          <xdr:rowOff>180975</xdr:rowOff>
        </xdr:from>
        <xdr:to>
          <xdr:col>4</xdr:col>
          <xdr:colOff>209550</xdr:colOff>
          <xdr:row>33</xdr:row>
          <xdr:rowOff>9525</xdr:rowOff>
        </xdr:to>
        <xdr:sp macro="" textlink="">
          <xdr:nvSpPr>
            <xdr:cNvPr id="32168" name="Check Box 424" hidden="1">
              <a:extLst>
                <a:ext uri="{63B3BB69-23CF-44E3-9099-C40C66FF867C}">
                  <a14:compatExt spid="_x0000_s32168"/>
                </a:ext>
                <a:ext uri="{FF2B5EF4-FFF2-40B4-BE49-F238E27FC236}">
                  <a16:creationId xmlns:a16="http://schemas.microsoft.com/office/drawing/2014/main" id="{00000000-0008-0000-1A00-0000A87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31</xdr:row>
          <xdr:rowOff>180975</xdr:rowOff>
        </xdr:from>
        <xdr:to>
          <xdr:col>11</xdr:col>
          <xdr:colOff>0</xdr:colOff>
          <xdr:row>33</xdr:row>
          <xdr:rowOff>9525</xdr:rowOff>
        </xdr:to>
        <xdr:sp macro="" textlink="">
          <xdr:nvSpPr>
            <xdr:cNvPr id="32170" name="Check Box 426" hidden="1">
              <a:extLst>
                <a:ext uri="{63B3BB69-23CF-44E3-9099-C40C66FF867C}">
                  <a14:compatExt spid="_x0000_s32170"/>
                </a:ext>
                <a:ext uri="{FF2B5EF4-FFF2-40B4-BE49-F238E27FC236}">
                  <a16:creationId xmlns:a16="http://schemas.microsoft.com/office/drawing/2014/main" id="{00000000-0008-0000-1A00-0000AA7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34</xdr:row>
          <xdr:rowOff>180975</xdr:rowOff>
        </xdr:from>
        <xdr:to>
          <xdr:col>4</xdr:col>
          <xdr:colOff>209550</xdr:colOff>
          <xdr:row>36</xdr:row>
          <xdr:rowOff>9525</xdr:rowOff>
        </xdr:to>
        <xdr:sp macro="" textlink="">
          <xdr:nvSpPr>
            <xdr:cNvPr id="32171" name="Check Box 427" hidden="1">
              <a:extLst>
                <a:ext uri="{63B3BB69-23CF-44E3-9099-C40C66FF867C}">
                  <a14:compatExt spid="_x0000_s32171"/>
                </a:ext>
                <a:ext uri="{FF2B5EF4-FFF2-40B4-BE49-F238E27FC236}">
                  <a16:creationId xmlns:a16="http://schemas.microsoft.com/office/drawing/2014/main" id="{00000000-0008-0000-1A00-0000AB7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34</xdr:row>
          <xdr:rowOff>180975</xdr:rowOff>
        </xdr:from>
        <xdr:to>
          <xdr:col>11</xdr:col>
          <xdr:colOff>0</xdr:colOff>
          <xdr:row>36</xdr:row>
          <xdr:rowOff>9525</xdr:rowOff>
        </xdr:to>
        <xdr:sp macro="" textlink="">
          <xdr:nvSpPr>
            <xdr:cNvPr id="32173" name="Check Box 429" hidden="1">
              <a:extLst>
                <a:ext uri="{63B3BB69-23CF-44E3-9099-C40C66FF867C}">
                  <a14:compatExt spid="_x0000_s32173"/>
                </a:ext>
                <a:ext uri="{FF2B5EF4-FFF2-40B4-BE49-F238E27FC236}">
                  <a16:creationId xmlns:a16="http://schemas.microsoft.com/office/drawing/2014/main" id="{00000000-0008-0000-1A00-0000AD7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37</xdr:row>
          <xdr:rowOff>180975</xdr:rowOff>
        </xdr:from>
        <xdr:to>
          <xdr:col>4</xdr:col>
          <xdr:colOff>209550</xdr:colOff>
          <xdr:row>39</xdr:row>
          <xdr:rowOff>9525</xdr:rowOff>
        </xdr:to>
        <xdr:sp macro="" textlink="">
          <xdr:nvSpPr>
            <xdr:cNvPr id="32174" name="Check Box 430" hidden="1">
              <a:extLst>
                <a:ext uri="{63B3BB69-23CF-44E3-9099-C40C66FF867C}">
                  <a14:compatExt spid="_x0000_s32174"/>
                </a:ext>
                <a:ext uri="{FF2B5EF4-FFF2-40B4-BE49-F238E27FC236}">
                  <a16:creationId xmlns:a16="http://schemas.microsoft.com/office/drawing/2014/main" id="{00000000-0008-0000-1A00-0000AE7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37</xdr:row>
          <xdr:rowOff>180975</xdr:rowOff>
        </xdr:from>
        <xdr:to>
          <xdr:col>11</xdr:col>
          <xdr:colOff>0</xdr:colOff>
          <xdr:row>39</xdr:row>
          <xdr:rowOff>9525</xdr:rowOff>
        </xdr:to>
        <xdr:sp macro="" textlink="">
          <xdr:nvSpPr>
            <xdr:cNvPr id="32176" name="Check Box 432" hidden="1">
              <a:extLst>
                <a:ext uri="{63B3BB69-23CF-44E3-9099-C40C66FF867C}">
                  <a14:compatExt spid="_x0000_s32176"/>
                </a:ext>
                <a:ext uri="{FF2B5EF4-FFF2-40B4-BE49-F238E27FC236}">
                  <a16:creationId xmlns:a16="http://schemas.microsoft.com/office/drawing/2014/main" id="{00000000-0008-0000-1A00-0000B07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40</xdr:row>
          <xdr:rowOff>180975</xdr:rowOff>
        </xdr:from>
        <xdr:to>
          <xdr:col>4</xdr:col>
          <xdr:colOff>209550</xdr:colOff>
          <xdr:row>42</xdr:row>
          <xdr:rowOff>9525</xdr:rowOff>
        </xdr:to>
        <xdr:sp macro="" textlink="">
          <xdr:nvSpPr>
            <xdr:cNvPr id="32177" name="Check Box 433" hidden="1">
              <a:extLst>
                <a:ext uri="{63B3BB69-23CF-44E3-9099-C40C66FF867C}">
                  <a14:compatExt spid="_x0000_s32177"/>
                </a:ext>
                <a:ext uri="{FF2B5EF4-FFF2-40B4-BE49-F238E27FC236}">
                  <a16:creationId xmlns:a16="http://schemas.microsoft.com/office/drawing/2014/main" id="{00000000-0008-0000-1A00-0000B17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40</xdr:row>
          <xdr:rowOff>171450</xdr:rowOff>
        </xdr:from>
        <xdr:to>
          <xdr:col>7</xdr:col>
          <xdr:colOff>209550</xdr:colOff>
          <xdr:row>42</xdr:row>
          <xdr:rowOff>0</xdr:rowOff>
        </xdr:to>
        <xdr:sp macro="" textlink="">
          <xdr:nvSpPr>
            <xdr:cNvPr id="32178" name="Check Box 434" hidden="1">
              <a:extLst>
                <a:ext uri="{63B3BB69-23CF-44E3-9099-C40C66FF867C}">
                  <a14:compatExt spid="_x0000_s32178"/>
                </a:ext>
                <a:ext uri="{FF2B5EF4-FFF2-40B4-BE49-F238E27FC236}">
                  <a16:creationId xmlns:a16="http://schemas.microsoft.com/office/drawing/2014/main" id="{00000000-0008-0000-1A00-0000B27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40</xdr:row>
          <xdr:rowOff>180975</xdr:rowOff>
        </xdr:from>
        <xdr:to>
          <xdr:col>11</xdr:col>
          <xdr:colOff>0</xdr:colOff>
          <xdr:row>42</xdr:row>
          <xdr:rowOff>9525</xdr:rowOff>
        </xdr:to>
        <xdr:sp macro="" textlink="">
          <xdr:nvSpPr>
            <xdr:cNvPr id="32179" name="Check Box 435" hidden="1">
              <a:extLst>
                <a:ext uri="{63B3BB69-23CF-44E3-9099-C40C66FF867C}">
                  <a14:compatExt spid="_x0000_s32179"/>
                </a:ext>
                <a:ext uri="{FF2B5EF4-FFF2-40B4-BE49-F238E27FC236}">
                  <a16:creationId xmlns:a16="http://schemas.microsoft.com/office/drawing/2014/main" id="{00000000-0008-0000-1A00-0000B37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43</xdr:row>
          <xdr:rowOff>180975</xdr:rowOff>
        </xdr:from>
        <xdr:to>
          <xdr:col>4</xdr:col>
          <xdr:colOff>209550</xdr:colOff>
          <xdr:row>45</xdr:row>
          <xdr:rowOff>9525</xdr:rowOff>
        </xdr:to>
        <xdr:sp macro="" textlink="">
          <xdr:nvSpPr>
            <xdr:cNvPr id="32180" name="Check Box 436" hidden="1">
              <a:extLst>
                <a:ext uri="{63B3BB69-23CF-44E3-9099-C40C66FF867C}">
                  <a14:compatExt spid="_x0000_s32180"/>
                </a:ext>
                <a:ext uri="{FF2B5EF4-FFF2-40B4-BE49-F238E27FC236}">
                  <a16:creationId xmlns:a16="http://schemas.microsoft.com/office/drawing/2014/main" id="{00000000-0008-0000-1A00-0000B47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43</xdr:row>
          <xdr:rowOff>180975</xdr:rowOff>
        </xdr:from>
        <xdr:to>
          <xdr:col>11</xdr:col>
          <xdr:colOff>0</xdr:colOff>
          <xdr:row>45</xdr:row>
          <xdr:rowOff>9525</xdr:rowOff>
        </xdr:to>
        <xdr:sp macro="" textlink="">
          <xdr:nvSpPr>
            <xdr:cNvPr id="32182" name="Check Box 438" hidden="1">
              <a:extLst>
                <a:ext uri="{63B3BB69-23CF-44E3-9099-C40C66FF867C}">
                  <a14:compatExt spid="_x0000_s32182"/>
                </a:ext>
                <a:ext uri="{FF2B5EF4-FFF2-40B4-BE49-F238E27FC236}">
                  <a16:creationId xmlns:a16="http://schemas.microsoft.com/office/drawing/2014/main" id="{00000000-0008-0000-1A00-0000B67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xdr:row>
          <xdr:rowOff>180975</xdr:rowOff>
        </xdr:from>
        <xdr:to>
          <xdr:col>4</xdr:col>
          <xdr:colOff>209550</xdr:colOff>
          <xdr:row>17</xdr:row>
          <xdr:rowOff>9525</xdr:rowOff>
        </xdr:to>
        <xdr:sp macro="" textlink="">
          <xdr:nvSpPr>
            <xdr:cNvPr id="32186" name="Check Box 442" hidden="1">
              <a:extLst>
                <a:ext uri="{63B3BB69-23CF-44E3-9099-C40C66FF867C}">
                  <a14:compatExt spid="_x0000_s32186"/>
                </a:ext>
                <a:ext uri="{FF2B5EF4-FFF2-40B4-BE49-F238E27FC236}">
                  <a16:creationId xmlns:a16="http://schemas.microsoft.com/office/drawing/2014/main" id="{00000000-0008-0000-1A00-0000BA7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15</xdr:row>
          <xdr:rowOff>171450</xdr:rowOff>
        </xdr:from>
        <xdr:to>
          <xdr:col>7</xdr:col>
          <xdr:colOff>209550</xdr:colOff>
          <xdr:row>17</xdr:row>
          <xdr:rowOff>0</xdr:rowOff>
        </xdr:to>
        <xdr:sp macro="" textlink="">
          <xdr:nvSpPr>
            <xdr:cNvPr id="32187" name="Check Box 443" hidden="1">
              <a:extLst>
                <a:ext uri="{63B3BB69-23CF-44E3-9099-C40C66FF867C}">
                  <a14:compatExt spid="_x0000_s32187"/>
                </a:ext>
                <a:ext uri="{FF2B5EF4-FFF2-40B4-BE49-F238E27FC236}">
                  <a16:creationId xmlns:a16="http://schemas.microsoft.com/office/drawing/2014/main" id="{00000000-0008-0000-1A00-0000BB7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15</xdr:row>
          <xdr:rowOff>180975</xdr:rowOff>
        </xdr:from>
        <xdr:to>
          <xdr:col>11</xdr:col>
          <xdr:colOff>0</xdr:colOff>
          <xdr:row>17</xdr:row>
          <xdr:rowOff>9525</xdr:rowOff>
        </xdr:to>
        <xdr:sp macro="" textlink="">
          <xdr:nvSpPr>
            <xdr:cNvPr id="32188" name="Check Box 444" hidden="1">
              <a:extLst>
                <a:ext uri="{63B3BB69-23CF-44E3-9099-C40C66FF867C}">
                  <a14:compatExt spid="_x0000_s32188"/>
                </a:ext>
                <a:ext uri="{FF2B5EF4-FFF2-40B4-BE49-F238E27FC236}">
                  <a16:creationId xmlns:a16="http://schemas.microsoft.com/office/drawing/2014/main" id="{00000000-0008-0000-1A00-0000BC7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xdr:row>
          <xdr:rowOff>180975</xdr:rowOff>
        </xdr:from>
        <xdr:to>
          <xdr:col>4</xdr:col>
          <xdr:colOff>209550</xdr:colOff>
          <xdr:row>18</xdr:row>
          <xdr:rowOff>9525</xdr:rowOff>
        </xdr:to>
        <xdr:sp macro="" textlink="">
          <xdr:nvSpPr>
            <xdr:cNvPr id="32189" name="Check Box 445" hidden="1">
              <a:extLst>
                <a:ext uri="{63B3BB69-23CF-44E3-9099-C40C66FF867C}">
                  <a14:compatExt spid="_x0000_s32189"/>
                </a:ext>
                <a:ext uri="{FF2B5EF4-FFF2-40B4-BE49-F238E27FC236}">
                  <a16:creationId xmlns:a16="http://schemas.microsoft.com/office/drawing/2014/main" id="{00000000-0008-0000-1A00-0000BD7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16</xdr:row>
          <xdr:rowOff>171450</xdr:rowOff>
        </xdr:from>
        <xdr:to>
          <xdr:col>7</xdr:col>
          <xdr:colOff>209550</xdr:colOff>
          <xdr:row>18</xdr:row>
          <xdr:rowOff>0</xdr:rowOff>
        </xdr:to>
        <xdr:sp macro="" textlink="">
          <xdr:nvSpPr>
            <xdr:cNvPr id="32190" name="Check Box 446" hidden="1">
              <a:extLst>
                <a:ext uri="{63B3BB69-23CF-44E3-9099-C40C66FF867C}">
                  <a14:compatExt spid="_x0000_s32190"/>
                </a:ext>
                <a:ext uri="{FF2B5EF4-FFF2-40B4-BE49-F238E27FC236}">
                  <a16:creationId xmlns:a16="http://schemas.microsoft.com/office/drawing/2014/main" id="{00000000-0008-0000-1A00-0000BE7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16</xdr:row>
          <xdr:rowOff>180975</xdr:rowOff>
        </xdr:from>
        <xdr:to>
          <xdr:col>11</xdr:col>
          <xdr:colOff>0</xdr:colOff>
          <xdr:row>18</xdr:row>
          <xdr:rowOff>9525</xdr:rowOff>
        </xdr:to>
        <xdr:sp macro="" textlink="">
          <xdr:nvSpPr>
            <xdr:cNvPr id="32191" name="Check Box 447" hidden="1">
              <a:extLst>
                <a:ext uri="{63B3BB69-23CF-44E3-9099-C40C66FF867C}">
                  <a14:compatExt spid="_x0000_s32191"/>
                </a:ext>
                <a:ext uri="{FF2B5EF4-FFF2-40B4-BE49-F238E27FC236}">
                  <a16:creationId xmlns:a16="http://schemas.microsoft.com/office/drawing/2014/main" id="{00000000-0008-0000-1A00-0000BF7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xdr:row>
          <xdr:rowOff>180975</xdr:rowOff>
        </xdr:from>
        <xdr:to>
          <xdr:col>4</xdr:col>
          <xdr:colOff>209550</xdr:colOff>
          <xdr:row>20</xdr:row>
          <xdr:rowOff>9525</xdr:rowOff>
        </xdr:to>
        <xdr:sp macro="" textlink="">
          <xdr:nvSpPr>
            <xdr:cNvPr id="32192" name="Check Box 448" hidden="1">
              <a:extLst>
                <a:ext uri="{63B3BB69-23CF-44E3-9099-C40C66FF867C}">
                  <a14:compatExt spid="_x0000_s32192"/>
                </a:ext>
                <a:ext uri="{FF2B5EF4-FFF2-40B4-BE49-F238E27FC236}">
                  <a16:creationId xmlns:a16="http://schemas.microsoft.com/office/drawing/2014/main" id="{00000000-0008-0000-1A00-0000C07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18</xdr:row>
          <xdr:rowOff>171450</xdr:rowOff>
        </xdr:from>
        <xdr:to>
          <xdr:col>7</xdr:col>
          <xdr:colOff>209550</xdr:colOff>
          <xdr:row>20</xdr:row>
          <xdr:rowOff>0</xdr:rowOff>
        </xdr:to>
        <xdr:sp macro="" textlink="">
          <xdr:nvSpPr>
            <xdr:cNvPr id="32193" name="Check Box 449" hidden="1">
              <a:extLst>
                <a:ext uri="{63B3BB69-23CF-44E3-9099-C40C66FF867C}">
                  <a14:compatExt spid="_x0000_s32193"/>
                </a:ext>
                <a:ext uri="{FF2B5EF4-FFF2-40B4-BE49-F238E27FC236}">
                  <a16:creationId xmlns:a16="http://schemas.microsoft.com/office/drawing/2014/main" id="{00000000-0008-0000-1A00-0000C17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18</xdr:row>
          <xdr:rowOff>180975</xdr:rowOff>
        </xdr:from>
        <xdr:to>
          <xdr:col>11</xdr:col>
          <xdr:colOff>0</xdr:colOff>
          <xdr:row>20</xdr:row>
          <xdr:rowOff>9525</xdr:rowOff>
        </xdr:to>
        <xdr:sp macro="" textlink="">
          <xdr:nvSpPr>
            <xdr:cNvPr id="32194" name="Check Box 450" hidden="1">
              <a:extLst>
                <a:ext uri="{63B3BB69-23CF-44E3-9099-C40C66FF867C}">
                  <a14:compatExt spid="_x0000_s32194"/>
                </a:ext>
                <a:ext uri="{FF2B5EF4-FFF2-40B4-BE49-F238E27FC236}">
                  <a16:creationId xmlns:a16="http://schemas.microsoft.com/office/drawing/2014/main" id="{00000000-0008-0000-1A00-0000C27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xdr:row>
          <xdr:rowOff>180975</xdr:rowOff>
        </xdr:from>
        <xdr:to>
          <xdr:col>4</xdr:col>
          <xdr:colOff>209550</xdr:colOff>
          <xdr:row>21</xdr:row>
          <xdr:rowOff>9525</xdr:rowOff>
        </xdr:to>
        <xdr:sp macro="" textlink="">
          <xdr:nvSpPr>
            <xdr:cNvPr id="32195" name="Check Box 451" hidden="1">
              <a:extLst>
                <a:ext uri="{63B3BB69-23CF-44E3-9099-C40C66FF867C}">
                  <a14:compatExt spid="_x0000_s32195"/>
                </a:ext>
                <a:ext uri="{FF2B5EF4-FFF2-40B4-BE49-F238E27FC236}">
                  <a16:creationId xmlns:a16="http://schemas.microsoft.com/office/drawing/2014/main" id="{00000000-0008-0000-1A00-0000C37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19</xdr:row>
          <xdr:rowOff>171450</xdr:rowOff>
        </xdr:from>
        <xdr:to>
          <xdr:col>7</xdr:col>
          <xdr:colOff>209550</xdr:colOff>
          <xdr:row>21</xdr:row>
          <xdr:rowOff>0</xdr:rowOff>
        </xdr:to>
        <xdr:sp macro="" textlink="">
          <xdr:nvSpPr>
            <xdr:cNvPr id="32196" name="Check Box 452" hidden="1">
              <a:extLst>
                <a:ext uri="{63B3BB69-23CF-44E3-9099-C40C66FF867C}">
                  <a14:compatExt spid="_x0000_s32196"/>
                </a:ext>
                <a:ext uri="{FF2B5EF4-FFF2-40B4-BE49-F238E27FC236}">
                  <a16:creationId xmlns:a16="http://schemas.microsoft.com/office/drawing/2014/main" id="{00000000-0008-0000-1A00-0000C47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19</xdr:row>
          <xdr:rowOff>180975</xdr:rowOff>
        </xdr:from>
        <xdr:to>
          <xdr:col>11</xdr:col>
          <xdr:colOff>0</xdr:colOff>
          <xdr:row>21</xdr:row>
          <xdr:rowOff>9525</xdr:rowOff>
        </xdr:to>
        <xdr:sp macro="" textlink="">
          <xdr:nvSpPr>
            <xdr:cNvPr id="32197" name="Check Box 453" hidden="1">
              <a:extLst>
                <a:ext uri="{63B3BB69-23CF-44E3-9099-C40C66FF867C}">
                  <a14:compatExt spid="_x0000_s32197"/>
                </a:ext>
                <a:ext uri="{FF2B5EF4-FFF2-40B4-BE49-F238E27FC236}">
                  <a16:creationId xmlns:a16="http://schemas.microsoft.com/office/drawing/2014/main" id="{00000000-0008-0000-1A00-0000C57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xdr:row>
          <xdr:rowOff>180975</xdr:rowOff>
        </xdr:from>
        <xdr:to>
          <xdr:col>4</xdr:col>
          <xdr:colOff>209550</xdr:colOff>
          <xdr:row>22</xdr:row>
          <xdr:rowOff>9525</xdr:rowOff>
        </xdr:to>
        <xdr:sp macro="" textlink="">
          <xdr:nvSpPr>
            <xdr:cNvPr id="32198" name="Check Box 454" hidden="1">
              <a:extLst>
                <a:ext uri="{63B3BB69-23CF-44E3-9099-C40C66FF867C}">
                  <a14:compatExt spid="_x0000_s32198"/>
                </a:ext>
                <a:ext uri="{FF2B5EF4-FFF2-40B4-BE49-F238E27FC236}">
                  <a16:creationId xmlns:a16="http://schemas.microsoft.com/office/drawing/2014/main" id="{00000000-0008-0000-1A00-0000C67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20</xdr:row>
          <xdr:rowOff>171450</xdr:rowOff>
        </xdr:from>
        <xdr:to>
          <xdr:col>7</xdr:col>
          <xdr:colOff>209550</xdr:colOff>
          <xdr:row>22</xdr:row>
          <xdr:rowOff>0</xdr:rowOff>
        </xdr:to>
        <xdr:sp macro="" textlink="">
          <xdr:nvSpPr>
            <xdr:cNvPr id="32199" name="Check Box 455" hidden="1">
              <a:extLst>
                <a:ext uri="{63B3BB69-23CF-44E3-9099-C40C66FF867C}">
                  <a14:compatExt spid="_x0000_s32199"/>
                </a:ext>
                <a:ext uri="{FF2B5EF4-FFF2-40B4-BE49-F238E27FC236}">
                  <a16:creationId xmlns:a16="http://schemas.microsoft.com/office/drawing/2014/main" id="{00000000-0008-0000-1A00-0000C77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20</xdr:row>
          <xdr:rowOff>180975</xdr:rowOff>
        </xdr:from>
        <xdr:to>
          <xdr:col>11</xdr:col>
          <xdr:colOff>0</xdr:colOff>
          <xdr:row>22</xdr:row>
          <xdr:rowOff>9525</xdr:rowOff>
        </xdr:to>
        <xdr:sp macro="" textlink="">
          <xdr:nvSpPr>
            <xdr:cNvPr id="32200" name="Check Box 456" hidden="1">
              <a:extLst>
                <a:ext uri="{63B3BB69-23CF-44E3-9099-C40C66FF867C}">
                  <a14:compatExt spid="_x0000_s32200"/>
                </a:ext>
                <a:ext uri="{FF2B5EF4-FFF2-40B4-BE49-F238E27FC236}">
                  <a16:creationId xmlns:a16="http://schemas.microsoft.com/office/drawing/2014/main" id="{00000000-0008-0000-1A00-0000C87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21</xdr:row>
          <xdr:rowOff>180975</xdr:rowOff>
        </xdr:from>
        <xdr:to>
          <xdr:col>4</xdr:col>
          <xdr:colOff>209550</xdr:colOff>
          <xdr:row>23</xdr:row>
          <xdr:rowOff>9525</xdr:rowOff>
        </xdr:to>
        <xdr:sp macro="" textlink="">
          <xdr:nvSpPr>
            <xdr:cNvPr id="32201" name="Check Box 457" hidden="1">
              <a:extLst>
                <a:ext uri="{63B3BB69-23CF-44E3-9099-C40C66FF867C}">
                  <a14:compatExt spid="_x0000_s32201"/>
                </a:ext>
                <a:ext uri="{FF2B5EF4-FFF2-40B4-BE49-F238E27FC236}">
                  <a16:creationId xmlns:a16="http://schemas.microsoft.com/office/drawing/2014/main" id="{00000000-0008-0000-1A00-0000C97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21</xdr:row>
          <xdr:rowOff>171450</xdr:rowOff>
        </xdr:from>
        <xdr:to>
          <xdr:col>7</xdr:col>
          <xdr:colOff>209550</xdr:colOff>
          <xdr:row>23</xdr:row>
          <xdr:rowOff>0</xdr:rowOff>
        </xdr:to>
        <xdr:sp macro="" textlink="">
          <xdr:nvSpPr>
            <xdr:cNvPr id="32202" name="Check Box 458" hidden="1">
              <a:extLst>
                <a:ext uri="{63B3BB69-23CF-44E3-9099-C40C66FF867C}">
                  <a14:compatExt spid="_x0000_s32202"/>
                </a:ext>
                <a:ext uri="{FF2B5EF4-FFF2-40B4-BE49-F238E27FC236}">
                  <a16:creationId xmlns:a16="http://schemas.microsoft.com/office/drawing/2014/main" id="{00000000-0008-0000-1A00-0000CA7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21</xdr:row>
          <xdr:rowOff>180975</xdr:rowOff>
        </xdr:from>
        <xdr:to>
          <xdr:col>11</xdr:col>
          <xdr:colOff>0</xdr:colOff>
          <xdr:row>23</xdr:row>
          <xdr:rowOff>9525</xdr:rowOff>
        </xdr:to>
        <xdr:sp macro="" textlink="">
          <xdr:nvSpPr>
            <xdr:cNvPr id="32203" name="Check Box 459" hidden="1">
              <a:extLst>
                <a:ext uri="{63B3BB69-23CF-44E3-9099-C40C66FF867C}">
                  <a14:compatExt spid="_x0000_s32203"/>
                </a:ext>
                <a:ext uri="{FF2B5EF4-FFF2-40B4-BE49-F238E27FC236}">
                  <a16:creationId xmlns:a16="http://schemas.microsoft.com/office/drawing/2014/main" id="{00000000-0008-0000-1A00-0000CB7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pPr>
      <a:bodyPr vert="horz" wrap="none" lIns="91440" tIns="45720" rIns="91440" bIns="45720" anchor="ctr" anchorCtr="0">
        <a:prstTxWarp prst="textSlantUp">
          <a:avLst/>
        </a:prstTxWarp>
        <a:spAutoFit/>
        <a:scene3d>
          <a:camera prst="orthographicFront"/>
          <a:lightRig rig="threePt" dir="t"/>
        </a:scene3d>
        <a:sp3d extrusionH="57150" prstMaterial="metal">
          <a:bevelT w="38100" h="25400" prst="angle"/>
          <a:contourClr>
            <a:schemeClr val="bg2"/>
          </a:contourClr>
        </a:sp3d>
      </a:bodyPr>
      <a:lstStyle>
        <a:defPPr algn="ctr">
          <a:defRPr sz="5400" b="1" cap="none" spc="0">
            <a:ln w="50800" cmpd="dbl">
              <a:prstDash val="solid"/>
            </a:ln>
            <a:solidFill>
              <a:schemeClr val="bg1">
                <a:lumMod val="95000"/>
                <a:alpha val="77000"/>
              </a:schemeClr>
            </a:solidFill>
            <a:effectLst>
              <a:outerShdw blurRad="50800" dist="38100" dir="2700000" algn="tl" rotWithShape="0">
                <a:schemeClr val="bg1">
                  <a:lumMod val="95000"/>
                  <a:alpha val="40000"/>
                </a:schemeClr>
              </a:outerShdw>
            </a:effectLst>
          </a:defRPr>
        </a:defPPr>
      </a:lstStyle>
      <a:style>
        <a:lnRef idx="2">
          <a:schemeClr val="accent3"/>
        </a:lnRef>
        <a:fillRef idx="1">
          <a:schemeClr val="lt1"/>
        </a:fillRef>
        <a:effectRef idx="0">
          <a:schemeClr val="accent3"/>
        </a:effectRef>
        <a:fontRef idx="minor">
          <a:schemeClr val="dk1"/>
        </a:fontRef>
      </a: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wvhdf.com/programs/the-home-investment-partnerships-program/community-housing-development-organization-chdo"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3.xml"/><Relationship Id="rId3" Type="http://schemas.openxmlformats.org/officeDocument/2006/relationships/hyperlink" Target="https://www.wvhdf.com/programs/the-home-investment-partnerships-program" TargetMode="External"/><Relationship Id="rId7" Type="http://schemas.openxmlformats.org/officeDocument/2006/relationships/vmlDrawing" Target="../drawings/vmlDrawing2.vml"/><Relationship Id="rId2" Type="http://schemas.openxmlformats.org/officeDocument/2006/relationships/hyperlink" Target="https://www.hud.gov/program_offices/administration/hudclips/handbooks/cpd/13780" TargetMode="External"/><Relationship Id="rId1" Type="http://schemas.openxmlformats.org/officeDocument/2006/relationships/hyperlink" Target="https://www.wvhdf.com/wp-content/uploads/2020/08/Disclosures-to-Seller-with-Voluntary-Arms-Length-Purchase-Offer.pdf" TargetMode="External"/><Relationship Id="rId6" Type="http://schemas.openxmlformats.org/officeDocument/2006/relationships/drawing" Target="../drawings/drawing3.xml"/><Relationship Id="rId5" Type="http://schemas.openxmlformats.org/officeDocument/2006/relationships/printerSettings" Target="../printerSettings/printerSettings3.bin"/><Relationship Id="rId10" Type="http://schemas.openxmlformats.org/officeDocument/2006/relationships/ctrlProp" Target="../ctrlProps/ctrlProp5.xml"/><Relationship Id="rId4" Type="http://schemas.openxmlformats.org/officeDocument/2006/relationships/hyperlink" Target="https://www.govregs.com/regulations/expand/title49_chapterA_part24_subpartD_section24.301" TargetMode="External"/><Relationship Id="rId9" Type="http://schemas.openxmlformats.org/officeDocument/2006/relationships/ctrlProp" Target="../ctrlProps/ctrlProp4.xm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wvhdf.com/wp-content/uploads/2019/03/Environmental-Compliance-Guidebook-Forms-2-28-19.pdf"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9.xml"/><Relationship Id="rId2" Type="http://schemas.openxmlformats.org/officeDocument/2006/relationships/drawing" Target="../drawings/drawing4.xml"/><Relationship Id="rId1" Type="http://schemas.openxmlformats.org/officeDocument/2006/relationships/printerSettings" Target="../printerSettings/printerSettings7.bin"/><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broadband.wv.gov/" TargetMode="External"/></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14.xml"/><Relationship Id="rId13" Type="http://schemas.openxmlformats.org/officeDocument/2006/relationships/ctrlProp" Target="../ctrlProps/ctrlProp19.xml"/><Relationship Id="rId18" Type="http://schemas.openxmlformats.org/officeDocument/2006/relationships/ctrlProp" Target="../ctrlProps/ctrlProp24.xml"/><Relationship Id="rId3" Type="http://schemas.openxmlformats.org/officeDocument/2006/relationships/vmlDrawing" Target="../drawings/vmlDrawing4.vml"/><Relationship Id="rId7" Type="http://schemas.openxmlformats.org/officeDocument/2006/relationships/ctrlProp" Target="../ctrlProps/ctrlProp13.xml"/><Relationship Id="rId12" Type="http://schemas.openxmlformats.org/officeDocument/2006/relationships/ctrlProp" Target="../ctrlProps/ctrlProp18.xml"/><Relationship Id="rId17" Type="http://schemas.openxmlformats.org/officeDocument/2006/relationships/ctrlProp" Target="../ctrlProps/ctrlProp23.xml"/><Relationship Id="rId2" Type="http://schemas.openxmlformats.org/officeDocument/2006/relationships/drawing" Target="../drawings/drawing5.xml"/><Relationship Id="rId16" Type="http://schemas.openxmlformats.org/officeDocument/2006/relationships/ctrlProp" Target="../ctrlProps/ctrlProp22.xml"/><Relationship Id="rId1" Type="http://schemas.openxmlformats.org/officeDocument/2006/relationships/printerSettings" Target="../printerSettings/printerSettings14.bin"/><Relationship Id="rId6" Type="http://schemas.openxmlformats.org/officeDocument/2006/relationships/ctrlProp" Target="../ctrlProps/ctrlProp12.xml"/><Relationship Id="rId11" Type="http://schemas.openxmlformats.org/officeDocument/2006/relationships/ctrlProp" Target="../ctrlProps/ctrlProp17.xml"/><Relationship Id="rId5" Type="http://schemas.openxmlformats.org/officeDocument/2006/relationships/ctrlProp" Target="../ctrlProps/ctrlProp11.xml"/><Relationship Id="rId15" Type="http://schemas.openxmlformats.org/officeDocument/2006/relationships/ctrlProp" Target="../ctrlProps/ctrlProp21.xml"/><Relationship Id="rId10" Type="http://schemas.openxmlformats.org/officeDocument/2006/relationships/ctrlProp" Target="../ctrlProps/ctrlProp16.xml"/><Relationship Id="rId4" Type="http://schemas.openxmlformats.org/officeDocument/2006/relationships/ctrlProp" Target="../ctrlProps/ctrlProp10.xml"/><Relationship Id="rId9" Type="http://schemas.openxmlformats.org/officeDocument/2006/relationships/ctrlProp" Target="../ctrlProps/ctrlProp15.xml"/><Relationship Id="rId14" Type="http://schemas.openxmlformats.org/officeDocument/2006/relationships/ctrlProp" Target="../ctrlProps/ctrlProp20.xml"/></Relationships>
</file>

<file path=xl/worksheets/_rels/sheet15.xml.rels><?xml version="1.0" encoding="UTF-8" standalone="yes"?>
<Relationships xmlns="http://schemas.openxmlformats.org/package/2006/relationships"><Relationship Id="rId8" Type="http://schemas.openxmlformats.org/officeDocument/2006/relationships/ctrlProp" Target="../ctrlProps/ctrlProp29.xml"/><Relationship Id="rId3" Type="http://schemas.openxmlformats.org/officeDocument/2006/relationships/vmlDrawing" Target="../drawings/vmlDrawing5.vml"/><Relationship Id="rId7" Type="http://schemas.openxmlformats.org/officeDocument/2006/relationships/ctrlProp" Target="../ctrlProps/ctrlProp28.xml"/><Relationship Id="rId2" Type="http://schemas.openxmlformats.org/officeDocument/2006/relationships/drawing" Target="../drawings/drawing6.xml"/><Relationship Id="rId1" Type="http://schemas.openxmlformats.org/officeDocument/2006/relationships/printerSettings" Target="../printerSettings/printerSettings15.bin"/><Relationship Id="rId6" Type="http://schemas.openxmlformats.org/officeDocument/2006/relationships/ctrlProp" Target="../ctrlProps/ctrlProp27.xml"/><Relationship Id="rId5" Type="http://schemas.openxmlformats.org/officeDocument/2006/relationships/ctrlProp" Target="../ctrlProps/ctrlProp26.xml"/><Relationship Id="rId4" Type="http://schemas.openxmlformats.org/officeDocument/2006/relationships/ctrlProp" Target="../ctrlProps/ctrlProp25.xml"/><Relationship Id="rId9" Type="http://schemas.openxmlformats.org/officeDocument/2006/relationships/ctrlProp" Target="../ctrlProps/ctrlProp30.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6" Type="http://schemas.openxmlformats.org/officeDocument/2006/relationships/ctrlProp" Target="../ctrlProps/ctrlProp53.xml"/><Relationship Id="rId21" Type="http://schemas.openxmlformats.org/officeDocument/2006/relationships/ctrlProp" Target="../ctrlProps/ctrlProp48.xml"/><Relationship Id="rId34" Type="http://schemas.openxmlformats.org/officeDocument/2006/relationships/ctrlProp" Target="../ctrlProps/ctrlProp61.xml"/><Relationship Id="rId42" Type="http://schemas.openxmlformats.org/officeDocument/2006/relationships/ctrlProp" Target="../ctrlProps/ctrlProp69.xml"/><Relationship Id="rId47" Type="http://schemas.openxmlformats.org/officeDocument/2006/relationships/ctrlProp" Target="../ctrlProps/ctrlProp74.xml"/><Relationship Id="rId50" Type="http://schemas.openxmlformats.org/officeDocument/2006/relationships/ctrlProp" Target="../ctrlProps/ctrlProp77.xml"/><Relationship Id="rId55" Type="http://schemas.openxmlformats.org/officeDocument/2006/relationships/ctrlProp" Target="../ctrlProps/ctrlProp82.xml"/><Relationship Id="rId63" Type="http://schemas.openxmlformats.org/officeDocument/2006/relationships/ctrlProp" Target="../ctrlProps/ctrlProp90.xml"/><Relationship Id="rId68" Type="http://schemas.openxmlformats.org/officeDocument/2006/relationships/ctrlProp" Target="../ctrlProps/ctrlProp95.xml"/><Relationship Id="rId7" Type="http://schemas.openxmlformats.org/officeDocument/2006/relationships/ctrlProp" Target="../ctrlProps/ctrlProp34.xml"/><Relationship Id="rId2" Type="http://schemas.openxmlformats.org/officeDocument/2006/relationships/drawing" Target="../drawings/drawing9.xml"/><Relationship Id="rId16" Type="http://schemas.openxmlformats.org/officeDocument/2006/relationships/ctrlProp" Target="../ctrlProps/ctrlProp43.xml"/><Relationship Id="rId29" Type="http://schemas.openxmlformats.org/officeDocument/2006/relationships/ctrlProp" Target="../ctrlProps/ctrlProp56.xml"/><Relationship Id="rId11" Type="http://schemas.openxmlformats.org/officeDocument/2006/relationships/ctrlProp" Target="../ctrlProps/ctrlProp38.xml"/><Relationship Id="rId24" Type="http://schemas.openxmlformats.org/officeDocument/2006/relationships/ctrlProp" Target="../ctrlProps/ctrlProp51.xml"/><Relationship Id="rId32" Type="http://schemas.openxmlformats.org/officeDocument/2006/relationships/ctrlProp" Target="../ctrlProps/ctrlProp59.xml"/><Relationship Id="rId37" Type="http://schemas.openxmlformats.org/officeDocument/2006/relationships/ctrlProp" Target="../ctrlProps/ctrlProp64.xml"/><Relationship Id="rId40" Type="http://schemas.openxmlformats.org/officeDocument/2006/relationships/ctrlProp" Target="../ctrlProps/ctrlProp67.xml"/><Relationship Id="rId45" Type="http://schemas.openxmlformats.org/officeDocument/2006/relationships/ctrlProp" Target="../ctrlProps/ctrlProp72.xml"/><Relationship Id="rId53" Type="http://schemas.openxmlformats.org/officeDocument/2006/relationships/ctrlProp" Target="../ctrlProps/ctrlProp80.xml"/><Relationship Id="rId58" Type="http://schemas.openxmlformats.org/officeDocument/2006/relationships/ctrlProp" Target="../ctrlProps/ctrlProp85.xml"/><Relationship Id="rId66" Type="http://schemas.openxmlformats.org/officeDocument/2006/relationships/ctrlProp" Target="../ctrlProps/ctrlProp93.xml"/><Relationship Id="rId5" Type="http://schemas.openxmlformats.org/officeDocument/2006/relationships/ctrlProp" Target="../ctrlProps/ctrlProp32.xml"/><Relationship Id="rId61" Type="http://schemas.openxmlformats.org/officeDocument/2006/relationships/ctrlProp" Target="../ctrlProps/ctrlProp88.xml"/><Relationship Id="rId19" Type="http://schemas.openxmlformats.org/officeDocument/2006/relationships/ctrlProp" Target="../ctrlProps/ctrlProp46.xml"/><Relationship Id="rId14" Type="http://schemas.openxmlformats.org/officeDocument/2006/relationships/ctrlProp" Target="../ctrlProps/ctrlProp41.xml"/><Relationship Id="rId22" Type="http://schemas.openxmlformats.org/officeDocument/2006/relationships/ctrlProp" Target="../ctrlProps/ctrlProp49.xml"/><Relationship Id="rId27" Type="http://schemas.openxmlformats.org/officeDocument/2006/relationships/ctrlProp" Target="../ctrlProps/ctrlProp54.xml"/><Relationship Id="rId30" Type="http://schemas.openxmlformats.org/officeDocument/2006/relationships/ctrlProp" Target="../ctrlProps/ctrlProp57.xml"/><Relationship Id="rId35" Type="http://schemas.openxmlformats.org/officeDocument/2006/relationships/ctrlProp" Target="../ctrlProps/ctrlProp62.xml"/><Relationship Id="rId43" Type="http://schemas.openxmlformats.org/officeDocument/2006/relationships/ctrlProp" Target="../ctrlProps/ctrlProp70.xml"/><Relationship Id="rId48" Type="http://schemas.openxmlformats.org/officeDocument/2006/relationships/ctrlProp" Target="../ctrlProps/ctrlProp75.xml"/><Relationship Id="rId56" Type="http://schemas.openxmlformats.org/officeDocument/2006/relationships/ctrlProp" Target="../ctrlProps/ctrlProp83.xml"/><Relationship Id="rId64" Type="http://schemas.openxmlformats.org/officeDocument/2006/relationships/ctrlProp" Target="../ctrlProps/ctrlProp91.xml"/><Relationship Id="rId8" Type="http://schemas.openxmlformats.org/officeDocument/2006/relationships/ctrlProp" Target="../ctrlProps/ctrlProp35.xml"/><Relationship Id="rId51" Type="http://schemas.openxmlformats.org/officeDocument/2006/relationships/ctrlProp" Target="../ctrlProps/ctrlProp78.xml"/><Relationship Id="rId3" Type="http://schemas.openxmlformats.org/officeDocument/2006/relationships/vmlDrawing" Target="../drawings/vmlDrawing6.vml"/><Relationship Id="rId12" Type="http://schemas.openxmlformats.org/officeDocument/2006/relationships/ctrlProp" Target="../ctrlProps/ctrlProp39.xml"/><Relationship Id="rId17" Type="http://schemas.openxmlformats.org/officeDocument/2006/relationships/ctrlProp" Target="../ctrlProps/ctrlProp44.xml"/><Relationship Id="rId25" Type="http://schemas.openxmlformats.org/officeDocument/2006/relationships/ctrlProp" Target="../ctrlProps/ctrlProp52.xml"/><Relationship Id="rId33" Type="http://schemas.openxmlformats.org/officeDocument/2006/relationships/ctrlProp" Target="../ctrlProps/ctrlProp60.xml"/><Relationship Id="rId38" Type="http://schemas.openxmlformats.org/officeDocument/2006/relationships/ctrlProp" Target="../ctrlProps/ctrlProp65.xml"/><Relationship Id="rId46" Type="http://schemas.openxmlformats.org/officeDocument/2006/relationships/ctrlProp" Target="../ctrlProps/ctrlProp73.xml"/><Relationship Id="rId59" Type="http://schemas.openxmlformats.org/officeDocument/2006/relationships/ctrlProp" Target="../ctrlProps/ctrlProp86.xml"/><Relationship Id="rId67" Type="http://schemas.openxmlformats.org/officeDocument/2006/relationships/ctrlProp" Target="../ctrlProps/ctrlProp94.xml"/><Relationship Id="rId20" Type="http://schemas.openxmlformats.org/officeDocument/2006/relationships/ctrlProp" Target="../ctrlProps/ctrlProp47.xml"/><Relationship Id="rId41" Type="http://schemas.openxmlformats.org/officeDocument/2006/relationships/ctrlProp" Target="../ctrlProps/ctrlProp68.xml"/><Relationship Id="rId54" Type="http://schemas.openxmlformats.org/officeDocument/2006/relationships/ctrlProp" Target="../ctrlProps/ctrlProp81.xml"/><Relationship Id="rId62" Type="http://schemas.openxmlformats.org/officeDocument/2006/relationships/ctrlProp" Target="../ctrlProps/ctrlProp89.xml"/><Relationship Id="rId1" Type="http://schemas.openxmlformats.org/officeDocument/2006/relationships/printerSettings" Target="../printerSettings/printerSettings26.bin"/><Relationship Id="rId6" Type="http://schemas.openxmlformats.org/officeDocument/2006/relationships/ctrlProp" Target="../ctrlProps/ctrlProp33.xml"/><Relationship Id="rId15" Type="http://schemas.openxmlformats.org/officeDocument/2006/relationships/ctrlProp" Target="../ctrlProps/ctrlProp42.xml"/><Relationship Id="rId23" Type="http://schemas.openxmlformats.org/officeDocument/2006/relationships/ctrlProp" Target="../ctrlProps/ctrlProp50.xml"/><Relationship Id="rId28" Type="http://schemas.openxmlformats.org/officeDocument/2006/relationships/ctrlProp" Target="../ctrlProps/ctrlProp55.xml"/><Relationship Id="rId36" Type="http://schemas.openxmlformats.org/officeDocument/2006/relationships/ctrlProp" Target="../ctrlProps/ctrlProp63.xml"/><Relationship Id="rId49" Type="http://schemas.openxmlformats.org/officeDocument/2006/relationships/ctrlProp" Target="../ctrlProps/ctrlProp76.xml"/><Relationship Id="rId57" Type="http://schemas.openxmlformats.org/officeDocument/2006/relationships/ctrlProp" Target="../ctrlProps/ctrlProp84.xml"/><Relationship Id="rId10" Type="http://schemas.openxmlformats.org/officeDocument/2006/relationships/ctrlProp" Target="../ctrlProps/ctrlProp37.xml"/><Relationship Id="rId31" Type="http://schemas.openxmlformats.org/officeDocument/2006/relationships/ctrlProp" Target="../ctrlProps/ctrlProp58.xml"/><Relationship Id="rId44" Type="http://schemas.openxmlformats.org/officeDocument/2006/relationships/ctrlProp" Target="../ctrlProps/ctrlProp71.xml"/><Relationship Id="rId52" Type="http://schemas.openxmlformats.org/officeDocument/2006/relationships/ctrlProp" Target="../ctrlProps/ctrlProp79.xml"/><Relationship Id="rId60" Type="http://schemas.openxmlformats.org/officeDocument/2006/relationships/ctrlProp" Target="../ctrlProps/ctrlProp87.xml"/><Relationship Id="rId65" Type="http://schemas.openxmlformats.org/officeDocument/2006/relationships/ctrlProp" Target="../ctrlProps/ctrlProp92.xml"/><Relationship Id="rId4" Type="http://schemas.openxmlformats.org/officeDocument/2006/relationships/ctrlProp" Target="../ctrlProps/ctrlProp31.xml"/><Relationship Id="rId9" Type="http://schemas.openxmlformats.org/officeDocument/2006/relationships/ctrlProp" Target="../ctrlProps/ctrlProp36.xml"/><Relationship Id="rId13" Type="http://schemas.openxmlformats.org/officeDocument/2006/relationships/ctrlProp" Target="../ctrlProps/ctrlProp40.xml"/><Relationship Id="rId18" Type="http://schemas.openxmlformats.org/officeDocument/2006/relationships/ctrlProp" Target="../ctrlProps/ctrlProp45.xml"/><Relationship Id="rId39" Type="http://schemas.openxmlformats.org/officeDocument/2006/relationships/ctrlProp" Target="../ctrlProps/ctrlProp66.xml"/></Relationships>
</file>

<file path=xl/worksheets/_rels/sheet27.xml.rels><?xml version="1.0" encoding="UTF-8" standalone="yes"?>
<Relationships xmlns="http://schemas.openxmlformats.org/package/2006/relationships"><Relationship Id="rId13" Type="http://schemas.openxmlformats.org/officeDocument/2006/relationships/ctrlProp" Target="../ctrlProps/ctrlProp105.xml"/><Relationship Id="rId18" Type="http://schemas.openxmlformats.org/officeDocument/2006/relationships/ctrlProp" Target="../ctrlProps/ctrlProp110.xml"/><Relationship Id="rId26" Type="http://schemas.openxmlformats.org/officeDocument/2006/relationships/ctrlProp" Target="../ctrlProps/ctrlProp118.xml"/><Relationship Id="rId39" Type="http://schemas.openxmlformats.org/officeDocument/2006/relationships/ctrlProp" Target="../ctrlProps/ctrlProp131.xml"/><Relationship Id="rId21" Type="http://schemas.openxmlformats.org/officeDocument/2006/relationships/ctrlProp" Target="../ctrlProps/ctrlProp113.xml"/><Relationship Id="rId34" Type="http://schemas.openxmlformats.org/officeDocument/2006/relationships/ctrlProp" Target="../ctrlProps/ctrlProp126.xml"/><Relationship Id="rId42" Type="http://schemas.openxmlformats.org/officeDocument/2006/relationships/ctrlProp" Target="../ctrlProps/ctrlProp134.xml"/><Relationship Id="rId47" Type="http://schemas.openxmlformats.org/officeDocument/2006/relationships/ctrlProp" Target="../ctrlProps/ctrlProp139.xml"/><Relationship Id="rId50" Type="http://schemas.openxmlformats.org/officeDocument/2006/relationships/ctrlProp" Target="../ctrlProps/ctrlProp142.xml"/><Relationship Id="rId55" Type="http://schemas.openxmlformats.org/officeDocument/2006/relationships/ctrlProp" Target="../ctrlProps/ctrlProp147.xml"/><Relationship Id="rId7" Type="http://schemas.openxmlformats.org/officeDocument/2006/relationships/ctrlProp" Target="../ctrlProps/ctrlProp99.xml"/><Relationship Id="rId2" Type="http://schemas.openxmlformats.org/officeDocument/2006/relationships/drawing" Target="../drawings/drawing10.xml"/><Relationship Id="rId16" Type="http://schemas.openxmlformats.org/officeDocument/2006/relationships/ctrlProp" Target="../ctrlProps/ctrlProp108.xml"/><Relationship Id="rId29" Type="http://schemas.openxmlformats.org/officeDocument/2006/relationships/ctrlProp" Target="../ctrlProps/ctrlProp121.xml"/><Relationship Id="rId11" Type="http://schemas.openxmlformats.org/officeDocument/2006/relationships/ctrlProp" Target="../ctrlProps/ctrlProp103.xml"/><Relationship Id="rId24" Type="http://schemas.openxmlformats.org/officeDocument/2006/relationships/ctrlProp" Target="../ctrlProps/ctrlProp116.xml"/><Relationship Id="rId32" Type="http://schemas.openxmlformats.org/officeDocument/2006/relationships/ctrlProp" Target="../ctrlProps/ctrlProp124.xml"/><Relationship Id="rId37" Type="http://schemas.openxmlformats.org/officeDocument/2006/relationships/ctrlProp" Target="../ctrlProps/ctrlProp129.xml"/><Relationship Id="rId40" Type="http://schemas.openxmlformats.org/officeDocument/2006/relationships/ctrlProp" Target="../ctrlProps/ctrlProp132.xml"/><Relationship Id="rId45" Type="http://schemas.openxmlformats.org/officeDocument/2006/relationships/ctrlProp" Target="../ctrlProps/ctrlProp137.xml"/><Relationship Id="rId53" Type="http://schemas.openxmlformats.org/officeDocument/2006/relationships/ctrlProp" Target="../ctrlProps/ctrlProp145.xml"/><Relationship Id="rId58" Type="http://schemas.openxmlformats.org/officeDocument/2006/relationships/ctrlProp" Target="../ctrlProps/ctrlProp150.xml"/><Relationship Id="rId5" Type="http://schemas.openxmlformats.org/officeDocument/2006/relationships/ctrlProp" Target="../ctrlProps/ctrlProp97.xml"/><Relationship Id="rId19" Type="http://schemas.openxmlformats.org/officeDocument/2006/relationships/ctrlProp" Target="../ctrlProps/ctrlProp111.xml"/><Relationship Id="rId4" Type="http://schemas.openxmlformats.org/officeDocument/2006/relationships/ctrlProp" Target="../ctrlProps/ctrlProp96.xml"/><Relationship Id="rId9" Type="http://schemas.openxmlformats.org/officeDocument/2006/relationships/ctrlProp" Target="../ctrlProps/ctrlProp101.xml"/><Relationship Id="rId14" Type="http://schemas.openxmlformats.org/officeDocument/2006/relationships/ctrlProp" Target="../ctrlProps/ctrlProp106.xml"/><Relationship Id="rId22" Type="http://schemas.openxmlformats.org/officeDocument/2006/relationships/ctrlProp" Target="../ctrlProps/ctrlProp114.xml"/><Relationship Id="rId27" Type="http://schemas.openxmlformats.org/officeDocument/2006/relationships/ctrlProp" Target="../ctrlProps/ctrlProp119.xml"/><Relationship Id="rId30" Type="http://schemas.openxmlformats.org/officeDocument/2006/relationships/ctrlProp" Target="../ctrlProps/ctrlProp122.xml"/><Relationship Id="rId35" Type="http://schemas.openxmlformats.org/officeDocument/2006/relationships/ctrlProp" Target="../ctrlProps/ctrlProp127.xml"/><Relationship Id="rId43" Type="http://schemas.openxmlformats.org/officeDocument/2006/relationships/ctrlProp" Target="../ctrlProps/ctrlProp135.xml"/><Relationship Id="rId48" Type="http://schemas.openxmlformats.org/officeDocument/2006/relationships/ctrlProp" Target="../ctrlProps/ctrlProp140.xml"/><Relationship Id="rId56" Type="http://schemas.openxmlformats.org/officeDocument/2006/relationships/ctrlProp" Target="../ctrlProps/ctrlProp148.xml"/><Relationship Id="rId8" Type="http://schemas.openxmlformats.org/officeDocument/2006/relationships/ctrlProp" Target="../ctrlProps/ctrlProp100.xml"/><Relationship Id="rId51" Type="http://schemas.openxmlformats.org/officeDocument/2006/relationships/ctrlProp" Target="../ctrlProps/ctrlProp143.xml"/><Relationship Id="rId3" Type="http://schemas.openxmlformats.org/officeDocument/2006/relationships/vmlDrawing" Target="../drawings/vmlDrawing7.vml"/><Relationship Id="rId12" Type="http://schemas.openxmlformats.org/officeDocument/2006/relationships/ctrlProp" Target="../ctrlProps/ctrlProp104.xml"/><Relationship Id="rId17" Type="http://schemas.openxmlformats.org/officeDocument/2006/relationships/ctrlProp" Target="../ctrlProps/ctrlProp109.xml"/><Relationship Id="rId25" Type="http://schemas.openxmlformats.org/officeDocument/2006/relationships/ctrlProp" Target="../ctrlProps/ctrlProp117.xml"/><Relationship Id="rId33" Type="http://schemas.openxmlformats.org/officeDocument/2006/relationships/ctrlProp" Target="../ctrlProps/ctrlProp125.xml"/><Relationship Id="rId38" Type="http://schemas.openxmlformats.org/officeDocument/2006/relationships/ctrlProp" Target="../ctrlProps/ctrlProp130.xml"/><Relationship Id="rId46" Type="http://schemas.openxmlformats.org/officeDocument/2006/relationships/ctrlProp" Target="../ctrlProps/ctrlProp138.xml"/><Relationship Id="rId59" Type="http://schemas.openxmlformats.org/officeDocument/2006/relationships/ctrlProp" Target="../ctrlProps/ctrlProp151.xml"/><Relationship Id="rId20" Type="http://schemas.openxmlformats.org/officeDocument/2006/relationships/ctrlProp" Target="../ctrlProps/ctrlProp112.xml"/><Relationship Id="rId41" Type="http://schemas.openxmlformats.org/officeDocument/2006/relationships/ctrlProp" Target="../ctrlProps/ctrlProp133.xml"/><Relationship Id="rId54" Type="http://schemas.openxmlformats.org/officeDocument/2006/relationships/ctrlProp" Target="../ctrlProps/ctrlProp146.xml"/><Relationship Id="rId1" Type="http://schemas.openxmlformats.org/officeDocument/2006/relationships/printerSettings" Target="../printerSettings/printerSettings27.bin"/><Relationship Id="rId6" Type="http://schemas.openxmlformats.org/officeDocument/2006/relationships/ctrlProp" Target="../ctrlProps/ctrlProp98.xml"/><Relationship Id="rId15" Type="http://schemas.openxmlformats.org/officeDocument/2006/relationships/ctrlProp" Target="../ctrlProps/ctrlProp107.xml"/><Relationship Id="rId23" Type="http://schemas.openxmlformats.org/officeDocument/2006/relationships/ctrlProp" Target="../ctrlProps/ctrlProp115.xml"/><Relationship Id="rId28" Type="http://schemas.openxmlformats.org/officeDocument/2006/relationships/ctrlProp" Target="../ctrlProps/ctrlProp120.xml"/><Relationship Id="rId36" Type="http://schemas.openxmlformats.org/officeDocument/2006/relationships/ctrlProp" Target="../ctrlProps/ctrlProp128.xml"/><Relationship Id="rId49" Type="http://schemas.openxmlformats.org/officeDocument/2006/relationships/ctrlProp" Target="../ctrlProps/ctrlProp141.xml"/><Relationship Id="rId57" Type="http://schemas.openxmlformats.org/officeDocument/2006/relationships/ctrlProp" Target="../ctrlProps/ctrlProp149.xml"/><Relationship Id="rId10" Type="http://schemas.openxmlformats.org/officeDocument/2006/relationships/ctrlProp" Target="../ctrlProps/ctrlProp102.xml"/><Relationship Id="rId31" Type="http://schemas.openxmlformats.org/officeDocument/2006/relationships/ctrlProp" Target="../ctrlProps/ctrlProp123.xml"/><Relationship Id="rId44" Type="http://schemas.openxmlformats.org/officeDocument/2006/relationships/ctrlProp" Target="../ctrlProps/ctrlProp136.xml"/><Relationship Id="rId52" Type="http://schemas.openxmlformats.org/officeDocument/2006/relationships/ctrlProp" Target="../ctrlProps/ctrlProp144.xml"/><Relationship Id="rId60" Type="http://schemas.openxmlformats.org/officeDocument/2006/relationships/ctrlProp" Target="../ctrlProps/ctrlProp152.xm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SU442"/>
  <sheetViews>
    <sheetView showGridLines="0" showRuler="0" zoomScaleNormal="100" workbookViewId="0">
      <selection activeCell="D10" sqref="D10:P10"/>
    </sheetView>
  </sheetViews>
  <sheetFormatPr defaultColWidth="0.7109375" defaultRowHeight="12.75"/>
  <cols>
    <col min="1" max="1" width="6.5703125" style="7" customWidth="1"/>
    <col min="2" max="2" width="6.5703125" style="13" customWidth="1"/>
    <col min="3" max="3" width="7.140625" style="13" customWidth="1"/>
    <col min="4" max="11" width="6.5703125" style="13" customWidth="1"/>
    <col min="12" max="12" width="6.28515625" style="13" customWidth="1"/>
    <col min="13" max="16" width="6.5703125" style="13" customWidth="1"/>
    <col min="17" max="17" width="6.5703125" style="73" customWidth="1"/>
    <col min="18" max="515" width="0.7109375" style="4"/>
    <col min="516" max="16384" width="0.7109375" style="8"/>
  </cols>
  <sheetData>
    <row r="1" spans="1:515" ht="25.15" customHeight="1">
      <c r="A1" s="153"/>
      <c r="B1" s="73"/>
      <c r="C1" s="73"/>
      <c r="D1" s="73"/>
      <c r="E1" s="73"/>
      <c r="F1" s="606"/>
      <c r="G1" s="606"/>
      <c r="H1" s="606"/>
      <c r="I1" s="606"/>
      <c r="J1" s="606"/>
      <c r="K1" s="606"/>
      <c r="L1" s="606"/>
      <c r="M1" s="606"/>
      <c r="N1" s="606"/>
      <c r="O1" s="606"/>
      <c r="P1" s="606"/>
    </row>
    <row r="2" spans="1:515" ht="25.15" customHeight="1">
      <c r="A2" s="153"/>
      <c r="B2" s="73"/>
      <c r="C2" s="73"/>
      <c r="D2" s="73"/>
      <c r="E2" s="160" t="s">
        <v>64</v>
      </c>
      <c r="F2" s="606"/>
      <c r="G2" s="606"/>
      <c r="H2" s="606"/>
      <c r="I2" s="606"/>
      <c r="J2" s="606"/>
      <c r="K2" s="606"/>
      <c r="L2" s="606"/>
      <c r="M2" s="606"/>
      <c r="N2" s="606"/>
      <c r="O2" s="606"/>
      <c r="P2" s="606"/>
    </row>
    <row r="3" spans="1:515" ht="25.15" customHeight="1">
      <c r="A3" s="153"/>
      <c r="B3" s="73"/>
      <c r="C3" s="73"/>
      <c r="D3" s="73"/>
      <c r="E3" s="160"/>
      <c r="F3" s="161"/>
      <c r="G3" s="161"/>
      <c r="H3" s="161"/>
      <c r="I3" s="161"/>
      <c r="J3" s="161"/>
      <c r="K3" s="161"/>
      <c r="L3" s="161"/>
      <c r="M3" s="161"/>
      <c r="N3" s="35"/>
      <c r="O3" s="35"/>
      <c r="P3" s="35"/>
      <c r="Q3" s="35"/>
    </row>
    <row r="4" spans="1:515" ht="25.15" customHeight="1">
      <c r="A4" s="153"/>
      <c r="B4" s="73"/>
      <c r="C4" s="73"/>
      <c r="D4" s="73"/>
      <c r="E4" s="160"/>
      <c r="F4" s="161"/>
      <c r="G4" s="161"/>
      <c r="H4" s="161"/>
      <c r="I4" s="161"/>
      <c r="J4" s="161"/>
      <c r="K4" s="161"/>
      <c r="L4" s="161"/>
      <c r="M4" s="161"/>
      <c r="N4" s="35"/>
      <c r="O4" s="35"/>
      <c r="P4" s="35"/>
      <c r="Q4" s="35"/>
    </row>
    <row r="5" spans="1:515" ht="25.15" customHeight="1">
      <c r="A5" s="153"/>
      <c r="B5" s="73"/>
      <c r="C5" s="73"/>
      <c r="D5" s="73"/>
      <c r="E5" s="160"/>
      <c r="F5" s="161"/>
      <c r="G5" s="161"/>
      <c r="H5" s="161"/>
      <c r="I5" s="161"/>
      <c r="J5" s="161"/>
      <c r="K5" s="161"/>
      <c r="L5" s="161"/>
      <c r="M5" s="161"/>
      <c r="N5" s="35"/>
      <c r="O5" s="35"/>
      <c r="P5" s="35"/>
      <c r="Q5" s="35"/>
    </row>
    <row r="6" spans="1:515" ht="15" customHeight="1" thickBot="1">
      <c r="A6" s="153"/>
      <c r="B6" s="73"/>
      <c r="C6" s="73"/>
      <c r="D6" s="73"/>
      <c r="E6" s="73"/>
      <c r="F6" s="607"/>
      <c r="G6" s="607"/>
      <c r="H6" s="607"/>
      <c r="I6" s="607"/>
      <c r="J6" s="607"/>
      <c r="K6" s="607"/>
      <c r="L6" s="607"/>
      <c r="M6" s="607"/>
      <c r="N6" s="607"/>
      <c r="O6" s="607"/>
      <c r="P6" s="607"/>
    </row>
    <row r="7" spans="1:515" s="16" customFormat="1" ht="22.9" customHeight="1">
      <c r="A7" s="144"/>
      <c r="B7" s="594" t="s">
        <v>65</v>
      </c>
      <c r="C7" s="595"/>
      <c r="D7" s="595"/>
      <c r="E7" s="595"/>
      <c r="F7" s="595"/>
      <c r="G7" s="595"/>
      <c r="H7" s="595"/>
      <c r="I7" s="595"/>
      <c r="J7" s="595"/>
      <c r="K7" s="595"/>
      <c r="L7" s="595"/>
      <c r="M7" s="595"/>
      <c r="N7" s="595"/>
      <c r="O7" s="595"/>
      <c r="P7" s="596"/>
      <c r="Q7" s="154"/>
      <c r="R7" s="99"/>
      <c r="S7" s="99"/>
      <c r="T7" s="99"/>
      <c r="U7" s="99"/>
      <c r="V7" s="99"/>
      <c r="W7" s="99"/>
      <c r="X7" s="99"/>
      <c r="Y7" s="99"/>
      <c r="Z7" s="99"/>
      <c r="AA7" s="99"/>
      <c r="AB7" s="99"/>
      <c r="AC7" s="99"/>
      <c r="AD7" s="99"/>
      <c r="AE7" s="99"/>
      <c r="AF7" s="99"/>
      <c r="AG7" s="99"/>
      <c r="AH7" s="99"/>
      <c r="AI7" s="99"/>
      <c r="AJ7" s="99"/>
      <c r="AK7" s="99"/>
      <c r="AL7" s="99"/>
      <c r="AM7" s="99"/>
      <c r="AN7" s="99"/>
      <c r="AO7" s="99"/>
      <c r="AP7" s="99"/>
      <c r="AQ7" s="99"/>
      <c r="AR7" s="99"/>
      <c r="AS7" s="99"/>
      <c r="AT7" s="99"/>
      <c r="AU7" s="99"/>
      <c r="AV7" s="99"/>
      <c r="AW7" s="99"/>
      <c r="AX7" s="99"/>
      <c r="AY7" s="99"/>
      <c r="AZ7" s="99"/>
      <c r="BA7" s="99"/>
      <c r="BB7" s="99"/>
      <c r="BC7" s="99"/>
      <c r="BD7" s="99"/>
      <c r="BE7" s="99"/>
      <c r="BF7" s="99"/>
      <c r="BG7" s="99"/>
      <c r="BH7" s="99"/>
      <c r="BI7" s="99"/>
      <c r="BJ7" s="99"/>
      <c r="BK7" s="99"/>
      <c r="BL7" s="99"/>
      <c r="BM7" s="99"/>
      <c r="BN7" s="99"/>
      <c r="BO7" s="99"/>
      <c r="BP7" s="99"/>
      <c r="BQ7" s="99"/>
      <c r="BR7" s="99"/>
      <c r="BS7" s="99"/>
      <c r="BT7" s="99"/>
      <c r="BU7" s="99"/>
      <c r="BV7" s="99"/>
      <c r="BW7" s="99"/>
      <c r="BX7" s="99"/>
      <c r="BY7" s="99"/>
      <c r="BZ7" s="99"/>
      <c r="CA7" s="99"/>
      <c r="CB7" s="99"/>
      <c r="CC7" s="99"/>
      <c r="CD7" s="99"/>
      <c r="CE7" s="99"/>
      <c r="CF7" s="99"/>
      <c r="CG7" s="99"/>
      <c r="CH7" s="99"/>
      <c r="CI7" s="99"/>
      <c r="CJ7" s="99"/>
      <c r="CK7" s="99"/>
      <c r="CL7" s="99"/>
      <c r="CM7" s="99"/>
      <c r="CN7" s="99"/>
      <c r="CO7" s="99"/>
      <c r="CP7" s="99"/>
      <c r="CQ7" s="99"/>
      <c r="CR7" s="99"/>
      <c r="CS7" s="99"/>
      <c r="CT7" s="99"/>
      <c r="CU7" s="99"/>
      <c r="CV7" s="99"/>
      <c r="CW7" s="99"/>
      <c r="CX7" s="99"/>
      <c r="CY7" s="99"/>
      <c r="CZ7" s="99"/>
      <c r="DA7" s="99"/>
      <c r="DB7" s="99"/>
      <c r="DC7" s="99"/>
      <c r="DD7" s="99"/>
      <c r="DE7" s="99"/>
      <c r="DF7" s="99"/>
      <c r="DG7" s="99"/>
      <c r="DH7" s="99"/>
      <c r="DI7" s="99"/>
      <c r="DJ7" s="99"/>
      <c r="DK7" s="99"/>
      <c r="DL7" s="99"/>
      <c r="DM7" s="99"/>
      <c r="DN7" s="99"/>
      <c r="DO7" s="99"/>
      <c r="DP7" s="99"/>
      <c r="DQ7" s="99"/>
      <c r="DR7" s="99"/>
      <c r="DS7" s="99"/>
      <c r="DT7" s="99"/>
      <c r="DU7" s="99"/>
      <c r="DV7" s="99"/>
      <c r="DW7" s="99"/>
      <c r="DX7" s="99"/>
      <c r="DY7" s="99"/>
      <c r="DZ7" s="99"/>
      <c r="EA7" s="99"/>
      <c r="EB7" s="99"/>
      <c r="EC7" s="99"/>
      <c r="ED7" s="99"/>
      <c r="EE7" s="99"/>
      <c r="EF7" s="99"/>
      <c r="EG7" s="99"/>
      <c r="EH7" s="99"/>
      <c r="EI7" s="99"/>
      <c r="EJ7" s="99"/>
      <c r="EK7" s="99"/>
      <c r="EL7" s="99"/>
      <c r="EM7" s="99"/>
      <c r="EN7" s="99"/>
      <c r="EO7" s="99"/>
      <c r="EP7" s="99"/>
      <c r="EQ7" s="99"/>
      <c r="ER7" s="99"/>
      <c r="ES7" s="99"/>
      <c r="ET7" s="99"/>
      <c r="EU7" s="99"/>
      <c r="EV7" s="99"/>
      <c r="EW7" s="99"/>
      <c r="EX7" s="99"/>
      <c r="EY7" s="99"/>
      <c r="EZ7" s="99"/>
      <c r="FA7" s="99"/>
      <c r="FB7" s="99"/>
      <c r="FC7" s="99"/>
      <c r="FD7" s="99"/>
      <c r="FE7" s="99"/>
      <c r="FF7" s="99"/>
      <c r="FG7" s="99"/>
      <c r="FH7" s="99"/>
      <c r="FI7" s="99"/>
      <c r="FJ7" s="99"/>
      <c r="FK7" s="99"/>
      <c r="FL7" s="99"/>
      <c r="FM7" s="99"/>
      <c r="FN7" s="99"/>
      <c r="FO7" s="99"/>
      <c r="FP7" s="99"/>
      <c r="FQ7" s="99"/>
      <c r="FR7" s="99"/>
      <c r="FS7" s="99"/>
      <c r="FT7" s="99"/>
      <c r="FU7" s="99"/>
      <c r="FV7" s="99"/>
      <c r="FW7" s="99"/>
      <c r="FX7" s="99"/>
      <c r="FY7" s="99"/>
      <c r="FZ7" s="99"/>
      <c r="GA7" s="99"/>
      <c r="GB7" s="99"/>
      <c r="GC7" s="99"/>
      <c r="GD7" s="99"/>
      <c r="GE7" s="99"/>
      <c r="GF7" s="99"/>
      <c r="GG7" s="99"/>
      <c r="GH7" s="99"/>
      <c r="GI7" s="99"/>
      <c r="GJ7" s="99"/>
      <c r="GK7" s="99"/>
      <c r="GL7" s="99"/>
      <c r="GM7" s="99"/>
      <c r="GN7" s="99"/>
      <c r="GO7" s="99"/>
      <c r="GP7" s="99"/>
      <c r="GQ7" s="99"/>
      <c r="GR7" s="99"/>
      <c r="GS7" s="99"/>
      <c r="GT7" s="99"/>
      <c r="GU7" s="99"/>
      <c r="GV7" s="99"/>
      <c r="GW7" s="99"/>
      <c r="GX7" s="99"/>
      <c r="GY7" s="99"/>
      <c r="GZ7" s="99"/>
      <c r="HA7" s="99"/>
      <c r="HB7" s="99"/>
      <c r="HC7" s="99"/>
      <c r="HD7" s="99"/>
      <c r="HE7" s="99"/>
      <c r="HF7" s="99"/>
      <c r="HG7" s="99"/>
      <c r="HH7" s="99"/>
      <c r="HI7" s="99"/>
      <c r="HJ7" s="99"/>
      <c r="HK7" s="99"/>
      <c r="HL7" s="99"/>
      <c r="HM7" s="99"/>
      <c r="HN7" s="99"/>
      <c r="HO7" s="99"/>
      <c r="HP7" s="99"/>
      <c r="HQ7" s="99"/>
      <c r="HR7" s="99"/>
      <c r="HS7" s="99"/>
      <c r="HT7" s="99"/>
      <c r="HU7" s="99"/>
      <c r="HV7" s="99"/>
      <c r="HW7" s="99"/>
      <c r="HX7" s="99"/>
      <c r="HY7" s="99"/>
      <c r="HZ7" s="99"/>
      <c r="IA7" s="99"/>
      <c r="IB7" s="99"/>
      <c r="IC7" s="99"/>
      <c r="ID7" s="99"/>
      <c r="IE7" s="99"/>
      <c r="IF7" s="99"/>
      <c r="IG7" s="99"/>
      <c r="IH7" s="99"/>
      <c r="II7" s="99"/>
      <c r="IJ7" s="99"/>
      <c r="IK7" s="99"/>
      <c r="IL7" s="99"/>
      <c r="IM7" s="99"/>
      <c r="IN7" s="99"/>
      <c r="IO7" s="99"/>
      <c r="IP7" s="99"/>
      <c r="IQ7" s="99"/>
      <c r="IR7" s="99"/>
      <c r="IS7" s="99"/>
      <c r="IT7" s="99"/>
      <c r="IU7" s="99"/>
      <c r="IV7" s="99"/>
      <c r="IW7" s="99"/>
      <c r="IX7" s="99"/>
      <c r="IY7" s="99"/>
      <c r="IZ7" s="99"/>
      <c r="JA7" s="99"/>
      <c r="JB7" s="99"/>
      <c r="JC7" s="99"/>
      <c r="JD7" s="99"/>
      <c r="JE7" s="99"/>
      <c r="JF7" s="99"/>
      <c r="JG7" s="99"/>
      <c r="JH7" s="99"/>
      <c r="JI7" s="99"/>
      <c r="JJ7" s="99"/>
      <c r="JK7" s="99"/>
      <c r="JL7" s="99"/>
      <c r="JM7" s="99"/>
      <c r="JN7" s="99"/>
      <c r="JO7" s="99"/>
      <c r="JP7" s="99"/>
      <c r="JQ7" s="99"/>
      <c r="JR7" s="99"/>
      <c r="JS7" s="99"/>
      <c r="JT7" s="99"/>
      <c r="JU7" s="99"/>
      <c r="JV7" s="99"/>
      <c r="JW7" s="99"/>
      <c r="JX7" s="99"/>
      <c r="JY7" s="99"/>
      <c r="JZ7" s="99"/>
      <c r="KA7" s="99"/>
      <c r="KB7" s="99"/>
      <c r="KC7" s="99"/>
      <c r="KD7" s="99"/>
      <c r="KE7" s="99"/>
      <c r="KF7" s="99"/>
      <c r="KG7" s="99"/>
      <c r="KH7" s="99"/>
      <c r="KI7" s="99"/>
      <c r="KJ7" s="99"/>
      <c r="KK7" s="99"/>
      <c r="KL7" s="99"/>
      <c r="KM7" s="99"/>
      <c r="KN7" s="99"/>
      <c r="KO7" s="99"/>
      <c r="KP7" s="99"/>
      <c r="KQ7" s="99"/>
      <c r="KR7" s="99"/>
      <c r="KS7" s="99"/>
      <c r="KT7" s="99"/>
      <c r="KU7" s="99"/>
      <c r="KV7" s="99"/>
      <c r="KW7" s="99"/>
      <c r="KX7" s="99"/>
      <c r="KY7" s="99"/>
      <c r="KZ7" s="99"/>
      <c r="LA7" s="99"/>
      <c r="LB7" s="99"/>
      <c r="LC7" s="99"/>
      <c r="LD7" s="99"/>
      <c r="LE7" s="99"/>
      <c r="LF7" s="99"/>
      <c r="LG7" s="99"/>
      <c r="LH7" s="99"/>
      <c r="LI7" s="99"/>
      <c r="LJ7" s="99"/>
      <c r="LK7" s="99"/>
      <c r="LL7" s="99"/>
      <c r="LM7" s="99"/>
      <c r="LN7" s="99"/>
      <c r="LO7" s="99"/>
      <c r="LP7" s="99"/>
      <c r="LQ7" s="99"/>
      <c r="LR7" s="99"/>
      <c r="LS7" s="99"/>
      <c r="LT7" s="99"/>
      <c r="LU7" s="99"/>
      <c r="LV7" s="99"/>
      <c r="LW7" s="99"/>
      <c r="LX7" s="99"/>
      <c r="LY7" s="99"/>
      <c r="LZ7" s="99"/>
      <c r="MA7" s="99"/>
      <c r="MB7" s="99"/>
      <c r="MC7" s="99"/>
      <c r="MD7" s="99"/>
      <c r="ME7" s="99"/>
      <c r="MF7" s="99"/>
      <c r="MG7" s="99"/>
      <c r="MH7" s="99"/>
      <c r="MI7" s="99"/>
      <c r="MJ7" s="99"/>
      <c r="MK7" s="99"/>
      <c r="ML7" s="99"/>
      <c r="MM7" s="99"/>
      <c r="MN7" s="99"/>
      <c r="MO7" s="99"/>
      <c r="MP7" s="99"/>
      <c r="MQ7" s="99"/>
      <c r="MR7" s="99"/>
      <c r="MS7" s="99"/>
      <c r="MT7" s="99"/>
      <c r="MU7" s="99"/>
      <c r="MV7" s="99"/>
      <c r="MW7" s="99"/>
      <c r="MX7" s="99"/>
      <c r="MY7" s="99"/>
      <c r="MZ7" s="99"/>
      <c r="NA7" s="99"/>
      <c r="NB7" s="99"/>
      <c r="NC7" s="99"/>
      <c r="ND7" s="99"/>
      <c r="NE7" s="99"/>
      <c r="NF7" s="99"/>
      <c r="NG7" s="99"/>
      <c r="NH7" s="99"/>
      <c r="NI7" s="99"/>
      <c r="NJ7" s="99"/>
      <c r="NK7" s="99"/>
      <c r="NL7" s="99"/>
      <c r="NM7" s="99"/>
      <c r="NN7" s="99"/>
      <c r="NO7" s="99"/>
      <c r="NP7" s="99"/>
      <c r="NQ7" s="99"/>
      <c r="NR7" s="99"/>
      <c r="NS7" s="99"/>
      <c r="NT7" s="99"/>
      <c r="NU7" s="99"/>
      <c r="NV7" s="99"/>
      <c r="NW7" s="99"/>
      <c r="NX7" s="99"/>
      <c r="NY7" s="99"/>
      <c r="NZ7" s="99"/>
      <c r="OA7" s="99"/>
      <c r="OB7" s="99"/>
      <c r="OC7" s="99"/>
      <c r="OD7" s="99"/>
      <c r="OE7" s="99"/>
      <c r="OF7" s="99"/>
      <c r="OG7" s="99"/>
      <c r="OH7" s="99"/>
      <c r="OI7" s="99"/>
      <c r="OJ7" s="99"/>
      <c r="OK7" s="99"/>
      <c r="OL7" s="99"/>
      <c r="OM7" s="99"/>
      <c r="ON7" s="99"/>
      <c r="OO7" s="99"/>
      <c r="OP7" s="99"/>
      <c r="OQ7" s="99"/>
      <c r="OR7" s="99"/>
      <c r="OS7" s="99"/>
      <c r="OT7" s="99"/>
      <c r="OU7" s="99"/>
      <c r="OV7" s="99"/>
      <c r="OW7" s="99"/>
      <c r="OX7" s="99"/>
      <c r="OY7" s="99"/>
      <c r="OZ7" s="99"/>
      <c r="PA7" s="99"/>
      <c r="PB7" s="99"/>
      <c r="PC7" s="99"/>
      <c r="PD7" s="99"/>
      <c r="PE7" s="99"/>
      <c r="PF7" s="99"/>
      <c r="PG7" s="99"/>
      <c r="PH7" s="99"/>
      <c r="PI7" s="99"/>
      <c r="PJ7" s="99"/>
      <c r="PK7" s="99"/>
      <c r="PL7" s="99"/>
      <c r="PM7" s="99"/>
      <c r="PN7" s="99"/>
      <c r="PO7" s="99"/>
      <c r="PP7" s="99"/>
      <c r="PQ7" s="99"/>
      <c r="PR7" s="99"/>
      <c r="PS7" s="99"/>
      <c r="PT7" s="99"/>
      <c r="PU7" s="99"/>
      <c r="PV7" s="99"/>
      <c r="PW7" s="99"/>
      <c r="PX7" s="99"/>
      <c r="PY7" s="99"/>
      <c r="PZ7" s="99"/>
      <c r="QA7" s="99"/>
      <c r="QB7" s="99"/>
      <c r="QC7" s="99"/>
      <c r="QD7" s="99"/>
      <c r="QE7" s="99"/>
      <c r="QF7" s="99"/>
      <c r="QG7" s="99"/>
      <c r="QH7" s="99"/>
      <c r="QI7" s="99"/>
      <c r="QJ7" s="99"/>
      <c r="QK7" s="99"/>
      <c r="QL7" s="99"/>
      <c r="QM7" s="99"/>
      <c r="QN7" s="99"/>
      <c r="QO7" s="99"/>
      <c r="QP7" s="99"/>
      <c r="QQ7" s="99"/>
      <c r="QR7" s="99"/>
      <c r="QS7" s="99"/>
      <c r="QT7" s="99"/>
      <c r="QU7" s="99"/>
      <c r="QV7" s="99"/>
      <c r="QW7" s="99"/>
      <c r="QX7" s="99"/>
      <c r="QY7" s="99"/>
      <c r="QZ7" s="99"/>
      <c r="RA7" s="99"/>
      <c r="RB7" s="99"/>
      <c r="RC7" s="99"/>
      <c r="RD7" s="99"/>
      <c r="RE7" s="99"/>
      <c r="RF7" s="99"/>
      <c r="RG7" s="99"/>
      <c r="RH7" s="99"/>
      <c r="RI7" s="99"/>
      <c r="RJ7" s="99"/>
      <c r="RK7" s="99"/>
      <c r="RL7" s="99"/>
      <c r="RM7" s="99"/>
      <c r="RN7" s="99"/>
      <c r="RO7" s="99"/>
      <c r="RP7" s="99"/>
      <c r="RQ7" s="99"/>
      <c r="RR7" s="99"/>
      <c r="RS7" s="99"/>
      <c r="RT7" s="99"/>
      <c r="RU7" s="99"/>
      <c r="RV7" s="99"/>
      <c r="RW7" s="99"/>
      <c r="RX7" s="99"/>
      <c r="RY7" s="99"/>
      <c r="RZ7" s="99"/>
      <c r="SA7" s="99"/>
      <c r="SB7" s="99"/>
      <c r="SC7" s="99"/>
      <c r="SD7" s="99"/>
      <c r="SE7" s="99"/>
      <c r="SF7" s="99"/>
      <c r="SG7" s="99"/>
      <c r="SH7" s="99"/>
      <c r="SI7" s="99"/>
      <c r="SJ7" s="99"/>
      <c r="SK7" s="99"/>
      <c r="SL7" s="99"/>
      <c r="SM7" s="99"/>
      <c r="SN7" s="99"/>
      <c r="SO7" s="99"/>
      <c r="SP7" s="99"/>
      <c r="SQ7" s="99"/>
      <c r="SR7" s="99"/>
      <c r="SS7" s="99"/>
      <c r="ST7" s="99"/>
      <c r="SU7" s="99"/>
    </row>
    <row r="8" spans="1:515" s="16" customFormat="1" ht="22.9" customHeight="1" thickBot="1">
      <c r="A8" s="144"/>
      <c r="B8" s="597" t="s">
        <v>549</v>
      </c>
      <c r="C8" s="598"/>
      <c r="D8" s="598"/>
      <c r="E8" s="598"/>
      <c r="F8" s="598"/>
      <c r="G8" s="598"/>
      <c r="H8" s="598"/>
      <c r="I8" s="598"/>
      <c r="J8" s="598"/>
      <c r="K8" s="598"/>
      <c r="L8" s="598"/>
      <c r="M8" s="598"/>
      <c r="N8" s="598"/>
      <c r="O8" s="598"/>
      <c r="P8" s="599"/>
      <c r="Q8" s="154"/>
      <c r="R8" s="99"/>
      <c r="S8" s="99"/>
      <c r="T8" s="99"/>
      <c r="U8" s="99"/>
      <c r="V8" s="99"/>
      <c r="W8" s="99"/>
      <c r="X8" s="99"/>
      <c r="Y8" s="99"/>
      <c r="Z8" s="99"/>
      <c r="AA8" s="99"/>
      <c r="AB8" s="99"/>
      <c r="AC8" s="99"/>
      <c r="AD8" s="99"/>
      <c r="AE8" s="99"/>
      <c r="AF8" s="99"/>
      <c r="AG8" s="99"/>
      <c r="AH8" s="99"/>
      <c r="AI8" s="99"/>
      <c r="AJ8" s="99"/>
      <c r="AK8" s="99"/>
      <c r="AL8" s="99"/>
      <c r="AM8" s="99"/>
      <c r="AN8" s="99"/>
      <c r="AO8" s="99"/>
      <c r="AP8" s="99"/>
      <c r="AQ8" s="99"/>
      <c r="AR8" s="99"/>
      <c r="AS8" s="99"/>
      <c r="AT8" s="99"/>
      <c r="AU8" s="99"/>
      <c r="AV8" s="99"/>
      <c r="AW8" s="99"/>
      <c r="AX8" s="99"/>
      <c r="AY8" s="99"/>
      <c r="AZ8" s="99"/>
      <c r="BA8" s="99"/>
      <c r="BB8" s="99"/>
      <c r="BC8" s="99"/>
      <c r="BD8" s="99"/>
      <c r="BE8" s="99"/>
      <c r="BF8" s="99"/>
      <c r="BG8" s="99"/>
      <c r="BH8" s="99"/>
      <c r="BI8" s="99"/>
      <c r="BJ8" s="99"/>
      <c r="BK8" s="99"/>
      <c r="BL8" s="99"/>
      <c r="BM8" s="99"/>
      <c r="BN8" s="99"/>
      <c r="BO8" s="99"/>
      <c r="BP8" s="99"/>
      <c r="BQ8" s="99"/>
      <c r="BR8" s="99"/>
      <c r="BS8" s="99"/>
      <c r="BT8" s="99"/>
      <c r="BU8" s="99"/>
      <c r="BV8" s="99"/>
      <c r="BW8" s="99"/>
      <c r="BX8" s="99"/>
      <c r="BY8" s="99"/>
      <c r="BZ8" s="99"/>
      <c r="CA8" s="99"/>
      <c r="CB8" s="99"/>
      <c r="CC8" s="99"/>
      <c r="CD8" s="99"/>
      <c r="CE8" s="99"/>
      <c r="CF8" s="99"/>
      <c r="CG8" s="99"/>
      <c r="CH8" s="99"/>
      <c r="CI8" s="99"/>
      <c r="CJ8" s="99"/>
      <c r="CK8" s="99"/>
      <c r="CL8" s="99"/>
      <c r="CM8" s="99"/>
      <c r="CN8" s="99"/>
      <c r="CO8" s="99"/>
      <c r="CP8" s="99"/>
      <c r="CQ8" s="99"/>
      <c r="CR8" s="99"/>
      <c r="CS8" s="99"/>
      <c r="CT8" s="99"/>
      <c r="CU8" s="99"/>
      <c r="CV8" s="99"/>
      <c r="CW8" s="99"/>
      <c r="CX8" s="99"/>
      <c r="CY8" s="99"/>
      <c r="CZ8" s="99"/>
      <c r="DA8" s="99"/>
      <c r="DB8" s="99"/>
      <c r="DC8" s="99"/>
      <c r="DD8" s="99"/>
      <c r="DE8" s="99"/>
      <c r="DF8" s="99"/>
      <c r="DG8" s="99"/>
      <c r="DH8" s="99"/>
      <c r="DI8" s="99"/>
      <c r="DJ8" s="99"/>
      <c r="DK8" s="99"/>
      <c r="DL8" s="99"/>
      <c r="DM8" s="99"/>
      <c r="DN8" s="99"/>
      <c r="DO8" s="99"/>
      <c r="DP8" s="99"/>
      <c r="DQ8" s="99"/>
      <c r="DR8" s="99"/>
      <c r="DS8" s="99"/>
      <c r="DT8" s="99"/>
      <c r="DU8" s="99"/>
      <c r="DV8" s="99"/>
      <c r="DW8" s="99"/>
      <c r="DX8" s="99"/>
      <c r="DY8" s="99"/>
      <c r="DZ8" s="99"/>
      <c r="EA8" s="99"/>
      <c r="EB8" s="99"/>
      <c r="EC8" s="99"/>
      <c r="ED8" s="99"/>
      <c r="EE8" s="99"/>
      <c r="EF8" s="99"/>
      <c r="EG8" s="99"/>
      <c r="EH8" s="99"/>
      <c r="EI8" s="99"/>
      <c r="EJ8" s="99"/>
      <c r="EK8" s="99"/>
      <c r="EL8" s="99"/>
      <c r="EM8" s="99"/>
      <c r="EN8" s="99"/>
      <c r="EO8" s="99"/>
      <c r="EP8" s="99"/>
      <c r="EQ8" s="99"/>
      <c r="ER8" s="99"/>
      <c r="ES8" s="99"/>
      <c r="ET8" s="99"/>
      <c r="EU8" s="99"/>
      <c r="EV8" s="99"/>
      <c r="EW8" s="99"/>
      <c r="EX8" s="99"/>
      <c r="EY8" s="99"/>
      <c r="EZ8" s="99"/>
      <c r="FA8" s="99"/>
      <c r="FB8" s="99"/>
      <c r="FC8" s="99"/>
      <c r="FD8" s="99"/>
      <c r="FE8" s="99"/>
      <c r="FF8" s="99"/>
      <c r="FG8" s="99"/>
      <c r="FH8" s="99"/>
      <c r="FI8" s="99"/>
      <c r="FJ8" s="99"/>
      <c r="FK8" s="99"/>
      <c r="FL8" s="99"/>
      <c r="FM8" s="99"/>
      <c r="FN8" s="99"/>
      <c r="FO8" s="99"/>
      <c r="FP8" s="99"/>
      <c r="FQ8" s="99"/>
      <c r="FR8" s="99"/>
      <c r="FS8" s="99"/>
      <c r="FT8" s="99"/>
      <c r="FU8" s="99"/>
      <c r="FV8" s="99"/>
      <c r="FW8" s="99"/>
      <c r="FX8" s="99"/>
      <c r="FY8" s="99"/>
      <c r="FZ8" s="99"/>
      <c r="GA8" s="99"/>
      <c r="GB8" s="99"/>
      <c r="GC8" s="99"/>
      <c r="GD8" s="99"/>
      <c r="GE8" s="99"/>
      <c r="GF8" s="99"/>
      <c r="GG8" s="99"/>
      <c r="GH8" s="99"/>
      <c r="GI8" s="99"/>
      <c r="GJ8" s="99"/>
      <c r="GK8" s="99"/>
      <c r="GL8" s="99"/>
      <c r="GM8" s="99"/>
      <c r="GN8" s="99"/>
      <c r="GO8" s="99"/>
      <c r="GP8" s="99"/>
      <c r="GQ8" s="99"/>
      <c r="GR8" s="99"/>
      <c r="GS8" s="99"/>
      <c r="GT8" s="99"/>
      <c r="GU8" s="99"/>
      <c r="GV8" s="99"/>
      <c r="GW8" s="99"/>
      <c r="GX8" s="99"/>
      <c r="GY8" s="99"/>
      <c r="GZ8" s="99"/>
      <c r="HA8" s="99"/>
      <c r="HB8" s="99"/>
      <c r="HC8" s="99"/>
      <c r="HD8" s="99"/>
      <c r="HE8" s="99"/>
      <c r="HF8" s="99"/>
      <c r="HG8" s="99"/>
      <c r="HH8" s="99"/>
      <c r="HI8" s="99"/>
      <c r="HJ8" s="99"/>
      <c r="HK8" s="99"/>
      <c r="HL8" s="99"/>
      <c r="HM8" s="99"/>
      <c r="HN8" s="99"/>
      <c r="HO8" s="99"/>
      <c r="HP8" s="99"/>
      <c r="HQ8" s="99"/>
      <c r="HR8" s="99"/>
      <c r="HS8" s="99"/>
      <c r="HT8" s="99"/>
      <c r="HU8" s="99"/>
      <c r="HV8" s="99"/>
      <c r="HW8" s="99"/>
      <c r="HX8" s="99"/>
      <c r="HY8" s="99"/>
      <c r="HZ8" s="99"/>
      <c r="IA8" s="99"/>
      <c r="IB8" s="99"/>
      <c r="IC8" s="99"/>
      <c r="ID8" s="99"/>
      <c r="IE8" s="99"/>
      <c r="IF8" s="99"/>
      <c r="IG8" s="99"/>
      <c r="IH8" s="99"/>
      <c r="II8" s="99"/>
      <c r="IJ8" s="99"/>
      <c r="IK8" s="99"/>
      <c r="IL8" s="99"/>
      <c r="IM8" s="99"/>
      <c r="IN8" s="99"/>
      <c r="IO8" s="99"/>
      <c r="IP8" s="99"/>
      <c r="IQ8" s="99"/>
      <c r="IR8" s="99"/>
      <c r="IS8" s="99"/>
      <c r="IT8" s="99"/>
      <c r="IU8" s="99"/>
      <c r="IV8" s="99"/>
      <c r="IW8" s="99"/>
      <c r="IX8" s="99"/>
      <c r="IY8" s="99"/>
      <c r="IZ8" s="99"/>
      <c r="JA8" s="99"/>
      <c r="JB8" s="99"/>
      <c r="JC8" s="99"/>
      <c r="JD8" s="99"/>
      <c r="JE8" s="99"/>
      <c r="JF8" s="99"/>
      <c r="JG8" s="99"/>
      <c r="JH8" s="99"/>
      <c r="JI8" s="99"/>
      <c r="JJ8" s="99"/>
      <c r="JK8" s="99"/>
      <c r="JL8" s="99"/>
      <c r="JM8" s="99"/>
      <c r="JN8" s="99"/>
      <c r="JO8" s="99"/>
      <c r="JP8" s="99"/>
      <c r="JQ8" s="99"/>
      <c r="JR8" s="99"/>
      <c r="JS8" s="99"/>
      <c r="JT8" s="99"/>
      <c r="JU8" s="99"/>
      <c r="JV8" s="99"/>
      <c r="JW8" s="99"/>
      <c r="JX8" s="99"/>
      <c r="JY8" s="99"/>
      <c r="JZ8" s="99"/>
      <c r="KA8" s="99"/>
      <c r="KB8" s="99"/>
      <c r="KC8" s="99"/>
      <c r="KD8" s="99"/>
      <c r="KE8" s="99"/>
      <c r="KF8" s="99"/>
      <c r="KG8" s="99"/>
      <c r="KH8" s="99"/>
      <c r="KI8" s="99"/>
      <c r="KJ8" s="99"/>
      <c r="KK8" s="99"/>
      <c r="KL8" s="99"/>
      <c r="KM8" s="99"/>
      <c r="KN8" s="99"/>
      <c r="KO8" s="99"/>
      <c r="KP8" s="99"/>
      <c r="KQ8" s="99"/>
      <c r="KR8" s="99"/>
      <c r="KS8" s="99"/>
      <c r="KT8" s="99"/>
      <c r="KU8" s="99"/>
      <c r="KV8" s="99"/>
      <c r="KW8" s="99"/>
      <c r="KX8" s="99"/>
      <c r="KY8" s="99"/>
      <c r="KZ8" s="99"/>
      <c r="LA8" s="99"/>
      <c r="LB8" s="99"/>
      <c r="LC8" s="99"/>
      <c r="LD8" s="99"/>
      <c r="LE8" s="99"/>
      <c r="LF8" s="99"/>
      <c r="LG8" s="99"/>
      <c r="LH8" s="99"/>
      <c r="LI8" s="99"/>
      <c r="LJ8" s="99"/>
      <c r="LK8" s="99"/>
      <c r="LL8" s="99"/>
      <c r="LM8" s="99"/>
      <c r="LN8" s="99"/>
      <c r="LO8" s="99"/>
      <c r="LP8" s="99"/>
      <c r="LQ8" s="99"/>
      <c r="LR8" s="99"/>
      <c r="LS8" s="99"/>
      <c r="LT8" s="99"/>
      <c r="LU8" s="99"/>
      <c r="LV8" s="99"/>
      <c r="LW8" s="99"/>
      <c r="LX8" s="99"/>
      <c r="LY8" s="99"/>
      <c r="LZ8" s="99"/>
      <c r="MA8" s="99"/>
      <c r="MB8" s="99"/>
      <c r="MC8" s="99"/>
      <c r="MD8" s="99"/>
      <c r="ME8" s="99"/>
      <c r="MF8" s="99"/>
      <c r="MG8" s="99"/>
      <c r="MH8" s="99"/>
      <c r="MI8" s="99"/>
      <c r="MJ8" s="99"/>
      <c r="MK8" s="99"/>
      <c r="ML8" s="99"/>
      <c r="MM8" s="99"/>
      <c r="MN8" s="99"/>
      <c r="MO8" s="99"/>
      <c r="MP8" s="99"/>
      <c r="MQ8" s="99"/>
      <c r="MR8" s="99"/>
      <c r="MS8" s="99"/>
      <c r="MT8" s="99"/>
      <c r="MU8" s="99"/>
      <c r="MV8" s="99"/>
      <c r="MW8" s="99"/>
      <c r="MX8" s="99"/>
      <c r="MY8" s="99"/>
      <c r="MZ8" s="99"/>
      <c r="NA8" s="99"/>
      <c r="NB8" s="99"/>
      <c r="NC8" s="99"/>
      <c r="ND8" s="99"/>
      <c r="NE8" s="99"/>
      <c r="NF8" s="99"/>
      <c r="NG8" s="99"/>
      <c r="NH8" s="99"/>
      <c r="NI8" s="99"/>
      <c r="NJ8" s="99"/>
      <c r="NK8" s="99"/>
      <c r="NL8" s="99"/>
      <c r="NM8" s="99"/>
      <c r="NN8" s="99"/>
      <c r="NO8" s="99"/>
      <c r="NP8" s="99"/>
      <c r="NQ8" s="99"/>
      <c r="NR8" s="99"/>
      <c r="NS8" s="99"/>
      <c r="NT8" s="99"/>
      <c r="NU8" s="99"/>
      <c r="NV8" s="99"/>
      <c r="NW8" s="99"/>
      <c r="NX8" s="99"/>
      <c r="NY8" s="99"/>
      <c r="NZ8" s="99"/>
      <c r="OA8" s="99"/>
      <c r="OB8" s="99"/>
      <c r="OC8" s="99"/>
      <c r="OD8" s="99"/>
      <c r="OE8" s="99"/>
      <c r="OF8" s="99"/>
      <c r="OG8" s="99"/>
      <c r="OH8" s="99"/>
      <c r="OI8" s="99"/>
      <c r="OJ8" s="99"/>
      <c r="OK8" s="99"/>
      <c r="OL8" s="99"/>
      <c r="OM8" s="99"/>
      <c r="ON8" s="99"/>
      <c r="OO8" s="99"/>
      <c r="OP8" s="99"/>
      <c r="OQ8" s="99"/>
      <c r="OR8" s="99"/>
      <c r="OS8" s="99"/>
      <c r="OT8" s="99"/>
      <c r="OU8" s="99"/>
      <c r="OV8" s="99"/>
      <c r="OW8" s="99"/>
      <c r="OX8" s="99"/>
      <c r="OY8" s="99"/>
      <c r="OZ8" s="99"/>
      <c r="PA8" s="99"/>
      <c r="PB8" s="99"/>
      <c r="PC8" s="99"/>
      <c r="PD8" s="99"/>
      <c r="PE8" s="99"/>
      <c r="PF8" s="99"/>
      <c r="PG8" s="99"/>
      <c r="PH8" s="99"/>
      <c r="PI8" s="99"/>
      <c r="PJ8" s="99"/>
      <c r="PK8" s="99"/>
      <c r="PL8" s="99"/>
      <c r="PM8" s="99"/>
      <c r="PN8" s="99"/>
      <c r="PO8" s="99"/>
      <c r="PP8" s="99"/>
      <c r="PQ8" s="99"/>
      <c r="PR8" s="99"/>
      <c r="PS8" s="99"/>
      <c r="PT8" s="99"/>
      <c r="PU8" s="99"/>
      <c r="PV8" s="99"/>
      <c r="PW8" s="99"/>
      <c r="PX8" s="99"/>
      <c r="PY8" s="99"/>
      <c r="PZ8" s="99"/>
      <c r="QA8" s="99"/>
      <c r="QB8" s="99"/>
      <c r="QC8" s="99"/>
      <c r="QD8" s="99"/>
      <c r="QE8" s="99"/>
      <c r="QF8" s="99"/>
      <c r="QG8" s="99"/>
      <c r="QH8" s="99"/>
      <c r="QI8" s="99"/>
      <c r="QJ8" s="99"/>
      <c r="QK8" s="99"/>
      <c r="QL8" s="99"/>
      <c r="QM8" s="99"/>
      <c r="QN8" s="99"/>
      <c r="QO8" s="99"/>
      <c r="QP8" s="99"/>
      <c r="QQ8" s="99"/>
      <c r="QR8" s="99"/>
      <c r="QS8" s="99"/>
      <c r="QT8" s="99"/>
      <c r="QU8" s="99"/>
      <c r="QV8" s="99"/>
      <c r="QW8" s="99"/>
      <c r="QX8" s="99"/>
      <c r="QY8" s="99"/>
      <c r="QZ8" s="99"/>
      <c r="RA8" s="99"/>
      <c r="RB8" s="99"/>
      <c r="RC8" s="99"/>
      <c r="RD8" s="99"/>
      <c r="RE8" s="99"/>
      <c r="RF8" s="99"/>
      <c r="RG8" s="99"/>
      <c r="RH8" s="99"/>
      <c r="RI8" s="99"/>
      <c r="RJ8" s="99"/>
      <c r="RK8" s="99"/>
      <c r="RL8" s="99"/>
      <c r="RM8" s="99"/>
      <c r="RN8" s="99"/>
      <c r="RO8" s="99"/>
      <c r="RP8" s="99"/>
      <c r="RQ8" s="99"/>
      <c r="RR8" s="99"/>
      <c r="RS8" s="99"/>
      <c r="RT8" s="99"/>
      <c r="RU8" s="99"/>
      <c r="RV8" s="99"/>
      <c r="RW8" s="99"/>
      <c r="RX8" s="99"/>
      <c r="RY8" s="99"/>
      <c r="RZ8" s="99"/>
      <c r="SA8" s="99"/>
      <c r="SB8" s="99"/>
      <c r="SC8" s="99"/>
      <c r="SD8" s="99"/>
      <c r="SE8" s="99"/>
      <c r="SF8" s="99"/>
      <c r="SG8" s="99"/>
      <c r="SH8" s="99"/>
      <c r="SI8" s="99"/>
      <c r="SJ8" s="99"/>
      <c r="SK8" s="99"/>
      <c r="SL8" s="99"/>
      <c r="SM8" s="99"/>
      <c r="SN8" s="99"/>
      <c r="SO8" s="99"/>
      <c r="SP8" s="99"/>
      <c r="SQ8" s="99"/>
      <c r="SR8" s="99"/>
      <c r="SS8" s="99"/>
      <c r="ST8" s="99"/>
      <c r="SU8" s="99"/>
    </row>
    <row r="9" spans="1:515" s="16" customFormat="1" ht="7.9" customHeight="1">
      <c r="A9" s="53"/>
      <c r="B9" s="52"/>
      <c r="C9" s="52"/>
      <c r="D9" s="52"/>
      <c r="E9" s="52"/>
      <c r="F9" s="52"/>
      <c r="G9" s="52"/>
      <c r="H9" s="52"/>
      <c r="I9" s="52"/>
      <c r="J9" s="52"/>
      <c r="K9" s="52"/>
      <c r="L9" s="52"/>
      <c r="M9" s="52"/>
      <c r="N9" s="52"/>
      <c r="O9" s="52"/>
      <c r="P9" s="52"/>
      <c r="Q9" s="155"/>
      <c r="R9" s="99"/>
      <c r="S9" s="99"/>
      <c r="T9" s="99"/>
      <c r="U9" s="99"/>
      <c r="V9" s="99"/>
      <c r="W9" s="99"/>
      <c r="X9" s="99"/>
      <c r="Y9" s="99"/>
      <c r="Z9" s="99"/>
      <c r="AA9" s="99"/>
      <c r="AB9" s="99"/>
      <c r="AC9" s="99"/>
      <c r="AD9" s="99"/>
      <c r="AE9" s="99"/>
      <c r="AF9" s="99"/>
      <c r="AG9" s="99"/>
      <c r="AH9" s="99"/>
      <c r="AI9" s="99"/>
      <c r="AJ9" s="99"/>
      <c r="AK9" s="99"/>
      <c r="AL9" s="99"/>
      <c r="AM9" s="99"/>
      <c r="AN9" s="99"/>
      <c r="AO9" s="99"/>
      <c r="AP9" s="99"/>
      <c r="AQ9" s="99"/>
      <c r="AR9" s="99"/>
      <c r="AS9" s="99"/>
      <c r="AT9" s="99"/>
      <c r="AU9" s="99"/>
      <c r="AV9" s="99"/>
      <c r="AW9" s="99"/>
      <c r="AX9" s="99"/>
      <c r="AY9" s="99"/>
      <c r="AZ9" s="99"/>
      <c r="BA9" s="99"/>
      <c r="BB9" s="99"/>
      <c r="BC9" s="99"/>
      <c r="BD9" s="99"/>
      <c r="BE9" s="99"/>
      <c r="BF9" s="99"/>
      <c r="BG9" s="99"/>
      <c r="BH9" s="99"/>
      <c r="BI9" s="99"/>
      <c r="BJ9" s="99"/>
      <c r="BK9" s="99"/>
      <c r="BL9" s="99"/>
      <c r="BM9" s="99"/>
      <c r="BN9" s="99"/>
      <c r="BO9" s="99"/>
      <c r="BP9" s="99"/>
      <c r="BQ9" s="99"/>
      <c r="BR9" s="99"/>
      <c r="BS9" s="99"/>
      <c r="BT9" s="99"/>
      <c r="BU9" s="99"/>
      <c r="BV9" s="99"/>
      <c r="BW9" s="99"/>
      <c r="BX9" s="99"/>
      <c r="BY9" s="99"/>
      <c r="BZ9" s="99"/>
      <c r="CA9" s="99"/>
      <c r="CB9" s="99"/>
      <c r="CC9" s="99"/>
      <c r="CD9" s="99"/>
      <c r="CE9" s="99"/>
      <c r="CF9" s="99"/>
      <c r="CG9" s="99"/>
      <c r="CH9" s="99"/>
      <c r="CI9" s="99"/>
      <c r="CJ9" s="99"/>
      <c r="CK9" s="99"/>
      <c r="CL9" s="99"/>
      <c r="CM9" s="99"/>
      <c r="CN9" s="99"/>
      <c r="CO9" s="99"/>
      <c r="CP9" s="99"/>
      <c r="CQ9" s="99"/>
      <c r="CR9" s="99"/>
      <c r="CS9" s="99"/>
      <c r="CT9" s="99"/>
      <c r="CU9" s="99"/>
      <c r="CV9" s="99"/>
      <c r="CW9" s="99"/>
      <c r="CX9" s="99"/>
      <c r="CY9" s="99"/>
      <c r="CZ9" s="99"/>
      <c r="DA9" s="99"/>
      <c r="DB9" s="99"/>
      <c r="DC9" s="99"/>
      <c r="DD9" s="99"/>
      <c r="DE9" s="99"/>
      <c r="DF9" s="99"/>
      <c r="DG9" s="99"/>
      <c r="DH9" s="99"/>
      <c r="DI9" s="99"/>
      <c r="DJ9" s="99"/>
      <c r="DK9" s="99"/>
      <c r="DL9" s="99"/>
      <c r="DM9" s="99"/>
      <c r="DN9" s="99"/>
      <c r="DO9" s="99"/>
      <c r="DP9" s="99"/>
      <c r="DQ9" s="99"/>
      <c r="DR9" s="99"/>
      <c r="DS9" s="99"/>
      <c r="DT9" s="99"/>
      <c r="DU9" s="99"/>
      <c r="DV9" s="99"/>
      <c r="DW9" s="99"/>
      <c r="DX9" s="99"/>
      <c r="DY9" s="99"/>
      <c r="DZ9" s="99"/>
      <c r="EA9" s="99"/>
      <c r="EB9" s="99"/>
      <c r="EC9" s="99"/>
      <c r="ED9" s="99"/>
      <c r="EE9" s="99"/>
      <c r="EF9" s="99"/>
      <c r="EG9" s="99"/>
      <c r="EH9" s="99"/>
      <c r="EI9" s="99"/>
      <c r="EJ9" s="99"/>
      <c r="EK9" s="99"/>
      <c r="EL9" s="99"/>
      <c r="EM9" s="99"/>
      <c r="EN9" s="99"/>
      <c r="EO9" s="99"/>
      <c r="EP9" s="99"/>
      <c r="EQ9" s="99"/>
      <c r="ER9" s="99"/>
      <c r="ES9" s="99"/>
      <c r="ET9" s="99"/>
      <c r="EU9" s="99"/>
      <c r="EV9" s="99"/>
      <c r="EW9" s="99"/>
      <c r="EX9" s="99"/>
      <c r="EY9" s="99"/>
      <c r="EZ9" s="99"/>
      <c r="FA9" s="99"/>
      <c r="FB9" s="99"/>
      <c r="FC9" s="99"/>
      <c r="FD9" s="99"/>
      <c r="FE9" s="99"/>
      <c r="FF9" s="99"/>
      <c r="FG9" s="99"/>
      <c r="FH9" s="99"/>
      <c r="FI9" s="99"/>
      <c r="FJ9" s="99"/>
      <c r="FK9" s="99"/>
      <c r="FL9" s="99"/>
      <c r="FM9" s="99"/>
      <c r="FN9" s="99"/>
      <c r="FO9" s="99"/>
      <c r="FP9" s="99"/>
      <c r="FQ9" s="99"/>
      <c r="FR9" s="99"/>
      <c r="FS9" s="99"/>
      <c r="FT9" s="99"/>
      <c r="FU9" s="99"/>
      <c r="FV9" s="99"/>
      <c r="FW9" s="99"/>
      <c r="FX9" s="99"/>
      <c r="FY9" s="99"/>
      <c r="FZ9" s="99"/>
      <c r="GA9" s="99"/>
      <c r="GB9" s="99"/>
      <c r="GC9" s="99"/>
      <c r="GD9" s="99"/>
      <c r="GE9" s="99"/>
      <c r="GF9" s="99"/>
      <c r="GG9" s="99"/>
      <c r="GH9" s="99"/>
      <c r="GI9" s="99"/>
      <c r="GJ9" s="99"/>
      <c r="GK9" s="99"/>
      <c r="GL9" s="99"/>
      <c r="GM9" s="99"/>
      <c r="GN9" s="99"/>
      <c r="GO9" s="99"/>
      <c r="GP9" s="99"/>
      <c r="GQ9" s="99"/>
      <c r="GR9" s="99"/>
      <c r="GS9" s="99"/>
      <c r="GT9" s="99"/>
      <c r="GU9" s="99"/>
      <c r="GV9" s="99"/>
      <c r="GW9" s="99"/>
      <c r="GX9" s="99"/>
      <c r="GY9" s="99"/>
      <c r="GZ9" s="99"/>
      <c r="HA9" s="99"/>
      <c r="HB9" s="99"/>
      <c r="HC9" s="99"/>
      <c r="HD9" s="99"/>
      <c r="HE9" s="99"/>
      <c r="HF9" s="99"/>
      <c r="HG9" s="99"/>
      <c r="HH9" s="99"/>
      <c r="HI9" s="99"/>
      <c r="HJ9" s="99"/>
      <c r="HK9" s="99"/>
      <c r="HL9" s="99"/>
      <c r="HM9" s="99"/>
      <c r="HN9" s="99"/>
      <c r="HO9" s="99"/>
      <c r="HP9" s="99"/>
      <c r="HQ9" s="99"/>
      <c r="HR9" s="99"/>
      <c r="HS9" s="99"/>
      <c r="HT9" s="99"/>
      <c r="HU9" s="99"/>
      <c r="HV9" s="99"/>
      <c r="HW9" s="99"/>
      <c r="HX9" s="99"/>
      <c r="HY9" s="99"/>
      <c r="HZ9" s="99"/>
      <c r="IA9" s="99"/>
      <c r="IB9" s="99"/>
      <c r="IC9" s="99"/>
      <c r="ID9" s="99"/>
      <c r="IE9" s="99"/>
      <c r="IF9" s="99"/>
      <c r="IG9" s="99"/>
      <c r="IH9" s="99"/>
      <c r="II9" s="99"/>
      <c r="IJ9" s="99"/>
      <c r="IK9" s="99"/>
      <c r="IL9" s="99"/>
      <c r="IM9" s="99"/>
      <c r="IN9" s="99"/>
      <c r="IO9" s="99"/>
      <c r="IP9" s="99"/>
      <c r="IQ9" s="99"/>
      <c r="IR9" s="99"/>
      <c r="IS9" s="99"/>
      <c r="IT9" s="99"/>
      <c r="IU9" s="99"/>
      <c r="IV9" s="99"/>
      <c r="IW9" s="99"/>
      <c r="IX9" s="99"/>
      <c r="IY9" s="99"/>
      <c r="IZ9" s="99"/>
      <c r="JA9" s="99"/>
      <c r="JB9" s="99"/>
      <c r="JC9" s="99"/>
      <c r="JD9" s="99"/>
      <c r="JE9" s="99"/>
      <c r="JF9" s="99"/>
      <c r="JG9" s="99"/>
      <c r="JH9" s="99"/>
      <c r="JI9" s="99"/>
      <c r="JJ9" s="99"/>
      <c r="JK9" s="99"/>
      <c r="JL9" s="99"/>
      <c r="JM9" s="99"/>
      <c r="JN9" s="99"/>
      <c r="JO9" s="99"/>
      <c r="JP9" s="99"/>
      <c r="JQ9" s="99"/>
      <c r="JR9" s="99"/>
      <c r="JS9" s="99"/>
      <c r="JT9" s="99"/>
      <c r="JU9" s="99"/>
      <c r="JV9" s="99"/>
      <c r="JW9" s="99"/>
      <c r="JX9" s="99"/>
      <c r="JY9" s="99"/>
      <c r="JZ9" s="99"/>
      <c r="KA9" s="99"/>
      <c r="KB9" s="99"/>
      <c r="KC9" s="99"/>
      <c r="KD9" s="99"/>
      <c r="KE9" s="99"/>
      <c r="KF9" s="99"/>
      <c r="KG9" s="99"/>
      <c r="KH9" s="99"/>
      <c r="KI9" s="99"/>
      <c r="KJ9" s="99"/>
      <c r="KK9" s="99"/>
      <c r="KL9" s="99"/>
      <c r="KM9" s="99"/>
      <c r="KN9" s="99"/>
      <c r="KO9" s="99"/>
      <c r="KP9" s="99"/>
      <c r="KQ9" s="99"/>
      <c r="KR9" s="99"/>
      <c r="KS9" s="99"/>
      <c r="KT9" s="99"/>
      <c r="KU9" s="99"/>
      <c r="KV9" s="99"/>
      <c r="KW9" s="99"/>
      <c r="KX9" s="99"/>
      <c r="KY9" s="99"/>
      <c r="KZ9" s="99"/>
      <c r="LA9" s="99"/>
      <c r="LB9" s="99"/>
      <c r="LC9" s="99"/>
      <c r="LD9" s="99"/>
      <c r="LE9" s="99"/>
      <c r="LF9" s="99"/>
      <c r="LG9" s="99"/>
      <c r="LH9" s="99"/>
      <c r="LI9" s="99"/>
      <c r="LJ9" s="99"/>
      <c r="LK9" s="99"/>
      <c r="LL9" s="99"/>
      <c r="LM9" s="99"/>
      <c r="LN9" s="99"/>
      <c r="LO9" s="99"/>
      <c r="LP9" s="99"/>
      <c r="LQ9" s="99"/>
      <c r="LR9" s="99"/>
      <c r="LS9" s="99"/>
      <c r="LT9" s="99"/>
      <c r="LU9" s="99"/>
      <c r="LV9" s="99"/>
      <c r="LW9" s="99"/>
      <c r="LX9" s="99"/>
      <c r="LY9" s="99"/>
      <c r="LZ9" s="99"/>
      <c r="MA9" s="99"/>
      <c r="MB9" s="99"/>
      <c r="MC9" s="99"/>
      <c r="MD9" s="99"/>
      <c r="ME9" s="99"/>
      <c r="MF9" s="99"/>
      <c r="MG9" s="99"/>
      <c r="MH9" s="99"/>
      <c r="MI9" s="99"/>
      <c r="MJ9" s="99"/>
      <c r="MK9" s="99"/>
      <c r="ML9" s="99"/>
      <c r="MM9" s="99"/>
      <c r="MN9" s="99"/>
      <c r="MO9" s="99"/>
      <c r="MP9" s="99"/>
      <c r="MQ9" s="99"/>
      <c r="MR9" s="99"/>
      <c r="MS9" s="99"/>
      <c r="MT9" s="99"/>
      <c r="MU9" s="99"/>
      <c r="MV9" s="99"/>
      <c r="MW9" s="99"/>
      <c r="MX9" s="99"/>
      <c r="MY9" s="99"/>
      <c r="MZ9" s="99"/>
      <c r="NA9" s="99"/>
      <c r="NB9" s="99"/>
      <c r="NC9" s="99"/>
      <c r="ND9" s="99"/>
      <c r="NE9" s="99"/>
      <c r="NF9" s="99"/>
      <c r="NG9" s="99"/>
      <c r="NH9" s="99"/>
      <c r="NI9" s="99"/>
      <c r="NJ9" s="99"/>
      <c r="NK9" s="99"/>
      <c r="NL9" s="99"/>
      <c r="NM9" s="99"/>
      <c r="NN9" s="99"/>
      <c r="NO9" s="99"/>
      <c r="NP9" s="99"/>
      <c r="NQ9" s="99"/>
      <c r="NR9" s="99"/>
      <c r="NS9" s="99"/>
      <c r="NT9" s="99"/>
      <c r="NU9" s="99"/>
      <c r="NV9" s="99"/>
      <c r="NW9" s="99"/>
      <c r="NX9" s="99"/>
      <c r="NY9" s="99"/>
      <c r="NZ9" s="99"/>
      <c r="OA9" s="99"/>
      <c r="OB9" s="99"/>
      <c r="OC9" s="99"/>
      <c r="OD9" s="99"/>
      <c r="OE9" s="99"/>
      <c r="OF9" s="99"/>
      <c r="OG9" s="99"/>
      <c r="OH9" s="99"/>
      <c r="OI9" s="99"/>
      <c r="OJ9" s="99"/>
      <c r="OK9" s="99"/>
      <c r="OL9" s="99"/>
      <c r="OM9" s="99"/>
      <c r="ON9" s="99"/>
      <c r="OO9" s="99"/>
      <c r="OP9" s="99"/>
      <c r="OQ9" s="99"/>
      <c r="OR9" s="99"/>
      <c r="OS9" s="99"/>
      <c r="OT9" s="99"/>
      <c r="OU9" s="99"/>
      <c r="OV9" s="99"/>
      <c r="OW9" s="99"/>
      <c r="OX9" s="99"/>
      <c r="OY9" s="99"/>
      <c r="OZ9" s="99"/>
      <c r="PA9" s="99"/>
      <c r="PB9" s="99"/>
      <c r="PC9" s="99"/>
      <c r="PD9" s="99"/>
      <c r="PE9" s="99"/>
      <c r="PF9" s="99"/>
      <c r="PG9" s="99"/>
      <c r="PH9" s="99"/>
      <c r="PI9" s="99"/>
      <c r="PJ9" s="99"/>
      <c r="PK9" s="99"/>
      <c r="PL9" s="99"/>
      <c r="PM9" s="99"/>
      <c r="PN9" s="99"/>
      <c r="PO9" s="99"/>
      <c r="PP9" s="99"/>
      <c r="PQ9" s="99"/>
      <c r="PR9" s="99"/>
      <c r="PS9" s="99"/>
      <c r="PT9" s="99"/>
      <c r="PU9" s="99"/>
      <c r="PV9" s="99"/>
      <c r="PW9" s="99"/>
      <c r="PX9" s="99"/>
      <c r="PY9" s="99"/>
      <c r="PZ9" s="99"/>
      <c r="QA9" s="99"/>
      <c r="QB9" s="99"/>
      <c r="QC9" s="99"/>
      <c r="QD9" s="99"/>
      <c r="QE9" s="99"/>
      <c r="QF9" s="99"/>
      <c r="QG9" s="99"/>
      <c r="QH9" s="99"/>
      <c r="QI9" s="99"/>
      <c r="QJ9" s="99"/>
      <c r="QK9" s="99"/>
      <c r="QL9" s="99"/>
      <c r="QM9" s="99"/>
      <c r="QN9" s="99"/>
      <c r="QO9" s="99"/>
      <c r="QP9" s="99"/>
      <c r="QQ9" s="99"/>
      <c r="QR9" s="99"/>
      <c r="QS9" s="99"/>
      <c r="QT9" s="99"/>
      <c r="QU9" s="99"/>
      <c r="QV9" s="99"/>
      <c r="QW9" s="99"/>
      <c r="QX9" s="99"/>
      <c r="QY9" s="99"/>
      <c r="QZ9" s="99"/>
      <c r="RA9" s="99"/>
      <c r="RB9" s="99"/>
      <c r="RC9" s="99"/>
      <c r="RD9" s="99"/>
      <c r="RE9" s="99"/>
      <c r="RF9" s="99"/>
      <c r="RG9" s="99"/>
      <c r="RH9" s="99"/>
      <c r="RI9" s="99"/>
      <c r="RJ9" s="99"/>
      <c r="RK9" s="99"/>
      <c r="RL9" s="99"/>
      <c r="RM9" s="99"/>
      <c r="RN9" s="99"/>
      <c r="RO9" s="99"/>
      <c r="RP9" s="99"/>
      <c r="RQ9" s="99"/>
      <c r="RR9" s="99"/>
      <c r="RS9" s="99"/>
      <c r="RT9" s="99"/>
      <c r="RU9" s="99"/>
      <c r="RV9" s="99"/>
      <c r="RW9" s="99"/>
      <c r="RX9" s="99"/>
      <c r="RY9" s="99"/>
      <c r="RZ9" s="99"/>
      <c r="SA9" s="99"/>
      <c r="SB9" s="99"/>
      <c r="SC9" s="99"/>
      <c r="SD9" s="99"/>
      <c r="SE9" s="99"/>
      <c r="SF9" s="99"/>
      <c r="SG9" s="99"/>
      <c r="SH9" s="99"/>
      <c r="SI9" s="99"/>
      <c r="SJ9" s="99"/>
      <c r="SK9" s="99"/>
      <c r="SL9" s="99"/>
      <c r="SM9" s="99"/>
      <c r="SN9" s="99"/>
      <c r="SO9" s="99"/>
      <c r="SP9" s="99"/>
      <c r="SQ9" s="99"/>
      <c r="SR9" s="99"/>
      <c r="SS9" s="99"/>
      <c r="ST9" s="99"/>
      <c r="SU9" s="99"/>
    </row>
    <row r="10" spans="1:515" s="16" customFormat="1" ht="15" customHeight="1">
      <c r="A10" s="53"/>
      <c r="B10" s="601" t="s">
        <v>68</v>
      </c>
      <c r="C10" s="601"/>
      <c r="D10" s="591"/>
      <c r="E10" s="591"/>
      <c r="F10" s="591"/>
      <c r="G10" s="591"/>
      <c r="H10" s="591"/>
      <c r="I10" s="591"/>
      <c r="J10" s="591"/>
      <c r="K10" s="591"/>
      <c r="L10" s="591"/>
      <c r="M10" s="591"/>
      <c r="N10" s="591"/>
      <c r="O10" s="591"/>
      <c r="P10" s="591"/>
      <c r="Q10" s="155"/>
      <c r="R10" s="99"/>
      <c r="S10" s="99"/>
      <c r="T10" s="99"/>
      <c r="U10" s="99"/>
      <c r="V10" s="99"/>
      <c r="W10" s="99"/>
      <c r="X10" s="99"/>
      <c r="Y10" s="99"/>
      <c r="Z10" s="99"/>
      <c r="AA10" s="99"/>
      <c r="AB10" s="99"/>
      <c r="AC10" s="99"/>
      <c r="AD10" s="99"/>
      <c r="AE10" s="99"/>
      <c r="AF10" s="99"/>
      <c r="AG10" s="99"/>
      <c r="AH10" s="99"/>
      <c r="AI10" s="99"/>
      <c r="AJ10" s="99"/>
      <c r="AK10" s="99"/>
      <c r="AL10" s="99"/>
      <c r="AM10" s="99"/>
      <c r="AN10" s="99"/>
      <c r="AO10" s="99"/>
      <c r="AP10" s="99"/>
      <c r="AQ10" s="99"/>
      <c r="AR10" s="99"/>
      <c r="AS10" s="99"/>
      <c r="AT10" s="99"/>
      <c r="AU10" s="99"/>
      <c r="AV10" s="99"/>
      <c r="AW10" s="99"/>
      <c r="AX10" s="99"/>
      <c r="AY10" s="99"/>
      <c r="AZ10" s="99"/>
      <c r="BA10" s="99"/>
      <c r="BB10" s="99"/>
      <c r="BC10" s="99"/>
      <c r="BD10" s="99"/>
      <c r="BE10" s="99"/>
      <c r="BF10" s="99"/>
      <c r="BG10" s="99"/>
      <c r="BH10" s="99"/>
      <c r="BI10" s="99"/>
      <c r="BJ10" s="99"/>
      <c r="BK10" s="99"/>
      <c r="BL10" s="99"/>
      <c r="BM10" s="99"/>
      <c r="BN10" s="99"/>
      <c r="BO10" s="99"/>
      <c r="BP10" s="99"/>
      <c r="BQ10" s="99"/>
      <c r="BR10" s="99"/>
      <c r="BS10" s="99"/>
      <c r="BT10" s="99"/>
      <c r="BU10" s="99"/>
      <c r="BV10" s="99"/>
      <c r="BW10" s="99"/>
      <c r="BX10" s="99"/>
      <c r="BY10" s="99"/>
      <c r="BZ10" s="99"/>
      <c r="CA10" s="99"/>
      <c r="CB10" s="99"/>
      <c r="CC10" s="99"/>
      <c r="CD10" s="99"/>
      <c r="CE10" s="99"/>
      <c r="CF10" s="99"/>
      <c r="CG10" s="99"/>
      <c r="CH10" s="99"/>
      <c r="CI10" s="99"/>
      <c r="CJ10" s="99"/>
      <c r="CK10" s="99"/>
      <c r="CL10" s="99"/>
      <c r="CM10" s="99"/>
      <c r="CN10" s="99"/>
      <c r="CO10" s="99"/>
      <c r="CP10" s="99"/>
      <c r="CQ10" s="99"/>
      <c r="CR10" s="99"/>
      <c r="CS10" s="99"/>
      <c r="CT10" s="99"/>
      <c r="CU10" s="99"/>
      <c r="CV10" s="99"/>
      <c r="CW10" s="99"/>
      <c r="CX10" s="99"/>
      <c r="CY10" s="99"/>
      <c r="CZ10" s="99"/>
      <c r="DA10" s="99"/>
      <c r="DB10" s="99"/>
      <c r="DC10" s="99"/>
      <c r="DD10" s="99"/>
      <c r="DE10" s="99"/>
      <c r="DF10" s="99"/>
      <c r="DG10" s="99"/>
      <c r="DH10" s="99"/>
      <c r="DI10" s="99"/>
      <c r="DJ10" s="99"/>
      <c r="DK10" s="99"/>
      <c r="DL10" s="99"/>
      <c r="DM10" s="99"/>
      <c r="DN10" s="99"/>
      <c r="DO10" s="99"/>
      <c r="DP10" s="99"/>
      <c r="DQ10" s="99"/>
      <c r="DR10" s="99"/>
      <c r="DS10" s="99"/>
      <c r="DT10" s="99"/>
      <c r="DU10" s="99"/>
      <c r="DV10" s="99"/>
      <c r="DW10" s="99"/>
      <c r="DX10" s="99"/>
      <c r="DY10" s="99"/>
      <c r="DZ10" s="99"/>
      <c r="EA10" s="99"/>
      <c r="EB10" s="99"/>
      <c r="EC10" s="99"/>
      <c r="ED10" s="99"/>
      <c r="EE10" s="99"/>
      <c r="EF10" s="99"/>
      <c r="EG10" s="99"/>
      <c r="EH10" s="99"/>
      <c r="EI10" s="99"/>
      <c r="EJ10" s="99"/>
      <c r="EK10" s="99"/>
      <c r="EL10" s="99"/>
      <c r="EM10" s="99"/>
      <c r="EN10" s="99"/>
      <c r="EO10" s="99"/>
      <c r="EP10" s="99"/>
      <c r="EQ10" s="99"/>
      <c r="ER10" s="99"/>
      <c r="ES10" s="99"/>
      <c r="ET10" s="99"/>
      <c r="EU10" s="99"/>
      <c r="EV10" s="99"/>
      <c r="EW10" s="99"/>
      <c r="EX10" s="99"/>
      <c r="EY10" s="99"/>
      <c r="EZ10" s="99"/>
      <c r="FA10" s="99"/>
      <c r="FB10" s="99"/>
      <c r="FC10" s="99"/>
      <c r="FD10" s="99"/>
      <c r="FE10" s="99"/>
      <c r="FF10" s="99"/>
      <c r="FG10" s="99"/>
      <c r="FH10" s="99"/>
      <c r="FI10" s="99"/>
      <c r="FJ10" s="99"/>
      <c r="FK10" s="99"/>
      <c r="FL10" s="99"/>
      <c r="FM10" s="99"/>
      <c r="FN10" s="99"/>
      <c r="FO10" s="99"/>
      <c r="FP10" s="99"/>
      <c r="FQ10" s="99"/>
      <c r="FR10" s="99"/>
      <c r="FS10" s="99"/>
      <c r="FT10" s="99"/>
      <c r="FU10" s="99"/>
      <c r="FV10" s="99"/>
      <c r="FW10" s="99"/>
      <c r="FX10" s="99"/>
      <c r="FY10" s="99"/>
      <c r="FZ10" s="99"/>
      <c r="GA10" s="99"/>
      <c r="GB10" s="99"/>
      <c r="GC10" s="99"/>
      <c r="GD10" s="99"/>
      <c r="GE10" s="99"/>
      <c r="GF10" s="99"/>
      <c r="GG10" s="99"/>
      <c r="GH10" s="99"/>
      <c r="GI10" s="99"/>
      <c r="GJ10" s="99"/>
      <c r="GK10" s="99"/>
      <c r="GL10" s="99"/>
      <c r="GM10" s="99"/>
      <c r="GN10" s="99"/>
      <c r="GO10" s="99"/>
      <c r="GP10" s="99"/>
      <c r="GQ10" s="99"/>
      <c r="GR10" s="99"/>
      <c r="GS10" s="99"/>
      <c r="GT10" s="99"/>
      <c r="GU10" s="99"/>
      <c r="GV10" s="99"/>
      <c r="GW10" s="99"/>
      <c r="GX10" s="99"/>
      <c r="GY10" s="99"/>
      <c r="GZ10" s="99"/>
      <c r="HA10" s="99"/>
      <c r="HB10" s="99"/>
      <c r="HC10" s="99"/>
      <c r="HD10" s="99"/>
      <c r="HE10" s="99"/>
      <c r="HF10" s="99"/>
      <c r="HG10" s="99"/>
      <c r="HH10" s="99"/>
      <c r="HI10" s="99"/>
      <c r="HJ10" s="99"/>
      <c r="HK10" s="99"/>
      <c r="HL10" s="99"/>
      <c r="HM10" s="99"/>
      <c r="HN10" s="99"/>
      <c r="HO10" s="99"/>
      <c r="HP10" s="99"/>
      <c r="HQ10" s="99"/>
      <c r="HR10" s="99"/>
      <c r="HS10" s="99"/>
      <c r="HT10" s="99"/>
      <c r="HU10" s="99"/>
      <c r="HV10" s="99"/>
      <c r="HW10" s="99"/>
      <c r="HX10" s="99"/>
      <c r="HY10" s="99"/>
      <c r="HZ10" s="99"/>
      <c r="IA10" s="99"/>
      <c r="IB10" s="99"/>
      <c r="IC10" s="99"/>
      <c r="ID10" s="99"/>
      <c r="IE10" s="99"/>
      <c r="IF10" s="99"/>
      <c r="IG10" s="99"/>
      <c r="IH10" s="99"/>
      <c r="II10" s="99"/>
      <c r="IJ10" s="99"/>
      <c r="IK10" s="99"/>
      <c r="IL10" s="99"/>
      <c r="IM10" s="99"/>
      <c r="IN10" s="99"/>
      <c r="IO10" s="99"/>
      <c r="IP10" s="99"/>
      <c r="IQ10" s="99"/>
      <c r="IR10" s="99"/>
      <c r="IS10" s="99"/>
      <c r="IT10" s="99"/>
      <c r="IU10" s="99"/>
      <c r="IV10" s="99"/>
      <c r="IW10" s="99"/>
      <c r="IX10" s="99"/>
      <c r="IY10" s="99"/>
      <c r="IZ10" s="99"/>
      <c r="JA10" s="99"/>
      <c r="JB10" s="99"/>
      <c r="JC10" s="99"/>
      <c r="JD10" s="99"/>
      <c r="JE10" s="99"/>
      <c r="JF10" s="99"/>
      <c r="JG10" s="99"/>
      <c r="JH10" s="99"/>
      <c r="JI10" s="99"/>
      <c r="JJ10" s="99"/>
      <c r="JK10" s="99"/>
      <c r="JL10" s="99"/>
      <c r="JM10" s="99"/>
      <c r="JN10" s="99"/>
      <c r="JO10" s="99"/>
      <c r="JP10" s="99"/>
      <c r="JQ10" s="99"/>
      <c r="JR10" s="99"/>
      <c r="JS10" s="99"/>
      <c r="JT10" s="99"/>
      <c r="JU10" s="99"/>
      <c r="JV10" s="99"/>
      <c r="JW10" s="99"/>
      <c r="JX10" s="99"/>
      <c r="JY10" s="99"/>
      <c r="JZ10" s="99"/>
      <c r="KA10" s="99"/>
      <c r="KB10" s="99"/>
      <c r="KC10" s="99"/>
      <c r="KD10" s="99"/>
      <c r="KE10" s="99"/>
      <c r="KF10" s="99"/>
      <c r="KG10" s="99"/>
      <c r="KH10" s="99"/>
      <c r="KI10" s="99"/>
      <c r="KJ10" s="99"/>
      <c r="KK10" s="99"/>
      <c r="KL10" s="99"/>
      <c r="KM10" s="99"/>
      <c r="KN10" s="99"/>
      <c r="KO10" s="99"/>
      <c r="KP10" s="99"/>
      <c r="KQ10" s="99"/>
      <c r="KR10" s="99"/>
      <c r="KS10" s="99"/>
      <c r="KT10" s="99"/>
      <c r="KU10" s="99"/>
      <c r="KV10" s="99"/>
      <c r="KW10" s="99"/>
      <c r="KX10" s="99"/>
      <c r="KY10" s="99"/>
      <c r="KZ10" s="99"/>
      <c r="LA10" s="99"/>
      <c r="LB10" s="99"/>
      <c r="LC10" s="99"/>
      <c r="LD10" s="99"/>
      <c r="LE10" s="99"/>
      <c r="LF10" s="99"/>
      <c r="LG10" s="99"/>
      <c r="LH10" s="99"/>
      <c r="LI10" s="99"/>
      <c r="LJ10" s="99"/>
      <c r="LK10" s="99"/>
      <c r="LL10" s="99"/>
      <c r="LM10" s="99"/>
      <c r="LN10" s="99"/>
      <c r="LO10" s="99"/>
      <c r="LP10" s="99"/>
      <c r="LQ10" s="99"/>
      <c r="LR10" s="99"/>
      <c r="LS10" s="99"/>
      <c r="LT10" s="99"/>
      <c r="LU10" s="99"/>
      <c r="LV10" s="99"/>
      <c r="LW10" s="99"/>
      <c r="LX10" s="99"/>
      <c r="LY10" s="99"/>
      <c r="LZ10" s="99"/>
      <c r="MA10" s="99"/>
      <c r="MB10" s="99"/>
      <c r="MC10" s="99"/>
      <c r="MD10" s="99"/>
      <c r="ME10" s="99"/>
      <c r="MF10" s="99"/>
      <c r="MG10" s="99"/>
      <c r="MH10" s="99"/>
      <c r="MI10" s="99"/>
      <c r="MJ10" s="99"/>
      <c r="MK10" s="99"/>
      <c r="ML10" s="99"/>
      <c r="MM10" s="99"/>
      <c r="MN10" s="99"/>
      <c r="MO10" s="99"/>
      <c r="MP10" s="99"/>
      <c r="MQ10" s="99"/>
      <c r="MR10" s="99"/>
      <c r="MS10" s="99"/>
      <c r="MT10" s="99"/>
      <c r="MU10" s="99"/>
      <c r="MV10" s="99"/>
      <c r="MW10" s="99"/>
      <c r="MX10" s="99"/>
      <c r="MY10" s="99"/>
      <c r="MZ10" s="99"/>
      <c r="NA10" s="99"/>
      <c r="NB10" s="99"/>
      <c r="NC10" s="99"/>
      <c r="ND10" s="99"/>
      <c r="NE10" s="99"/>
      <c r="NF10" s="99"/>
      <c r="NG10" s="99"/>
      <c r="NH10" s="99"/>
      <c r="NI10" s="99"/>
      <c r="NJ10" s="99"/>
      <c r="NK10" s="99"/>
      <c r="NL10" s="99"/>
      <c r="NM10" s="99"/>
      <c r="NN10" s="99"/>
      <c r="NO10" s="99"/>
      <c r="NP10" s="99"/>
      <c r="NQ10" s="99"/>
      <c r="NR10" s="99"/>
      <c r="NS10" s="99"/>
      <c r="NT10" s="99"/>
      <c r="NU10" s="99"/>
      <c r="NV10" s="99"/>
      <c r="NW10" s="99"/>
      <c r="NX10" s="99"/>
      <c r="NY10" s="99"/>
      <c r="NZ10" s="99"/>
      <c r="OA10" s="99"/>
      <c r="OB10" s="99"/>
      <c r="OC10" s="99"/>
      <c r="OD10" s="99"/>
      <c r="OE10" s="99"/>
      <c r="OF10" s="99"/>
      <c r="OG10" s="99"/>
      <c r="OH10" s="99"/>
      <c r="OI10" s="99"/>
      <c r="OJ10" s="99"/>
      <c r="OK10" s="99"/>
      <c r="OL10" s="99"/>
      <c r="OM10" s="99"/>
      <c r="ON10" s="99"/>
      <c r="OO10" s="99"/>
      <c r="OP10" s="99"/>
      <c r="OQ10" s="99"/>
      <c r="OR10" s="99"/>
      <c r="OS10" s="99"/>
      <c r="OT10" s="99"/>
      <c r="OU10" s="99"/>
      <c r="OV10" s="99"/>
      <c r="OW10" s="99"/>
      <c r="OX10" s="99"/>
      <c r="OY10" s="99"/>
      <c r="OZ10" s="99"/>
      <c r="PA10" s="99"/>
      <c r="PB10" s="99"/>
      <c r="PC10" s="99"/>
      <c r="PD10" s="99"/>
      <c r="PE10" s="99"/>
      <c r="PF10" s="99"/>
      <c r="PG10" s="99"/>
      <c r="PH10" s="99"/>
      <c r="PI10" s="99"/>
      <c r="PJ10" s="99"/>
      <c r="PK10" s="99"/>
      <c r="PL10" s="99"/>
      <c r="PM10" s="99"/>
      <c r="PN10" s="99"/>
      <c r="PO10" s="99"/>
      <c r="PP10" s="99"/>
      <c r="PQ10" s="99"/>
      <c r="PR10" s="99"/>
      <c r="PS10" s="99"/>
      <c r="PT10" s="99"/>
      <c r="PU10" s="99"/>
      <c r="PV10" s="99"/>
      <c r="PW10" s="99"/>
      <c r="PX10" s="99"/>
      <c r="PY10" s="99"/>
      <c r="PZ10" s="99"/>
      <c r="QA10" s="99"/>
      <c r="QB10" s="99"/>
      <c r="QC10" s="99"/>
      <c r="QD10" s="99"/>
      <c r="QE10" s="99"/>
      <c r="QF10" s="99"/>
      <c r="QG10" s="99"/>
      <c r="QH10" s="99"/>
      <c r="QI10" s="99"/>
      <c r="QJ10" s="99"/>
      <c r="QK10" s="99"/>
      <c r="QL10" s="99"/>
      <c r="QM10" s="99"/>
      <c r="QN10" s="99"/>
      <c r="QO10" s="99"/>
      <c r="QP10" s="99"/>
      <c r="QQ10" s="99"/>
      <c r="QR10" s="99"/>
      <c r="QS10" s="99"/>
      <c r="QT10" s="99"/>
      <c r="QU10" s="99"/>
      <c r="QV10" s="99"/>
      <c r="QW10" s="99"/>
      <c r="QX10" s="99"/>
      <c r="QY10" s="99"/>
      <c r="QZ10" s="99"/>
      <c r="RA10" s="99"/>
      <c r="RB10" s="99"/>
      <c r="RC10" s="99"/>
      <c r="RD10" s="99"/>
      <c r="RE10" s="99"/>
      <c r="RF10" s="99"/>
      <c r="RG10" s="99"/>
      <c r="RH10" s="99"/>
      <c r="RI10" s="99"/>
      <c r="RJ10" s="99"/>
      <c r="RK10" s="99"/>
      <c r="RL10" s="99"/>
      <c r="RM10" s="99"/>
      <c r="RN10" s="99"/>
      <c r="RO10" s="99"/>
      <c r="RP10" s="99"/>
      <c r="RQ10" s="99"/>
      <c r="RR10" s="99"/>
      <c r="RS10" s="99"/>
      <c r="RT10" s="99"/>
      <c r="RU10" s="99"/>
      <c r="RV10" s="99"/>
      <c r="RW10" s="99"/>
      <c r="RX10" s="99"/>
      <c r="RY10" s="99"/>
      <c r="RZ10" s="99"/>
      <c r="SA10" s="99"/>
      <c r="SB10" s="99"/>
      <c r="SC10" s="99"/>
      <c r="SD10" s="99"/>
      <c r="SE10" s="99"/>
      <c r="SF10" s="99"/>
      <c r="SG10" s="99"/>
      <c r="SH10" s="99"/>
      <c r="SI10" s="99"/>
      <c r="SJ10" s="99"/>
      <c r="SK10" s="99"/>
      <c r="SL10" s="99"/>
      <c r="SM10" s="99"/>
      <c r="SN10" s="99"/>
      <c r="SO10" s="99"/>
      <c r="SP10" s="99"/>
      <c r="SQ10" s="99"/>
      <c r="SR10" s="99"/>
      <c r="SS10" s="99"/>
      <c r="ST10" s="99"/>
      <c r="SU10" s="99"/>
    </row>
    <row r="11" spans="1:515" s="16" customFormat="1" ht="15" customHeight="1">
      <c r="A11" s="53"/>
      <c r="B11" s="52"/>
      <c r="C11" s="52"/>
      <c r="D11" s="52"/>
      <c r="E11" s="52"/>
      <c r="F11" s="52"/>
      <c r="G11" s="52"/>
      <c r="H11" s="52"/>
      <c r="I11" s="52"/>
      <c r="J11" s="52"/>
      <c r="K11" s="52"/>
      <c r="L11" s="52"/>
      <c r="M11" s="52"/>
      <c r="N11" s="52"/>
      <c r="O11" s="52"/>
      <c r="P11" s="52"/>
      <c r="Q11" s="155"/>
      <c r="R11" s="99"/>
      <c r="S11" s="99"/>
      <c r="T11" s="99"/>
      <c r="U11" s="99"/>
      <c r="V11" s="99"/>
      <c r="W11" s="99"/>
      <c r="X11" s="99"/>
      <c r="Y11" s="99"/>
      <c r="Z11" s="99"/>
      <c r="AA11" s="99"/>
      <c r="AB11" s="99"/>
      <c r="AC11" s="99"/>
      <c r="AD11" s="99"/>
      <c r="AE11" s="99"/>
      <c r="AF11" s="99"/>
      <c r="AG11" s="99"/>
      <c r="AH11" s="99"/>
      <c r="AI11" s="99"/>
      <c r="AJ11" s="99"/>
      <c r="AK11" s="99"/>
      <c r="AL11" s="99"/>
      <c r="AM11" s="99"/>
      <c r="AN11" s="99"/>
      <c r="AO11" s="99"/>
      <c r="AP11" s="99"/>
      <c r="AQ11" s="99"/>
      <c r="AR11" s="99"/>
      <c r="AS11" s="99"/>
      <c r="AT11" s="99"/>
      <c r="AU11" s="99"/>
      <c r="AV11" s="99"/>
      <c r="AW11" s="99"/>
      <c r="AX11" s="99"/>
      <c r="AY11" s="99"/>
      <c r="AZ11" s="99"/>
      <c r="BA11" s="99"/>
      <c r="BB11" s="99"/>
      <c r="BC11" s="99"/>
      <c r="BD11" s="99"/>
      <c r="BE11" s="99"/>
      <c r="BF11" s="99"/>
      <c r="BG11" s="99"/>
      <c r="BH11" s="99"/>
      <c r="BI11" s="99"/>
      <c r="BJ11" s="99"/>
      <c r="BK11" s="99"/>
      <c r="BL11" s="99"/>
      <c r="BM11" s="99"/>
      <c r="BN11" s="99"/>
      <c r="BO11" s="99"/>
      <c r="BP11" s="99"/>
      <c r="BQ11" s="99"/>
      <c r="BR11" s="99"/>
      <c r="BS11" s="99"/>
      <c r="BT11" s="99"/>
      <c r="BU11" s="99"/>
      <c r="BV11" s="99"/>
      <c r="BW11" s="99"/>
      <c r="BX11" s="99"/>
      <c r="BY11" s="99"/>
      <c r="BZ11" s="99"/>
      <c r="CA11" s="99"/>
      <c r="CB11" s="99"/>
      <c r="CC11" s="99"/>
      <c r="CD11" s="99"/>
      <c r="CE11" s="99"/>
      <c r="CF11" s="99"/>
      <c r="CG11" s="99"/>
      <c r="CH11" s="99"/>
      <c r="CI11" s="99"/>
      <c r="CJ11" s="99"/>
      <c r="CK11" s="99"/>
      <c r="CL11" s="99"/>
      <c r="CM11" s="99"/>
      <c r="CN11" s="99"/>
      <c r="CO11" s="99"/>
      <c r="CP11" s="99"/>
      <c r="CQ11" s="99"/>
      <c r="CR11" s="99"/>
      <c r="CS11" s="99"/>
      <c r="CT11" s="99"/>
      <c r="CU11" s="99"/>
      <c r="CV11" s="99"/>
      <c r="CW11" s="99"/>
      <c r="CX11" s="99"/>
      <c r="CY11" s="99"/>
      <c r="CZ11" s="99"/>
      <c r="DA11" s="99"/>
      <c r="DB11" s="99"/>
      <c r="DC11" s="99"/>
      <c r="DD11" s="99"/>
      <c r="DE11" s="99"/>
      <c r="DF11" s="99"/>
      <c r="DG11" s="99"/>
      <c r="DH11" s="99"/>
      <c r="DI11" s="99"/>
      <c r="DJ11" s="99"/>
      <c r="DK11" s="99"/>
      <c r="DL11" s="99"/>
      <c r="DM11" s="99"/>
      <c r="DN11" s="99"/>
      <c r="DO11" s="99"/>
      <c r="DP11" s="99"/>
      <c r="DQ11" s="99"/>
      <c r="DR11" s="99"/>
      <c r="DS11" s="99"/>
      <c r="DT11" s="99"/>
      <c r="DU11" s="99"/>
      <c r="DV11" s="99"/>
      <c r="DW11" s="99"/>
      <c r="DX11" s="99"/>
      <c r="DY11" s="99"/>
      <c r="DZ11" s="99"/>
      <c r="EA11" s="99"/>
      <c r="EB11" s="99"/>
      <c r="EC11" s="99"/>
      <c r="ED11" s="99"/>
      <c r="EE11" s="99"/>
      <c r="EF11" s="99"/>
      <c r="EG11" s="99"/>
      <c r="EH11" s="99"/>
      <c r="EI11" s="99"/>
      <c r="EJ11" s="99"/>
      <c r="EK11" s="99"/>
      <c r="EL11" s="99"/>
      <c r="EM11" s="99"/>
      <c r="EN11" s="99"/>
      <c r="EO11" s="99"/>
      <c r="EP11" s="99"/>
      <c r="EQ11" s="99"/>
      <c r="ER11" s="99"/>
      <c r="ES11" s="99"/>
      <c r="ET11" s="99"/>
      <c r="EU11" s="99"/>
      <c r="EV11" s="99"/>
      <c r="EW11" s="99"/>
      <c r="EX11" s="99"/>
      <c r="EY11" s="99"/>
      <c r="EZ11" s="99"/>
      <c r="FA11" s="99"/>
      <c r="FB11" s="99"/>
      <c r="FC11" s="99"/>
      <c r="FD11" s="99"/>
      <c r="FE11" s="99"/>
      <c r="FF11" s="99"/>
      <c r="FG11" s="99"/>
      <c r="FH11" s="99"/>
      <c r="FI11" s="99"/>
      <c r="FJ11" s="99"/>
      <c r="FK11" s="99"/>
      <c r="FL11" s="99"/>
      <c r="FM11" s="99"/>
      <c r="FN11" s="99"/>
      <c r="FO11" s="99"/>
      <c r="FP11" s="99"/>
      <c r="FQ11" s="99"/>
      <c r="FR11" s="99"/>
      <c r="FS11" s="99"/>
      <c r="FT11" s="99"/>
      <c r="FU11" s="99"/>
      <c r="FV11" s="99"/>
      <c r="FW11" s="99"/>
      <c r="FX11" s="99"/>
      <c r="FY11" s="99"/>
      <c r="FZ11" s="99"/>
      <c r="GA11" s="99"/>
      <c r="GB11" s="99"/>
      <c r="GC11" s="99"/>
      <c r="GD11" s="99"/>
      <c r="GE11" s="99"/>
      <c r="GF11" s="99"/>
      <c r="GG11" s="99"/>
      <c r="GH11" s="99"/>
      <c r="GI11" s="99"/>
      <c r="GJ11" s="99"/>
      <c r="GK11" s="99"/>
      <c r="GL11" s="99"/>
      <c r="GM11" s="99"/>
      <c r="GN11" s="99"/>
      <c r="GO11" s="99"/>
      <c r="GP11" s="99"/>
      <c r="GQ11" s="99"/>
      <c r="GR11" s="99"/>
      <c r="GS11" s="99"/>
      <c r="GT11" s="99"/>
      <c r="GU11" s="99"/>
      <c r="GV11" s="99"/>
      <c r="GW11" s="99"/>
      <c r="GX11" s="99"/>
      <c r="GY11" s="99"/>
      <c r="GZ11" s="99"/>
      <c r="HA11" s="99"/>
      <c r="HB11" s="99"/>
      <c r="HC11" s="99"/>
      <c r="HD11" s="99"/>
      <c r="HE11" s="99"/>
      <c r="HF11" s="99"/>
      <c r="HG11" s="99"/>
      <c r="HH11" s="99"/>
      <c r="HI11" s="99"/>
      <c r="HJ11" s="99"/>
      <c r="HK11" s="99"/>
      <c r="HL11" s="99"/>
      <c r="HM11" s="99"/>
      <c r="HN11" s="99"/>
      <c r="HO11" s="99"/>
      <c r="HP11" s="99"/>
      <c r="HQ11" s="99"/>
      <c r="HR11" s="99"/>
      <c r="HS11" s="99"/>
      <c r="HT11" s="99"/>
      <c r="HU11" s="99"/>
      <c r="HV11" s="99"/>
      <c r="HW11" s="99"/>
      <c r="HX11" s="99"/>
      <c r="HY11" s="99"/>
      <c r="HZ11" s="99"/>
      <c r="IA11" s="99"/>
      <c r="IB11" s="99"/>
      <c r="IC11" s="99"/>
      <c r="ID11" s="99"/>
      <c r="IE11" s="99"/>
      <c r="IF11" s="99"/>
      <c r="IG11" s="99"/>
      <c r="IH11" s="99"/>
      <c r="II11" s="99"/>
      <c r="IJ11" s="99"/>
      <c r="IK11" s="99"/>
      <c r="IL11" s="99"/>
      <c r="IM11" s="99"/>
      <c r="IN11" s="99"/>
      <c r="IO11" s="99"/>
      <c r="IP11" s="99"/>
      <c r="IQ11" s="99"/>
      <c r="IR11" s="99"/>
      <c r="IS11" s="99"/>
      <c r="IT11" s="99"/>
      <c r="IU11" s="99"/>
      <c r="IV11" s="99"/>
      <c r="IW11" s="99"/>
      <c r="IX11" s="99"/>
      <c r="IY11" s="99"/>
      <c r="IZ11" s="99"/>
      <c r="JA11" s="99"/>
      <c r="JB11" s="99"/>
      <c r="JC11" s="99"/>
      <c r="JD11" s="99"/>
      <c r="JE11" s="99"/>
      <c r="JF11" s="99"/>
      <c r="JG11" s="99"/>
      <c r="JH11" s="99"/>
      <c r="JI11" s="99"/>
      <c r="JJ11" s="99"/>
      <c r="JK11" s="99"/>
      <c r="JL11" s="99"/>
      <c r="JM11" s="99"/>
      <c r="JN11" s="99"/>
      <c r="JO11" s="99"/>
      <c r="JP11" s="99"/>
      <c r="JQ11" s="99"/>
      <c r="JR11" s="99"/>
      <c r="JS11" s="99"/>
      <c r="JT11" s="99"/>
      <c r="JU11" s="99"/>
      <c r="JV11" s="99"/>
      <c r="JW11" s="99"/>
      <c r="JX11" s="99"/>
      <c r="JY11" s="99"/>
      <c r="JZ11" s="99"/>
      <c r="KA11" s="99"/>
      <c r="KB11" s="99"/>
      <c r="KC11" s="99"/>
      <c r="KD11" s="99"/>
      <c r="KE11" s="99"/>
      <c r="KF11" s="99"/>
      <c r="KG11" s="99"/>
      <c r="KH11" s="99"/>
      <c r="KI11" s="99"/>
      <c r="KJ11" s="99"/>
      <c r="KK11" s="99"/>
      <c r="KL11" s="99"/>
      <c r="KM11" s="99"/>
      <c r="KN11" s="99"/>
      <c r="KO11" s="99"/>
      <c r="KP11" s="99"/>
      <c r="KQ11" s="99"/>
      <c r="KR11" s="99"/>
      <c r="KS11" s="99"/>
      <c r="KT11" s="99"/>
      <c r="KU11" s="99"/>
      <c r="KV11" s="99"/>
      <c r="KW11" s="99"/>
      <c r="KX11" s="99"/>
      <c r="KY11" s="99"/>
      <c r="KZ11" s="99"/>
      <c r="LA11" s="99"/>
      <c r="LB11" s="99"/>
      <c r="LC11" s="99"/>
      <c r="LD11" s="99"/>
      <c r="LE11" s="99"/>
      <c r="LF11" s="99"/>
      <c r="LG11" s="99"/>
      <c r="LH11" s="99"/>
      <c r="LI11" s="99"/>
      <c r="LJ11" s="99"/>
      <c r="LK11" s="99"/>
      <c r="LL11" s="99"/>
      <c r="LM11" s="99"/>
      <c r="LN11" s="99"/>
      <c r="LO11" s="99"/>
      <c r="LP11" s="99"/>
      <c r="LQ11" s="99"/>
      <c r="LR11" s="99"/>
      <c r="LS11" s="99"/>
      <c r="LT11" s="99"/>
      <c r="LU11" s="99"/>
      <c r="LV11" s="99"/>
      <c r="LW11" s="99"/>
      <c r="LX11" s="99"/>
      <c r="LY11" s="99"/>
      <c r="LZ11" s="99"/>
      <c r="MA11" s="99"/>
      <c r="MB11" s="99"/>
      <c r="MC11" s="99"/>
      <c r="MD11" s="99"/>
      <c r="ME11" s="99"/>
      <c r="MF11" s="99"/>
      <c r="MG11" s="99"/>
      <c r="MH11" s="99"/>
      <c r="MI11" s="99"/>
      <c r="MJ11" s="99"/>
      <c r="MK11" s="99"/>
      <c r="ML11" s="99"/>
      <c r="MM11" s="99"/>
      <c r="MN11" s="99"/>
      <c r="MO11" s="99"/>
      <c r="MP11" s="99"/>
      <c r="MQ11" s="99"/>
      <c r="MR11" s="99"/>
      <c r="MS11" s="99"/>
      <c r="MT11" s="99"/>
      <c r="MU11" s="99"/>
      <c r="MV11" s="99"/>
      <c r="MW11" s="99"/>
      <c r="MX11" s="99"/>
      <c r="MY11" s="99"/>
      <c r="MZ11" s="99"/>
      <c r="NA11" s="99"/>
      <c r="NB11" s="99"/>
      <c r="NC11" s="99"/>
      <c r="ND11" s="99"/>
      <c r="NE11" s="99"/>
      <c r="NF11" s="99"/>
      <c r="NG11" s="99"/>
      <c r="NH11" s="99"/>
      <c r="NI11" s="99"/>
      <c r="NJ11" s="99"/>
      <c r="NK11" s="99"/>
      <c r="NL11" s="99"/>
      <c r="NM11" s="99"/>
      <c r="NN11" s="99"/>
      <c r="NO11" s="99"/>
      <c r="NP11" s="99"/>
      <c r="NQ11" s="99"/>
      <c r="NR11" s="99"/>
      <c r="NS11" s="99"/>
      <c r="NT11" s="99"/>
      <c r="NU11" s="99"/>
      <c r="NV11" s="99"/>
      <c r="NW11" s="99"/>
      <c r="NX11" s="99"/>
      <c r="NY11" s="99"/>
      <c r="NZ11" s="99"/>
      <c r="OA11" s="99"/>
      <c r="OB11" s="99"/>
      <c r="OC11" s="99"/>
      <c r="OD11" s="99"/>
      <c r="OE11" s="99"/>
      <c r="OF11" s="99"/>
      <c r="OG11" s="99"/>
      <c r="OH11" s="99"/>
      <c r="OI11" s="99"/>
      <c r="OJ11" s="99"/>
      <c r="OK11" s="99"/>
      <c r="OL11" s="99"/>
      <c r="OM11" s="99"/>
      <c r="ON11" s="99"/>
      <c r="OO11" s="99"/>
      <c r="OP11" s="99"/>
      <c r="OQ11" s="99"/>
      <c r="OR11" s="99"/>
      <c r="OS11" s="99"/>
      <c r="OT11" s="99"/>
      <c r="OU11" s="99"/>
      <c r="OV11" s="99"/>
      <c r="OW11" s="99"/>
      <c r="OX11" s="99"/>
      <c r="OY11" s="99"/>
      <c r="OZ11" s="99"/>
      <c r="PA11" s="99"/>
      <c r="PB11" s="99"/>
      <c r="PC11" s="99"/>
      <c r="PD11" s="99"/>
      <c r="PE11" s="99"/>
      <c r="PF11" s="99"/>
      <c r="PG11" s="99"/>
      <c r="PH11" s="99"/>
      <c r="PI11" s="99"/>
      <c r="PJ11" s="99"/>
      <c r="PK11" s="99"/>
      <c r="PL11" s="99"/>
      <c r="PM11" s="99"/>
      <c r="PN11" s="99"/>
      <c r="PO11" s="99"/>
      <c r="PP11" s="99"/>
      <c r="PQ11" s="99"/>
      <c r="PR11" s="99"/>
      <c r="PS11" s="99"/>
      <c r="PT11" s="99"/>
      <c r="PU11" s="99"/>
      <c r="PV11" s="99"/>
      <c r="PW11" s="99"/>
      <c r="PX11" s="99"/>
      <c r="PY11" s="99"/>
      <c r="PZ11" s="99"/>
      <c r="QA11" s="99"/>
      <c r="QB11" s="99"/>
      <c r="QC11" s="99"/>
      <c r="QD11" s="99"/>
      <c r="QE11" s="99"/>
      <c r="QF11" s="99"/>
      <c r="QG11" s="99"/>
      <c r="QH11" s="99"/>
      <c r="QI11" s="99"/>
      <c r="QJ11" s="99"/>
      <c r="QK11" s="99"/>
      <c r="QL11" s="99"/>
      <c r="QM11" s="99"/>
      <c r="QN11" s="99"/>
      <c r="QO11" s="99"/>
      <c r="QP11" s="99"/>
      <c r="QQ11" s="99"/>
      <c r="QR11" s="99"/>
      <c r="QS11" s="99"/>
      <c r="QT11" s="99"/>
      <c r="QU11" s="99"/>
      <c r="QV11" s="99"/>
      <c r="QW11" s="99"/>
      <c r="QX11" s="99"/>
      <c r="QY11" s="99"/>
      <c r="QZ11" s="99"/>
      <c r="RA11" s="99"/>
      <c r="RB11" s="99"/>
      <c r="RC11" s="99"/>
      <c r="RD11" s="99"/>
      <c r="RE11" s="99"/>
      <c r="RF11" s="99"/>
      <c r="RG11" s="99"/>
      <c r="RH11" s="99"/>
      <c r="RI11" s="99"/>
      <c r="RJ11" s="99"/>
      <c r="RK11" s="99"/>
      <c r="RL11" s="99"/>
      <c r="RM11" s="99"/>
      <c r="RN11" s="99"/>
      <c r="RO11" s="99"/>
      <c r="RP11" s="99"/>
      <c r="RQ11" s="99"/>
      <c r="RR11" s="99"/>
      <c r="RS11" s="99"/>
      <c r="RT11" s="99"/>
      <c r="RU11" s="99"/>
      <c r="RV11" s="99"/>
      <c r="RW11" s="99"/>
      <c r="RX11" s="99"/>
      <c r="RY11" s="99"/>
      <c r="RZ11" s="99"/>
      <c r="SA11" s="99"/>
      <c r="SB11" s="99"/>
      <c r="SC11" s="99"/>
      <c r="SD11" s="99"/>
      <c r="SE11" s="99"/>
      <c r="SF11" s="99"/>
      <c r="SG11" s="99"/>
      <c r="SH11" s="99"/>
      <c r="SI11" s="99"/>
      <c r="SJ11" s="99"/>
      <c r="SK11" s="99"/>
      <c r="SL11" s="99"/>
      <c r="SM11" s="99"/>
      <c r="SN11" s="99"/>
      <c r="SO11" s="99"/>
      <c r="SP11" s="99"/>
      <c r="SQ11" s="99"/>
      <c r="SR11" s="99"/>
      <c r="SS11" s="99"/>
      <c r="ST11" s="99"/>
      <c r="SU11" s="99"/>
    </row>
    <row r="12" spans="1:515" s="16" customFormat="1" ht="15" customHeight="1">
      <c r="A12" s="53"/>
      <c r="B12" s="602" t="s">
        <v>127</v>
      </c>
      <c r="C12" s="602"/>
      <c r="D12" s="591"/>
      <c r="E12" s="591"/>
      <c r="F12" s="591"/>
      <c r="G12" s="591"/>
      <c r="H12" s="591"/>
      <c r="I12" s="591"/>
      <c r="J12" s="591"/>
      <c r="K12" s="591"/>
      <c r="L12" s="591"/>
      <c r="M12" s="591"/>
      <c r="N12" s="357"/>
      <c r="O12" s="591"/>
      <c r="P12" s="591"/>
      <c r="Q12" s="155"/>
      <c r="R12" s="99"/>
      <c r="S12" s="99"/>
      <c r="T12" s="99"/>
      <c r="U12" s="99"/>
      <c r="V12" s="99"/>
      <c r="W12" s="99"/>
      <c r="X12" s="99"/>
      <c r="Y12" s="99"/>
      <c r="Z12" s="99"/>
      <c r="AA12" s="99"/>
      <c r="AB12" s="99"/>
      <c r="AC12" s="99"/>
      <c r="AD12" s="99"/>
      <c r="AE12" s="99"/>
      <c r="AF12" s="99"/>
      <c r="AG12" s="99"/>
      <c r="AH12" s="99"/>
      <c r="AI12" s="99"/>
      <c r="AJ12" s="99"/>
      <c r="AK12" s="99"/>
      <c r="AL12" s="99"/>
      <c r="AM12" s="99"/>
      <c r="AN12" s="99"/>
      <c r="AO12" s="99"/>
      <c r="AP12" s="99"/>
      <c r="AQ12" s="99"/>
      <c r="AR12" s="99"/>
      <c r="AS12" s="99"/>
      <c r="AT12" s="99"/>
      <c r="AU12" s="99"/>
      <c r="AV12" s="99"/>
      <c r="AW12" s="99"/>
      <c r="AX12" s="99"/>
      <c r="AY12" s="99"/>
      <c r="AZ12" s="99"/>
      <c r="BA12" s="99"/>
      <c r="BB12" s="99"/>
      <c r="BC12" s="99"/>
      <c r="BD12" s="99"/>
      <c r="BE12" s="99"/>
      <c r="BF12" s="99"/>
      <c r="BG12" s="99"/>
      <c r="BH12" s="99"/>
      <c r="BI12" s="99"/>
      <c r="BJ12" s="99"/>
      <c r="BK12" s="99"/>
      <c r="BL12" s="99"/>
      <c r="BM12" s="99"/>
      <c r="BN12" s="99"/>
      <c r="BO12" s="99"/>
      <c r="BP12" s="99"/>
      <c r="BQ12" s="99"/>
      <c r="BR12" s="99"/>
      <c r="BS12" s="99"/>
      <c r="BT12" s="99"/>
      <c r="BU12" s="99"/>
      <c r="BV12" s="99"/>
      <c r="BW12" s="99"/>
      <c r="BX12" s="99"/>
      <c r="BY12" s="99"/>
      <c r="BZ12" s="99"/>
      <c r="CA12" s="99"/>
      <c r="CB12" s="99"/>
      <c r="CC12" s="99"/>
      <c r="CD12" s="99"/>
      <c r="CE12" s="99"/>
      <c r="CF12" s="99"/>
      <c r="CG12" s="99"/>
      <c r="CH12" s="99"/>
      <c r="CI12" s="99"/>
      <c r="CJ12" s="99"/>
      <c r="CK12" s="99"/>
      <c r="CL12" s="99"/>
      <c r="CM12" s="99"/>
      <c r="CN12" s="99"/>
      <c r="CO12" s="99"/>
      <c r="CP12" s="99"/>
      <c r="CQ12" s="99"/>
      <c r="CR12" s="99"/>
      <c r="CS12" s="99"/>
      <c r="CT12" s="99"/>
      <c r="CU12" s="99"/>
      <c r="CV12" s="99"/>
      <c r="CW12" s="99"/>
      <c r="CX12" s="99"/>
      <c r="CY12" s="99"/>
      <c r="CZ12" s="99"/>
      <c r="DA12" s="99"/>
      <c r="DB12" s="99"/>
      <c r="DC12" s="99"/>
      <c r="DD12" s="99"/>
      <c r="DE12" s="99"/>
      <c r="DF12" s="99"/>
      <c r="DG12" s="99"/>
      <c r="DH12" s="99"/>
      <c r="DI12" s="99"/>
      <c r="DJ12" s="99"/>
      <c r="DK12" s="99"/>
      <c r="DL12" s="99"/>
      <c r="DM12" s="99"/>
      <c r="DN12" s="99"/>
      <c r="DO12" s="99"/>
      <c r="DP12" s="99"/>
      <c r="DQ12" s="99"/>
      <c r="DR12" s="99"/>
      <c r="DS12" s="99"/>
      <c r="DT12" s="99"/>
      <c r="DU12" s="99"/>
      <c r="DV12" s="99"/>
      <c r="DW12" s="99"/>
      <c r="DX12" s="99"/>
      <c r="DY12" s="99"/>
      <c r="DZ12" s="99"/>
      <c r="EA12" s="99"/>
      <c r="EB12" s="99"/>
      <c r="EC12" s="99"/>
      <c r="ED12" s="99"/>
      <c r="EE12" s="99"/>
      <c r="EF12" s="99"/>
      <c r="EG12" s="99"/>
      <c r="EH12" s="99"/>
      <c r="EI12" s="99"/>
      <c r="EJ12" s="99"/>
      <c r="EK12" s="99"/>
      <c r="EL12" s="99"/>
      <c r="EM12" s="99"/>
      <c r="EN12" s="99"/>
      <c r="EO12" s="99"/>
      <c r="EP12" s="99"/>
      <c r="EQ12" s="99"/>
      <c r="ER12" s="99"/>
      <c r="ES12" s="99"/>
      <c r="ET12" s="99"/>
      <c r="EU12" s="99"/>
      <c r="EV12" s="99"/>
      <c r="EW12" s="99"/>
      <c r="EX12" s="99"/>
      <c r="EY12" s="99"/>
      <c r="EZ12" s="99"/>
      <c r="FA12" s="99"/>
      <c r="FB12" s="99"/>
      <c r="FC12" s="99"/>
      <c r="FD12" s="99"/>
      <c r="FE12" s="99"/>
      <c r="FF12" s="99"/>
      <c r="FG12" s="99"/>
      <c r="FH12" s="99"/>
      <c r="FI12" s="99"/>
      <c r="FJ12" s="99"/>
      <c r="FK12" s="99"/>
      <c r="FL12" s="99"/>
      <c r="FM12" s="99"/>
      <c r="FN12" s="99"/>
      <c r="FO12" s="99"/>
      <c r="FP12" s="99"/>
      <c r="FQ12" s="99"/>
      <c r="FR12" s="99"/>
      <c r="FS12" s="99"/>
      <c r="FT12" s="99"/>
      <c r="FU12" s="99"/>
      <c r="FV12" s="99"/>
      <c r="FW12" s="99"/>
      <c r="FX12" s="99"/>
      <c r="FY12" s="99"/>
      <c r="FZ12" s="99"/>
      <c r="GA12" s="99"/>
      <c r="GB12" s="99"/>
      <c r="GC12" s="99"/>
      <c r="GD12" s="99"/>
      <c r="GE12" s="99"/>
      <c r="GF12" s="99"/>
      <c r="GG12" s="99"/>
      <c r="GH12" s="99"/>
      <c r="GI12" s="99"/>
      <c r="GJ12" s="99"/>
      <c r="GK12" s="99"/>
      <c r="GL12" s="99"/>
      <c r="GM12" s="99"/>
      <c r="GN12" s="99"/>
      <c r="GO12" s="99"/>
      <c r="GP12" s="99"/>
      <c r="GQ12" s="99"/>
      <c r="GR12" s="99"/>
      <c r="GS12" s="99"/>
      <c r="GT12" s="99"/>
      <c r="GU12" s="99"/>
      <c r="GV12" s="99"/>
      <c r="GW12" s="99"/>
      <c r="GX12" s="99"/>
      <c r="GY12" s="99"/>
      <c r="GZ12" s="99"/>
      <c r="HA12" s="99"/>
      <c r="HB12" s="99"/>
      <c r="HC12" s="99"/>
      <c r="HD12" s="99"/>
      <c r="HE12" s="99"/>
      <c r="HF12" s="99"/>
      <c r="HG12" s="99"/>
      <c r="HH12" s="99"/>
      <c r="HI12" s="99"/>
      <c r="HJ12" s="99"/>
      <c r="HK12" s="99"/>
      <c r="HL12" s="99"/>
      <c r="HM12" s="99"/>
      <c r="HN12" s="99"/>
      <c r="HO12" s="99"/>
      <c r="HP12" s="99"/>
      <c r="HQ12" s="99"/>
      <c r="HR12" s="99"/>
      <c r="HS12" s="99"/>
      <c r="HT12" s="99"/>
      <c r="HU12" s="99"/>
      <c r="HV12" s="99"/>
      <c r="HW12" s="99"/>
      <c r="HX12" s="99"/>
      <c r="HY12" s="99"/>
      <c r="HZ12" s="99"/>
      <c r="IA12" s="99"/>
      <c r="IB12" s="99"/>
      <c r="IC12" s="99"/>
      <c r="ID12" s="99"/>
      <c r="IE12" s="99"/>
      <c r="IF12" s="99"/>
      <c r="IG12" s="99"/>
      <c r="IH12" s="99"/>
      <c r="II12" s="99"/>
      <c r="IJ12" s="99"/>
      <c r="IK12" s="99"/>
      <c r="IL12" s="99"/>
      <c r="IM12" s="99"/>
      <c r="IN12" s="99"/>
      <c r="IO12" s="99"/>
      <c r="IP12" s="99"/>
      <c r="IQ12" s="99"/>
      <c r="IR12" s="99"/>
      <c r="IS12" s="99"/>
      <c r="IT12" s="99"/>
      <c r="IU12" s="99"/>
      <c r="IV12" s="99"/>
      <c r="IW12" s="99"/>
      <c r="IX12" s="99"/>
      <c r="IY12" s="99"/>
      <c r="IZ12" s="99"/>
      <c r="JA12" s="99"/>
      <c r="JB12" s="99"/>
      <c r="JC12" s="99"/>
      <c r="JD12" s="99"/>
      <c r="JE12" s="99"/>
      <c r="JF12" s="99"/>
      <c r="JG12" s="99"/>
      <c r="JH12" s="99"/>
      <c r="JI12" s="99"/>
      <c r="JJ12" s="99"/>
      <c r="JK12" s="99"/>
      <c r="JL12" s="99"/>
      <c r="JM12" s="99"/>
      <c r="JN12" s="99"/>
      <c r="JO12" s="99"/>
      <c r="JP12" s="99"/>
      <c r="JQ12" s="99"/>
      <c r="JR12" s="99"/>
      <c r="JS12" s="99"/>
      <c r="JT12" s="99"/>
      <c r="JU12" s="99"/>
      <c r="JV12" s="99"/>
      <c r="JW12" s="99"/>
      <c r="JX12" s="99"/>
      <c r="JY12" s="99"/>
      <c r="JZ12" s="99"/>
      <c r="KA12" s="99"/>
      <c r="KB12" s="99"/>
      <c r="KC12" s="99"/>
      <c r="KD12" s="99"/>
      <c r="KE12" s="99"/>
      <c r="KF12" s="99"/>
      <c r="KG12" s="99"/>
      <c r="KH12" s="99"/>
      <c r="KI12" s="99"/>
      <c r="KJ12" s="99"/>
      <c r="KK12" s="99"/>
      <c r="KL12" s="99"/>
      <c r="KM12" s="99"/>
      <c r="KN12" s="99"/>
      <c r="KO12" s="99"/>
      <c r="KP12" s="99"/>
      <c r="KQ12" s="99"/>
      <c r="KR12" s="99"/>
      <c r="KS12" s="99"/>
      <c r="KT12" s="99"/>
      <c r="KU12" s="99"/>
      <c r="KV12" s="99"/>
      <c r="KW12" s="99"/>
      <c r="KX12" s="99"/>
      <c r="KY12" s="99"/>
      <c r="KZ12" s="99"/>
      <c r="LA12" s="99"/>
      <c r="LB12" s="99"/>
      <c r="LC12" s="99"/>
      <c r="LD12" s="99"/>
      <c r="LE12" s="99"/>
      <c r="LF12" s="99"/>
      <c r="LG12" s="99"/>
      <c r="LH12" s="99"/>
      <c r="LI12" s="99"/>
      <c r="LJ12" s="99"/>
      <c r="LK12" s="99"/>
      <c r="LL12" s="99"/>
      <c r="LM12" s="99"/>
      <c r="LN12" s="99"/>
      <c r="LO12" s="99"/>
      <c r="LP12" s="99"/>
      <c r="LQ12" s="99"/>
      <c r="LR12" s="99"/>
      <c r="LS12" s="99"/>
      <c r="LT12" s="99"/>
      <c r="LU12" s="99"/>
      <c r="LV12" s="99"/>
      <c r="LW12" s="99"/>
      <c r="LX12" s="99"/>
      <c r="LY12" s="99"/>
      <c r="LZ12" s="99"/>
      <c r="MA12" s="99"/>
      <c r="MB12" s="99"/>
      <c r="MC12" s="99"/>
      <c r="MD12" s="99"/>
      <c r="ME12" s="99"/>
      <c r="MF12" s="99"/>
      <c r="MG12" s="99"/>
      <c r="MH12" s="99"/>
      <c r="MI12" s="99"/>
      <c r="MJ12" s="99"/>
      <c r="MK12" s="99"/>
      <c r="ML12" s="99"/>
      <c r="MM12" s="99"/>
      <c r="MN12" s="99"/>
      <c r="MO12" s="99"/>
      <c r="MP12" s="99"/>
      <c r="MQ12" s="99"/>
      <c r="MR12" s="99"/>
      <c r="MS12" s="99"/>
      <c r="MT12" s="99"/>
      <c r="MU12" s="99"/>
      <c r="MV12" s="99"/>
      <c r="MW12" s="99"/>
      <c r="MX12" s="99"/>
      <c r="MY12" s="99"/>
      <c r="MZ12" s="99"/>
      <c r="NA12" s="99"/>
      <c r="NB12" s="99"/>
      <c r="NC12" s="99"/>
      <c r="ND12" s="99"/>
      <c r="NE12" s="99"/>
      <c r="NF12" s="99"/>
      <c r="NG12" s="99"/>
      <c r="NH12" s="99"/>
      <c r="NI12" s="99"/>
      <c r="NJ12" s="99"/>
      <c r="NK12" s="99"/>
      <c r="NL12" s="99"/>
      <c r="NM12" s="99"/>
      <c r="NN12" s="99"/>
      <c r="NO12" s="99"/>
      <c r="NP12" s="99"/>
      <c r="NQ12" s="99"/>
      <c r="NR12" s="99"/>
      <c r="NS12" s="99"/>
      <c r="NT12" s="99"/>
      <c r="NU12" s="99"/>
      <c r="NV12" s="99"/>
      <c r="NW12" s="99"/>
      <c r="NX12" s="99"/>
      <c r="NY12" s="99"/>
      <c r="NZ12" s="99"/>
      <c r="OA12" s="99"/>
      <c r="OB12" s="99"/>
      <c r="OC12" s="99"/>
      <c r="OD12" s="99"/>
      <c r="OE12" s="99"/>
      <c r="OF12" s="99"/>
      <c r="OG12" s="99"/>
      <c r="OH12" s="99"/>
      <c r="OI12" s="99"/>
      <c r="OJ12" s="99"/>
      <c r="OK12" s="99"/>
      <c r="OL12" s="99"/>
      <c r="OM12" s="99"/>
      <c r="ON12" s="99"/>
      <c r="OO12" s="99"/>
      <c r="OP12" s="99"/>
      <c r="OQ12" s="99"/>
      <c r="OR12" s="99"/>
      <c r="OS12" s="99"/>
      <c r="OT12" s="99"/>
      <c r="OU12" s="99"/>
      <c r="OV12" s="99"/>
      <c r="OW12" s="99"/>
      <c r="OX12" s="99"/>
      <c r="OY12" s="99"/>
      <c r="OZ12" s="99"/>
      <c r="PA12" s="99"/>
      <c r="PB12" s="99"/>
      <c r="PC12" s="99"/>
      <c r="PD12" s="99"/>
      <c r="PE12" s="99"/>
      <c r="PF12" s="99"/>
      <c r="PG12" s="99"/>
      <c r="PH12" s="99"/>
      <c r="PI12" s="99"/>
      <c r="PJ12" s="99"/>
      <c r="PK12" s="99"/>
      <c r="PL12" s="99"/>
      <c r="PM12" s="99"/>
      <c r="PN12" s="99"/>
      <c r="PO12" s="99"/>
      <c r="PP12" s="99"/>
      <c r="PQ12" s="99"/>
      <c r="PR12" s="99"/>
      <c r="PS12" s="99"/>
      <c r="PT12" s="99"/>
      <c r="PU12" s="99"/>
      <c r="PV12" s="99"/>
      <c r="PW12" s="99"/>
      <c r="PX12" s="99"/>
      <c r="PY12" s="99"/>
      <c r="PZ12" s="99"/>
      <c r="QA12" s="99"/>
      <c r="QB12" s="99"/>
      <c r="QC12" s="99"/>
      <c r="QD12" s="99"/>
      <c r="QE12" s="99"/>
      <c r="QF12" s="99"/>
      <c r="QG12" s="99"/>
      <c r="QH12" s="99"/>
      <c r="QI12" s="99"/>
      <c r="QJ12" s="99"/>
      <c r="QK12" s="99"/>
      <c r="QL12" s="99"/>
      <c r="QM12" s="99"/>
      <c r="QN12" s="99"/>
      <c r="QO12" s="99"/>
      <c r="QP12" s="99"/>
      <c r="QQ12" s="99"/>
      <c r="QR12" s="99"/>
      <c r="QS12" s="99"/>
      <c r="QT12" s="99"/>
      <c r="QU12" s="99"/>
      <c r="QV12" s="99"/>
      <c r="QW12" s="99"/>
      <c r="QX12" s="99"/>
      <c r="QY12" s="99"/>
      <c r="QZ12" s="99"/>
      <c r="RA12" s="99"/>
      <c r="RB12" s="99"/>
      <c r="RC12" s="99"/>
      <c r="RD12" s="99"/>
      <c r="RE12" s="99"/>
      <c r="RF12" s="99"/>
      <c r="RG12" s="99"/>
      <c r="RH12" s="99"/>
      <c r="RI12" s="99"/>
      <c r="RJ12" s="99"/>
      <c r="RK12" s="99"/>
      <c r="RL12" s="99"/>
      <c r="RM12" s="99"/>
      <c r="RN12" s="99"/>
      <c r="RO12" s="99"/>
      <c r="RP12" s="99"/>
      <c r="RQ12" s="99"/>
      <c r="RR12" s="99"/>
      <c r="RS12" s="99"/>
      <c r="RT12" s="99"/>
      <c r="RU12" s="99"/>
      <c r="RV12" s="99"/>
      <c r="RW12" s="99"/>
      <c r="RX12" s="99"/>
      <c r="RY12" s="99"/>
      <c r="RZ12" s="99"/>
      <c r="SA12" s="99"/>
      <c r="SB12" s="99"/>
      <c r="SC12" s="99"/>
      <c r="SD12" s="99"/>
      <c r="SE12" s="99"/>
      <c r="SF12" s="99"/>
      <c r="SG12" s="99"/>
      <c r="SH12" s="99"/>
      <c r="SI12" s="99"/>
      <c r="SJ12" s="99"/>
      <c r="SK12" s="99"/>
      <c r="SL12" s="99"/>
      <c r="SM12" s="99"/>
      <c r="SN12" s="99"/>
      <c r="SO12" s="99"/>
      <c r="SP12" s="99"/>
      <c r="SQ12" s="99"/>
      <c r="SR12" s="99"/>
      <c r="SS12" s="99"/>
      <c r="ST12" s="99"/>
      <c r="SU12" s="99"/>
    </row>
    <row r="13" spans="1:515" s="16" customFormat="1" ht="15" customHeight="1">
      <c r="A13" s="53"/>
      <c r="B13" s="52"/>
      <c r="C13" s="52"/>
      <c r="D13" s="592" t="s">
        <v>123</v>
      </c>
      <c r="E13" s="592"/>
      <c r="F13" s="592"/>
      <c r="G13" s="592"/>
      <c r="H13" s="592"/>
      <c r="I13" s="592" t="s">
        <v>37</v>
      </c>
      <c r="J13" s="592"/>
      <c r="K13" s="592"/>
      <c r="L13" s="592" t="s">
        <v>124</v>
      </c>
      <c r="M13" s="592"/>
      <c r="N13" s="93" t="s">
        <v>125</v>
      </c>
      <c r="O13" s="592" t="s">
        <v>126</v>
      </c>
      <c r="P13" s="592"/>
      <c r="Q13" s="155"/>
      <c r="R13" s="99"/>
      <c r="S13" s="99"/>
      <c r="T13" s="99"/>
      <c r="U13" s="99"/>
      <c r="V13" s="99"/>
      <c r="W13" s="99"/>
      <c r="X13" s="99"/>
      <c r="Y13" s="99"/>
      <c r="Z13" s="99"/>
      <c r="AA13" s="99"/>
      <c r="AB13" s="99"/>
      <c r="AC13" s="99"/>
      <c r="AD13" s="99"/>
      <c r="AE13" s="99"/>
      <c r="AF13" s="99"/>
      <c r="AG13" s="99"/>
      <c r="AH13" s="99"/>
      <c r="AI13" s="99"/>
      <c r="AJ13" s="99"/>
      <c r="AK13" s="99"/>
      <c r="AL13" s="99"/>
      <c r="AM13" s="99"/>
      <c r="AN13" s="99"/>
      <c r="AO13" s="99"/>
      <c r="AP13" s="99"/>
      <c r="AQ13" s="99"/>
      <c r="AR13" s="99"/>
      <c r="AS13" s="99"/>
      <c r="AT13" s="99"/>
      <c r="AU13" s="99"/>
      <c r="AV13" s="99"/>
      <c r="AW13" s="99"/>
      <c r="AX13" s="99"/>
      <c r="AY13" s="99"/>
      <c r="AZ13" s="99"/>
      <c r="BA13" s="99"/>
      <c r="BB13" s="99"/>
      <c r="BC13" s="99"/>
      <c r="BD13" s="99"/>
      <c r="BE13" s="99"/>
      <c r="BF13" s="99"/>
      <c r="BG13" s="99"/>
      <c r="BH13" s="99"/>
      <c r="BI13" s="99"/>
      <c r="BJ13" s="99"/>
      <c r="BK13" s="99"/>
      <c r="BL13" s="99"/>
      <c r="BM13" s="99"/>
      <c r="BN13" s="99"/>
      <c r="BO13" s="99"/>
      <c r="BP13" s="99"/>
      <c r="BQ13" s="99"/>
      <c r="BR13" s="99"/>
      <c r="BS13" s="99"/>
      <c r="BT13" s="99"/>
      <c r="BU13" s="99"/>
      <c r="BV13" s="99"/>
      <c r="BW13" s="99"/>
      <c r="BX13" s="99"/>
      <c r="BY13" s="99"/>
      <c r="BZ13" s="99"/>
      <c r="CA13" s="99"/>
      <c r="CB13" s="99"/>
      <c r="CC13" s="99"/>
      <c r="CD13" s="99"/>
      <c r="CE13" s="99"/>
      <c r="CF13" s="99"/>
      <c r="CG13" s="99"/>
      <c r="CH13" s="99"/>
      <c r="CI13" s="99"/>
      <c r="CJ13" s="99"/>
      <c r="CK13" s="99"/>
      <c r="CL13" s="99"/>
      <c r="CM13" s="99"/>
      <c r="CN13" s="99"/>
      <c r="CO13" s="99"/>
      <c r="CP13" s="99"/>
      <c r="CQ13" s="99"/>
      <c r="CR13" s="99"/>
      <c r="CS13" s="99"/>
      <c r="CT13" s="99"/>
      <c r="CU13" s="99"/>
      <c r="CV13" s="99"/>
      <c r="CW13" s="99"/>
      <c r="CX13" s="99"/>
      <c r="CY13" s="99"/>
      <c r="CZ13" s="99"/>
      <c r="DA13" s="99"/>
      <c r="DB13" s="99"/>
      <c r="DC13" s="99"/>
      <c r="DD13" s="99"/>
      <c r="DE13" s="99"/>
      <c r="DF13" s="99"/>
      <c r="DG13" s="99"/>
      <c r="DH13" s="99"/>
      <c r="DI13" s="99"/>
      <c r="DJ13" s="99"/>
      <c r="DK13" s="99"/>
      <c r="DL13" s="99"/>
      <c r="DM13" s="99"/>
      <c r="DN13" s="99"/>
      <c r="DO13" s="99"/>
      <c r="DP13" s="99"/>
      <c r="DQ13" s="99"/>
      <c r="DR13" s="99"/>
      <c r="DS13" s="99"/>
      <c r="DT13" s="99"/>
      <c r="DU13" s="99"/>
      <c r="DV13" s="99"/>
      <c r="DW13" s="99"/>
      <c r="DX13" s="99"/>
      <c r="DY13" s="99"/>
      <c r="DZ13" s="99"/>
      <c r="EA13" s="99"/>
      <c r="EB13" s="99"/>
      <c r="EC13" s="99"/>
      <c r="ED13" s="99"/>
      <c r="EE13" s="99"/>
      <c r="EF13" s="99"/>
      <c r="EG13" s="99"/>
      <c r="EH13" s="99"/>
      <c r="EI13" s="99"/>
      <c r="EJ13" s="99"/>
      <c r="EK13" s="99"/>
      <c r="EL13" s="99"/>
      <c r="EM13" s="99"/>
      <c r="EN13" s="99"/>
      <c r="EO13" s="99"/>
      <c r="EP13" s="99"/>
      <c r="EQ13" s="99"/>
      <c r="ER13" s="99"/>
      <c r="ES13" s="99"/>
      <c r="ET13" s="99"/>
      <c r="EU13" s="99"/>
      <c r="EV13" s="99"/>
      <c r="EW13" s="99"/>
      <c r="EX13" s="99"/>
      <c r="EY13" s="99"/>
      <c r="EZ13" s="99"/>
      <c r="FA13" s="99"/>
      <c r="FB13" s="99"/>
      <c r="FC13" s="99"/>
      <c r="FD13" s="99"/>
      <c r="FE13" s="99"/>
      <c r="FF13" s="99"/>
      <c r="FG13" s="99"/>
      <c r="FH13" s="99"/>
      <c r="FI13" s="99"/>
      <c r="FJ13" s="99"/>
      <c r="FK13" s="99"/>
      <c r="FL13" s="99"/>
      <c r="FM13" s="99"/>
      <c r="FN13" s="99"/>
      <c r="FO13" s="99"/>
      <c r="FP13" s="99"/>
      <c r="FQ13" s="99"/>
      <c r="FR13" s="99"/>
      <c r="FS13" s="99"/>
      <c r="FT13" s="99"/>
      <c r="FU13" s="99"/>
      <c r="FV13" s="99"/>
      <c r="FW13" s="99"/>
      <c r="FX13" s="99"/>
      <c r="FY13" s="99"/>
      <c r="FZ13" s="99"/>
      <c r="GA13" s="99"/>
      <c r="GB13" s="99"/>
      <c r="GC13" s="99"/>
      <c r="GD13" s="99"/>
      <c r="GE13" s="99"/>
      <c r="GF13" s="99"/>
      <c r="GG13" s="99"/>
      <c r="GH13" s="99"/>
      <c r="GI13" s="99"/>
      <c r="GJ13" s="99"/>
      <c r="GK13" s="99"/>
      <c r="GL13" s="99"/>
      <c r="GM13" s="99"/>
      <c r="GN13" s="99"/>
      <c r="GO13" s="99"/>
      <c r="GP13" s="99"/>
      <c r="GQ13" s="99"/>
      <c r="GR13" s="99"/>
      <c r="GS13" s="99"/>
      <c r="GT13" s="99"/>
      <c r="GU13" s="99"/>
      <c r="GV13" s="99"/>
      <c r="GW13" s="99"/>
      <c r="GX13" s="99"/>
      <c r="GY13" s="99"/>
      <c r="GZ13" s="99"/>
      <c r="HA13" s="99"/>
      <c r="HB13" s="99"/>
      <c r="HC13" s="99"/>
      <c r="HD13" s="99"/>
      <c r="HE13" s="99"/>
      <c r="HF13" s="99"/>
      <c r="HG13" s="99"/>
      <c r="HH13" s="99"/>
      <c r="HI13" s="99"/>
      <c r="HJ13" s="99"/>
      <c r="HK13" s="99"/>
      <c r="HL13" s="99"/>
      <c r="HM13" s="99"/>
      <c r="HN13" s="99"/>
      <c r="HO13" s="99"/>
      <c r="HP13" s="99"/>
      <c r="HQ13" s="99"/>
      <c r="HR13" s="99"/>
      <c r="HS13" s="99"/>
      <c r="HT13" s="99"/>
      <c r="HU13" s="99"/>
      <c r="HV13" s="99"/>
      <c r="HW13" s="99"/>
      <c r="HX13" s="99"/>
      <c r="HY13" s="99"/>
      <c r="HZ13" s="99"/>
      <c r="IA13" s="99"/>
      <c r="IB13" s="99"/>
      <c r="IC13" s="99"/>
      <c r="ID13" s="99"/>
      <c r="IE13" s="99"/>
      <c r="IF13" s="99"/>
      <c r="IG13" s="99"/>
      <c r="IH13" s="99"/>
      <c r="II13" s="99"/>
      <c r="IJ13" s="99"/>
      <c r="IK13" s="99"/>
      <c r="IL13" s="99"/>
      <c r="IM13" s="99"/>
      <c r="IN13" s="99"/>
      <c r="IO13" s="99"/>
      <c r="IP13" s="99"/>
      <c r="IQ13" s="99"/>
      <c r="IR13" s="99"/>
      <c r="IS13" s="99"/>
      <c r="IT13" s="99"/>
      <c r="IU13" s="99"/>
      <c r="IV13" s="99"/>
      <c r="IW13" s="99"/>
      <c r="IX13" s="99"/>
      <c r="IY13" s="99"/>
      <c r="IZ13" s="99"/>
      <c r="JA13" s="99"/>
      <c r="JB13" s="99"/>
      <c r="JC13" s="99"/>
      <c r="JD13" s="99"/>
      <c r="JE13" s="99"/>
      <c r="JF13" s="99"/>
      <c r="JG13" s="99"/>
      <c r="JH13" s="99"/>
      <c r="JI13" s="99"/>
      <c r="JJ13" s="99"/>
      <c r="JK13" s="99"/>
      <c r="JL13" s="99"/>
      <c r="JM13" s="99"/>
      <c r="JN13" s="99"/>
      <c r="JO13" s="99"/>
      <c r="JP13" s="99"/>
      <c r="JQ13" s="99"/>
      <c r="JR13" s="99"/>
      <c r="JS13" s="99"/>
      <c r="JT13" s="99"/>
      <c r="JU13" s="99"/>
      <c r="JV13" s="99"/>
      <c r="JW13" s="99"/>
      <c r="JX13" s="99"/>
      <c r="JY13" s="99"/>
      <c r="JZ13" s="99"/>
      <c r="KA13" s="99"/>
      <c r="KB13" s="99"/>
      <c r="KC13" s="99"/>
      <c r="KD13" s="99"/>
      <c r="KE13" s="99"/>
      <c r="KF13" s="99"/>
      <c r="KG13" s="99"/>
      <c r="KH13" s="99"/>
      <c r="KI13" s="99"/>
      <c r="KJ13" s="99"/>
      <c r="KK13" s="99"/>
      <c r="KL13" s="99"/>
      <c r="KM13" s="99"/>
      <c r="KN13" s="99"/>
      <c r="KO13" s="99"/>
      <c r="KP13" s="99"/>
      <c r="KQ13" s="99"/>
      <c r="KR13" s="99"/>
      <c r="KS13" s="99"/>
      <c r="KT13" s="99"/>
      <c r="KU13" s="99"/>
      <c r="KV13" s="99"/>
      <c r="KW13" s="99"/>
      <c r="KX13" s="99"/>
      <c r="KY13" s="99"/>
      <c r="KZ13" s="99"/>
      <c r="LA13" s="99"/>
      <c r="LB13" s="99"/>
      <c r="LC13" s="99"/>
      <c r="LD13" s="99"/>
      <c r="LE13" s="99"/>
      <c r="LF13" s="99"/>
      <c r="LG13" s="99"/>
      <c r="LH13" s="99"/>
      <c r="LI13" s="99"/>
      <c r="LJ13" s="99"/>
      <c r="LK13" s="99"/>
      <c r="LL13" s="99"/>
      <c r="LM13" s="99"/>
      <c r="LN13" s="99"/>
      <c r="LO13" s="99"/>
      <c r="LP13" s="99"/>
      <c r="LQ13" s="99"/>
      <c r="LR13" s="99"/>
      <c r="LS13" s="99"/>
      <c r="LT13" s="99"/>
      <c r="LU13" s="99"/>
      <c r="LV13" s="99"/>
      <c r="LW13" s="99"/>
      <c r="LX13" s="99"/>
      <c r="LY13" s="99"/>
      <c r="LZ13" s="99"/>
      <c r="MA13" s="99"/>
      <c r="MB13" s="99"/>
      <c r="MC13" s="99"/>
      <c r="MD13" s="99"/>
      <c r="ME13" s="99"/>
      <c r="MF13" s="99"/>
      <c r="MG13" s="99"/>
      <c r="MH13" s="99"/>
      <c r="MI13" s="99"/>
      <c r="MJ13" s="99"/>
      <c r="MK13" s="99"/>
      <c r="ML13" s="99"/>
      <c r="MM13" s="99"/>
      <c r="MN13" s="99"/>
      <c r="MO13" s="99"/>
      <c r="MP13" s="99"/>
      <c r="MQ13" s="99"/>
      <c r="MR13" s="99"/>
      <c r="MS13" s="99"/>
      <c r="MT13" s="99"/>
      <c r="MU13" s="99"/>
      <c r="MV13" s="99"/>
      <c r="MW13" s="99"/>
      <c r="MX13" s="99"/>
      <c r="MY13" s="99"/>
      <c r="MZ13" s="99"/>
      <c r="NA13" s="99"/>
      <c r="NB13" s="99"/>
      <c r="NC13" s="99"/>
      <c r="ND13" s="99"/>
      <c r="NE13" s="99"/>
      <c r="NF13" s="99"/>
      <c r="NG13" s="99"/>
      <c r="NH13" s="99"/>
      <c r="NI13" s="99"/>
      <c r="NJ13" s="99"/>
      <c r="NK13" s="99"/>
      <c r="NL13" s="99"/>
      <c r="NM13" s="99"/>
      <c r="NN13" s="99"/>
      <c r="NO13" s="99"/>
      <c r="NP13" s="99"/>
      <c r="NQ13" s="99"/>
      <c r="NR13" s="99"/>
      <c r="NS13" s="99"/>
      <c r="NT13" s="99"/>
      <c r="NU13" s="99"/>
      <c r="NV13" s="99"/>
      <c r="NW13" s="99"/>
      <c r="NX13" s="99"/>
      <c r="NY13" s="99"/>
      <c r="NZ13" s="99"/>
      <c r="OA13" s="99"/>
      <c r="OB13" s="99"/>
      <c r="OC13" s="99"/>
      <c r="OD13" s="99"/>
      <c r="OE13" s="99"/>
      <c r="OF13" s="99"/>
      <c r="OG13" s="99"/>
      <c r="OH13" s="99"/>
      <c r="OI13" s="99"/>
      <c r="OJ13" s="99"/>
      <c r="OK13" s="99"/>
      <c r="OL13" s="99"/>
      <c r="OM13" s="99"/>
      <c r="ON13" s="99"/>
      <c r="OO13" s="99"/>
      <c r="OP13" s="99"/>
      <c r="OQ13" s="99"/>
      <c r="OR13" s="99"/>
      <c r="OS13" s="99"/>
      <c r="OT13" s="99"/>
      <c r="OU13" s="99"/>
      <c r="OV13" s="99"/>
      <c r="OW13" s="99"/>
      <c r="OX13" s="99"/>
      <c r="OY13" s="99"/>
      <c r="OZ13" s="99"/>
      <c r="PA13" s="99"/>
      <c r="PB13" s="99"/>
      <c r="PC13" s="99"/>
      <c r="PD13" s="99"/>
      <c r="PE13" s="99"/>
      <c r="PF13" s="99"/>
      <c r="PG13" s="99"/>
      <c r="PH13" s="99"/>
      <c r="PI13" s="99"/>
      <c r="PJ13" s="99"/>
      <c r="PK13" s="99"/>
      <c r="PL13" s="99"/>
      <c r="PM13" s="99"/>
      <c r="PN13" s="99"/>
      <c r="PO13" s="99"/>
      <c r="PP13" s="99"/>
      <c r="PQ13" s="99"/>
      <c r="PR13" s="99"/>
      <c r="PS13" s="99"/>
      <c r="PT13" s="99"/>
      <c r="PU13" s="99"/>
      <c r="PV13" s="99"/>
      <c r="PW13" s="99"/>
      <c r="PX13" s="99"/>
      <c r="PY13" s="99"/>
      <c r="PZ13" s="99"/>
      <c r="QA13" s="99"/>
      <c r="QB13" s="99"/>
      <c r="QC13" s="99"/>
      <c r="QD13" s="99"/>
      <c r="QE13" s="99"/>
      <c r="QF13" s="99"/>
      <c r="QG13" s="99"/>
      <c r="QH13" s="99"/>
      <c r="QI13" s="99"/>
      <c r="QJ13" s="99"/>
      <c r="QK13" s="99"/>
      <c r="QL13" s="99"/>
      <c r="QM13" s="99"/>
      <c r="QN13" s="99"/>
      <c r="QO13" s="99"/>
      <c r="QP13" s="99"/>
      <c r="QQ13" s="99"/>
      <c r="QR13" s="99"/>
      <c r="QS13" s="99"/>
      <c r="QT13" s="99"/>
      <c r="QU13" s="99"/>
      <c r="QV13" s="99"/>
      <c r="QW13" s="99"/>
      <c r="QX13" s="99"/>
      <c r="QY13" s="99"/>
      <c r="QZ13" s="99"/>
      <c r="RA13" s="99"/>
      <c r="RB13" s="99"/>
      <c r="RC13" s="99"/>
      <c r="RD13" s="99"/>
      <c r="RE13" s="99"/>
      <c r="RF13" s="99"/>
      <c r="RG13" s="99"/>
      <c r="RH13" s="99"/>
      <c r="RI13" s="99"/>
      <c r="RJ13" s="99"/>
      <c r="RK13" s="99"/>
      <c r="RL13" s="99"/>
      <c r="RM13" s="99"/>
      <c r="RN13" s="99"/>
      <c r="RO13" s="99"/>
      <c r="RP13" s="99"/>
      <c r="RQ13" s="99"/>
      <c r="RR13" s="99"/>
      <c r="RS13" s="99"/>
      <c r="RT13" s="99"/>
      <c r="RU13" s="99"/>
      <c r="RV13" s="99"/>
      <c r="RW13" s="99"/>
      <c r="RX13" s="99"/>
      <c r="RY13" s="99"/>
      <c r="RZ13" s="99"/>
      <c r="SA13" s="99"/>
      <c r="SB13" s="99"/>
      <c r="SC13" s="99"/>
      <c r="SD13" s="99"/>
      <c r="SE13" s="99"/>
      <c r="SF13" s="99"/>
      <c r="SG13" s="99"/>
      <c r="SH13" s="99"/>
      <c r="SI13" s="99"/>
      <c r="SJ13" s="99"/>
      <c r="SK13" s="99"/>
      <c r="SL13" s="99"/>
      <c r="SM13" s="99"/>
      <c r="SN13" s="99"/>
      <c r="SO13" s="99"/>
      <c r="SP13" s="99"/>
      <c r="SQ13" s="99"/>
      <c r="SR13" s="99"/>
      <c r="SS13" s="99"/>
      <c r="ST13" s="99"/>
      <c r="SU13" s="99"/>
    </row>
    <row r="14" spans="1:515" s="16" customFormat="1" ht="15" customHeight="1">
      <c r="A14" s="53"/>
      <c r="B14" s="52"/>
      <c r="C14" s="52"/>
      <c r="D14" s="52"/>
      <c r="E14" s="52"/>
      <c r="F14" s="52"/>
      <c r="G14" s="52"/>
      <c r="H14" s="52"/>
      <c r="I14" s="52"/>
      <c r="J14" s="52"/>
      <c r="K14" s="52"/>
      <c r="L14" s="52"/>
      <c r="M14" s="52"/>
      <c r="N14" s="89"/>
      <c r="O14" s="52"/>
      <c r="P14" s="52"/>
      <c r="Q14" s="155"/>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99"/>
      <c r="CD14" s="99"/>
      <c r="CE14" s="99"/>
      <c r="CF14" s="99"/>
      <c r="CG14" s="99"/>
      <c r="CH14" s="99"/>
      <c r="CI14" s="99"/>
      <c r="CJ14" s="99"/>
      <c r="CK14" s="99"/>
      <c r="CL14" s="99"/>
      <c r="CM14" s="99"/>
      <c r="CN14" s="99"/>
      <c r="CO14" s="99"/>
      <c r="CP14" s="99"/>
      <c r="CQ14" s="99"/>
      <c r="CR14" s="99"/>
      <c r="CS14" s="99"/>
      <c r="CT14" s="99"/>
      <c r="CU14" s="99"/>
      <c r="CV14" s="99"/>
      <c r="CW14" s="99"/>
      <c r="CX14" s="99"/>
      <c r="CY14" s="99"/>
      <c r="CZ14" s="99"/>
      <c r="DA14" s="99"/>
      <c r="DB14" s="99"/>
      <c r="DC14" s="99"/>
      <c r="DD14" s="99"/>
      <c r="DE14" s="99"/>
      <c r="DF14" s="99"/>
      <c r="DG14" s="99"/>
      <c r="DH14" s="99"/>
      <c r="DI14" s="99"/>
      <c r="DJ14" s="99"/>
      <c r="DK14" s="99"/>
      <c r="DL14" s="99"/>
      <c r="DM14" s="99"/>
      <c r="DN14" s="99"/>
      <c r="DO14" s="99"/>
      <c r="DP14" s="99"/>
      <c r="DQ14" s="99"/>
      <c r="DR14" s="99"/>
      <c r="DS14" s="99"/>
      <c r="DT14" s="99"/>
      <c r="DU14" s="99"/>
      <c r="DV14" s="99"/>
      <c r="DW14" s="99"/>
      <c r="DX14" s="99"/>
      <c r="DY14" s="99"/>
      <c r="DZ14" s="99"/>
      <c r="EA14" s="99"/>
      <c r="EB14" s="99"/>
      <c r="EC14" s="99"/>
      <c r="ED14" s="99"/>
      <c r="EE14" s="99"/>
      <c r="EF14" s="99"/>
      <c r="EG14" s="99"/>
      <c r="EH14" s="99"/>
      <c r="EI14" s="99"/>
      <c r="EJ14" s="99"/>
      <c r="EK14" s="99"/>
      <c r="EL14" s="99"/>
      <c r="EM14" s="99"/>
      <c r="EN14" s="99"/>
      <c r="EO14" s="99"/>
      <c r="EP14" s="99"/>
      <c r="EQ14" s="99"/>
      <c r="ER14" s="99"/>
      <c r="ES14" s="99"/>
      <c r="ET14" s="99"/>
      <c r="EU14" s="99"/>
      <c r="EV14" s="99"/>
      <c r="EW14" s="99"/>
      <c r="EX14" s="99"/>
      <c r="EY14" s="99"/>
      <c r="EZ14" s="99"/>
      <c r="FA14" s="99"/>
      <c r="FB14" s="99"/>
      <c r="FC14" s="99"/>
      <c r="FD14" s="99"/>
      <c r="FE14" s="99"/>
      <c r="FF14" s="99"/>
      <c r="FG14" s="99"/>
      <c r="FH14" s="99"/>
      <c r="FI14" s="99"/>
      <c r="FJ14" s="99"/>
      <c r="FK14" s="99"/>
      <c r="FL14" s="99"/>
      <c r="FM14" s="99"/>
      <c r="FN14" s="99"/>
      <c r="FO14" s="99"/>
      <c r="FP14" s="99"/>
      <c r="FQ14" s="99"/>
      <c r="FR14" s="99"/>
      <c r="FS14" s="99"/>
      <c r="FT14" s="99"/>
      <c r="FU14" s="99"/>
      <c r="FV14" s="99"/>
      <c r="FW14" s="99"/>
      <c r="FX14" s="99"/>
      <c r="FY14" s="99"/>
      <c r="FZ14" s="99"/>
      <c r="GA14" s="99"/>
      <c r="GB14" s="99"/>
      <c r="GC14" s="99"/>
      <c r="GD14" s="99"/>
      <c r="GE14" s="99"/>
      <c r="GF14" s="99"/>
      <c r="GG14" s="99"/>
      <c r="GH14" s="99"/>
      <c r="GI14" s="99"/>
      <c r="GJ14" s="99"/>
      <c r="GK14" s="99"/>
      <c r="GL14" s="99"/>
      <c r="GM14" s="99"/>
      <c r="GN14" s="99"/>
      <c r="GO14" s="99"/>
      <c r="GP14" s="99"/>
      <c r="GQ14" s="99"/>
      <c r="GR14" s="99"/>
      <c r="GS14" s="99"/>
      <c r="GT14" s="99"/>
      <c r="GU14" s="99"/>
      <c r="GV14" s="99"/>
      <c r="GW14" s="99"/>
      <c r="GX14" s="99"/>
      <c r="GY14" s="99"/>
      <c r="GZ14" s="99"/>
      <c r="HA14" s="99"/>
      <c r="HB14" s="99"/>
      <c r="HC14" s="99"/>
      <c r="HD14" s="99"/>
      <c r="HE14" s="99"/>
      <c r="HF14" s="99"/>
      <c r="HG14" s="99"/>
      <c r="HH14" s="99"/>
      <c r="HI14" s="99"/>
      <c r="HJ14" s="99"/>
      <c r="HK14" s="99"/>
      <c r="HL14" s="99"/>
      <c r="HM14" s="99"/>
      <c r="HN14" s="99"/>
      <c r="HO14" s="99"/>
      <c r="HP14" s="99"/>
      <c r="HQ14" s="99"/>
      <c r="HR14" s="99"/>
      <c r="HS14" s="99"/>
      <c r="HT14" s="99"/>
      <c r="HU14" s="99"/>
      <c r="HV14" s="99"/>
      <c r="HW14" s="99"/>
      <c r="HX14" s="99"/>
      <c r="HY14" s="99"/>
      <c r="HZ14" s="99"/>
      <c r="IA14" s="99"/>
      <c r="IB14" s="99"/>
      <c r="IC14" s="99"/>
      <c r="ID14" s="99"/>
      <c r="IE14" s="99"/>
      <c r="IF14" s="99"/>
      <c r="IG14" s="99"/>
      <c r="IH14" s="99"/>
      <c r="II14" s="99"/>
      <c r="IJ14" s="99"/>
      <c r="IK14" s="99"/>
      <c r="IL14" s="99"/>
      <c r="IM14" s="99"/>
      <c r="IN14" s="99"/>
      <c r="IO14" s="99"/>
      <c r="IP14" s="99"/>
      <c r="IQ14" s="99"/>
      <c r="IR14" s="99"/>
      <c r="IS14" s="99"/>
      <c r="IT14" s="99"/>
      <c r="IU14" s="99"/>
      <c r="IV14" s="99"/>
      <c r="IW14" s="99"/>
      <c r="IX14" s="99"/>
      <c r="IY14" s="99"/>
      <c r="IZ14" s="99"/>
      <c r="JA14" s="99"/>
      <c r="JB14" s="99"/>
      <c r="JC14" s="99"/>
      <c r="JD14" s="99"/>
      <c r="JE14" s="99"/>
      <c r="JF14" s="99"/>
      <c r="JG14" s="99"/>
      <c r="JH14" s="99"/>
      <c r="JI14" s="99"/>
      <c r="JJ14" s="99"/>
      <c r="JK14" s="99"/>
      <c r="JL14" s="99"/>
      <c r="JM14" s="99"/>
      <c r="JN14" s="99"/>
      <c r="JO14" s="99"/>
      <c r="JP14" s="99"/>
      <c r="JQ14" s="99"/>
      <c r="JR14" s="99"/>
      <c r="JS14" s="99"/>
      <c r="JT14" s="99"/>
      <c r="JU14" s="99"/>
      <c r="JV14" s="99"/>
      <c r="JW14" s="99"/>
      <c r="JX14" s="99"/>
      <c r="JY14" s="99"/>
      <c r="JZ14" s="99"/>
      <c r="KA14" s="99"/>
      <c r="KB14" s="99"/>
      <c r="KC14" s="99"/>
      <c r="KD14" s="99"/>
      <c r="KE14" s="99"/>
      <c r="KF14" s="99"/>
      <c r="KG14" s="99"/>
      <c r="KH14" s="99"/>
      <c r="KI14" s="99"/>
      <c r="KJ14" s="99"/>
      <c r="KK14" s="99"/>
      <c r="KL14" s="99"/>
      <c r="KM14" s="99"/>
      <c r="KN14" s="99"/>
      <c r="KO14" s="99"/>
      <c r="KP14" s="99"/>
      <c r="KQ14" s="99"/>
      <c r="KR14" s="99"/>
      <c r="KS14" s="99"/>
      <c r="KT14" s="99"/>
      <c r="KU14" s="99"/>
      <c r="KV14" s="99"/>
      <c r="KW14" s="99"/>
      <c r="KX14" s="99"/>
      <c r="KY14" s="99"/>
      <c r="KZ14" s="99"/>
      <c r="LA14" s="99"/>
      <c r="LB14" s="99"/>
      <c r="LC14" s="99"/>
      <c r="LD14" s="99"/>
      <c r="LE14" s="99"/>
      <c r="LF14" s="99"/>
      <c r="LG14" s="99"/>
      <c r="LH14" s="99"/>
      <c r="LI14" s="99"/>
      <c r="LJ14" s="99"/>
      <c r="LK14" s="99"/>
      <c r="LL14" s="99"/>
      <c r="LM14" s="99"/>
      <c r="LN14" s="99"/>
      <c r="LO14" s="99"/>
      <c r="LP14" s="99"/>
      <c r="LQ14" s="99"/>
      <c r="LR14" s="99"/>
      <c r="LS14" s="99"/>
      <c r="LT14" s="99"/>
      <c r="LU14" s="99"/>
      <c r="LV14" s="99"/>
      <c r="LW14" s="99"/>
      <c r="LX14" s="99"/>
      <c r="LY14" s="99"/>
      <c r="LZ14" s="99"/>
      <c r="MA14" s="99"/>
      <c r="MB14" s="99"/>
      <c r="MC14" s="99"/>
      <c r="MD14" s="99"/>
      <c r="ME14" s="99"/>
      <c r="MF14" s="99"/>
      <c r="MG14" s="99"/>
      <c r="MH14" s="99"/>
      <c r="MI14" s="99"/>
      <c r="MJ14" s="99"/>
      <c r="MK14" s="99"/>
      <c r="ML14" s="99"/>
      <c r="MM14" s="99"/>
      <c r="MN14" s="99"/>
      <c r="MO14" s="99"/>
      <c r="MP14" s="99"/>
      <c r="MQ14" s="99"/>
      <c r="MR14" s="99"/>
      <c r="MS14" s="99"/>
      <c r="MT14" s="99"/>
      <c r="MU14" s="99"/>
      <c r="MV14" s="99"/>
      <c r="MW14" s="99"/>
      <c r="MX14" s="99"/>
      <c r="MY14" s="99"/>
      <c r="MZ14" s="99"/>
      <c r="NA14" s="99"/>
      <c r="NB14" s="99"/>
      <c r="NC14" s="99"/>
      <c r="ND14" s="99"/>
      <c r="NE14" s="99"/>
      <c r="NF14" s="99"/>
      <c r="NG14" s="99"/>
      <c r="NH14" s="99"/>
      <c r="NI14" s="99"/>
      <c r="NJ14" s="99"/>
      <c r="NK14" s="99"/>
      <c r="NL14" s="99"/>
      <c r="NM14" s="99"/>
      <c r="NN14" s="99"/>
      <c r="NO14" s="99"/>
      <c r="NP14" s="99"/>
      <c r="NQ14" s="99"/>
      <c r="NR14" s="99"/>
      <c r="NS14" s="99"/>
      <c r="NT14" s="99"/>
      <c r="NU14" s="99"/>
      <c r="NV14" s="99"/>
      <c r="NW14" s="99"/>
      <c r="NX14" s="99"/>
      <c r="NY14" s="99"/>
      <c r="NZ14" s="99"/>
      <c r="OA14" s="99"/>
      <c r="OB14" s="99"/>
      <c r="OC14" s="99"/>
      <c r="OD14" s="99"/>
      <c r="OE14" s="99"/>
      <c r="OF14" s="99"/>
      <c r="OG14" s="99"/>
      <c r="OH14" s="99"/>
      <c r="OI14" s="99"/>
      <c r="OJ14" s="99"/>
      <c r="OK14" s="99"/>
      <c r="OL14" s="99"/>
      <c r="OM14" s="99"/>
      <c r="ON14" s="99"/>
      <c r="OO14" s="99"/>
      <c r="OP14" s="99"/>
      <c r="OQ14" s="99"/>
      <c r="OR14" s="99"/>
      <c r="OS14" s="99"/>
      <c r="OT14" s="99"/>
      <c r="OU14" s="99"/>
      <c r="OV14" s="99"/>
      <c r="OW14" s="99"/>
      <c r="OX14" s="99"/>
      <c r="OY14" s="99"/>
      <c r="OZ14" s="99"/>
      <c r="PA14" s="99"/>
      <c r="PB14" s="99"/>
      <c r="PC14" s="99"/>
      <c r="PD14" s="99"/>
      <c r="PE14" s="99"/>
      <c r="PF14" s="99"/>
      <c r="PG14" s="99"/>
      <c r="PH14" s="99"/>
      <c r="PI14" s="99"/>
      <c r="PJ14" s="99"/>
      <c r="PK14" s="99"/>
      <c r="PL14" s="99"/>
      <c r="PM14" s="99"/>
      <c r="PN14" s="99"/>
      <c r="PO14" s="99"/>
      <c r="PP14" s="99"/>
      <c r="PQ14" s="99"/>
      <c r="PR14" s="99"/>
      <c r="PS14" s="99"/>
      <c r="PT14" s="99"/>
      <c r="PU14" s="99"/>
      <c r="PV14" s="99"/>
      <c r="PW14" s="99"/>
      <c r="PX14" s="99"/>
      <c r="PY14" s="99"/>
      <c r="PZ14" s="99"/>
      <c r="QA14" s="99"/>
      <c r="QB14" s="99"/>
      <c r="QC14" s="99"/>
      <c r="QD14" s="99"/>
      <c r="QE14" s="99"/>
      <c r="QF14" s="99"/>
      <c r="QG14" s="99"/>
      <c r="QH14" s="99"/>
      <c r="QI14" s="99"/>
      <c r="QJ14" s="99"/>
      <c r="QK14" s="99"/>
      <c r="QL14" s="99"/>
      <c r="QM14" s="99"/>
      <c r="QN14" s="99"/>
      <c r="QO14" s="99"/>
      <c r="QP14" s="99"/>
      <c r="QQ14" s="99"/>
      <c r="QR14" s="99"/>
      <c r="QS14" s="99"/>
      <c r="QT14" s="99"/>
      <c r="QU14" s="99"/>
      <c r="QV14" s="99"/>
      <c r="QW14" s="99"/>
      <c r="QX14" s="99"/>
      <c r="QY14" s="99"/>
      <c r="QZ14" s="99"/>
      <c r="RA14" s="99"/>
      <c r="RB14" s="99"/>
      <c r="RC14" s="99"/>
      <c r="RD14" s="99"/>
      <c r="RE14" s="99"/>
      <c r="RF14" s="99"/>
      <c r="RG14" s="99"/>
      <c r="RH14" s="99"/>
      <c r="RI14" s="99"/>
      <c r="RJ14" s="99"/>
      <c r="RK14" s="99"/>
      <c r="RL14" s="99"/>
      <c r="RM14" s="99"/>
      <c r="RN14" s="99"/>
      <c r="RO14" s="99"/>
      <c r="RP14" s="99"/>
      <c r="RQ14" s="99"/>
      <c r="RR14" s="99"/>
      <c r="RS14" s="99"/>
      <c r="RT14" s="99"/>
      <c r="RU14" s="99"/>
      <c r="RV14" s="99"/>
      <c r="RW14" s="99"/>
      <c r="RX14" s="99"/>
      <c r="RY14" s="99"/>
      <c r="RZ14" s="99"/>
      <c r="SA14" s="99"/>
      <c r="SB14" s="99"/>
      <c r="SC14" s="99"/>
      <c r="SD14" s="99"/>
      <c r="SE14" s="99"/>
      <c r="SF14" s="99"/>
      <c r="SG14" s="99"/>
      <c r="SH14" s="99"/>
      <c r="SI14" s="99"/>
      <c r="SJ14" s="99"/>
      <c r="SK14" s="99"/>
      <c r="SL14" s="99"/>
      <c r="SM14" s="99"/>
      <c r="SN14" s="99"/>
      <c r="SO14" s="99"/>
      <c r="SP14" s="99"/>
      <c r="SQ14" s="99"/>
      <c r="SR14" s="99"/>
      <c r="SS14" s="99"/>
      <c r="ST14" s="99"/>
      <c r="SU14" s="99"/>
    </row>
    <row r="15" spans="1:515" s="16" customFormat="1" ht="15" customHeight="1">
      <c r="A15" s="53"/>
      <c r="B15" s="600" t="s">
        <v>704</v>
      </c>
      <c r="C15" s="600"/>
      <c r="D15" s="600"/>
      <c r="E15" s="589"/>
      <c r="F15" s="589"/>
      <c r="G15" s="589"/>
      <c r="H15" s="589"/>
      <c r="I15" s="52"/>
      <c r="J15" s="52"/>
      <c r="K15" s="52"/>
      <c r="L15" s="52"/>
      <c r="M15" s="52"/>
      <c r="N15" s="89"/>
      <c r="O15" s="52"/>
      <c r="P15" s="52"/>
      <c r="Q15" s="155"/>
      <c r="R15" s="99"/>
      <c r="S15" s="99"/>
      <c r="T15" s="99"/>
      <c r="U15" s="99"/>
      <c r="V15" s="99"/>
      <c r="W15" s="99"/>
      <c r="X15" s="99"/>
      <c r="Y15" s="99"/>
      <c r="Z15" s="99"/>
      <c r="AA15" s="99"/>
      <c r="AB15" s="99"/>
      <c r="AC15" s="99"/>
      <c r="AD15" s="99"/>
      <c r="AE15" s="99"/>
      <c r="AF15" s="99"/>
      <c r="AG15" s="99"/>
      <c r="AH15" s="99"/>
      <c r="AI15" s="99"/>
      <c r="AJ15" s="99"/>
      <c r="AK15" s="99"/>
      <c r="AL15" s="99"/>
      <c r="AM15" s="99"/>
      <c r="AN15" s="99"/>
      <c r="AO15" s="99"/>
      <c r="AP15" s="99"/>
      <c r="AQ15" s="99"/>
      <c r="AR15" s="99"/>
      <c r="AS15" s="99"/>
      <c r="AT15" s="99"/>
      <c r="AU15" s="99"/>
      <c r="AV15" s="99"/>
      <c r="AW15" s="99"/>
      <c r="AX15" s="99"/>
      <c r="AY15" s="99"/>
      <c r="AZ15" s="99"/>
      <c r="BA15" s="99"/>
      <c r="BB15" s="99"/>
      <c r="BC15" s="99"/>
      <c r="BD15" s="99"/>
      <c r="BE15" s="99"/>
      <c r="BF15" s="99"/>
      <c r="BG15" s="99"/>
      <c r="BH15" s="99"/>
      <c r="BI15" s="99"/>
      <c r="BJ15" s="99"/>
      <c r="BK15" s="99"/>
      <c r="BL15" s="99"/>
      <c r="BM15" s="99"/>
      <c r="BN15" s="99"/>
      <c r="BO15" s="99"/>
      <c r="BP15" s="99"/>
      <c r="BQ15" s="99"/>
      <c r="BR15" s="99"/>
      <c r="BS15" s="99"/>
      <c r="BT15" s="99"/>
      <c r="BU15" s="99"/>
      <c r="BV15" s="99"/>
      <c r="BW15" s="99"/>
      <c r="BX15" s="99"/>
      <c r="BY15" s="99"/>
      <c r="BZ15" s="99"/>
      <c r="CA15" s="99"/>
      <c r="CB15" s="99"/>
      <c r="CC15" s="99"/>
      <c r="CD15" s="99"/>
      <c r="CE15" s="99"/>
      <c r="CF15" s="99"/>
      <c r="CG15" s="99"/>
      <c r="CH15" s="99"/>
      <c r="CI15" s="99"/>
      <c r="CJ15" s="99"/>
      <c r="CK15" s="99"/>
      <c r="CL15" s="99"/>
      <c r="CM15" s="99"/>
      <c r="CN15" s="99"/>
      <c r="CO15" s="99"/>
      <c r="CP15" s="99"/>
      <c r="CQ15" s="99"/>
      <c r="CR15" s="99"/>
      <c r="CS15" s="99"/>
      <c r="CT15" s="99"/>
      <c r="CU15" s="99"/>
      <c r="CV15" s="99"/>
      <c r="CW15" s="99"/>
      <c r="CX15" s="99"/>
      <c r="CY15" s="99"/>
      <c r="CZ15" s="99"/>
      <c r="DA15" s="99"/>
      <c r="DB15" s="99"/>
      <c r="DC15" s="99"/>
      <c r="DD15" s="99"/>
      <c r="DE15" s="99"/>
      <c r="DF15" s="99"/>
      <c r="DG15" s="99"/>
      <c r="DH15" s="99"/>
      <c r="DI15" s="99"/>
      <c r="DJ15" s="99"/>
      <c r="DK15" s="99"/>
      <c r="DL15" s="99"/>
      <c r="DM15" s="99"/>
      <c r="DN15" s="99"/>
      <c r="DO15" s="99"/>
      <c r="DP15" s="99"/>
      <c r="DQ15" s="99"/>
      <c r="DR15" s="99"/>
      <c r="DS15" s="99"/>
      <c r="DT15" s="99"/>
      <c r="DU15" s="99"/>
      <c r="DV15" s="99"/>
      <c r="DW15" s="99"/>
      <c r="DX15" s="99"/>
      <c r="DY15" s="99"/>
      <c r="DZ15" s="99"/>
      <c r="EA15" s="99"/>
      <c r="EB15" s="99"/>
      <c r="EC15" s="99"/>
      <c r="ED15" s="99"/>
      <c r="EE15" s="99"/>
      <c r="EF15" s="99"/>
      <c r="EG15" s="99"/>
      <c r="EH15" s="99"/>
      <c r="EI15" s="99"/>
      <c r="EJ15" s="99"/>
      <c r="EK15" s="99"/>
      <c r="EL15" s="99"/>
      <c r="EM15" s="99"/>
      <c r="EN15" s="99"/>
      <c r="EO15" s="99"/>
      <c r="EP15" s="99"/>
      <c r="EQ15" s="99"/>
      <c r="ER15" s="99"/>
      <c r="ES15" s="99"/>
      <c r="ET15" s="99"/>
      <c r="EU15" s="99"/>
      <c r="EV15" s="99"/>
      <c r="EW15" s="99"/>
      <c r="EX15" s="99"/>
      <c r="EY15" s="99"/>
      <c r="EZ15" s="99"/>
      <c r="FA15" s="99"/>
      <c r="FB15" s="99"/>
      <c r="FC15" s="99"/>
      <c r="FD15" s="99"/>
      <c r="FE15" s="99"/>
      <c r="FF15" s="99"/>
      <c r="FG15" s="99"/>
      <c r="FH15" s="99"/>
      <c r="FI15" s="99"/>
      <c r="FJ15" s="99"/>
      <c r="FK15" s="99"/>
      <c r="FL15" s="99"/>
      <c r="FM15" s="99"/>
      <c r="FN15" s="99"/>
      <c r="FO15" s="99"/>
      <c r="FP15" s="99"/>
      <c r="FQ15" s="99"/>
      <c r="FR15" s="99"/>
      <c r="FS15" s="99"/>
      <c r="FT15" s="99"/>
      <c r="FU15" s="99"/>
      <c r="FV15" s="99"/>
      <c r="FW15" s="99"/>
      <c r="FX15" s="99"/>
      <c r="FY15" s="99"/>
      <c r="FZ15" s="99"/>
      <c r="GA15" s="99"/>
      <c r="GB15" s="99"/>
      <c r="GC15" s="99"/>
      <c r="GD15" s="99"/>
      <c r="GE15" s="99"/>
      <c r="GF15" s="99"/>
      <c r="GG15" s="99"/>
      <c r="GH15" s="99"/>
      <c r="GI15" s="99"/>
      <c r="GJ15" s="99"/>
      <c r="GK15" s="99"/>
      <c r="GL15" s="99"/>
      <c r="GM15" s="99"/>
      <c r="GN15" s="99"/>
      <c r="GO15" s="99"/>
      <c r="GP15" s="99"/>
      <c r="GQ15" s="99"/>
      <c r="GR15" s="99"/>
      <c r="GS15" s="99"/>
      <c r="GT15" s="99"/>
      <c r="GU15" s="99"/>
      <c r="GV15" s="99"/>
      <c r="GW15" s="99"/>
      <c r="GX15" s="99"/>
      <c r="GY15" s="99"/>
      <c r="GZ15" s="99"/>
      <c r="HA15" s="99"/>
      <c r="HB15" s="99"/>
      <c r="HC15" s="99"/>
      <c r="HD15" s="99"/>
      <c r="HE15" s="99"/>
      <c r="HF15" s="99"/>
      <c r="HG15" s="99"/>
      <c r="HH15" s="99"/>
      <c r="HI15" s="99"/>
      <c r="HJ15" s="99"/>
      <c r="HK15" s="99"/>
      <c r="HL15" s="99"/>
      <c r="HM15" s="99"/>
      <c r="HN15" s="99"/>
      <c r="HO15" s="99"/>
      <c r="HP15" s="99"/>
      <c r="HQ15" s="99"/>
      <c r="HR15" s="99"/>
      <c r="HS15" s="99"/>
      <c r="HT15" s="99"/>
      <c r="HU15" s="99"/>
      <c r="HV15" s="99"/>
      <c r="HW15" s="99"/>
      <c r="HX15" s="99"/>
      <c r="HY15" s="99"/>
      <c r="HZ15" s="99"/>
      <c r="IA15" s="99"/>
      <c r="IB15" s="99"/>
      <c r="IC15" s="99"/>
      <c r="ID15" s="99"/>
      <c r="IE15" s="99"/>
      <c r="IF15" s="99"/>
      <c r="IG15" s="99"/>
      <c r="IH15" s="99"/>
      <c r="II15" s="99"/>
      <c r="IJ15" s="99"/>
      <c r="IK15" s="99"/>
      <c r="IL15" s="99"/>
      <c r="IM15" s="99"/>
      <c r="IN15" s="99"/>
      <c r="IO15" s="99"/>
      <c r="IP15" s="99"/>
      <c r="IQ15" s="99"/>
      <c r="IR15" s="99"/>
      <c r="IS15" s="99"/>
      <c r="IT15" s="99"/>
      <c r="IU15" s="99"/>
      <c r="IV15" s="99"/>
      <c r="IW15" s="99"/>
      <c r="IX15" s="99"/>
      <c r="IY15" s="99"/>
      <c r="IZ15" s="99"/>
      <c r="JA15" s="99"/>
      <c r="JB15" s="99"/>
      <c r="JC15" s="99"/>
      <c r="JD15" s="99"/>
      <c r="JE15" s="99"/>
      <c r="JF15" s="99"/>
      <c r="JG15" s="99"/>
      <c r="JH15" s="99"/>
      <c r="JI15" s="99"/>
      <c r="JJ15" s="99"/>
      <c r="JK15" s="99"/>
      <c r="JL15" s="99"/>
      <c r="JM15" s="99"/>
      <c r="JN15" s="99"/>
      <c r="JO15" s="99"/>
      <c r="JP15" s="99"/>
      <c r="JQ15" s="99"/>
      <c r="JR15" s="99"/>
      <c r="JS15" s="99"/>
      <c r="JT15" s="99"/>
      <c r="JU15" s="99"/>
      <c r="JV15" s="99"/>
      <c r="JW15" s="99"/>
      <c r="JX15" s="99"/>
      <c r="JY15" s="99"/>
      <c r="JZ15" s="99"/>
      <c r="KA15" s="99"/>
      <c r="KB15" s="99"/>
      <c r="KC15" s="99"/>
      <c r="KD15" s="99"/>
      <c r="KE15" s="99"/>
      <c r="KF15" s="99"/>
      <c r="KG15" s="99"/>
      <c r="KH15" s="99"/>
      <c r="KI15" s="99"/>
      <c r="KJ15" s="99"/>
      <c r="KK15" s="99"/>
      <c r="KL15" s="99"/>
      <c r="KM15" s="99"/>
      <c r="KN15" s="99"/>
      <c r="KO15" s="99"/>
      <c r="KP15" s="99"/>
      <c r="KQ15" s="99"/>
      <c r="KR15" s="99"/>
      <c r="KS15" s="99"/>
      <c r="KT15" s="99"/>
      <c r="KU15" s="99"/>
      <c r="KV15" s="99"/>
      <c r="KW15" s="99"/>
      <c r="KX15" s="99"/>
      <c r="KY15" s="99"/>
      <c r="KZ15" s="99"/>
      <c r="LA15" s="99"/>
      <c r="LB15" s="99"/>
      <c r="LC15" s="99"/>
      <c r="LD15" s="99"/>
      <c r="LE15" s="99"/>
      <c r="LF15" s="99"/>
      <c r="LG15" s="99"/>
      <c r="LH15" s="99"/>
      <c r="LI15" s="99"/>
      <c r="LJ15" s="99"/>
      <c r="LK15" s="99"/>
      <c r="LL15" s="99"/>
      <c r="LM15" s="99"/>
      <c r="LN15" s="99"/>
      <c r="LO15" s="99"/>
      <c r="LP15" s="99"/>
      <c r="LQ15" s="99"/>
      <c r="LR15" s="99"/>
      <c r="LS15" s="99"/>
      <c r="LT15" s="99"/>
      <c r="LU15" s="99"/>
      <c r="LV15" s="99"/>
      <c r="LW15" s="99"/>
      <c r="LX15" s="99"/>
      <c r="LY15" s="99"/>
      <c r="LZ15" s="99"/>
      <c r="MA15" s="99"/>
      <c r="MB15" s="99"/>
      <c r="MC15" s="99"/>
      <c r="MD15" s="99"/>
      <c r="ME15" s="99"/>
      <c r="MF15" s="99"/>
      <c r="MG15" s="99"/>
      <c r="MH15" s="99"/>
      <c r="MI15" s="99"/>
      <c r="MJ15" s="99"/>
      <c r="MK15" s="99"/>
      <c r="ML15" s="99"/>
      <c r="MM15" s="99"/>
      <c r="MN15" s="99"/>
      <c r="MO15" s="99"/>
      <c r="MP15" s="99"/>
      <c r="MQ15" s="99"/>
      <c r="MR15" s="99"/>
      <c r="MS15" s="99"/>
      <c r="MT15" s="99"/>
      <c r="MU15" s="99"/>
      <c r="MV15" s="99"/>
      <c r="MW15" s="99"/>
      <c r="MX15" s="99"/>
      <c r="MY15" s="99"/>
      <c r="MZ15" s="99"/>
      <c r="NA15" s="99"/>
      <c r="NB15" s="99"/>
      <c r="NC15" s="99"/>
      <c r="ND15" s="99"/>
      <c r="NE15" s="99"/>
      <c r="NF15" s="99"/>
      <c r="NG15" s="99"/>
      <c r="NH15" s="99"/>
      <c r="NI15" s="99"/>
      <c r="NJ15" s="99"/>
      <c r="NK15" s="99"/>
      <c r="NL15" s="99"/>
      <c r="NM15" s="99"/>
      <c r="NN15" s="99"/>
      <c r="NO15" s="99"/>
      <c r="NP15" s="99"/>
      <c r="NQ15" s="99"/>
      <c r="NR15" s="99"/>
      <c r="NS15" s="99"/>
      <c r="NT15" s="99"/>
      <c r="NU15" s="99"/>
      <c r="NV15" s="99"/>
      <c r="NW15" s="99"/>
      <c r="NX15" s="99"/>
      <c r="NY15" s="99"/>
      <c r="NZ15" s="99"/>
      <c r="OA15" s="99"/>
      <c r="OB15" s="99"/>
      <c r="OC15" s="99"/>
      <c r="OD15" s="99"/>
      <c r="OE15" s="99"/>
      <c r="OF15" s="99"/>
      <c r="OG15" s="99"/>
      <c r="OH15" s="99"/>
      <c r="OI15" s="99"/>
      <c r="OJ15" s="99"/>
      <c r="OK15" s="99"/>
      <c r="OL15" s="99"/>
      <c r="OM15" s="99"/>
      <c r="ON15" s="99"/>
      <c r="OO15" s="99"/>
      <c r="OP15" s="99"/>
      <c r="OQ15" s="99"/>
      <c r="OR15" s="99"/>
      <c r="OS15" s="99"/>
      <c r="OT15" s="99"/>
      <c r="OU15" s="99"/>
      <c r="OV15" s="99"/>
      <c r="OW15" s="99"/>
      <c r="OX15" s="99"/>
      <c r="OY15" s="99"/>
      <c r="OZ15" s="99"/>
      <c r="PA15" s="99"/>
      <c r="PB15" s="99"/>
      <c r="PC15" s="99"/>
      <c r="PD15" s="99"/>
      <c r="PE15" s="99"/>
      <c r="PF15" s="99"/>
      <c r="PG15" s="99"/>
      <c r="PH15" s="99"/>
      <c r="PI15" s="99"/>
      <c r="PJ15" s="99"/>
      <c r="PK15" s="99"/>
      <c r="PL15" s="99"/>
      <c r="PM15" s="99"/>
      <c r="PN15" s="99"/>
      <c r="PO15" s="99"/>
      <c r="PP15" s="99"/>
      <c r="PQ15" s="99"/>
      <c r="PR15" s="99"/>
      <c r="PS15" s="99"/>
      <c r="PT15" s="99"/>
      <c r="PU15" s="99"/>
      <c r="PV15" s="99"/>
      <c r="PW15" s="99"/>
      <c r="PX15" s="99"/>
      <c r="PY15" s="99"/>
      <c r="PZ15" s="99"/>
      <c r="QA15" s="99"/>
      <c r="QB15" s="99"/>
      <c r="QC15" s="99"/>
      <c r="QD15" s="99"/>
      <c r="QE15" s="99"/>
      <c r="QF15" s="99"/>
      <c r="QG15" s="99"/>
      <c r="QH15" s="99"/>
      <c r="QI15" s="99"/>
      <c r="QJ15" s="99"/>
      <c r="QK15" s="99"/>
      <c r="QL15" s="99"/>
      <c r="QM15" s="99"/>
      <c r="QN15" s="99"/>
      <c r="QO15" s="99"/>
      <c r="QP15" s="99"/>
      <c r="QQ15" s="99"/>
      <c r="QR15" s="99"/>
      <c r="QS15" s="99"/>
      <c r="QT15" s="99"/>
      <c r="QU15" s="99"/>
      <c r="QV15" s="99"/>
      <c r="QW15" s="99"/>
      <c r="QX15" s="99"/>
      <c r="QY15" s="99"/>
      <c r="QZ15" s="99"/>
      <c r="RA15" s="99"/>
      <c r="RB15" s="99"/>
      <c r="RC15" s="99"/>
      <c r="RD15" s="99"/>
      <c r="RE15" s="99"/>
      <c r="RF15" s="99"/>
      <c r="RG15" s="99"/>
      <c r="RH15" s="99"/>
      <c r="RI15" s="99"/>
      <c r="RJ15" s="99"/>
      <c r="RK15" s="99"/>
      <c r="RL15" s="99"/>
      <c r="RM15" s="99"/>
      <c r="RN15" s="99"/>
      <c r="RO15" s="99"/>
      <c r="RP15" s="99"/>
      <c r="RQ15" s="99"/>
      <c r="RR15" s="99"/>
      <c r="RS15" s="99"/>
      <c r="RT15" s="99"/>
      <c r="RU15" s="99"/>
      <c r="RV15" s="99"/>
      <c r="RW15" s="99"/>
      <c r="RX15" s="99"/>
      <c r="RY15" s="99"/>
      <c r="RZ15" s="99"/>
      <c r="SA15" s="99"/>
      <c r="SB15" s="99"/>
      <c r="SC15" s="99"/>
      <c r="SD15" s="99"/>
      <c r="SE15" s="99"/>
      <c r="SF15" s="99"/>
      <c r="SG15" s="99"/>
      <c r="SH15" s="99"/>
      <c r="SI15" s="99"/>
      <c r="SJ15" s="99"/>
      <c r="SK15" s="99"/>
      <c r="SL15" s="99"/>
      <c r="SM15" s="99"/>
      <c r="SN15" s="99"/>
      <c r="SO15" s="99"/>
      <c r="SP15" s="99"/>
      <c r="SQ15" s="99"/>
      <c r="SR15" s="99"/>
      <c r="SS15" s="99"/>
      <c r="ST15" s="99"/>
      <c r="SU15" s="99"/>
    </row>
    <row r="16" spans="1:515" s="16" customFormat="1" ht="7.9" customHeight="1">
      <c r="A16" s="53"/>
      <c r="B16" s="52"/>
      <c r="C16" s="52"/>
      <c r="D16" s="52"/>
      <c r="E16" s="52"/>
      <c r="F16" s="52"/>
      <c r="G16" s="52"/>
      <c r="H16" s="52"/>
      <c r="I16" s="52"/>
      <c r="J16" s="52"/>
      <c r="K16" s="52"/>
      <c r="L16" s="52"/>
      <c r="M16" s="52"/>
      <c r="N16" s="52"/>
      <c r="O16" s="52"/>
      <c r="P16" s="52"/>
      <c r="Q16" s="155"/>
      <c r="R16" s="99"/>
      <c r="S16" s="99"/>
      <c r="T16" s="99"/>
      <c r="U16" s="99"/>
      <c r="V16" s="99"/>
      <c r="W16" s="99"/>
      <c r="X16" s="99"/>
      <c r="Y16" s="99"/>
      <c r="Z16" s="99"/>
      <c r="AA16" s="99"/>
      <c r="AB16" s="99"/>
      <c r="AC16" s="99"/>
      <c r="AD16" s="99"/>
      <c r="AE16" s="99"/>
      <c r="AF16" s="99"/>
      <c r="AG16" s="99"/>
      <c r="AH16" s="99"/>
      <c r="AI16" s="99"/>
      <c r="AJ16" s="99"/>
      <c r="AK16" s="99"/>
      <c r="AL16" s="99"/>
      <c r="AM16" s="99"/>
      <c r="AN16" s="99"/>
      <c r="AO16" s="99"/>
      <c r="AP16" s="99"/>
      <c r="AQ16" s="99"/>
      <c r="AR16" s="99"/>
      <c r="AS16" s="99"/>
      <c r="AT16" s="99"/>
      <c r="AU16" s="99"/>
      <c r="AV16" s="99"/>
      <c r="AW16" s="99"/>
      <c r="AX16" s="99"/>
      <c r="AY16" s="99"/>
      <c r="AZ16" s="99"/>
      <c r="BA16" s="99"/>
      <c r="BB16" s="99"/>
      <c r="BC16" s="99"/>
      <c r="BD16" s="99"/>
      <c r="BE16" s="99"/>
      <c r="BF16" s="99"/>
      <c r="BG16" s="99"/>
      <c r="BH16" s="99"/>
      <c r="BI16" s="99"/>
      <c r="BJ16" s="99"/>
      <c r="BK16" s="99"/>
      <c r="BL16" s="99"/>
      <c r="BM16" s="99"/>
      <c r="BN16" s="99"/>
      <c r="BO16" s="99"/>
      <c r="BP16" s="99"/>
      <c r="BQ16" s="99"/>
      <c r="BR16" s="99"/>
      <c r="BS16" s="99"/>
      <c r="BT16" s="99"/>
      <c r="BU16" s="99"/>
      <c r="BV16" s="99"/>
      <c r="BW16" s="99"/>
      <c r="BX16" s="99"/>
      <c r="BY16" s="99"/>
      <c r="BZ16" s="99"/>
      <c r="CA16" s="99"/>
      <c r="CB16" s="99"/>
      <c r="CC16" s="99"/>
      <c r="CD16" s="99"/>
      <c r="CE16" s="99"/>
      <c r="CF16" s="99"/>
      <c r="CG16" s="99"/>
      <c r="CH16" s="99"/>
      <c r="CI16" s="99"/>
      <c r="CJ16" s="99"/>
      <c r="CK16" s="99"/>
      <c r="CL16" s="99"/>
      <c r="CM16" s="99"/>
      <c r="CN16" s="99"/>
      <c r="CO16" s="99"/>
      <c r="CP16" s="99"/>
      <c r="CQ16" s="99"/>
      <c r="CR16" s="99"/>
      <c r="CS16" s="99"/>
      <c r="CT16" s="99"/>
      <c r="CU16" s="99"/>
      <c r="CV16" s="99"/>
      <c r="CW16" s="99"/>
      <c r="CX16" s="99"/>
      <c r="CY16" s="99"/>
      <c r="CZ16" s="99"/>
      <c r="DA16" s="99"/>
      <c r="DB16" s="99"/>
      <c r="DC16" s="99"/>
      <c r="DD16" s="99"/>
      <c r="DE16" s="99"/>
      <c r="DF16" s="99"/>
      <c r="DG16" s="99"/>
      <c r="DH16" s="99"/>
      <c r="DI16" s="99"/>
      <c r="DJ16" s="99"/>
      <c r="DK16" s="99"/>
      <c r="DL16" s="99"/>
      <c r="DM16" s="99"/>
      <c r="DN16" s="99"/>
      <c r="DO16" s="99"/>
      <c r="DP16" s="99"/>
      <c r="DQ16" s="99"/>
      <c r="DR16" s="99"/>
      <c r="DS16" s="99"/>
      <c r="DT16" s="99"/>
      <c r="DU16" s="99"/>
      <c r="DV16" s="99"/>
      <c r="DW16" s="99"/>
      <c r="DX16" s="99"/>
      <c r="DY16" s="99"/>
      <c r="DZ16" s="99"/>
      <c r="EA16" s="99"/>
      <c r="EB16" s="99"/>
      <c r="EC16" s="99"/>
      <c r="ED16" s="99"/>
      <c r="EE16" s="99"/>
      <c r="EF16" s="99"/>
      <c r="EG16" s="99"/>
      <c r="EH16" s="99"/>
      <c r="EI16" s="99"/>
      <c r="EJ16" s="99"/>
      <c r="EK16" s="99"/>
      <c r="EL16" s="99"/>
      <c r="EM16" s="99"/>
      <c r="EN16" s="99"/>
      <c r="EO16" s="99"/>
      <c r="EP16" s="99"/>
      <c r="EQ16" s="99"/>
      <c r="ER16" s="99"/>
      <c r="ES16" s="99"/>
      <c r="ET16" s="99"/>
      <c r="EU16" s="99"/>
      <c r="EV16" s="99"/>
      <c r="EW16" s="99"/>
      <c r="EX16" s="99"/>
      <c r="EY16" s="99"/>
      <c r="EZ16" s="99"/>
      <c r="FA16" s="99"/>
      <c r="FB16" s="99"/>
      <c r="FC16" s="99"/>
      <c r="FD16" s="99"/>
      <c r="FE16" s="99"/>
      <c r="FF16" s="99"/>
      <c r="FG16" s="99"/>
      <c r="FH16" s="99"/>
      <c r="FI16" s="99"/>
      <c r="FJ16" s="99"/>
      <c r="FK16" s="99"/>
      <c r="FL16" s="99"/>
      <c r="FM16" s="99"/>
      <c r="FN16" s="99"/>
      <c r="FO16" s="99"/>
      <c r="FP16" s="99"/>
      <c r="FQ16" s="99"/>
      <c r="FR16" s="99"/>
      <c r="FS16" s="99"/>
      <c r="FT16" s="99"/>
      <c r="FU16" s="99"/>
      <c r="FV16" s="99"/>
      <c r="FW16" s="99"/>
      <c r="FX16" s="99"/>
      <c r="FY16" s="99"/>
      <c r="FZ16" s="99"/>
      <c r="GA16" s="99"/>
      <c r="GB16" s="99"/>
      <c r="GC16" s="99"/>
      <c r="GD16" s="99"/>
      <c r="GE16" s="99"/>
      <c r="GF16" s="99"/>
      <c r="GG16" s="99"/>
      <c r="GH16" s="99"/>
      <c r="GI16" s="99"/>
      <c r="GJ16" s="99"/>
      <c r="GK16" s="99"/>
      <c r="GL16" s="99"/>
      <c r="GM16" s="99"/>
      <c r="GN16" s="99"/>
      <c r="GO16" s="99"/>
      <c r="GP16" s="99"/>
      <c r="GQ16" s="99"/>
      <c r="GR16" s="99"/>
      <c r="GS16" s="99"/>
      <c r="GT16" s="99"/>
      <c r="GU16" s="99"/>
      <c r="GV16" s="99"/>
      <c r="GW16" s="99"/>
      <c r="GX16" s="99"/>
      <c r="GY16" s="99"/>
      <c r="GZ16" s="99"/>
      <c r="HA16" s="99"/>
      <c r="HB16" s="99"/>
      <c r="HC16" s="99"/>
      <c r="HD16" s="99"/>
      <c r="HE16" s="99"/>
      <c r="HF16" s="99"/>
      <c r="HG16" s="99"/>
      <c r="HH16" s="99"/>
      <c r="HI16" s="99"/>
      <c r="HJ16" s="99"/>
      <c r="HK16" s="99"/>
      <c r="HL16" s="99"/>
      <c r="HM16" s="99"/>
      <c r="HN16" s="99"/>
      <c r="HO16" s="99"/>
      <c r="HP16" s="99"/>
      <c r="HQ16" s="99"/>
      <c r="HR16" s="99"/>
      <c r="HS16" s="99"/>
      <c r="HT16" s="99"/>
      <c r="HU16" s="99"/>
      <c r="HV16" s="99"/>
      <c r="HW16" s="99"/>
      <c r="HX16" s="99"/>
      <c r="HY16" s="99"/>
      <c r="HZ16" s="99"/>
      <c r="IA16" s="99"/>
      <c r="IB16" s="99"/>
      <c r="IC16" s="99"/>
      <c r="ID16" s="99"/>
      <c r="IE16" s="99"/>
      <c r="IF16" s="99"/>
      <c r="IG16" s="99"/>
      <c r="IH16" s="99"/>
      <c r="II16" s="99"/>
      <c r="IJ16" s="99"/>
      <c r="IK16" s="99"/>
      <c r="IL16" s="99"/>
      <c r="IM16" s="99"/>
      <c r="IN16" s="99"/>
      <c r="IO16" s="99"/>
      <c r="IP16" s="99"/>
      <c r="IQ16" s="99"/>
      <c r="IR16" s="99"/>
      <c r="IS16" s="99"/>
      <c r="IT16" s="99"/>
      <c r="IU16" s="99"/>
      <c r="IV16" s="99"/>
      <c r="IW16" s="99"/>
      <c r="IX16" s="99"/>
      <c r="IY16" s="99"/>
      <c r="IZ16" s="99"/>
      <c r="JA16" s="99"/>
      <c r="JB16" s="99"/>
      <c r="JC16" s="99"/>
      <c r="JD16" s="99"/>
      <c r="JE16" s="99"/>
      <c r="JF16" s="99"/>
      <c r="JG16" s="99"/>
      <c r="JH16" s="99"/>
      <c r="JI16" s="99"/>
      <c r="JJ16" s="99"/>
      <c r="JK16" s="99"/>
      <c r="JL16" s="99"/>
      <c r="JM16" s="99"/>
      <c r="JN16" s="99"/>
      <c r="JO16" s="99"/>
      <c r="JP16" s="99"/>
      <c r="JQ16" s="99"/>
      <c r="JR16" s="99"/>
      <c r="JS16" s="99"/>
      <c r="JT16" s="99"/>
      <c r="JU16" s="99"/>
      <c r="JV16" s="99"/>
      <c r="JW16" s="99"/>
      <c r="JX16" s="99"/>
      <c r="JY16" s="99"/>
      <c r="JZ16" s="99"/>
      <c r="KA16" s="99"/>
      <c r="KB16" s="99"/>
      <c r="KC16" s="99"/>
      <c r="KD16" s="99"/>
      <c r="KE16" s="99"/>
      <c r="KF16" s="99"/>
      <c r="KG16" s="99"/>
      <c r="KH16" s="99"/>
      <c r="KI16" s="99"/>
      <c r="KJ16" s="99"/>
      <c r="KK16" s="99"/>
      <c r="KL16" s="99"/>
      <c r="KM16" s="99"/>
      <c r="KN16" s="99"/>
      <c r="KO16" s="99"/>
      <c r="KP16" s="99"/>
      <c r="KQ16" s="99"/>
      <c r="KR16" s="99"/>
      <c r="KS16" s="99"/>
      <c r="KT16" s="99"/>
      <c r="KU16" s="99"/>
      <c r="KV16" s="99"/>
      <c r="KW16" s="99"/>
      <c r="KX16" s="99"/>
      <c r="KY16" s="99"/>
      <c r="KZ16" s="99"/>
      <c r="LA16" s="99"/>
      <c r="LB16" s="99"/>
      <c r="LC16" s="99"/>
      <c r="LD16" s="99"/>
      <c r="LE16" s="99"/>
      <c r="LF16" s="99"/>
      <c r="LG16" s="99"/>
      <c r="LH16" s="99"/>
      <c r="LI16" s="99"/>
      <c r="LJ16" s="99"/>
      <c r="LK16" s="99"/>
      <c r="LL16" s="99"/>
      <c r="LM16" s="99"/>
      <c r="LN16" s="99"/>
      <c r="LO16" s="99"/>
      <c r="LP16" s="99"/>
      <c r="LQ16" s="99"/>
      <c r="LR16" s="99"/>
      <c r="LS16" s="99"/>
      <c r="LT16" s="99"/>
      <c r="LU16" s="99"/>
      <c r="LV16" s="99"/>
      <c r="LW16" s="99"/>
      <c r="LX16" s="99"/>
      <c r="LY16" s="99"/>
      <c r="LZ16" s="99"/>
      <c r="MA16" s="99"/>
      <c r="MB16" s="99"/>
      <c r="MC16" s="99"/>
      <c r="MD16" s="99"/>
      <c r="ME16" s="99"/>
      <c r="MF16" s="99"/>
      <c r="MG16" s="99"/>
      <c r="MH16" s="99"/>
      <c r="MI16" s="99"/>
      <c r="MJ16" s="99"/>
      <c r="MK16" s="99"/>
      <c r="ML16" s="99"/>
      <c r="MM16" s="99"/>
      <c r="MN16" s="99"/>
      <c r="MO16" s="99"/>
      <c r="MP16" s="99"/>
      <c r="MQ16" s="99"/>
      <c r="MR16" s="99"/>
      <c r="MS16" s="99"/>
      <c r="MT16" s="99"/>
      <c r="MU16" s="99"/>
      <c r="MV16" s="99"/>
      <c r="MW16" s="99"/>
      <c r="MX16" s="99"/>
      <c r="MY16" s="99"/>
      <c r="MZ16" s="99"/>
      <c r="NA16" s="99"/>
      <c r="NB16" s="99"/>
      <c r="NC16" s="99"/>
      <c r="ND16" s="99"/>
      <c r="NE16" s="99"/>
      <c r="NF16" s="99"/>
      <c r="NG16" s="99"/>
      <c r="NH16" s="99"/>
      <c r="NI16" s="99"/>
      <c r="NJ16" s="99"/>
      <c r="NK16" s="99"/>
      <c r="NL16" s="99"/>
      <c r="NM16" s="99"/>
      <c r="NN16" s="99"/>
      <c r="NO16" s="99"/>
      <c r="NP16" s="99"/>
      <c r="NQ16" s="99"/>
      <c r="NR16" s="99"/>
      <c r="NS16" s="99"/>
      <c r="NT16" s="99"/>
      <c r="NU16" s="99"/>
      <c r="NV16" s="99"/>
      <c r="NW16" s="99"/>
      <c r="NX16" s="99"/>
      <c r="NY16" s="99"/>
      <c r="NZ16" s="99"/>
      <c r="OA16" s="99"/>
      <c r="OB16" s="99"/>
      <c r="OC16" s="99"/>
      <c r="OD16" s="99"/>
      <c r="OE16" s="99"/>
      <c r="OF16" s="99"/>
      <c r="OG16" s="99"/>
      <c r="OH16" s="99"/>
      <c r="OI16" s="99"/>
      <c r="OJ16" s="99"/>
      <c r="OK16" s="99"/>
      <c r="OL16" s="99"/>
      <c r="OM16" s="99"/>
      <c r="ON16" s="99"/>
      <c r="OO16" s="99"/>
      <c r="OP16" s="99"/>
      <c r="OQ16" s="99"/>
      <c r="OR16" s="99"/>
      <c r="OS16" s="99"/>
      <c r="OT16" s="99"/>
      <c r="OU16" s="99"/>
      <c r="OV16" s="99"/>
      <c r="OW16" s="99"/>
      <c r="OX16" s="99"/>
      <c r="OY16" s="99"/>
      <c r="OZ16" s="99"/>
      <c r="PA16" s="99"/>
      <c r="PB16" s="99"/>
      <c r="PC16" s="99"/>
      <c r="PD16" s="99"/>
      <c r="PE16" s="99"/>
      <c r="PF16" s="99"/>
      <c r="PG16" s="99"/>
      <c r="PH16" s="99"/>
      <c r="PI16" s="99"/>
      <c r="PJ16" s="99"/>
      <c r="PK16" s="99"/>
      <c r="PL16" s="99"/>
      <c r="PM16" s="99"/>
      <c r="PN16" s="99"/>
      <c r="PO16" s="99"/>
      <c r="PP16" s="99"/>
      <c r="PQ16" s="99"/>
      <c r="PR16" s="99"/>
      <c r="PS16" s="99"/>
      <c r="PT16" s="99"/>
      <c r="PU16" s="99"/>
      <c r="PV16" s="99"/>
      <c r="PW16" s="99"/>
      <c r="PX16" s="99"/>
      <c r="PY16" s="99"/>
      <c r="PZ16" s="99"/>
      <c r="QA16" s="99"/>
      <c r="QB16" s="99"/>
      <c r="QC16" s="99"/>
      <c r="QD16" s="99"/>
      <c r="QE16" s="99"/>
      <c r="QF16" s="99"/>
      <c r="QG16" s="99"/>
      <c r="QH16" s="99"/>
      <c r="QI16" s="99"/>
      <c r="QJ16" s="99"/>
      <c r="QK16" s="99"/>
      <c r="QL16" s="99"/>
      <c r="QM16" s="99"/>
      <c r="QN16" s="99"/>
      <c r="QO16" s="99"/>
      <c r="QP16" s="99"/>
      <c r="QQ16" s="99"/>
      <c r="QR16" s="99"/>
      <c r="QS16" s="99"/>
      <c r="QT16" s="99"/>
      <c r="QU16" s="99"/>
      <c r="QV16" s="99"/>
      <c r="QW16" s="99"/>
      <c r="QX16" s="99"/>
      <c r="QY16" s="99"/>
      <c r="QZ16" s="99"/>
      <c r="RA16" s="99"/>
      <c r="RB16" s="99"/>
      <c r="RC16" s="99"/>
      <c r="RD16" s="99"/>
      <c r="RE16" s="99"/>
      <c r="RF16" s="99"/>
      <c r="RG16" s="99"/>
      <c r="RH16" s="99"/>
      <c r="RI16" s="99"/>
      <c r="RJ16" s="99"/>
      <c r="RK16" s="99"/>
      <c r="RL16" s="99"/>
      <c r="RM16" s="99"/>
      <c r="RN16" s="99"/>
      <c r="RO16" s="99"/>
      <c r="RP16" s="99"/>
      <c r="RQ16" s="99"/>
      <c r="RR16" s="99"/>
      <c r="RS16" s="99"/>
      <c r="RT16" s="99"/>
      <c r="RU16" s="99"/>
      <c r="RV16" s="99"/>
      <c r="RW16" s="99"/>
      <c r="RX16" s="99"/>
      <c r="RY16" s="99"/>
      <c r="RZ16" s="99"/>
      <c r="SA16" s="99"/>
      <c r="SB16" s="99"/>
      <c r="SC16" s="99"/>
      <c r="SD16" s="99"/>
      <c r="SE16" s="99"/>
      <c r="SF16" s="99"/>
      <c r="SG16" s="99"/>
      <c r="SH16" s="99"/>
      <c r="SI16" s="99"/>
      <c r="SJ16" s="99"/>
      <c r="SK16" s="99"/>
      <c r="SL16" s="99"/>
      <c r="SM16" s="99"/>
      <c r="SN16" s="99"/>
      <c r="SO16" s="99"/>
      <c r="SP16" s="99"/>
      <c r="SQ16" s="99"/>
      <c r="SR16" s="99"/>
      <c r="SS16" s="99"/>
      <c r="ST16" s="99"/>
      <c r="SU16" s="99"/>
    </row>
    <row r="17" spans="1:515" s="16" customFormat="1" ht="15" customHeight="1">
      <c r="A17" s="244" t="s">
        <v>109</v>
      </c>
      <c r="B17" s="601" t="s">
        <v>144</v>
      </c>
      <c r="C17" s="601"/>
      <c r="D17" s="601"/>
      <c r="E17" s="601"/>
      <c r="F17" s="601"/>
      <c r="G17" s="601"/>
      <c r="H17" s="601"/>
      <c r="I17" s="601"/>
      <c r="J17" s="601"/>
      <c r="K17" s="601"/>
      <c r="L17" s="601"/>
      <c r="M17" s="601"/>
      <c r="N17" s="601"/>
      <c r="O17" s="601"/>
      <c r="P17" s="601"/>
      <c r="Q17" s="155"/>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c r="BV17" s="99"/>
      <c r="BW17" s="99"/>
      <c r="BX17" s="99"/>
      <c r="BY17" s="99"/>
      <c r="BZ17" s="99"/>
      <c r="CA17" s="99"/>
      <c r="CB17" s="99"/>
      <c r="CC17" s="99"/>
      <c r="CD17" s="99"/>
      <c r="CE17" s="99"/>
      <c r="CF17" s="99"/>
      <c r="CG17" s="99"/>
      <c r="CH17" s="99"/>
      <c r="CI17" s="99"/>
      <c r="CJ17" s="99"/>
      <c r="CK17" s="99"/>
      <c r="CL17" s="99"/>
      <c r="CM17" s="99"/>
      <c r="CN17" s="99"/>
      <c r="CO17" s="99"/>
      <c r="CP17" s="99"/>
      <c r="CQ17" s="99"/>
      <c r="CR17" s="99"/>
      <c r="CS17" s="99"/>
      <c r="CT17" s="99"/>
      <c r="CU17" s="99"/>
      <c r="CV17" s="99"/>
      <c r="CW17" s="99"/>
      <c r="CX17" s="99"/>
      <c r="CY17" s="99"/>
      <c r="CZ17" s="99"/>
      <c r="DA17" s="99"/>
      <c r="DB17" s="99"/>
      <c r="DC17" s="99"/>
      <c r="DD17" s="99"/>
      <c r="DE17" s="99"/>
      <c r="DF17" s="99"/>
      <c r="DG17" s="99"/>
      <c r="DH17" s="99"/>
      <c r="DI17" s="99"/>
      <c r="DJ17" s="99"/>
      <c r="DK17" s="99"/>
      <c r="DL17" s="99"/>
      <c r="DM17" s="99"/>
      <c r="DN17" s="99"/>
      <c r="DO17" s="99"/>
      <c r="DP17" s="99"/>
      <c r="DQ17" s="99"/>
      <c r="DR17" s="99"/>
      <c r="DS17" s="99"/>
      <c r="DT17" s="99"/>
      <c r="DU17" s="99"/>
      <c r="DV17" s="99"/>
      <c r="DW17" s="99"/>
      <c r="DX17" s="99"/>
      <c r="DY17" s="99"/>
      <c r="DZ17" s="99"/>
      <c r="EA17" s="99"/>
      <c r="EB17" s="99"/>
      <c r="EC17" s="99"/>
      <c r="ED17" s="99"/>
      <c r="EE17" s="99"/>
      <c r="EF17" s="99"/>
      <c r="EG17" s="99"/>
      <c r="EH17" s="99"/>
      <c r="EI17" s="99"/>
      <c r="EJ17" s="99"/>
      <c r="EK17" s="99"/>
      <c r="EL17" s="99"/>
      <c r="EM17" s="99"/>
      <c r="EN17" s="99"/>
      <c r="EO17" s="99"/>
      <c r="EP17" s="99"/>
      <c r="EQ17" s="99"/>
      <c r="ER17" s="99"/>
      <c r="ES17" s="99"/>
      <c r="ET17" s="99"/>
      <c r="EU17" s="99"/>
      <c r="EV17" s="99"/>
      <c r="EW17" s="99"/>
      <c r="EX17" s="99"/>
      <c r="EY17" s="99"/>
      <c r="EZ17" s="99"/>
      <c r="FA17" s="99"/>
      <c r="FB17" s="99"/>
      <c r="FC17" s="99"/>
      <c r="FD17" s="99"/>
      <c r="FE17" s="99"/>
      <c r="FF17" s="99"/>
      <c r="FG17" s="99"/>
      <c r="FH17" s="99"/>
      <c r="FI17" s="99"/>
      <c r="FJ17" s="99"/>
      <c r="FK17" s="99"/>
      <c r="FL17" s="99"/>
      <c r="FM17" s="99"/>
      <c r="FN17" s="99"/>
      <c r="FO17" s="99"/>
      <c r="FP17" s="99"/>
      <c r="FQ17" s="99"/>
      <c r="FR17" s="99"/>
      <c r="FS17" s="99"/>
      <c r="FT17" s="99"/>
      <c r="FU17" s="99"/>
      <c r="FV17" s="99"/>
      <c r="FW17" s="99"/>
      <c r="FX17" s="99"/>
      <c r="FY17" s="99"/>
      <c r="FZ17" s="99"/>
      <c r="GA17" s="99"/>
      <c r="GB17" s="99"/>
      <c r="GC17" s="99"/>
      <c r="GD17" s="99"/>
      <c r="GE17" s="99"/>
      <c r="GF17" s="99"/>
      <c r="GG17" s="99"/>
      <c r="GH17" s="99"/>
      <c r="GI17" s="99"/>
      <c r="GJ17" s="99"/>
      <c r="GK17" s="99"/>
      <c r="GL17" s="99"/>
      <c r="GM17" s="99"/>
      <c r="GN17" s="99"/>
      <c r="GO17" s="99"/>
      <c r="GP17" s="99"/>
      <c r="GQ17" s="99"/>
      <c r="GR17" s="99"/>
      <c r="GS17" s="99"/>
      <c r="GT17" s="99"/>
      <c r="GU17" s="99"/>
      <c r="GV17" s="99"/>
      <c r="GW17" s="99"/>
      <c r="GX17" s="99"/>
      <c r="GY17" s="99"/>
      <c r="GZ17" s="99"/>
      <c r="HA17" s="99"/>
      <c r="HB17" s="99"/>
      <c r="HC17" s="99"/>
      <c r="HD17" s="99"/>
      <c r="HE17" s="99"/>
      <c r="HF17" s="99"/>
      <c r="HG17" s="99"/>
      <c r="HH17" s="99"/>
      <c r="HI17" s="99"/>
      <c r="HJ17" s="99"/>
      <c r="HK17" s="99"/>
      <c r="HL17" s="99"/>
      <c r="HM17" s="99"/>
      <c r="HN17" s="99"/>
      <c r="HO17" s="99"/>
      <c r="HP17" s="99"/>
      <c r="HQ17" s="99"/>
      <c r="HR17" s="99"/>
      <c r="HS17" s="99"/>
      <c r="HT17" s="99"/>
      <c r="HU17" s="99"/>
      <c r="HV17" s="99"/>
      <c r="HW17" s="99"/>
      <c r="HX17" s="99"/>
      <c r="HY17" s="99"/>
      <c r="HZ17" s="99"/>
      <c r="IA17" s="99"/>
      <c r="IB17" s="99"/>
      <c r="IC17" s="99"/>
      <c r="ID17" s="99"/>
      <c r="IE17" s="99"/>
      <c r="IF17" s="99"/>
      <c r="IG17" s="99"/>
      <c r="IH17" s="99"/>
      <c r="II17" s="99"/>
      <c r="IJ17" s="99"/>
      <c r="IK17" s="99"/>
      <c r="IL17" s="99"/>
      <c r="IM17" s="99"/>
      <c r="IN17" s="99"/>
      <c r="IO17" s="99"/>
      <c r="IP17" s="99"/>
      <c r="IQ17" s="99"/>
      <c r="IR17" s="99"/>
      <c r="IS17" s="99"/>
      <c r="IT17" s="99"/>
      <c r="IU17" s="99"/>
      <c r="IV17" s="99"/>
      <c r="IW17" s="99"/>
      <c r="IX17" s="99"/>
      <c r="IY17" s="99"/>
      <c r="IZ17" s="99"/>
      <c r="JA17" s="99"/>
      <c r="JB17" s="99"/>
      <c r="JC17" s="99"/>
      <c r="JD17" s="99"/>
      <c r="JE17" s="99"/>
      <c r="JF17" s="99"/>
      <c r="JG17" s="99"/>
      <c r="JH17" s="99"/>
      <c r="JI17" s="99"/>
      <c r="JJ17" s="99"/>
      <c r="JK17" s="99"/>
      <c r="JL17" s="99"/>
      <c r="JM17" s="99"/>
      <c r="JN17" s="99"/>
      <c r="JO17" s="99"/>
      <c r="JP17" s="99"/>
      <c r="JQ17" s="99"/>
      <c r="JR17" s="99"/>
      <c r="JS17" s="99"/>
      <c r="JT17" s="99"/>
      <c r="JU17" s="99"/>
      <c r="JV17" s="99"/>
      <c r="JW17" s="99"/>
      <c r="JX17" s="99"/>
      <c r="JY17" s="99"/>
      <c r="JZ17" s="99"/>
      <c r="KA17" s="99"/>
      <c r="KB17" s="99"/>
      <c r="KC17" s="99"/>
      <c r="KD17" s="99"/>
      <c r="KE17" s="99"/>
      <c r="KF17" s="99"/>
      <c r="KG17" s="99"/>
      <c r="KH17" s="99"/>
      <c r="KI17" s="99"/>
      <c r="KJ17" s="99"/>
      <c r="KK17" s="99"/>
      <c r="KL17" s="99"/>
      <c r="KM17" s="99"/>
      <c r="KN17" s="99"/>
      <c r="KO17" s="99"/>
      <c r="KP17" s="99"/>
      <c r="KQ17" s="99"/>
      <c r="KR17" s="99"/>
      <c r="KS17" s="99"/>
      <c r="KT17" s="99"/>
      <c r="KU17" s="99"/>
      <c r="KV17" s="99"/>
      <c r="KW17" s="99"/>
      <c r="KX17" s="99"/>
      <c r="KY17" s="99"/>
      <c r="KZ17" s="99"/>
      <c r="LA17" s="99"/>
      <c r="LB17" s="99"/>
      <c r="LC17" s="99"/>
      <c r="LD17" s="99"/>
      <c r="LE17" s="99"/>
      <c r="LF17" s="99"/>
      <c r="LG17" s="99"/>
      <c r="LH17" s="99"/>
      <c r="LI17" s="99"/>
      <c r="LJ17" s="99"/>
      <c r="LK17" s="99"/>
      <c r="LL17" s="99"/>
      <c r="LM17" s="99"/>
      <c r="LN17" s="99"/>
      <c r="LO17" s="99"/>
      <c r="LP17" s="99"/>
      <c r="LQ17" s="99"/>
      <c r="LR17" s="99"/>
      <c r="LS17" s="99"/>
      <c r="LT17" s="99"/>
      <c r="LU17" s="99"/>
      <c r="LV17" s="99"/>
      <c r="LW17" s="99"/>
      <c r="LX17" s="99"/>
      <c r="LY17" s="99"/>
      <c r="LZ17" s="99"/>
      <c r="MA17" s="99"/>
      <c r="MB17" s="99"/>
      <c r="MC17" s="99"/>
      <c r="MD17" s="99"/>
      <c r="ME17" s="99"/>
      <c r="MF17" s="99"/>
      <c r="MG17" s="99"/>
      <c r="MH17" s="99"/>
      <c r="MI17" s="99"/>
      <c r="MJ17" s="99"/>
      <c r="MK17" s="99"/>
      <c r="ML17" s="99"/>
      <c r="MM17" s="99"/>
      <c r="MN17" s="99"/>
      <c r="MO17" s="99"/>
      <c r="MP17" s="99"/>
      <c r="MQ17" s="99"/>
      <c r="MR17" s="99"/>
      <c r="MS17" s="99"/>
      <c r="MT17" s="99"/>
      <c r="MU17" s="99"/>
      <c r="MV17" s="99"/>
      <c r="MW17" s="99"/>
      <c r="MX17" s="99"/>
      <c r="MY17" s="99"/>
      <c r="MZ17" s="99"/>
      <c r="NA17" s="99"/>
      <c r="NB17" s="99"/>
      <c r="NC17" s="99"/>
      <c r="ND17" s="99"/>
      <c r="NE17" s="99"/>
      <c r="NF17" s="99"/>
      <c r="NG17" s="99"/>
      <c r="NH17" s="99"/>
      <c r="NI17" s="99"/>
      <c r="NJ17" s="99"/>
      <c r="NK17" s="99"/>
      <c r="NL17" s="99"/>
      <c r="NM17" s="99"/>
      <c r="NN17" s="99"/>
      <c r="NO17" s="99"/>
      <c r="NP17" s="99"/>
      <c r="NQ17" s="99"/>
      <c r="NR17" s="99"/>
      <c r="NS17" s="99"/>
      <c r="NT17" s="99"/>
      <c r="NU17" s="99"/>
      <c r="NV17" s="99"/>
      <c r="NW17" s="99"/>
      <c r="NX17" s="99"/>
      <c r="NY17" s="99"/>
      <c r="NZ17" s="99"/>
      <c r="OA17" s="99"/>
      <c r="OB17" s="99"/>
      <c r="OC17" s="99"/>
      <c r="OD17" s="99"/>
      <c r="OE17" s="99"/>
      <c r="OF17" s="99"/>
      <c r="OG17" s="99"/>
      <c r="OH17" s="99"/>
      <c r="OI17" s="99"/>
      <c r="OJ17" s="99"/>
      <c r="OK17" s="99"/>
      <c r="OL17" s="99"/>
      <c r="OM17" s="99"/>
      <c r="ON17" s="99"/>
      <c r="OO17" s="99"/>
      <c r="OP17" s="99"/>
      <c r="OQ17" s="99"/>
      <c r="OR17" s="99"/>
      <c r="OS17" s="99"/>
      <c r="OT17" s="99"/>
      <c r="OU17" s="99"/>
      <c r="OV17" s="99"/>
      <c r="OW17" s="99"/>
      <c r="OX17" s="99"/>
      <c r="OY17" s="99"/>
      <c r="OZ17" s="99"/>
      <c r="PA17" s="99"/>
      <c r="PB17" s="99"/>
      <c r="PC17" s="99"/>
      <c r="PD17" s="99"/>
      <c r="PE17" s="99"/>
      <c r="PF17" s="99"/>
      <c r="PG17" s="99"/>
      <c r="PH17" s="99"/>
      <c r="PI17" s="99"/>
      <c r="PJ17" s="99"/>
      <c r="PK17" s="99"/>
      <c r="PL17" s="99"/>
      <c r="PM17" s="99"/>
      <c r="PN17" s="99"/>
      <c r="PO17" s="99"/>
      <c r="PP17" s="99"/>
      <c r="PQ17" s="99"/>
      <c r="PR17" s="99"/>
      <c r="PS17" s="99"/>
      <c r="PT17" s="99"/>
      <c r="PU17" s="99"/>
      <c r="PV17" s="99"/>
      <c r="PW17" s="99"/>
      <c r="PX17" s="99"/>
      <c r="PY17" s="99"/>
      <c r="PZ17" s="99"/>
      <c r="QA17" s="99"/>
      <c r="QB17" s="99"/>
      <c r="QC17" s="99"/>
      <c r="QD17" s="99"/>
      <c r="QE17" s="99"/>
      <c r="QF17" s="99"/>
      <c r="QG17" s="99"/>
      <c r="QH17" s="99"/>
      <c r="QI17" s="99"/>
      <c r="QJ17" s="99"/>
      <c r="QK17" s="99"/>
      <c r="QL17" s="99"/>
      <c r="QM17" s="99"/>
      <c r="QN17" s="99"/>
      <c r="QO17" s="99"/>
      <c r="QP17" s="99"/>
      <c r="QQ17" s="99"/>
      <c r="QR17" s="99"/>
      <c r="QS17" s="99"/>
      <c r="QT17" s="99"/>
      <c r="QU17" s="99"/>
      <c r="QV17" s="99"/>
      <c r="QW17" s="99"/>
      <c r="QX17" s="99"/>
      <c r="QY17" s="99"/>
      <c r="QZ17" s="99"/>
      <c r="RA17" s="99"/>
      <c r="RB17" s="99"/>
      <c r="RC17" s="99"/>
      <c r="RD17" s="99"/>
      <c r="RE17" s="99"/>
      <c r="RF17" s="99"/>
      <c r="RG17" s="99"/>
      <c r="RH17" s="99"/>
      <c r="RI17" s="99"/>
      <c r="RJ17" s="99"/>
      <c r="RK17" s="99"/>
      <c r="RL17" s="99"/>
      <c r="RM17" s="99"/>
      <c r="RN17" s="99"/>
      <c r="RO17" s="99"/>
      <c r="RP17" s="99"/>
      <c r="RQ17" s="99"/>
      <c r="RR17" s="99"/>
      <c r="RS17" s="99"/>
      <c r="RT17" s="99"/>
      <c r="RU17" s="99"/>
      <c r="RV17" s="99"/>
      <c r="RW17" s="99"/>
      <c r="RX17" s="99"/>
      <c r="RY17" s="99"/>
      <c r="RZ17" s="99"/>
      <c r="SA17" s="99"/>
      <c r="SB17" s="99"/>
      <c r="SC17" s="99"/>
      <c r="SD17" s="99"/>
      <c r="SE17" s="99"/>
      <c r="SF17" s="99"/>
      <c r="SG17" s="99"/>
      <c r="SH17" s="99"/>
      <c r="SI17" s="99"/>
      <c r="SJ17" s="99"/>
      <c r="SK17" s="99"/>
      <c r="SL17" s="99"/>
      <c r="SM17" s="99"/>
      <c r="SN17" s="99"/>
      <c r="SO17" s="99"/>
      <c r="SP17" s="99"/>
      <c r="SQ17" s="99"/>
      <c r="SR17" s="99"/>
      <c r="SS17" s="99"/>
      <c r="ST17" s="99"/>
      <c r="SU17" s="99"/>
    </row>
    <row r="18" spans="1:515" s="16" customFormat="1" ht="8.1" customHeight="1">
      <c r="A18" s="53"/>
      <c r="B18" s="43"/>
      <c r="C18" s="43"/>
      <c r="D18" s="43"/>
      <c r="E18" s="43"/>
      <c r="F18" s="43"/>
      <c r="G18" s="43"/>
      <c r="H18" s="43"/>
      <c r="I18" s="43"/>
      <c r="J18" s="43"/>
      <c r="K18" s="43"/>
      <c r="L18" s="43"/>
      <c r="M18" s="43"/>
      <c r="N18" s="43"/>
      <c r="O18" s="43"/>
      <c r="P18" s="43"/>
      <c r="Q18" s="156"/>
      <c r="R18" s="99"/>
      <c r="S18" s="99"/>
      <c r="T18" s="99"/>
      <c r="U18" s="99"/>
      <c r="V18" s="99"/>
      <c r="W18" s="99"/>
      <c r="X18" s="99"/>
      <c r="Y18" s="99"/>
      <c r="Z18" s="99"/>
      <c r="AA18" s="99"/>
      <c r="AB18" s="99"/>
      <c r="AC18" s="99"/>
      <c r="AD18" s="99"/>
      <c r="AE18" s="99"/>
      <c r="AF18" s="99"/>
      <c r="AG18" s="99"/>
      <c r="AH18" s="99"/>
      <c r="AI18" s="99"/>
      <c r="AJ18" s="99"/>
      <c r="AK18" s="99"/>
      <c r="AL18" s="99"/>
      <c r="AM18" s="99"/>
      <c r="AN18" s="99"/>
      <c r="AO18" s="99"/>
      <c r="AP18" s="99"/>
      <c r="AQ18" s="99"/>
      <c r="AR18" s="99"/>
      <c r="AS18" s="99"/>
      <c r="AT18" s="99"/>
      <c r="AU18" s="99"/>
      <c r="AV18" s="99"/>
      <c r="AW18" s="99"/>
      <c r="AX18" s="99"/>
      <c r="AY18" s="99"/>
      <c r="AZ18" s="99"/>
      <c r="BA18" s="99"/>
      <c r="BB18" s="99"/>
      <c r="BC18" s="99"/>
      <c r="BD18" s="99"/>
      <c r="BE18" s="99"/>
      <c r="BF18" s="99"/>
      <c r="BG18" s="99"/>
      <c r="BH18" s="99"/>
      <c r="BI18" s="99"/>
      <c r="BJ18" s="99"/>
      <c r="BK18" s="99"/>
      <c r="BL18" s="99"/>
      <c r="BM18" s="99"/>
      <c r="BN18" s="99"/>
      <c r="BO18" s="99"/>
      <c r="BP18" s="99"/>
      <c r="BQ18" s="99"/>
      <c r="BR18" s="99"/>
      <c r="BS18" s="99"/>
      <c r="BT18" s="99"/>
      <c r="BU18" s="99"/>
      <c r="BV18" s="99"/>
      <c r="BW18" s="99"/>
      <c r="BX18" s="99"/>
      <c r="BY18" s="99"/>
      <c r="BZ18" s="99"/>
      <c r="CA18" s="99"/>
      <c r="CB18" s="99"/>
      <c r="CC18" s="99"/>
      <c r="CD18" s="99"/>
      <c r="CE18" s="99"/>
      <c r="CF18" s="99"/>
      <c r="CG18" s="99"/>
      <c r="CH18" s="99"/>
      <c r="CI18" s="99"/>
      <c r="CJ18" s="99"/>
      <c r="CK18" s="99"/>
      <c r="CL18" s="99"/>
      <c r="CM18" s="99"/>
      <c r="CN18" s="99"/>
      <c r="CO18" s="99"/>
      <c r="CP18" s="99"/>
      <c r="CQ18" s="99"/>
      <c r="CR18" s="99"/>
      <c r="CS18" s="99"/>
      <c r="CT18" s="99"/>
      <c r="CU18" s="99"/>
      <c r="CV18" s="99"/>
      <c r="CW18" s="99"/>
      <c r="CX18" s="99"/>
      <c r="CY18" s="99"/>
      <c r="CZ18" s="99"/>
      <c r="DA18" s="99"/>
      <c r="DB18" s="99"/>
      <c r="DC18" s="99"/>
      <c r="DD18" s="99"/>
      <c r="DE18" s="99"/>
      <c r="DF18" s="99"/>
      <c r="DG18" s="99"/>
      <c r="DH18" s="99"/>
      <c r="DI18" s="99"/>
      <c r="DJ18" s="99"/>
      <c r="DK18" s="99"/>
      <c r="DL18" s="99"/>
      <c r="DM18" s="99"/>
      <c r="DN18" s="99"/>
      <c r="DO18" s="99"/>
      <c r="DP18" s="99"/>
      <c r="DQ18" s="99"/>
      <c r="DR18" s="99"/>
      <c r="DS18" s="99"/>
      <c r="DT18" s="99"/>
      <c r="DU18" s="99"/>
      <c r="DV18" s="99"/>
      <c r="DW18" s="99"/>
      <c r="DX18" s="99"/>
      <c r="DY18" s="99"/>
      <c r="DZ18" s="99"/>
      <c r="EA18" s="99"/>
      <c r="EB18" s="99"/>
      <c r="EC18" s="99"/>
      <c r="ED18" s="99"/>
      <c r="EE18" s="99"/>
      <c r="EF18" s="99"/>
      <c r="EG18" s="99"/>
      <c r="EH18" s="99"/>
      <c r="EI18" s="99"/>
      <c r="EJ18" s="99"/>
      <c r="EK18" s="99"/>
      <c r="EL18" s="99"/>
      <c r="EM18" s="99"/>
      <c r="EN18" s="99"/>
      <c r="EO18" s="99"/>
      <c r="EP18" s="99"/>
      <c r="EQ18" s="99"/>
      <c r="ER18" s="99"/>
      <c r="ES18" s="99"/>
      <c r="ET18" s="99"/>
      <c r="EU18" s="99"/>
      <c r="EV18" s="99"/>
      <c r="EW18" s="99"/>
      <c r="EX18" s="99"/>
      <c r="EY18" s="99"/>
      <c r="EZ18" s="99"/>
      <c r="FA18" s="99"/>
      <c r="FB18" s="99"/>
      <c r="FC18" s="99"/>
      <c r="FD18" s="99"/>
      <c r="FE18" s="99"/>
      <c r="FF18" s="99"/>
      <c r="FG18" s="99"/>
      <c r="FH18" s="99"/>
      <c r="FI18" s="99"/>
      <c r="FJ18" s="99"/>
      <c r="FK18" s="99"/>
      <c r="FL18" s="99"/>
      <c r="FM18" s="99"/>
      <c r="FN18" s="99"/>
      <c r="FO18" s="99"/>
      <c r="FP18" s="99"/>
      <c r="FQ18" s="99"/>
      <c r="FR18" s="99"/>
      <c r="FS18" s="99"/>
      <c r="FT18" s="99"/>
      <c r="FU18" s="99"/>
      <c r="FV18" s="99"/>
      <c r="FW18" s="99"/>
      <c r="FX18" s="99"/>
      <c r="FY18" s="99"/>
      <c r="FZ18" s="99"/>
      <c r="GA18" s="99"/>
      <c r="GB18" s="99"/>
      <c r="GC18" s="99"/>
      <c r="GD18" s="99"/>
      <c r="GE18" s="99"/>
      <c r="GF18" s="99"/>
      <c r="GG18" s="99"/>
      <c r="GH18" s="99"/>
      <c r="GI18" s="99"/>
      <c r="GJ18" s="99"/>
      <c r="GK18" s="99"/>
      <c r="GL18" s="99"/>
      <c r="GM18" s="99"/>
      <c r="GN18" s="99"/>
      <c r="GO18" s="99"/>
      <c r="GP18" s="99"/>
      <c r="GQ18" s="99"/>
      <c r="GR18" s="99"/>
      <c r="GS18" s="99"/>
      <c r="GT18" s="99"/>
      <c r="GU18" s="99"/>
      <c r="GV18" s="99"/>
      <c r="GW18" s="99"/>
      <c r="GX18" s="99"/>
      <c r="GY18" s="99"/>
      <c r="GZ18" s="99"/>
      <c r="HA18" s="99"/>
      <c r="HB18" s="99"/>
      <c r="HC18" s="99"/>
      <c r="HD18" s="99"/>
      <c r="HE18" s="99"/>
      <c r="HF18" s="99"/>
      <c r="HG18" s="99"/>
      <c r="HH18" s="99"/>
      <c r="HI18" s="99"/>
      <c r="HJ18" s="99"/>
      <c r="HK18" s="99"/>
      <c r="HL18" s="99"/>
      <c r="HM18" s="99"/>
      <c r="HN18" s="99"/>
      <c r="HO18" s="99"/>
      <c r="HP18" s="99"/>
      <c r="HQ18" s="99"/>
      <c r="HR18" s="99"/>
      <c r="HS18" s="99"/>
      <c r="HT18" s="99"/>
      <c r="HU18" s="99"/>
      <c r="HV18" s="99"/>
      <c r="HW18" s="99"/>
      <c r="HX18" s="99"/>
      <c r="HY18" s="99"/>
      <c r="HZ18" s="99"/>
      <c r="IA18" s="99"/>
      <c r="IB18" s="99"/>
      <c r="IC18" s="99"/>
      <c r="ID18" s="99"/>
      <c r="IE18" s="99"/>
      <c r="IF18" s="99"/>
      <c r="IG18" s="99"/>
      <c r="IH18" s="99"/>
      <c r="II18" s="99"/>
      <c r="IJ18" s="99"/>
      <c r="IK18" s="99"/>
      <c r="IL18" s="99"/>
      <c r="IM18" s="99"/>
      <c r="IN18" s="99"/>
      <c r="IO18" s="99"/>
      <c r="IP18" s="99"/>
      <c r="IQ18" s="99"/>
      <c r="IR18" s="99"/>
      <c r="IS18" s="99"/>
      <c r="IT18" s="99"/>
      <c r="IU18" s="99"/>
      <c r="IV18" s="99"/>
      <c r="IW18" s="99"/>
      <c r="IX18" s="99"/>
      <c r="IY18" s="99"/>
      <c r="IZ18" s="99"/>
      <c r="JA18" s="99"/>
      <c r="JB18" s="99"/>
      <c r="JC18" s="99"/>
      <c r="JD18" s="99"/>
      <c r="JE18" s="99"/>
      <c r="JF18" s="99"/>
      <c r="JG18" s="99"/>
      <c r="JH18" s="99"/>
      <c r="JI18" s="99"/>
      <c r="JJ18" s="99"/>
      <c r="JK18" s="99"/>
      <c r="JL18" s="99"/>
      <c r="JM18" s="99"/>
      <c r="JN18" s="99"/>
      <c r="JO18" s="99"/>
      <c r="JP18" s="99"/>
      <c r="JQ18" s="99"/>
      <c r="JR18" s="99"/>
      <c r="JS18" s="99"/>
      <c r="JT18" s="99"/>
      <c r="JU18" s="99"/>
      <c r="JV18" s="99"/>
      <c r="JW18" s="99"/>
      <c r="JX18" s="99"/>
      <c r="JY18" s="99"/>
      <c r="JZ18" s="99"/>
      <c r="KA18" s="99"/>
      <c r="KB18" s="99"/>
      <c r="KC18" s="99"/>
      <c r="KD18" s="99"/>
      <c r="KE18" s="99"/>
      <c r="KF18" s="99"/>
      <c r="KG18" s="99"/>
      <c r="KH18" s="99"/>
      <c r="KI18" s="99"/>
      <c r="KJ18" s="99"/>
      <c r="KK18" s="99"/>
      <c r="KL18" s="99"/>
      <c r="KM18" s="99"/>
      <c r="KN18" s="99"/>
      <c r="KO18" s="99"/>
      <c r="KP18" s="99"/>
      <c r="KQ18" s="99"/>
      <c r="KR18" s="99"/>
      <c r="KS18" s="99"/>
      <c r="KT18" s="99"/>
      <c r="KU18" s="99"/>
      <c r="KV18" s="99"/>
      <c r="KW18" s="99"/>
      <c r="KX18" s="99"/>
      <c r="KY18" s="99"/>
      <c r="KZ18" s="99"/>
      <c r="LA18" s="99"/>
      <c r="LB18" s="99"/>
      <c r="LC18" s="99"/>
      <c r="LD18" s="99"/>
      <c r="LE18" s="99"/>
      <c r="LF18" s="99"/>
      <c r="LG18" s="99"/>
      <c r="LH18" s="99"/>
      <c r="LI18" s="99"/>
      <c r="LJ18" s="99"/>
      <c r="LK18" s="99"/>
      <c r="LL18" s="99"/>
      <c r="LM18" s="99"/>
      <c r="LN18" s="99"/>
      <c r="LO18" s="99"/>
      <c r="LP18" s="99"/>
      <c r="LQ18" s="99"/>
      <c r="LR18" s="99"/>
      <c r="LS18" s="99"/>
      <c r="LT18" s="99"/>
      <c r="LU18" s="99"/>
      <c r="LV18" s="99"/>
      <c r="LW18" s="99"/>
      <c r="LX18" s="99"/>
      <c r="LY18" s="99"/>
      <c r="LZ18" s="99"/>
      <c r="MA18" s="99"/>
      <c r="MB18" s="99"/>
      <c r="MC18" s="99"/>
      <c r="MD18" s="99"/>
      <c r="ME18" s="99"/>
      <c r="MF18" s="99"/>
      <c r="MG18" s="99"/>
      <c r="MH18" s="99"/>
      <c r="MI18" s="99"/>
      <c r="MJ18" s="99"/>
      <c r="MK18" s="99"/>
      <c r="ML18" s="99"/>
      <c r="MM18" s="99"/>
      <c r="MN18" s="99"/>
      <c r="MO18" s="99"/>
      <c r="MP18" s="99"/>
      <c r="MQ18" s="99"/>
      <c r="MR18" s="99"/>
      <c r="MS18" s="99"/>
      <c r="MT18" s="99"/>
      <c r="MU18" s="99"/>
      <c r="MV18" s="99"/>
      <c r="MW18" s="99"/>
      <c r="MX18" s="99"/>
      <c r="MY18" s="99"/>
      <c r="MZ18" s="99"/>
      <c r="NA18" s="99"/>
      <c r="NB18" s="99"/>
      <c r="NC18" s="99"/>
      <c r="ND18" s="99"/>
      <c r="NE18" s="99"/>
      <c r="NF18" s="99"/>
      <c r="NG18" s="99"/>
      <c r="NH18" s="99"/>
      <c r="NI18" s="99"/>
      <c r="NJ18" s="99"/>
      <c r="NK18" s="99"/>
      <c r="NL18" s="99"/>
      <c r="NM18" s="99"/>
      <c r="NN18" s="99"/>
      <c r="NO18" s="99"/>
      <c r="NP18" s="99"/>
      <c r="NQ18" s="99"/>
      <c r="NR18" s="99"/>
      <c r="NS18" s="99"/>
      <c r="NT18" s="99"/>
      <c r="NU18" s="99"/>
      <c r="NV18" s="99"/>
      <c r="NW18" s="99"/>
      <c r="NX18" s="99"/>
      <c r="NY18" s="99"/>
      <c r="NZ18" s="99"/>
      <c r="OA18" s="99"/>
      <c r="OB18" s="99"/>
      <c r="OC18" s="99"/>
      <c r="OD18" s="99"/>
      <c r="OE18" s="99"/>
      <c r="OF18" s="99"/>
      <c r="OG18" s="99"/>
      <c r="OH18" s="99"/>
      <c r="OI18" s="99"/>
      <c r="OJ18" s="99"/>
      <c r="OK18" s="99"/>
      <c r="OL18" s="99"/>
      <c r="OM18" s="99"/>
      <c r="ON18" s="99"/>
      <c r="OO18" s="99"/>
      <c r="OP18" s="99"/>
      <c r="OQ18" s="99"/>
      <c r="OR18" s="99"/>
      <c r="OS18" s="99"/>
      <c r="OT18" s="99"/>
      <c r="OU18" s="99"/>
      <c r="OV18" s="99"/>
      <c r="OW18" s="99"/>
      <c r="OX18" s="99"/>
      <c r="OY18" s="99"/>
      <c r="OZ18" s="99"/>
      <c r="PA18" s="99"/>
      <c r="PB18" s="99"/>
      <c r="PC18" s="99"/>
      <c r="PD18" s="99"/>
      <c r="PE18" s="99"/>
      <c r="PF18" s="99"/>
      <c r="PG18" s="99"/>
      <c r="PH18" s="99"/>
      <c r="PI18" s="99"/>
      <c r="PJ18" s="99"/>
      <c r="PK18" s="99"/>
      <c r="PL18" s="99"/>
      <c r="PM18" s="99"/>
      <c r="PN18" s="99"/>
      <c r="PO18" s="99"/>
      <c r="PP18" s="99"/>
      <c r="PQ18" s="99"/>
      <c r="PR18" s="99"/>
      <c r="PS18" s="99"/>
      <c r="PT18" s="99"/>
      <c r="PU18" s="99"/>
      <c r="PV18" s="99"/>
      <c r="PW18" s="99"/>
      <c r="PX18" s="99"/>
      <c r="PY18" s="99"/>
      <c r="PZ18" s="99"/>
      <c r="QA18" s="99"/>
      <c r="QB18" s="99"/>
      <c r="QC18" s="99"/>
      <c r="QD18" s="99"/>
      <c r="QE18" s="99"/>
      <c r="QF18" s="99"/>
      <c r="QG18" s="99"/>
      <c r="QH18" s="99"/>
      <c r="QI18" s="99"/>
      <c r="QJ18" s="99"/>
      <c r="QK18" s="99"/>
      <c r="QL18" s="99"/>
      <c r="QM18" s="99"/>
      <c r="QN18" s="99"/>
      <c r="QO18" s="99"/>
      <c r="QP18" s="99"/>
      <c r="QQ18" s="99"/>
      <c r="QR18" s="99"/>
      <c r="QS18" s="99"/>
      <c r="QT18" s="99"/>
      <c r="QU18" s="99"/>
      <c r="QV18" s="99"/>
      <c r="QW18" s="99"/>
      <c r="QX18" s="99"/>
      <c r="QY18" s="99"/>
      <c r="QZ18" s="99"/>
      <c r="RA18" s="99"/>
      <c r="RB18" s="99"/>
      <c r="RC18" s="99"/>
      <c r="RD18" s="99"/>
      <c r="RE18" s="99"/>
      <c r="RF18" s="99"/>
      <c r="RG18" s="99"/>
      <c r="RH18" s="99"/>
      <c r="RI18" s="99"/>
      <c r="RJ18" s="99"/>
      <c r="RK18" s="99"/>
      <c r="RL18" s="99"/>
      <c r="RM18" s="99"/>
      <c r="RN18" s="99"/>
      <c r="RO18" s="99"/>
      <c r="RP18" s="99"/>
      <c r="RQ18" s="99"/>
      <c r="RR18" s="99"/>
      <c r="RS18" s="99"/>
      <c r="RT18" s="99"/>
      <c r="RU18" s="99"/>
      <c r="RV18" s="99"/>
      <c r="RW18" s="99"/>
      <c r="RX18" s="99"/>
      <c r="RY18" s="99"/>
      <c r="RZ18" s="99"/>
      <c r="SA18" s="99"/>
      <c r="SB18" s="99"/>
      <c r="SC18" s="99"/>
      <c r="SD18" s="99"/>
      <c r="SE18" s="99"/>
      <c r="SF18" s="99"/>
      <c r="SG18" s="99"/>
      <c r="SH18" s="99"/>
      <c r="SI18" s="99"/>
      <c r="SJ18" s="99"/>
      <c r="SK18" s="99"/>
      <c r="SL18" s="99"/>
      <c r="SM18" s="99"/>
      <c r="SN18" s="99"/>
      <c r="SO18" s="99"/>
      <c r="SP18" s="99"/>
      <c r="SQ18" s="99"/>
      <c r="SR18" s="99"/>
      <c r="SS18" s="99"/>
      <c r="ST18" s="99"/>
      <c r="SU18" s="99"/>
    </row>
    <row r="19" spans="1:515" s="16" customFormat="1" ht="15" customHeight="1">
      <c r="A19" s="53"/>
      <c r="B19" s="591"/>
      <c r="C19" s="591"/>
      <c r="D19" s="591"/>
      <c r="E19" s="591"/>
      <c r="F19" s="591"/>
      <c r="G19" s="591"/>
      <c r="H19" s="591"/>
      <c r="I19" s="591"/>
      <c r="J19" s="591"/>
      <c r="K19" s="591"/>
      <c r="L19" s="591"/>
      <c r="M19" s="591"/>
      <c r="N19" s="591"/>
      <c r="O19" s="591"/>
      <c r="P19" s="591"/>
      <c r="Q19" s="155"/>
      <c r="R19" s="99"/>
      <c r="S19" s="99"/>
      <c r="T19" s="99"/>
      <c r="U19" s="99"/>
      <c r="V19" s="99"/>
      <c r="W19" s="99"/>
      <c r="X19" s="99"/>
      <c r="Y19" s="99"/>
      <c r="Z19" s="99"/>
      <c r="AA19" s="99"/>
      <c r="AB19" s="99"/>
      <c r="AC19" s="99"/>
      <c r="AD19" s="99"/>
      <c r="AE19" s="99"/>
      <c r="AF19" s="99"/>
      <c r="AG19" s="99"/>
      <c r="AH19" s="99"/>
      <c r="AI19" s="99"/>
      <c r="AJ19" s="99"/>
      <c r="AK19" s="99"/>
      <c r="AL19" s="99"/>
      <c r="AM19" s="99"/>
      <c r="AN19" s="99"/>
      <c r="AO19" s="99"/>
      <c r="AP19" s="99"/>
      <c r="AQ19" s="99"/>
      <c r="AR19" s="99"/>
      <c r="AS19" s="99"/>
      <c r="AT19" s="99"/>
      <c r="AU19" s="99"/>
      <c r="AV19" s="99"/>
      <c r="AW19" s="99"/>
      <c r="AX19" s="99"/>
      <c r="AY19" s="99"/>
      <c r="AZ19" s="99"/>
      <c r="BA19" s="99"/>
      <c r="BB19" s="99"/>
      <c r="BC19" s="99"/>
      <c r="BD19" s="99"/>
      <c r="BE19" s="99"/>
      <c r="BF19" s="99"/>
      <c r="BG19" s="99"/>
      <c r="BH19" s="99"/>
      <c r="BI19" s="99"/>
      <c r="BJ19" s="99"/>
      <c r="BK19" s="99"/>
      <c r="BL19" s="99"/>
      <c r="BM19" s="99"/>
      <c r="BN19" s="99"/>
      <c r="BO19" s="99"/>
      <c r="BP19" s="99"/>
      <c r="BQ19" s="99"/>
      <c r="BR19" s="99"/>
      <c r="BS19" s="99"/>
      <c r="BT19" s="99"/>
      <c r="BU19" s="99"/>
      <c r="BV19" s="99"/>
      <c r="BW19" s="99"/>
      <c r="BX19" s="99"/>
      <c r="BY19" s="99"/>
      <c r="BZ19" s="99"/>
      <c r="CA19" s="99"/>
      <c r="CB19" s="99"/>
      <c r="CC19" s="99"/>
      <c r="CD19" s="99"/>
      <c r="CE19" s="99"/>
      <c r="CF19" s="99"/>
      <c r="CG19" s="99"/>
      <c r="CH19" s="99"/>
      <c r="CI19" s="99"/>
      <c r="CJ19" s="99"/>
      <c r="CK19" s="99"/>
      <c r="CL19" s="99"/>
      <c r="CM19" s="99"/>
      <c r="CN19" s="99"/>
      <c r="CO19" s="99"/>
      <c r="CP19" s="99"/>
      <c r="CQ19" s="99"/>
      <c r="CR19" s="99"/>
      <c r="CS19" s="99"/>
      <c r="CT19" s="99"/>
      <c r="CU19" s="99"/>
      <c r="CV19" s="99"/>
      <c r="CW19" s="99"/>
      <c r="CX19" s="99"/>
      <c r="CY19" s="99"/>
      <c r="CZ19" s="99"/>
      <c r="DA19" s="99"/>
      <c r="DB19" s="99"/>
      <c r="DC19" s="99"/>
      <c r="DD19" s="99"/>
      <c r="DE19" s="99"/>
      <c r="DF19" s="99"/>
      <c r="DG19" s="99"/>
      <c r="DH19" s="99"/>
      <c r="DI19" s="99"/>
      <c r="DJ19" s="99"/>
      <c r="DK19" s="99"/>
      <c r="DL19" s="99"/>
      <c r="DM19" s="99"/>
      <c r="DN19" s="99"/>
      <c r="DO19" s="99"/>
      <c r="DP19" s="99"/>
      <c r="DQ19" s="99"/>
      <c r="DR19" s="99"/>
      <c r="DS19" s="99"/>
      <c r="DT19" s="99"/>
      <c r="DU19" s="99"/>
      <c r="DV19" s="99"/>
      <c r="DW19" s="99"/>
      <c r="DX19" s="99"/>
      <c r="DY19" s="99"/>
      <c r="DZ19" s="99"/>
      <c r="EA19" s="99"/>
      <c r="EB19" s="99"/>
      <c r="EC19" s="99"/>
      <c r="ED19" s="99"/>
      <c r="EE19" s="99"/>
      <c r="EF19" s="99"/>
      <c r="EG19" s="99"/>
      <c r="EH19" s="99"/>
      <c r="EI19" s="99"/>
      <c r="EJ19" s="99"/>
      <c r="EK19" s="99"/>
      <c r="EL19" s="99"/>
      <c r="EM19" s="99"/>
      <c r="EN19" s="99"/>
      <c r="EO19" s="99"/>
      <c r="EP19" s="99"/>
      <c r="EQ19" s="99"/>
      <c r="ER19" s="99"/>
      <c r="ES19" s="99"/>
      <c r="ET19" s="99"/>
      <c r="EU19" s="99"/>
      <c r="EV19" s="99"/>
      <c r="EW19" s="99"/>
      <c r="EX19" s="99"/>
      <c r="EY19" s="99"/>
      <c r="EZ19" s="99"/>
      <c r="FA19" s="99"/>
      <c r="FB19" s="99"/>
      <c r="FC19" s="99"/>
      <c r="FD19" s="99"/>
      <c r="FE19" s="99"/>
      <c r="FF19" s="99"/>
      <c r="FG19" s="99"/>
      <c r="FH19" s="99"/>
      <c r="FI19" s="99"/>
      <c r="FJ19" s="99"/>
      <c r="FK19" s="99"/>
      <c r="FL19" s="99"/>
      <c r="FM19" s="99"/>
      <c r="FN19" s="99"/>
      <c r="FO19" s="99"/>
      <c r="FP19" s="99"/>
      <c r="FQ19" s="99"/>
      <c r="FR19" s="99"/>
      <c r="FS19" s="99"/>
      <c r="FT19" s="99"/>
      <c r="FU19" s="99"/>
      <c r="FV19" s="99"/>
      <c r="FW19" s="99"/>
      <c r="FX19" s="99"/>
      <c r="FY19" s="99"/>
      <c r="FZ19" s="99"/>
      <c r="GA19" s="99"/>
      <c r="GB19" s="99"/>
      <c r="GC19" s="99"/>
      <c r="GD19" s="99"/>
      <c r="GE19" s="99"/>
      <c r="GF19" s="99"/>
      <c r="GG19" s="99"/>
      <c r="GH19" s="99"/>
      <c r="GI19" s="99"/>
      <c r="GJ19" s="99"/>
      <c r="GK19" s="99"/>
      <c r="GL19" s="99"/>
      <c r="GM19" s="99"/>
      <c r="GN19" s="99"/>
      <c r="GO19" s="99"/>
      <c r="GP19" s="99"/>
      <c r="GQ19" s="99"/>
      <c r="GR19" s="99"/>
      <c r="GS19" s="99"/>
      <c r="GT19" s="99"/>
      <c r="GU19" s="99"/>
      <c r="GV19" s="99"/>
      <c r="GW19" s="99"/>
      <c r="GX19" s="99"/>
      <c r="GY19" s="99"/>
      <c r="GZ19" s="99"/>
      <c r="HA19" s="99"/>
      <c r="HB19" s="99"/>
      <c r="HC19" s="99"/>
      <c r="HD19" s="99"/>
      <c r="HE19" s="99"/>
      <c r="HF19" s="99"/>
      <c r="HG19" s="99"/>
      <c r="HH19" s="99"/>
      <c r="HI19" s="99"/>
      <c r="HJ19" s="99"/>
      <c r="HK19" s="99"/>
      <c r="HL19" s="99"/>
      <c r="HM19" s="99"/>
      <c r="HN19" s="99"/>
      <c r="HO19" s="99"/>
      <c r="HP19" s="99"/>
      <c r="HQ19" s="99"/>
      <c r="HR19" s="99"/>
      <c r="HS19" s="99"/>
      <c r="HT19" s="99"/>
      <c r="HU19" s="99"/>
      <c r="HV19" s="99"/>
      <c r="HW19" s="99"/>
      <c r="HX19" s="99"/>
      <c r="HY19" s="99"/>
      <c r="HZ19" s="99"/>
      <c r="IA19" s="99"/>
      <c r="IB19" s="99"/>
      <c r="IC19" s="99"/>
      <c r="ID19" s="99"/>
      <c r="IE19" s="99"/>
      <c r="IF19" s="99"/>
      <c r="IG19" s="99"/>
      <c r="IH19" s="99"/>
      <c r="II19" s="99"/>
      <c r="IJ19" s="99"/>
      <c r="IK19" s="99"/>
      <c r="IL19" s="99"/>
      <c r="IM19" s="99"/>
      <c r="IN19" s="99"/>
      <c r="IO19" s="99"/>
      <c r="IP19" s="99"/>
      <c r="IQ19" s="99"/>
      <c r="IR19" s="99"/>
      <c r="IS19" s="99"/>
      <c r="IT19" s="99"/>
      <c r="IU19" s="99"/>
      <c r="IV19" s="99"/>
      <c r="IW19" s="99"/>
      <c r="IX19" s="99"/>
      <c r="IY19" s="99"/>
      <c r="IZ19" s="99"/>
      <c r="JA19" s="99"/>
      <c r="JB19" s="99"/>
      <c r="JC19" s="99"/>
      <c r="JD19" s="99"/>
      <c r="JE19" s="99"/>
      <c r="JF19" s="99"/>
      <c r="JG19" s="99"/>
      <c r="JH19" s="99"/>
      <c r="JI19" s="99"/>
      <c r="JJ19" s="99"/>
      <c r="JK19" s="99"/>
      <c r="JL19" s="99"/>
      <c r="JM19" s="99"/>
      <c r="JN19" s="99"/>
      <c r="JO19" s="99"/>
      <c r="JP19" s="99"/>
      <c r="JQ19" s="99"/>
      <c r="JR19" s="99"/>
      <c r="JS19" s="99"/>
      <c r="JT19" s="99"/>
      <c r="JU19" s="99"/>
      <c r="JV19" s="99"/>
      <c r="JW19" s="99"/>
      <c r="JX19" s="99"/>
      <c r="JY19" s="99"/>
      <c r="JZ19" s="99"/>
      <c r="KA19" s="99"/>
      <c r="KB19" s="99"/>
      <c r="KC19" s="99"/>
      <c r="KD19" s="99"/>
      <c r="KE19" s="99"/>
      <c r="KF19" s="99"/>
      <c r="KG19" s="99"/>
      <c r="KH19" s="99"/>
      <c r="KI19" s="99"/>
      <c r="KJ19" s="99"/>
      <c r="KK19" s="99"/>
      <c r="KL19" s="99"/>
      <c r="KM19" s="99"/>
      <c r="KN19" s="99"/>
      <c r="KO19" s="99"/>
      <c r="KP19" s="99"/>
      <c r="KQ19" s="99"/>
      <c r="KR19" s="99"/>
      <c r="KS19" s="99"/>
      <c r="KT19" s="99"/>
      <c r="KU19" s="99"/>
      <c r="KV19" s="99"/>
      <c r="KW19" s="99"/>
      <c r="KX19" s="99"/>
      <c r="KY19" s="99"/>
      <c r="KZ19" s="99"/>
      <c r="LA19" s="99"/>
      <c r="LB19" s="99"/>
      <c r="LC19" s="99"/>
      <c r="LD19" s="99"/>
      <c r="LE19" s="99"/>
      <c r="LF19" s="99"/>
      <c r="LG19" s="99"/>
      <c r="LH19" s="99"/>
      <c r="LI19" s="99"/>
      <c r="LJ19" s="99"/>
      <c r="LK19" s="99"/>
      <c r="LL19" s="99"/>
      <c r="LM19" s="99"/>
      <c r="LN19" s="99"/>
      <c r="LO19" s="99"/>
      <c r="LP19" s="99"/>
      <c r="LQ19" s="99"/>
      <c r="LR19" s="99"/>
      <c r="LS19" s="99"/>
      <c r="LT19" s="99"/>
      <c r="LU19" s="99"/>
      <c r="LV19" s="99"/>
      <c r="LW19" s="99"/>
      <c r="LX19" s="99"/>
      <c r="LY19" s="99"/>
      <c r="LZ19" s="99"/>
      <c r="MA19" s="99"/>
      <c r="MB19" s="99"/>
      <c r="MC19" s="99"/>
      <c r="MD19" s="99"/>
      <c r="ME19" s="99"/>
      <c r="MF19" s="99"/>
      <c r="MG19" s="99"/>
      <c r="MH19" s="99"/>
      <c r="MI19" s="99"/>
      <c r="MJ19" s="99"/>
      <c r="MK19" s="99"/>
      <c r="ML19" s="99"/>
      <c r="MM19" s="99"/>
      <c r="MN19" s="99"/>
      <c r="MO19" s="99"/>
      <c r="MP19" s="99"/>
      <c r="MQ19" s="99"/>
      <c r="MR19" s="99"/>
      <c r="MS19" s="99"/>
      <c r="MT19" s="99"/>
      <c r="MU19" s="99"/>
      <c r="MV19" s="99"/>
      <c r="MW19" s="99"/>
      <c r="MX19" s="99"/>
      <c r="MY19" s="99"/>
      <c r="MZ19" s="99"/>
      <c r="NA19" s="99"/>
      <c r="NB19" s="99"/>
      <c r="NC19" s="99"/>
      <c r="ND19" s="99"/>
      <c r="NE19" s="99"/>
      <c r="NF19" s="99"/>
      <c r="NG19" s="99"/>
      <c r="NH19" s="99"/>
      <c r="NI19" s="99"/>
      <c r="NJ19" s="99"/>
      <c r="NK19" s="99"/>
      <c r="NL19" s="99"/>
      <c r="NM19" s="99"/>
      <c r="NN19" s="99"/>
      <c r="NO19" s="99"/>
      <c r="NP19" s="99"/>
      <c r="NQ19" s="99"/>
      <c r="NR19" s="99"/>
      <c r="NS19" s="99"/>
      <c r="NT19" s="99"/>
      <c r="NU19" s="99"/>
      <c r="NV19" s="99"/>
      <c r="NW19" s="99"/>
      <c r="NX19" s="99"/>
      <c r="NY19" s="99"/>
      <c r="NZ19" s="99"/>
      <c r="OA19" s="99"/>
      <c r="OB19" s="99"/>
      <c r="OC19" s="99"/>
      <c r="OD19" s="99"/>
      <c r="OE19" s="99"/>
      <c r="OF19" s="99"/>
      <c r="OG19" s="99"/>
      <c r="OH19" s="99"/>
      <c r="OI19" s="99"/>
      <c r="OJ19" s="99"/>
      <c r="OK19" s="99"/>
      <c r="OL19" s="99"/>
      <c r="OM19" s="99"/>
      <c r="ON19" s="99"/>
      <c r="OO19" s="99"/>
      <c r="OP19" s="99"/>
      <c r="OQ19" s="99"/>
      <c r="OR19" s="99"/>
      <c r="OS19" s="99"/>
      <c r="OT19" s="99"/>
      <c r="OU19" s="99"/>
      <c r="OV19" s="99"/>
      <c r="OW19" s="99"/>
      <c r="OX19" s="99"/>
      <c r="OY19" s="99"/>
      <c r="OZ19" s="99"/>
      <c r="PA19" s="99"/>
      <c r="PB19" s="99"/>
      <c r="PC19" s="99"/>
      <c r="PD19" s="99"/>
      <c r="PE19" s="99"/>
      <c r="PF19" s="99"/>
      <c r="PG19" s="99"/>
      <c r="PH19" s="99"/>
      <c r="PI19" s="99"/>
      <c r="PJ19" s="99"/>
      <c r="PK19" s="99"/>
      <c r="PL19" s="99"/>
      <c r="PM19" s="99"/>
      <c r="PN19" s="99"/>
      <c r="PO19" s="99"/>
      <c r="PP19" s="99"/>
      <c r="PQ19" s="99"/>
      <c r="PR19" s="99"/>
      <c r="PS19" s="99"/>
      <c r="PT19" s="99"/>
      <c r="PU19" s="99"/>
      <c r="PV19" s="99"/>
      <c r="PW19" s="99"/>
      <c r="PX19" s="99"/>
      <c r="PY19" s="99"/>
      <c r="PZ19" s="99"/>
      <c r="QA19" s="99"/>
      <c r="QB19" s="99"/>
      <c r="QC19" s="99"/>
      <c r="QD19" s="99"/>
      <c r="QE19" s="99"/>
      <c r="QF19" s="99"/>
      <c r="QG19" s="99"/>
      <c r="QH19" s="99"/>
      <c r="QI19" s="99"/>
      <c r="QJ19" s="99"/>
      <c r="QK19" s="99"/>
      <c r="QL19" s="99"/>
      <c r="QM19" s="99"/>
      <c r="QN19" s="99"/>
      <c r="QO19" s="99"/>
      <c r="QP19" s="99"/>
      <c r="QQ19" s="99"/>
      <c r="QR19" s="99"/>
      <c r="QS19" s="99"/>
      <c r="QT19" s="99"/>
      <c r="QU19" s="99"/>
      <c r="QV19" s="99"/>
      <c r="QW19" s="99"/>
      <c r="QX19" s="99"/>
      <c r="QY19" s="99"/>
      <c r="QZ19" s="99"/>
      <c r="RA19" s="99"/>
      <c r="RB19" s="99"/>
      <c r="RC19" s="99"/>
      <c r="RD19" s="99"/>
      <c r="RE19" s="99"/>
      <c r="RF19" s="99"/>
      <c r="RG19" s="99"/>
      <c r="RH19" s="99"/>
      <c r="RI19" s="99"/>
      <c r="RJ19" s="99"/>
      <c r="RK19" s="99"/>
      <c r="RL19" s="99"/>
      <c r="RM19" s="99"/>
      <c r="RN19" s="99"/>
      <c r="RO19" s="99"/>
      <c r="RP19" s="99"/>
      <c r="RQ19" s="99"/>
      <c r="RR19" s="99"/>
      <c r="RS19" s="99"/>
      <c r="RT19" s="99"/>
      <c r="RU19" s="99"/>
      <c r="RV19" s="99"/>
      <c r="RW19" s="99"/>
      <c r="RX19" s="99"/>
      <c r="RY19" s="99"/>
      <c r="RZ19" s="99"/>
      <c r="SA19" s="99"/>
      <c r="SB19" s="99"/>
      <c r="SC19" s="99"/>
      <c r="SD19" s="99"/>
      <c r="SE19" s="99"/>
      <c r="SF19" s="99"/>
      <c r="SG19" s="99"/>
      <c r="SH19" s="99"/>
      <c r="SI19" s="99"/>
      <c r="SJ19" s="99"/>
      <c r="SK19" s="99"/>
      <c r="SL19" s="99"/>
      <c r="SM19" s="99"/>
      <c r="SN19" s="99"/>
      <c r="SO19" s="99"/>
      <c r="SP19" s="99"/>
      <c r="SQ19" s="99"/>
      <c r="SR19" s="99"/>
      <c r="SS19" s="99"/>
      <c r="ST19" s="99"/>
      <c r="SU19" s="99"/>
    </row>
    <row r="20" spans="1:515" s="16" customFormat="1" ht="15" customHeight="1">
      <c r="A20" s="53"/>
      <c r="B20" s="590" t="s">
        <v>134</v>
      </c>
      <c r="C20" s="590"/>
      <c r="D20" s="590"/>
      <c r="E20" s="590"/>
      <c r="F20" s="590"/>
      <c r="G20" s="590"/>
      <c r="H20" s="590"/>
      <c r="I20" s="590"/>
      <c r="J20" s="590"/>
      <c r="K20" s="590"/>
      <c r="L20" s="590"/>
      <c r="M20" s="590"/>
      <c r="N20" s="590"/>
      <c r="O20" s="590"/>
      <c r="P20" s="590"/>
      <c r="Q20" s="155"/>
      <c r="R20" s="99"/>
      <c r="S20" s="99"/>
      <c r="T20" s="99"/>
      <c r="U20" s="99"/>
      <c r="V20" s="99"/>
      <c r="W20" s="99"/>
      <c r="X20" s="99"/>
      <c r="Y20" s="99"/>
      <c r="Z20" s="99"/>
      <c r="AA20" s="99"/>
      <c r="AB20" s="99"/>
      <c r="AC20" s="99"/>
      <c r="AD20" s="99"/>
      <c r="AE20" s="99"/>
      <c r="AF20" s="99"/>
      <c r="AG20" s="99"/>
      <c r="AH20" s="99"/>
      <c r="AI20" s="99"/>
      <c r="AJ20" s="99"/>
      <c r="AK20" s="99"/>
      <c r="AL20" s="99"/>
      <c r="AM20" s="99"/>
      <c r="AN20" s="99"/>
      <c r="AO20" s="99"/>
      <c r="AP20" s="99"/>
      <c r="AQ20" s="99"/>
      <c r="AR20" s="99"/>
      <c r="AS20" s="99"/>
      <c r="AT20" s="99"/>
      <c r="AU20" s="99"/>
      <c r="AV20" s="99"/>
      <c r="AW20" s="99"/>
      <c r="AX20" s="99"/>
      <c r="AY20" s="99"/>
      <c r="AZ20" s="99"/>
      <c r="BA20" s="99"/>
      <c r="BB20" s="99"/>
      <c r="BC20" s="99"/>
      <c r="BD20" s="99"/>
      <c r="BE20" s="99"/>
      <c r="BF20" s="99"/>
      <c r="BG20" s="99"/>
      <c r="BH20" s="99"/>
      <c r="BI20" s="99"/>
      <c r="BJ20" s="99"/>
      <c r="BK20" s="99"/>
      <c r="BL20" s="99"/>
      <c r="BM20" s="99"/>
      <c r="BN20" s="99"/>
      <c r="BO20" s="99"/>
      <c r="BP20" s="99"/>
      <c r="BQ20" s="99"/>
      <c r="BR20" s="99"/>
      <c r="BS20" s="99"/>
      <c r="BT20" s="99"/>
      <c r="BU20" s="99"/>
      <c r="BV20" s="99"/>
      <c r="BW20" s="99"/>
      <c r="BX20" s="99"/>
      <c r="BY20" s="99"/>
      <c r="BZ20" s="99"/>
      <c r="CA20" s="99"/>
      <c r="CB20" s="99"/>
      <c r="CC20" s="99"/>
      <c r="CD20" s="99"/>
      <c r="CE20" s="99"/>
      <c r="CF20" s="99"/>
      <c r="CG20" s="99"/>
      <c r="CH20" s="99"/>
      <c r="CI20" s="99"/>
      <c r="CJ20" s="99"/>
      <c r="CK20" s="99"/>
      <c r="CL20" s="99"/>
      <c r="CM20" s="99"/>
      <c r="CN20" s="99"/>
      <c r="CO20" s="99"/>
      <c r="CP20" s="99"/>
      <c r="CQ20" s="99"/>
      <c r="CR20" s="99"/>
      <c r="CS20" s="99"/>
      <c r="CT20" s="99"/>
      <c r="CU20" s="99"/>
      <c r="CV20" s="99"/>
      <c r="CW20" s="99"/>
      <c r="CX20" s="99"/>
      <c r="CY20" s="99"/>
      <c r="CZ20" s="99"/>
      <c r="DA20" s="99"/>
      <c r="DB20" s="99"/>
      <c r="DC20" s="99"/>
      <c r="DD20" s="99"/>
      <c r="DE20" s="99"/>
      <c r="DF20" s="99"/>
      <c r="DG20" s="99"/>
      <c r="DH20" s="99"/>
      <c r="DI20" s="99"/>
      <c r="DJ20" s="99"/>
      <c r="DK20" s="99"/>
      <c r="DL20" s="99"/>
      <c r="DM20" s="99"/>
      <c r="DN20" s="99"/>
      <c r="DO20" s="99"/>
      <c r="DP20" s="99"/>
      <c r="DQ20" s="99"/>
      <c r="DR20" s="99"/>
      <c r="DS20" s="99"/>
      <c r="DT20" s="99"/>
      <c r="DU20" s="99"/>
      <c r="DV20" s="99"/>
      <c r="DW20" s="99"/>
      <c r="DX20" s="99"/>
      <c r="DY20" s="99"/>
      <c r="DZ20" s="99"/>
      <c r="EA20" s="99"/>
      <c r="EB20" s="99"/>
      <c r="EC20" s="99"/>
      <c r="ED20" s="99"/>
      <c r="EE20" s="99"/>
      <c r="EF20" s="99"/>
      <c r="EG20" s="99"/>
      <c r="EH20" s="99"/>
      <c r="EI20" s="99"/>
      <c r="EJ20" s="99"/>
      <c r="EK20" s="99"/>
      <c r="EL20" s="99"/>
      <c r="EM20" s="99"/>
      <c r="EN20" s="99"/>
      <c r="EO20" s="99"/>
      <c r="EP20" s="99"/>
      <c r="EQ20" s="99"/>
      <c r="ER20" s="99"/>
      <c r="ES20" s="99"/>
      <c r="ET20" s="99"/>
      <c r="EU20" s="99"/>
      <c r="EV20" s="99"/>
      <c r="EW20" s="99"/>
      <c r="EX20" s="99"/>
      <c r="EY20" s="99"/>
      <c r="EZ20" s="99"/>
      <c r="FA20" s="99"/>
      <c r="FB20" s="99"/>
      <c r="FC20" s="99"/>
      <c r="FD20" s="99"/>
      <c r="FE20" s="99"/>
      <c r="FF20" s="99"/>
      <c r="FG20" s="99"/>
      <c r="FH20" s="99"/>
      <c r="FI20" s="99"/>
      <c r="FJ20" s="99"/>
      <c r="FK20" s="99"/>
      <c r="FL20" s="99"/>
      <c r="FM20" s="99"/>
      <c r="FN20" s="99"/>
      <c r="FO20" s="99"/>
      <c r="FP20" s="99"/>
      <c r="FQ20" s="99"/>
      <c r="FR20" s="99"/>
      <c r="FS20" s="99"/>
      <c r="FT20" s="99"/>
      <c r="FU20" s="99"/>
      <c r="FV20" s="99"/>
      <c r="FW20" s="99"/>
      <c r="FX20" s="99"/>
      <c r="FY20" s="99"/>
      <c r="FZ20" s="99"/>
      <c r="GA20" s="99"/>
      <c r="GB20" s="99"/>
      <c r="GC20" s="99"/>
      <c r="GD20" s="99"/>
      <c r="GE20" s="99"/>
      <c r="GF20" s="99"/>
      <c r="GG20" s="99"/>
      <c r="GH20" s="99"/>
      <c r="GI20" s="99"/>
      <c r="GJ20" s="99"/>
      <c r="GK20" s="99"/>
      <c r="GL20" s="99"/>
      <c r="GM20" s="99"/>
      <c r="GN20" s="99"/>
      <c r="GO20" s="99"/>
      <c r="GP20" s="99"/>
      <c r="GQ20" s="99"/>
      <c r="GR20" s="99"/>
      <c r="GS20" s="99"/>
      <c r="GT20" s="99"/>
      <c r="GU20" s="99"/>
      <c r="GV20" s="99"/>
      <c r="GW20" s="99"/>
      <c r="GX20" s="99"/>
      <c r="GY20" s="99"/>
      <c r="GZ20" s="99"/>
      <c r="HA20" s="99"/>
      <c r="HB20" s="99"/>
      <c r="HC20" s="99"/>
      <c r="HD20" s="99"/>
      <c r="HE20" s="99"/>
      <c r="HF20" s="99"/>
      <c r="HG20" s="99"/>
      <c r="HH20" s="99"/>
      <c r="HI20" s="99"/>
      <c r="HJ20" s="99"/>
      <c r="HK20" s="99"/>
      <c r="HL20" s="99"/>
      <c r="HM20" s="99"/>
      <c r="HN20" s="99"/>
      <c r="HO20" s="99"/>
      <c r="HP20" s="99"/>
      <c r="HQ20" s="99"/>
      <c r="HR20" s="99"/>
      <c r="HS20" s="99"/>
      <c r="HT20" s="99"/>
      <c r="HU20" s="99"/>
      <c r="HV20" s="99"/>
      <c r="HW20" s="99"/>
      <c r="HX20" s="99"/>
      <c r="HY20" s="99"/>
      <c r="HZ20" s="99"/>
      <c r="IA20" s="99"/>
      <c r="IB20" s="99"/>
      <c r="IC20" s="99"/>
      <c r="ID20" s="99"/>
      <c r="IE20" s="99"/>
      <c r="IF20" s="99"/>
      <c r="IG20" s="99"/>
      <c r="IH20" s="99"/>
      <c r="II20" s="99"/>
      <c r="IJ20" s="99"/>
      <c r="IK20" s="99"/>
      <c r="IL20" s="99"/>
      <c r="IM20" s="99"/>
      <c r="IN20" s="99"/>
      <c r="IO20" s="99"/>
      <c r="IP20" s="99"/>
      <c r="IQ20" s="99"/>
      <c r="IR20" s="99"/>
      <c r="IS20" s="99"/>
      <c r="IT20" s="99"/>
      <c r="IU20" s="99"/>
      <c r="IV20" s="99"/>
      <c r="IW20" s="99"/>
      <c r="IX20" s="99"/>
      <c r="IY20" s="99"/>
      <c r="IZ20" s="99"/>
      <c r="JA20" s="99"/>
      <c r="JB20" s="99"/>
      <c r="JC20" s="99"/>
      <c r="JD20" s="99"/>
      <c r="JE20" s="99"/>
      <c r="JF20" s="99"/>
      <c r="JG20" s="99"/>
      <c r="JH20" s="99"/>
      <c r="JI20" s="99"/>
      <c r="JJ20" s="99"/>
      <c r="JK20" s="99"/>
      <c r="JL20" s="99"/>
      <c r="JM20" s="99"/>
      <c r="JN20" s="99"/>
      <c r="JO20" s="99"/>
      <c r="JP20" s="99"/>
      <c r="JQ20" s="99"/>
      <c r="JR20" s="99"/>
      <c r="JS20" s="99"/>
      <c r="JT20" s="99"/>
      <c r="JU20" s="99"/>
      <c r="JV20" s="99"/>
      <c r="JW20" s="99"/>
      <c r="JX20" s="99"/>
      <c r="JY20" s="99"/>
      <c r="JZ20" s="99"/>
      <c r="KA20" s="99"/>
      <c r="KB20" s="99"/>
      <c r="KC20" s="99"/>
      <c r="KD20" s="99"/>
      <c r="KE20" s="99"/>
      <c r="KF20" s="99"/>
      <c r="KG20" s="99"/>
      <c r="KH20" s="99"/>
      <c r="KI20" s="99"/>
      <c r="KJ20" s="99"/>
      <c r="KK20" s="99"/>
      <c r="KL20" s="99"/>
      <c r="KM20" s="99"/>
      <c r="KN20" s="99"/>
      <c r="KO20" s="99"/>
      <c r="KP20" s="99"/>
      <c r="KQ20" s="99"/>
      <c r="KR20" s="99"/>
      <c r="KS20" s="99"/>
      <c r="KT20" s="99"/>
      <c r="KU20" s="99"/>
      <c r="KV20" s="99"/>
      <c r="KW20" s="99"/>
      <c r="KX20" s="99"/>
      <c r="KY20" s="99"/>
      <c r="KZ20" s="99"/>
      <c r="LA20" s="99"/>
      <c r="LB20" s="99"/>
      <c r="LC20" s="99"/>
      <c r="LD20" s="99"/>
      <c r="LE20" s="99"/>
      <c r="LF20" s="99"/>
      <c r="LG20" s="99"/>
      <c r="LH20" s="99"/>
      <c r="LI20" s="99"/>
      <c r="LJ20" s="99"/>
      <c r="LK20" s="99"/>
      <c r="LL20" s="99"/>
      <c r="LM20" s="99"/>
      <c r="LN20" s="99"/>
      <c r="LO20" s="99"/>
      <c r="LP20" s="99"/>
      <c r="LQ20" s="99"/>
      <c r="LR20" s="99"/>
      <c r="LS20" s="99"/>
      <c r="LT20" s="99"/>
      <c r="LU20" s="99"/>
      <c r="LV20" s="99"/>
      <c r="LW20" s="99"/>
      <c r="LX20" s="99"/>
      <c r="LY20" s="99"/>
      <c r="LZ20" s="99"/>
      <c r="MA20" s="99"/>
      <c r="MB20" s="99"/>
      <c r="MC20" s="99"/>
      <c r="MD20" s="99"/>
      <c r="ME20" s="99"/>
      <c r="MF20" s="99"/>
      <c r="MG20" s="99"/>
      <c r="MH20" s="99"/>
      <c r="MI20" s="99"/>
      <c r="MJ20" s="99"/>
      <c r="MK20" s="99"/>
      <c r="ML20" s="99"/>
      <c r="MM20" s="99"/>
      <c r="MN20" s="99"/>
      <c r="MO20" s="99"/>
      <c r="MP20" s="99"/>
      <c r="MQ20" s="99"/>
      <c r="MR20" s="99"/>
      <c r="MS20" s="99"/>
      <c r="MT20" s="99"/>
      <c r="MU20" s="99"/>
      <c r="MV20" s="99"/>
      <c r="MW20" s="99"/>
      <c r="MX20" s="99"/>
      <c r="MY20" s="99"/>
      <c r="MZ20" s="99"/>
      <c r="NA20" s="99"/>
      <c r="NB20" s="99"/>
      <c r="NC20" s="99"/>
      <c r="ND20" s="99"/>
      <c r="NE20" s="99"/>
      <c r="NF20" s="99"/>
      <c r="NG20" s="99"/>
      <c r="NH20" s="99"/>
      <c r="NI20" s="99"/>
      <c r="NJ20" s="99"/>
      <c r="NK20" s="99"/>
      <c r="NL20" s="99"/>
      <c r="NM20" s="99"/>
      <c r="NN20" s="99"/>
      <c r="NO20" s="99"/>
      <c r="NP20" s="99"/>
      <c r="NQ20" s="99"/>
      <c r="NR20" s="99"/>
      <c r="NS20" s="99"/>
      <c r="NT20" s="99"/>
      <c r="NU20" s="99"/>
      <c r="NV20" s="99"/>
      <c r="NW20" s="99"/>
      <c r="NX20" s="99"/>
      <c r="NY20" s="99"/>
      <c r="NZ20" s="99"/>
      <c r="OA20" s="99"/>
      <c r="OB20" s="99"/>
      <c r="OC20" s="99"/>
      <c r="OD20" s="99"/>
      <c r="OE20" s="99"/>
      <c r="OF20" s="99"/>
      <c r="OG20" s="99"/>
      <c r="OH20" s="99"/>
      <c r="OI20" s="99"/>
      <c r="OJ20" s="99"/>
      <c r="OK20" s="99"/>
      <c r="OL20" s="99"/>
      <c r="OM20" s="99"/>
      <c r="ON20" s="99"/>
      <c r="OO20" s="99"/>
      <c r="OP20" s="99"/>
      <c r="OQ20" s="99"/>
      <c r="OR20" s="99"/>
      <c r="OS20" s="99"/>
      <c r="OT20" s="99"/>
      <c r="OU20" s="99"/>
      <c r="OV20" s="99"/>
      <c r="OW20" s="99"/>
      <c r="OX20" s="99"/>
      <c r="OY20" s="99"/>
      <c r="OZ20" s="99"/>
      <c r="PA20" s="99"/>
      <c r="PB20" s="99"/>
      <c r="PC20" s="99"/>
      <c r="PD20" s="99"/>
      <c r="PE20" s="99"/>
      <c r="PF20" s="99"/>
      <c r="PG20" s="99"/>
      <c r="PH20" s="99"/>
      <c r="PI20" s="99"/>
      <c r="PJ20" s="99"/>
      <c r="PK20" s="99"/>
      <c r="PL20" s="99"/>
      <c r="PM20" s="99"/>
      <c r="PN20" s="99"/>
      <c r="PO20" s="99"/>
      <c r="PP20" s="99"/>
      <c r="PQ20" s="99"/>
      <c r="PR20" s="99"/>
      <c r="PS20" s="99"/>
      <c r="PT20" s="99"/>
      <c r="PU20" s="99"/>
      <c r="PV20" s="99"/>
      <c r="PW20" s="99"/>
      <c r="PX20" s="99"/>
      <c r="PY20" s="99"/>
      <c r="PZ20" s="99"/>
      <c r="QA20" s="99"/>
      <c r="QB20" s="99"/>
      <c r="QC20" s="99"/>
      <c r="QD20" s="99"/>
      <c r="QE20" s="99"/>
      <c r="QF20" s="99"/>
      <c r="QG20" s="99"/>
      <c r="QH20" s="99"/>
      <c r="QI20" s="99"/>
      <c r="QJ20" s="99"/>
      <c r="QK20" s="99"/>
      <c r="QL20" s="99"/>
      <c r="QM20" s="99"/>
      <c r="QN20" s="99"/>
      <c r="QO20" s="99"/>
      <c r="QP20" s="99"/>
      <c r="QQ20" s="99"/>
      <c r="QR20" s="99"/>
      <c r="QS20" s="99"/>
      <c r="QT20" s="99"/>
      <c r="QU20" s="99"/>
      <c r="QV20" s="99"/>
      <c r="QW20" s="99"/>
      <c r="QX20" s="99"/>
      <c r="QY20" s="99"/>
      <c r="QZ20" s="99"/>
      <c r="RA20" s="99"/>
      <c r="RB20" s="99"/>
      <c r="RC20" s="99"/>
      <c r="RD20" s="99"/>
      <c r="RE20" s="99"/>
      <c r="RF20" s="99"/>
      <c r="RG20" s="99"/>
      <c r="RH20" s="99"/>
      <c r="RI20" s="99"/>
      <c r="RJ20" s="99"/>
      <c r="RK20" s="99"/>
      <c r="RL20" s="99"/>
      <c r="RM20" s="99"/>
      <c r="RN20" s="99"/>
      <c r="RO20" s="99"/>
      <c r="RP20" s="99"/>
      <c r="RQ20" s="99"/>
      <c r="RR20" s="99"/>
      <c r="RS20" s="99"/>
      <c r="RT20" s="99"/>
      <c r="RU20" s="99"/>
      <c r="RV20" s="99"/>
      <c r="RW20" s="99"/>
      <c r="RX20" s="99"/>
      <c r="RY20" s="99"/>
      <c r="RZ20" s="99"/>
      <c r="SA20" s="99"/>
      <c r="SB20" s="99"/>
      <c r="SC20" s="99"/>
      <c r="SD20" s="99"/>
      <c r="SE20" s="99"/>
      <c r="SF20" s="99"/>
      <c r="SG20" s="99"/>
      <c r="SH20" s="99"/>
      <c r="SI20" s="99"/>
      <c r="SJ20" s="99"/>
      <c r="SK20" s="99"/>
      <c r="SL20" s="99"/>
      <c r="SM20" s="99"/>
      <c r="SN20" s="99"/>
      <c r="SO20" s="99"/>
      <c r="SP20" s="99"/>
      <c r="SQ20" s="99"/>
      <c r="SR20" s="99"/>
      <c r="SS20" s="99"/>
      <c r="ST20" s="99"/>
      <c r="SU20" s="99"/>
    </row>
    <row r="21" spans="1:515" s="16" customFormat="1" ht="15" customHeight="1">
      <c r="A21" s="53"/>
      <c r="B21" s="591"/>
      <c r="C21" s="591"/>
      <c r="D21" s="591"/>
      <c r="E21" s="591"/>
      <c r="F21" s="591"/>
      <c r="G21" s="591"/>
      <c r="H21" s="591"/>
      <c r="I21" s="591"/>
      <c r="J21" s="591"/>
      <c r="K21" s="591"/>
      <c r="L21" s="591"/>
      <c r="M21" s="591"/>
      <c r="N21" s="591"/>
      <c r="O21" s="591"/>
      <c r="P21" s="591"/>
      <c r="Q21" s="155"/>
      <c r="R21" s="99"/>
      <c r="S21" s="99"/>
      <c r="T21" s="99"/>
      <c r="U21" s="99"/>
      <c r="V21" s="99"/>
      <c r="W21" s="99"/>
      <c r="X21" s="99"/>
      <c r="Y21" s="99"/>
      <c r="Z21" s="99"/>
      <c r="AA21" s="99"/>
      <c r="AB21" s="99"/>
      <c r="AC21" s="99"/>
      <c r="AD21" s="99"/>
      <c r="AE21" s="99"/>
      <c r="AF21" s="99"/>
      <c r="AG21" s="99"/>
      <c r="AH21" s="99"/>
      <c r="AI21" s="99"/>
      <c r="AJ21" s="99"/>
      <c r="AK21" s="99"/>
      <c r="AL21" s="99"/>
      <c r="AM21" s="99"/>
      <c r="AN21" s="99"/>
      <c r="AO21" s="99"/>
      <c r="AP21" s="99"/>
      <c r="AQ21" s="99"/>
      <c r="AR21" s="99"/>
      <c r="AS21" s="99"/>
      <c r="AT21" s="99"/>
      <c r="AU21" s="99"/>
      <c r="AV21" s="99"/>
      <c r="AW21" s="99"/>
      <c r="AX21" s="99"/>
      <c r="AY21" s="99"/>
      <c r="AZ21" s="99"/>
      <c r="BA21" s="99"/>
      <c r="BB21" s="99"/>
      <c r="BC21" s="99"/>
      <c r="BD21" s="99"/>
      <c r="BE21" s="99"/>
      <c r="BF21" s="99"/>
      <c r="BG21" s="99"/>
      <c r="BH21" s="99"/>
      <c r="BI21" s="99"/>
      <c r="BJ21" s="99"/>
      <c r="BK21" s="99"/>
      <c r="BL21" s="99"/>
      <c r="BM21" s="99"/>
      <c r="BN21" s="99"/>
      <c r="BO21" s="99"/>
      <c r="BP21" s="99"/>
      <c r="BQ21" s="99"/>
      <c r="BR21" s="99"/>
      <c r="BS21" s="99"/>
      <c r="BT21" s="99"/>
      <c r="BU21" s="99"/>
      <c r="BV21" s="99"/>
      <c r="BW21" s="99"/>
      <c r="BX21" s="99"/>
      <c r="BY21" s="99"/>
      <c r="BZ21" s="99"/>
      <c r="CA21" s="99"/>
      <c r="CB21" s="99"/>
      <c r="CC21" s="99"/>
      <c r="CD21" s="99"/>
      <c r="CE21" s="99"/>
      <c r="CF21" s="99"/>
      <c r="CG21" s="99"/>
      <c r="CH21" s="99"/>
      <c r="CI21" s="99"/>
      <c r="CJ21" s="99"/>
      <c r="CK21" s="99"/>
      <c r="CL21" s="99"/>
      <c r="CM21" s="99"/>
      <c r="CN21" s="99"/>
      <c r="CO21" s="99"/>
      <c r="CP21" s="99"/>
      <c r="CQ21" s="99"/>
      <c r="CR21" s="99"/>
      <c r="CS21" s="99"/>
      <c r="CT21" s="99"/>
      <c r="CU21" s="99"/>
      <c r="CV21" s="99"/>
      <c r="CW21" s="99"/>
      <c r="CX21" s="99"/>
      <c r="CY21" s="99"/>
      <c r="CZ21" s="99"/>
      <c r="DA21" s="99"/>
      <c r="DB21" s="99"/>
      <c r="DC21" s="99"/>
      <c r="DD21" s="99"/>
      <c r="DE21" s="99"/>
      <c r="DF21" s="99"/>
      <c r="DG21" s="99"/>
      <c r="DH21" s="99"/>
      <c r="DI21" s="99"/>
      <c r="DJ21" s="99"/>
      <c r="DK21" s="99"/>
      <c r="DL21" s="99"/>
      <c r="DM21" s="99"/>
      <c r="DN21" s="99"/>
      <c r="DO21" s="99"/>
      <c r="DP21" s="99"/>
      <c r="DQ21" s="99"/>
      <c r="DR21" s="99"/>
      <c r="DS21" s="99"/>
      <c r="DT21" s="99"/>
      <c r="DU21" s="99"/>
      <c r="DV21" s="99"/>
      <c r="DW21" s="99"/>
      <c r="DX21" s="99"/>
      <c r="DY21" s="99"/>
      <c r="DZ21" s="99"/>
      <c r="EA21" s="99"/>
      <c r="EB21" s="99"/>
      <c r="EC21" s="99"/>
      <c r="ED21" s="99"/>
      <c r="EE21" s="99"/>
      <c r="EF21" s="99"/>
      <c r="EG21" s="99"/>
      <c r="EH21" s="99"/>
      <c r="EI21" s="99"/>
      <c r="EJ21" s="99"/>
      <c r="EK21" s="99"/>
      <c r="EL21" s="99"/>
      <c r="EM21" s="99"/>
      <c r="EN21" s="99"/>
      <c r="EO21" s="99"/>
      <c r="EP21" s="99"/>
      <c r="EQ21" s="99"/>
      <c r="ER21" s="99"/>
      <c r="ES21" s="99"/>
      <c r="ET21" s="99"/>
      <c r="EU21" s="99"/>
      <c r="EV21" s="99"/>
      <c r="EW21" s="99"/>
      <c r="EX21" s="99"/>
      <c r="EY21" s="99"/>
      <c r="EZ21" s="99"/>
      <c r="FA21" s="99"/>
      <c r="FB21" s="99"/>
      <c r="FC21" s="99"/>
      <c r="FD21" s="99"/>
      <c r="FE21" s="99"/>
      <c r="FF21" s="99"/>
      <c r="FG21" s="99"/>
      <c r="FH21" s="99"/>
      <c r="FI21" s="99"/>
      <c r="FJ21" s="99"/>
      <c r="FK21" s="99"/>
      <c r="FL21" s="99"/>
      <c r="FM21" s="99"/>
      <c r="FN21" s="99"/>
      <c r="FO21" s="99"/>
      <c r="FP21" s="99"/>
      <c r="FQ21" s="99"/>
      <c r="FR21" s="99"/>
      <c r="FS21" s="99"/>
      <c r="FT21" s="99"/>
      <c r="FU21" s="99"/>
      <c r="FV21" s="99"/>
      <c r="FW21" s="99"/>
      <c r="FX21" s="99"/>
      <c r="FY21" s="99"/>
      <c r="FZ21" s="99"/>
      <c r="GA21" s="99"/>
      <c r="GB21" s="99"/>
      <c r="GC21" s="99"/>
      <c r="GD21" s="99"/>
      <c r="GE21" s="99"/>
      <c r="GF21" s="99"/>
      <c r="GG21" s="99"/>
      <c r="GH21" s="99"/>
      <c r="GI21" s="99"/>
      <c r="GJ21" s="99"/>
      <c r="GK21" s="99"/>
      <c r="GL21" s="99"/>
      <c r="GM21" s="99"/>
      <c r="GN21" s="99"/>
      <c r="GO21" s="99"/>
      <c r="GP21" s="99"/>
      <c r="GQ21" s="99"/>
      <c r="GR21" s="99"/>
      <c r="GS21" s="99"/>
      <c r="GT21" s="99"/>
      <c r="GU21" s="99"/>
      <c r="GV21" s="99"/>
      <c r="GW21" s="99"/>
      <c r="GX21" s="99"/>
      <c r="GY21" s="99"/>
      <c r="GZ21" s="99"/>
      <c r="HA21" s="99"/>
      <c r="HB21" s="99"/>
      <c r="HC21" s="99"/>
      <c r="HD21" s="99"/>
      <c r="HE21" s="99"/>
      <c r="HF21" s="99"/>
      <c r="HG21" s="99"/>
      <c r="HH21" s="99"/>
      <c r="HI21" s="99"/>
      <c r="HJ21" s="99"/>
      <c r="HK21" s="99"/>
      <c r="HL21" s="99"/>
      <c r="HM21" s="99"/>
      <c r="HN21" s="99"/>
      <c r="HO21" s="99"/>
      <c r="HP21" s="99"/>
      <c r="HQ21" s="99"/>
      <c r="HR21" s="99"/>
      <c r="HS21" s="99"/>
      <c r="HT21" s="99"/>
      <c r="HU21" s="99"/>
      <c r="HV21" s="99"/>
      <c r="HW21" s="99"/>
      <c r="HX21" s="99"/>
      <c r="HY21" s="99"/>
      <c r="HZ21" s="99"/>
      <c r="IA21" s="99"/>
      <c r="IB21" s="99"/>
      <c r="IC21" s="99"/>
      <c r="ID21" s="99"/>
      <c r="IE21" s="99"/>
      <c r="IF21" s="99"/>
      <c r="IG21" s="99"/>
      <c r="IH21" s="99"/>
      <c r="II21" s="99"/>
      <c r="IJ21" s="99"/>
      <c r="IK21" s="99"/>
      <c r="IL21" s="99"/>
      <c r="IM21" s="99"/>
      <c r="IN21" s="99"/>
      <c r="IO21" s="99"/>
      <c r="IP21" s="99"/>
      <c r="IQ21" s="99"/>
      <c r="IR21" s="99"/>
      <c r="IS21" s="99"/>
      <c r="IT21" s="99"/>
      <c r="IU21" s="99"/>
      <c r="IV21" s="99"/>
      <c r="IW21" s="99"/>
      <c r="IX21" s="99"/>
      <c r="IY21" s="99"/>
      <c r="IZ21" s="99"/>
      <c r="JA21" s="99"/>
      <c r="JB21" s="99"/>
      <c r="JC21" s="99"/>
      <c r="JD21" s="99"/>
      <c r="JE21" s="99"/>
      <c r="JF21" s="99"/>
      <c r="JG21" s="99"/>
      <c r="JH21" s="99"/>
      <c r="JI21" s="99"/>
      <c r="JJ21" s="99"/>
      <c r="JK21" s="99"/>
      <c r="JL21" s="99"/>
      <c r="JM21" s="99"/>
      <c r="JN21" s="99"/>
      <c r="JO21" s="99"/>
      <c r="JP21" s="99"/>
      <c r="JQ21" s="99"/>
      <c r="JR21" s="99"/>
      <c r="JS21" s="99"/>
      <c r="JT21" s="99"/>
      <c r="JU21" s="99"/>
      <c r="JV21" s="99"/>
      <c r="JW21" s="99"/>
      <c r="JX21" s="99"/>
      <c r="JY21" s="99"/>
      <c r="JZ21" s="99"/>
      <c r="KA21" s="99"/>
      <c r="KB21" s="99"/>
      <c r="KC21" s="99"/>
      <c r="KD21" s="99"/>
      <c r="KE21" s="99"/>
      <c r="KF21" s="99"/>
      <c r="KG21" s="99"/>
      <c r="KH21" s="99"/>
      <c r="KI21" s="99"/>
      <c r="KJ21" s="99"/>
      <c r="KK21" s="99"/>
      <c r="KL21" s="99"/>
      <c r="KM21" s="99"/>
      <c r="KN21" s="99"/>
      <c r="KO21" s="99"/>
      <c r="KP21" s="99"/>
      <c r="KQ21" s="99"/>
      <c r="KR21" s="99"/>
      <c r="KS21" s="99"/>
      <c r="KT21" s="99"/>
      <c r="KU21" s="99"/>
      <c r="KV21" s="99"/>
      <c r="KW21" s="99"/>
      <c r="KX21" s="99"/>
      <c r="KY21" s="99"/>
      <c r="KZ21" s="99"/>
      <c r="LA21" s="99"/>
      <c r="LB21" s="99"/>
      <c r="LC21" s="99"/>
      <c r="LD21" s="99"/>
      <c r="LE21" s="99"/>
      <c r="LF21" s="99"/>
      <c r="LG21" s="99"/>
      <c r="LH21" s="99"/>
      <c r="LI21" s="99"/>
      <c r="LJ21" s="99"/>
      <c r="LK21" s="99"/>
      <c r="LL21" s="99"/>
      <c r="LM21" s="99"/>
      <c r="LN21" s="99"/>
      <c r="LO21" s="99"/>
      <c r="LP21" s="99"/>
      <c r="LQ21" s="99"/>
      <c r="LR21" s="99"/>
      <c r="LS21" s="99"/>
      <c r="LT21" s="99"/>
      <c r="LU21" s="99"/>
      <c r="LV21" s="99"/>
      <c r="LW21" s="99"/>
      <c r="LX21" s="99"/>
      <c r="LY21" s="99"/>
      <c r="LZ21" s="99"/>
      <c r="MA21" s="99"/>
      <c r="MB21" s="99"/>
      <c r="MC21" s="99"/>
      <c r="MD21" s="99"/>
      <c r="ME21" s="99"/>
      <c r="MF21" s="99"/>
      <c r="MG21" s="99"/>
      <c r="MH21" s="99"/>
      <c r="MI21" s="99"/>
      <c r="MJ21" s="99"/>
      <c r="MK21" s="99"/>
      <c r="ML21" s="99"/>
      <c r="MM21" s="99"/>
      <c r="MN21" s="99"/>
      <c r="MO21" s="99"/>
      <c r="MP21" s="99"/>
      <c r="MQ21" s="99"/>
      <c r="MR21" s="99"/>
      <c r="MS21" s="99"/>
      <c r="MT21" s="99"/>
      <c r="MU21" s="99"/>
      <c r="MV21" s="99"/>
      <c r="MW21" s="99"/>
      <c r="MX21" s="99"/>
      <c r="MY21" s="99"/>
      <c r="MZ21" s="99"/>
      <c r="NA21" s="99"/>
      <c r="NB21" s="99"/>
      <c r="NC21" s="99"/>
      <c r="ND21" s="99"/>
      <c r="NE21" s="99"/>
      <c r="NF21" s="99"/>
      <c r="NG21" s="99"/>
      <c r="NH21" s="99"/>
      <c r="NI21" s="99"/>
      <c r="NJ21" s="99"/>
      <c r="NK21" s="99"/>
      <c r="NL21" s="99"/>
      <c r="NM21" s="99"/>
      <c r="NN21" s="99"/>
      <c r="NO21" s="99"/>
      <c r="NP21" s="99"/>
      <c r="NQ21" s="99"/>
      <c r="NR21" s="99"/>
      <c r="NS21" s="99"/>
      <c r="NT21" s="99"/>
      <c r="NU21" s="99"/>
      <c r="NV21" s="99"/>
      <c r="NW21" s="99"/>
      <c r="NX21" s="99"/>
      <c r="NY21" s="99"/>
      <c r="NZ21" s="99"/>
      <c r="OA21" s="99"/>
      <c r="OB21" s="99"/>
      <c r="OC21" s="99"/>
      <c r="OD21" s="99"/>
      <c r="OE21" s="99"/>
      <c r="OF21" s="99"/>
      <c r="OG21" s="99"/>
      <c r="OH21" s="99"/>
      <c r="OI21" s="99"/>
      <c r="OJ21" s="99"/>
      <c r="OK21" s="99"/>
      <c r="OL21" s="99"/>
      <c r="OM21" s="99"/>
      <c r="ON21" s="99"/>
      <c r="OO21" s="99"/>
      <c r="OP21" s="99"/>
      <c r="OQ21" s="99"/>
      <c r="OR21" s="99"/>
      <c r="OS21" s="99"/>
      <c r="OT21" s="99"/>
      <c r="OU21" s="99"/>
      <c r="OV21" s="99"/>
      <c r="OW21" s="99"/>
      <c r="OX21" s="99"/>
      <c r="OY21" s="99"/>
      <c r="OZ21" s="99"/>
      <c r="PA21" s="99"/>
      <c r="PB21" s="99"/>
      <c r="PC21" s="99"/>
      <c r="PD21" s="99"/>
      <c r="PE21" s="99"/>
      <c r="PF21" s="99"/>
      <c r="PG21" s="99"/>
      <c r="PH21" s="99"/>
      <c r="PI21" s="99"/>
      <c r="PJ21" s="99"/>
      <c r="PK21" s="99"/>
      <c r="PL21" s="99"/>
      <c r="PM21" s="99"/>
      <c r="PN21" s="99"/>
      <c r="PO21" s="99"/>
      <c r="PP21" s="99"/>
      <c r="PQ21" s="99"/>
      <c r="PR21" s="99"/>
      <c r="PS21" s="99"/>
      <c r="PT21" s="99"/>
      <c r="PU21" s="99"/>
      <c r="PV21" s="99"/>
      <c r="PW21" s="99"/>
      <c r="PX21" s="99"/>
      <c r="PY21" s="99"/>
      <c r="PZ21" s="99"/>
      <c r="QA21" s="99"/>
      <c r="QB21" s="99"/>
      <c r="QC21" s="99"/>
      <c r="QD21" s="99"/>
      <c r="QE21" s="99"/>
      <c r="QF21" s="99"/>
      <c r="QG21" s="99"/>
      <c r="QH21" s="99"/>
      <c r="QI21" s="99"/>
      <c r="QJ21" s="99"/>
      <c r="QK21" s="99"/>
      <c r="QL21" s="99"/>
      <c r="QM21" s="99"/>
      <c r="QN21" s="99"/>
      <c r="QO21" s="99"/>
      <c r="QP21" s="99"/>
      <c r="QQ21" s="99"/>
      <c r="QR21" s="99"/>
      <c r="QS21" s="99"/>
      <c r="QT21" s="99"/>
      <c r="QU21" s="99"/>
      <c r="QV21" s="99"/>
      <c r="QW21" s="99"/>
      <c r="QX21" s="99"/>
      <c r="QY21" s="99"/>
      <c r="QZ21" s="99"/>
      <c r="RA21" s="99"/>
      <c r="RB21" s="99"/>
      <c r="RC21" s="99"/>
      <c r="RD21" s="99"/>
      <c r="RE21" s="99"/>
      <c r="RF21" s="99"/>
      <c r="RG21" s="99"/>
      <c r="RH21" s="99"/>
      <c r="RI21" s="99"/>
      <c r="RJ21" s="99"/>
      <c r="RK21" s="99"/>
      <c r="RL21" s="99"/>
      <c r="RM21" s="99"/>
      <c r="RN21" s="99"/>
      <c r="RO21" s="99"/>
      <c r="RP21" s="99"/>
      <c r="RQ21" s="99"/>
      <c r="RR21" s="99"/>
      <c r="RS21" s="99"/>
      <c r="RT21" s="99"/>
      <c r="RU21" s="99"/>
      <c r="RV21" s="99"/>
      <c r="RW21" s="99"/>
      <c r="RX21" s="99"/>
      <c r="RY21" s="99"/>
      <c r="RZ21" s="99"/>
      <c r="SA21" s="99"/>
      <c r="SB21" s="99"/>
      <c r="SC21" s="99"/>
      <c r="SD21" s="99"/>
      <c r="SE21" s="99"/>
      <c r="SF21" s="99"/>
      <c r="SG21" s="99"/>
      <c r="SH21" s="99"/>
      <c r="SI21" s="99"/>
      <c r="SJ21" s="99"/>
      <c r="SK21" s="99"/>
      <c r="SL21" s="99"/>
      <c r="SM21" s="99"/>
      <c r="SN21" s="99"/>
      <c r="SO21" s="99"/>
      <c r="SP21" s="99"/>
      <c r="SQ21" s="99"/>
      <c r="SR21" s="99"/>
      <c r="SS21" s="99"/>
      <c r="ST21" s="99"/>
      <c r="SU21" s="99"/>
    </row>
    <row r="22" spans="1:515" s="16" customFormat="1" ht="15" customHeight="1">
      <c r="A22" s="53"/>
      <c r="B22" s="590" t="s">
        <v>117</v>
      </c>
      <c r="C22" s="590"/>
      <c r="D22" s="590"/>
      <c r="E22" s="590"/>
      <c r="F22" s="590"/>
      <c r="G22" s="590"/>
      <c r="H22" s="590"/>
      <c r="I22" s="590"/>
      <c r="J22" s="590"/>
      <c r="K22" s="590"/>
      <c r="L22" s="590"/>
      <c r="M22" s="590"/>
      <c r="N22" s="590"/>
      <c r="O22" s="590"/>
      <c r="P22" s="590"/>
      <c r="Q22" s="155"/>
      <c r="R22" s="99"/>
      <c r="S22" s="99"/>
      <c r="T22" s="99"/>
      <c r="U22" s="99"/>
      <c r="V22" s="99"/>
      <c r="W22" s="99"/>
      <c r="X22" s="99"/>
      <c r="Y22" s="99"/>
      <c r="Z22" s="99"/>
      <c r="AA22" s="99"/>
      <c r="AB22" s="99"/>
      <c r="AC22" s="99"/>
      <c r="AD22" s="99"/>
      <c r="AE22" s="99"/>
      <c r="AF22" s="99"/>
      <c r="AG22" s="99"/>
      <c r="AH22" s="99"/>
      <c r="AI22" s="99"/>
      <c r="AJ22" s="99"/>
      <c r="AK22" s="99"/>
      <c r="AL22" s="99"/>
      <c r="AM22" s="99"/>
      <c r="AN22" s="99"/>
      <c r="AO22" s="99"/>
      <c r="AP22" s="99"/>
      <c r="AQ22" s="99"/>
      <c r="AR22" s="99"/>
      <c r="AS22" s="99"/>
      <c r="AT22" s="99"/>
      <c r="AU22" s="99"/>
      <c r="AV22" s="99"/>
      <c r="AW22" s="99"/>
      <c r="AX22" s="99"/>
      <c r="AY22" s="99"/>
      <c r="AZ22" s="99"/>
      <c r="BA22" s="99"/>
      <c r="BB22" s="99"/>
      <c r="BC22" s="99"/>
      <c r="BD22" s="99"/>
      <c r="BE22" s="99"/>
      <c r="BF22" s="99"/>
      <c r="BG22" s="99"/>
      <c r="BH22" s="99"/>
      <c r="BI22" s="99"/>
      <c r="BJ22" s="99"/>
      <c r="BK22" s="99"/>
      <c r="BL22" s="99"/>
      <c r="BM22" s="99"/>
      <c r="BN22" s="99"/>
      <c r="BO22" s="99"/>
      <c r="BP22" s="99"/>
      <c r="BQ22" s="99"/>
      <c r="BR22" s="99"/>
      <c r="BS22" s="99"/>
      <c r="BT22" s="99"/>
      <c r="BU22" s="99"/>
      <c r="BV22" s="99"/>
      <c r="BW22" s="99"/>
      <c r="BX22" s="99"/>
      <c r="BY22" s="99"/>
      <c r="BZ22" s="99"/>
      <c r="CA22" s="99"/>
      <c r="CB22" s="99"/>
      <c r="CC22" s="99"/>
      <c r="CD22" s="99"/>
      <c r="CE22" s="99"/>
      <c r="CF22" s="99"/>
      <c r="CG22" s="99"/>
      <c r="CH22" s="99"/>
      <c r="CI22" s="99"/>
      <c r="CJ22" s="99"/>
      <c r="CK22" s="99"/>
      <c r="CL22" s="99"/>
      <c r="CM22" s="99"/>
      <c r="CN22" s="99"/>
      <c r="CO22" s="99"/>
      <c r="CP22" s="99"/>
      <c r="CQ22" s="99"/>
      <c r="CR22" s="99"/>
      <c r="CS22" s="99"/>
      <c r="CT22" s="99"/>
      <c r="CU22" s="99"/>
      <c r="CV22" s="99"/>
      <c r="CW22" s="99"/>
      <c r="CX22" s="99"/>
      <c r="CY22" s="99"/>
      <c r="CZ22" s="99"/>
      <c r="DA22" s="99"/>
      <c r="DB22" s="99"/>
      <c r="DC22" s="99"/>
      <c r="DD22" s="99"/>
      <c r="DE22" s="99"/>
      <c r="DF22" s="99"/>
      <c r="DG22" s="99"/>
      <c r="DH22" s="99"/>
      <c r="DI22" s="99"/>
      <c r="DJ22" s="99"/>
      <c r="DK22" s="99"/>
      <c r="DL22" s="99"/>
      <c r="DM22" s="99"/>
      <c r="DN22" s="99"/>
      <c r="DO22" s="99"/>
      <c r="DP22" s="99"/>
      <c r="DQ22" s="99"/>
      <c r="DR22" s="99"/>
      <c r="DS22" s="99"/>
      <c r="DT22" s="99"/>
      <c r="DU22" s="99"/>
      <c r="DV22" s="99"/>
      <c r="DW22" s="99"/>
      <c r="DX22" s="99"/>
      <c r="DY22" s="99"/>
      <c r="DZ22" s="99"/>
      <c r="EA22" s="99"/>
      <c r="EB22" s="99"/>
      <c r="EC22" s="99"/>
      <c r="ED22" s="99"/>
      <c r="EE22" s="99"/>
      <c r="EF22" s="99"/>
      <c r="EG22" s="99"/>
      <c r="EH22" s="99"/>
      <c r="EI22" s="99"/>
      <c r="EJ22" s="99"/>
      <c r="EK22" s="99"/>
      <c r="EL22" s="99"/>
      <c r="EM22" s="99"/>
      <c r="EN22" s="99"/>
      <c r="EO22" s="99"/>
      <c r="EP22" s="99"/>
      <c r="EQ22" s="99"/>
      <c r="ER22" s="99"/>
      <c r="ES22" s="99"/>
      <c r="ET22" s="99"/>
      <c r="EU22" s="99"/>
      <c r="EV22" s="99"/>
      <c r="EW22" s="99"/>
      <c r="EX22" s="99"/>
      <c r="EY22" s="99"/>
      <c r="EZ22" s="99"/>
      <c r="FA22" s="99"/>
      <c r="FB22" s="99"/>
      <c r="FC22" s="99"/>
      <c r="FD22" s="99"/>
      <c r="FE22" s="99"/>
      <c r="FF22" s="99"/>
      <c r="FG22" s="99"/>
      <c r="FH22" s="99"/>
      <c r="FI22" s="99"/>
      <c r="FJ22" s="99"/>
      <c r="FK22" s="99"/>
      <c r="FL22" s="99"/>
      <c r="FM22" s="99"/>
      <c r="FN22" s="99"/>
      <c r="FO22" s="99"/>
      <c r="FP22" s="99"/>
      <c r="FQ22" s="99"/>
      <c r="FR22" s="99"/>
      <c r="FS22" s="99"/>
      <c r="FT22" s="99"/>
      <c r="FU22" s="99"/>
      <c r="FV22" s="99"/>
      <c r="FW22" s="99"/>
      <c r="FX22" s="99"/>
      <c r="FY22" s="99"/>
      <c r="FZ22" s="99"/>
      <c r="GA22" s="99"/>
      <c r="GB22" s="99"/>
      <c r="GC22" s="99"/>
      <c r="GD22" s="99"/>
      <c r="GE22" s="99"/>
      <c r="GF22" s="99"/>
      <c r="GG22" s="99"/>
      <c r="GH22" s="99"/>
      <c r="GI22" s="99"/>
      <c r="GJ22" s="99"/>
      <c r="GK22" s="99"/>
      <c r="GL22" s="99"/>
      <c r="GM22" s="99"/>
      <c r="GN22" s="99"/>
      <c r="GO22" s="99"/>
      <c r="GP22" s="99"/>
      <c r="GQ22" s="99"/>
      <c r="GR22" s="99"/>
      <c r="GS22" s="99"/>
      <c r="GT22" s="99"/>
      <c r="GU22" s="99"/>
      <c r="GV22" s="99"/>
      <c r="GW22" s="99"/>
      <c r="GX22" s="99"/>
      <c r="GY22" s="99"/>
      <c r="GZ22" s="99"/>
      <c r="HA22" s="99"/>
      <c r="HB22" s="99"/>
      <c r="HC22" s="99"/>
      <c r="HD22" s="99"/>
      <c r="HE22" s="99"/>
      <c r="HF22" s="99"/>
      <c r="HG22" s="99"/>
      <c r="HH22" s="99"/>
      <c r="HI22" s="99"/>
      <c r="HJ22" s="99"/>
      <c r="HK22" s="99"/>
      <c r="HL22" s="99"/>
      <c r="HM22" s="99"/>
      <c r="HN22" s="99"/>
      <c r="HO22" s="99"/>
      <c r="HP22" s="99"/>
      <c r="HQ22" s="99"/>
      <c r="HR22" s="99"/>
      <c r="HS22" s="99"/>
      <c r="HT22" s="99"/>
      <c r="HU22" s="99"/>
      <c r="HV22" s="99"/>
      <c r="HW22" s="99"/>
      <c r="HX22" s="99"/>
      <c r="HY22" s="99"/>
      <c r="HZ22" s="99"/>
      <c r="IA22" s="99"/>
      <c r="IB22" s="99"/>
      <c r="IC22" s="99"/>
      <c r="ID22" s="99"/>
      <c r="IE22" s="99"/>
      <c r="IF22" s="99"/>
      <c r="IG22" s="99"/>
      <c r="IH22" s="99"/>
      <c r="II22" s="99"/>
      <c r="IJ22" s="99"/>
      <c r="IK22" s="99"/>
      <c r="IL22" s="99"/>
      <c r="IM22" s="99"/>
      <c r="IN22" s="99"/>
      <c r="IO22" s="99"/>
      <c r="IP22" s="99"/>
      <c r="IQ22" s="99"/>
      <c r="IR22" s="99"/>
      <c r="IS22" s="99"/>
      <c r="IT22" s="99"/>
      <c r="IU22" s="99"/>
      <c r="IV22" s="99"/>
      <c r="IW22" s="99"/>
      <c r="IX22" s="99"/>
      <c r="IY22" s="99"/>
      <c r="IZ22" s="99"/>
      <c r="JA22" s="99"/>
      <c r="JB22" s="99"/>
      <c r="JC22" s="99"/>
      <c r="JD22" s="99"/>
      <c r="JE22" s="99"/>
      <c r="JF22" s="99"/>
      <c r="JG22" s="99"/>
      <c r="JH22" s="99"/>
      <c r="JI22" s="99"/>
      <c r="JJ22" s="99"/>
      <c r="JK22" s="99"/>
      <c r="JL22" s="99"/>
      <c r="JM22" s="99"/>
      <c r="JN22" s="99"/>
      <c r="JO22" s="99"/>
      <c r="JP22" s="99"/>
      <c r="JQ22" s="99"/>
      <c r="JR22" s="99"/>
      <c r="JS22" s="99"/>
      <c r="JT22" s="99"/>
      <c r="JU22" s="99"/>
      <c r="JV22" s="99"/>
      <c r="JW22" s="99"/>
      <c r="JX22" s="99"/>
      <c r="JY22" s="99"/>
      <c r="JZ22" s="99"/>
      <c r="KA22" s="99"/>
      <c r="KB22" s="99"/>
      <c r="KC22" s="99"/>
      <c r="KD22" s="99"/>
      <c r="KE22" s="99"/>
      <c r="KF22" s="99"/>
      <c r="KG22" s="99"/>
      <c r="KH22" s="99"/>
      <c r="KI22" s="99"/>
      <c r="KJ22" s="99"/>
      <c r="KK22" s="99"/>
      <c r="KL22" s="99"/>
      <c r="KM22" s="99"/>
      <c r="KN22" s="99"/>
      <c r="KO22" s="99"/>
      <c r="KP22" s="99"/>
      <c r="KQ22" s="99"/>
      <c r="KR22" s="99"/>
      <c r="KS22" s="99"/>
      <c r="KT22" s="99"/>
      <c r="KU22" s="99"/>
      <c r="KV22" s="99"/>
      <c r="KW22" s="99"/>
      <c r="KX22" s="99"/>
      <c r="KY22" s="99"/>
      <c r="KZ22" s="99"/>
      <c r="LA22" s="99"/>
      <c r="LB22" s="99"/>
      <c r="LC22" s="99"/>
      <c r="LD22" s="99"/>
      <c r="LE22" s="99"/>
      <c r="LF22" s="99"/>
      <c r="LG22" s="99"/>
      <c r="LH22" s="99"/>
      <c r="LI22" s="99"/>
      <c r="LJ22" s="99"/>
      <c r="LK22" s="99"/>
      <c r="LL22" s="99"/>
      <c r="LM22" s="99"/>
      <c r="LN22" s="99"/>
      <c r="LO22" s="99"/>
      <c r="LP22" s="99"/>
      <c r="LQ22" s="99"/>
      <c r="LR22" s="99"/>
      <c r="LS22" s="99"/>
      <c r="LT22" s="99"/>
      <c r="LU22" s="99"/>
      <c r="LV22" s="99"/>
      <c r="LW22" s="99"/>
      <c r="LX22" s="99"/>
      <c r="LY22" s="99"/>
      <c r="LZ22" s="99"/>
      <c r="MA22" s="99"/>
      <c r="MB22" s="99"/>
      <c r="MC22" s="99"/>
      <c r="MD22" s="99"/>
      <c r="ME22" s="99"/>
      <c r="MF22" s="99"/>
      <c r="MG22" s="99"/>
      <c r="MH22" s="99"/>
      <c r="MI22" s="99"/>
      <c r="MJ22" s="99"/>
      <c r="MK22" s="99"/>
      <c r="ML22" s="99"/>
      <c r="MM22" s="99"/>
      <c r="MN22" s="99"/>
      <c r="MO22" s="99"/>
      <c r="MP22" s="99"/>
      <c r="MQ22" s="99"/>
      <c r="MR22" s="99"/>
      <c r="MS22" s="99"/>
      <c r="MT22" s="99"/>
      <c r="MU22" s="99"/>
      <c r="MV22" s="99"/>
      <c r="MW22" s="99"/>
      <c r="MX22" s="99"/>
      <c r="MY22" s="99"/>
      <c r="MZ22" s="99"/>
      <c r="NA22" s="99"/>
      <c r="NB22" s="99"/>
      <c r="NC22" s="99"/>
      <c r="ND22" s="99"/>
      <c r="NE22" s="99"/>
      <c r="NF22" s="99"/>
      <c r="NG22" s="99"/>
      <c r="NH22" s="99"/>
      <c r="NI22" s="99"/>
      <c r="NJ22" s="99"/>
      <c r="NK22" s="99"/>
      <c r="NL22" s="99"/>
      <c r="NM22" s="99"/>
      <c r="NN22" s="99"/>
      <c r="NO22" s="99"/>
      <c r="NP22" s="99"/>
      <c r="NQ22" s="99"/>
      <c r="NR22" s="99"/>
      <c r="NS22" s="99"/>
      <c r="NT22" s="99"/>
      <c r="NU22" s="99"/>
      <c r="NV22" s="99"/>
      <c r="NW22" s="99"/>
      <c r="NX22" s="99"/>
      <c r="NY22" s="99"/>
      <c r="NZ22" s="99"/>
      <c r="OA22" s="99"/>
      <c r="OB22" s="99"/>
      <c r="OC22" s="99"/>
      <c r="OD22" s="99"/>
      <c r="OE22" s="99"/>
      <c r="OF22" s="99"/>
      <c r="OG22" s="99"/>
      <c r="OH22" s="99"/>
      <c r="OI22" s="99"/>
      <c r="OJ22" s="99"/>
      <c r="OK22" s="99"/>
      <c r="OL22" s="99"/>
      <c r="OM22" s="99"/>
      <c r="ON22" s="99"/>
      <c r="OO22" s="99"/>
      <c r="OP22" s="99"/>
      <c r="OQ22" s="99"/>
      <c r="OR22" s="99"/>
      <c r="OS22" s="99"/>
      <c r="OT22" s="99"/>
      <c r="OU22" s="99"/>
      <c r="OV22" s="99"/>
      <c r="OW22" s="99"/>
      <c r="OX22" s="99"/>
      <c r="OY22" s="99"/>
      <c r="OZ22" s="99"/>
      <c r="PA22" s="99"/>
      <c r="PB22" s="99"/>
      <c r="PC22" s="99"/>
      <c r="PD22" s="99"/>
      <c r="PE22" s="99"/>
      <c r="PF22" s="99"/>
      <c r="PG22" s="99"/>
      <c r="PH22" s="99"/>
      <c r="PI22" s="99"/>
      <c r="PJ22" s="99"/>
      <c r="PK22" s="99"/>
      <c r="PL22" s="99"/>
      <c r="PM22" s="99"/>
      <c r="PN22" s="99"/>
      <c r="PO22" s="99"/>
      <c r="PP22" s="99"/>
      <c r="PQ22" s="99"/>
      <c r="PR22" s="99"/>
      <c r="PS22" s="99"/>
      <c r="PT22" s="99"/>
      <c r="PU22" s="99"/>
      <c r="PV22" s="99"/>
      <c r="PW22" s="99"/>
      <c r="PX22" s="99"/>
      <c r="PY22" s="99"/>
      <c r="PZ22" s="99"/>
      <c r="QA22" s="99"/>
      <c r="QB22" s="99"/>
      <c r="QC22" s="99"/>
      <c r="QD22" s="99"/>
      <c r="QE22" s="99"/>
      <c r="QF22" s="99"/>
      <c r="QG22" s="99"/>
      <c r="QH22" s="99"/>
      <c r="QI22" s="99"/>
      <c r="QJ22" s="99"/>
      <c r="QK22" s="99"/>
      <c r="QL22" s="99"/>
      <c r="QM22" s="99"/>
      <c r="QN22" s="99"/>
      <c r="QO22" s="99"/>
      <c r="QP22" s="99"/>
      <c r="QQ22" s="99"/>
      <c r="QR22" s="99"/>
      <c r="QS22" s="99"/>
      <c r="QT22" s="99"/>
      <c r="QU22" s="99"/>
      <c r="QV22" s="99"/>
      <c r="QW22" s="99"/>
      <c r="QX22" s="99"/>
      <c r="QY22" s="99"/>
      <c r="QZ22" s="99"/>
      <c r="RA22" s="99"/>
      <c r="RB22" s="99"/>
      <c r="RC22" s="99"/>
      <c r="RD22" s="99"/>
      <c r="RE22" s="99"/>
      <c r="RF22" s="99"/>
      <c r="RG22" s="99"/>
      <c r="RH22" s="99"/>
      <c r="RI22" s="99"/>
      <c r="RJ22" s="99"/>
      <c r="RK22" s="99"/>
      <c r="RL22" s="99"/>
      <c r="RM22" s="99"/>
      <c r="RN22" s="99"/>
      <c r="RO22" s="99"/>
      <c r="RP22" s="99"/>
      <c r="RQ22" s="99"/>
      <c r="RR22" s="99"/>
      <c r="RS22" s="99"/>
      <c r="RT22" s="99"/>
      <c r="RU22" s="99"/>
      <c r="RV22" s="99"/>
      <c r="RW22" s="99"/>
      <c r="RX22" s="99"/>
      <c r="RY22" s="99"/>
      <c r="RZ22" s="99"/>
      <c r="SA22" s="99"/>
      <c r="SB22" s="99"/>
      <c r="SC22" s="99"/>
      <c r="SD22" s="99"/>
      <c r="SE22" s="99"/>
      <c r="SF22" s="99"/>
      <c r="SG22" s="99"/>
      <c r="SH22" s="99"/>
      <c r="SI22" s="99"/>
      <c r="SJ22" s="99"/>
      <c r="SK22" s="99"/>
      <c r="SL22" s="99"/>
      <c r="SM22" s="99"/>
      <c r="SN22" s="99"/>
      <c r="SO22" s="99"/>
      <c r="SP22" s="99"/>
      <c r="SQ22" s="99"/>
      <c r="SR22" s="99"/>
      <c r="SS22" s="99"/>
      <c r="ST22" s="99"/>
      <c r="SU22" s="99"/>
    </row>
    <row r="23" spans="1:515" s="16" customFormat="1" ht="15" customHeight="1">
      <c r="A23" s="53"/>
      <c r="B23" s="591"/>
      <c r="C23" s="591"/>
      <c r="D23" s="591"/>
      <c r="E23" s="591"/>
      <c r="F23" s="591"/>
      <c r="G23" s="591"/>
      <c r="H23" s="591"/>
      <c r="I23" s="591"/>
      <c r="J23" s="591"/>
      <c r="K23" s="591"/>
      <c r="L23" s="591"/>
      <c r="M23" s="591"/>
      <c r="N23" s="591"/>
      <c r="O23" s="591"/>
      <c r="P23" s="591"/>
      <c r="Q23" s="155"/>
      <c r="R23" s="99"/>
      <c r="S23" s="99"/>
      <c r="T23" s="99"/>
      <c r="U23" s="99"/>
      <c r="V23" s="99"/>
      <c r="W23" s="99"/>
      <c r="X23" s="99"/>
      <c r="Y23" s="99"/>
      <c r="Z23" s="99"/>
      <c r="AA23" s="99"/>
      <c r="AB23" s="99"/>
      <c r="AC23" s="99"/>
      <c r="AD23" s="99"/>
      <c r="AE23" s="99"/>
      <c r="AF23" s="99"/>
      <c r="AG23" s="99"/>
      <c r="AH23" s="99"/>
      <c r="AI23" s="99"/>
      <c r="AJ23" s="99"/>
      <c r="AK23" s="99"/>
      <c r="AL23" s="99"/>
      <c r="AM23" s="99"/>
      <c r="AN23" s="99"/>
      <c r="AO23" s="99"/>
      <c r="AP23" s="99"/>
      <c r="AQ23" s="99"/>
      <c r="AR23" s="99"/>
      <c r="AS23" s="99"/>
      <c r="AT23" s="99"/>
      <c r="AU23" s="99"/>
      <c r="AV23" s="99"/>
      <c r="AW23" s="99"/>
      <c r="AX23" s="99"/>
      <c r="AY23" s="99"/>
      <c r="AZ23" s="99"/>
      <c r="BA23" s="99"/>
      <c r="BB23" s="99"/>
      <c r="BC23" s="99"/>
      <c r="BD23" s="99"/>
      <c r="BE23" s="99"/>
      <c r="BF23" s="99"/>
      <c r="BG23" s="99"/>
      <c r="BH23" s="99"/>
      <c r="BI23" s="99"/>
      <c r="BJ23" s="99"/>
      <c r="BK23" s="99"/>
      <c r="BL23" s="99"/>
      <c r="BM23" s="99"/>
      <c r="BN23" s="99"/>
      <c r="BO23" s="99"/>
      <c r="BP23" s="99"/>
      <c r="BQ23" s="99"/>
      <c r="BR23" s="99"/>
      <c r="BS23" s="99"/>
      <c r="BT23" s="99"/>
      <c r="BU23" s="99"/>
      <c r="BV23" s="99"/>
      <c r="BW23" s="99"/>
      <c r="BX23" s="99"/>
      <c r="BY23" s="99"/>
      <c r="BZ23" s="99"/>
      <c r="CA23" s="99"/>
      <c r="CB23" s="99"/>
      <c r="CC23" s="99"/>
      <c r="CD23" s="99"/>
      <c r="CE23" s="99"/>
      <c r="CF23" s="99"/>
      <c r="CG23" s="99"/>
      <c r="CH23" s="99"/>
      <c r="CI23" s="99"/>
      <c r="CJ23" s="99"/>
      <c r="CK23" s="99"/>
      <c r="CL23" s="99"/>
      <c r="CM23" s="99"/>
      <c r="CN23" s="99"/>
      <c r="CO23" s="99"/>
      <c r="CP23" s="99"/>
      <c r="CQ23" s="99"/>
      <c r="CR23" s="99"/>
      <c r="CS23" s="99"/>
      <c r="CT23" s="99"/>
      <c r="CU23" s="99"/>
      <c r="CV23" s="99"/>
      <c r="CW23" s="99"/>
      <c r="CX23" s="99"/>
      <c r="CY23" s="99"/>
      <c r="CZ23" s="99"/>
      <c r="DA23" s="99"/>
      <c r="DB23" s="99"/>
      <c r="DC23" s="99"/>
      <c r="DD23" s="99"/>
      <c r="DE23" s="99"/>
      <c r="DF23" s="99"/>
      <c r="DG23" s="99"/>
      <c r="DH23" s="99"/>
      <c r="DI23" s="99"/>
      <c r="DJ23" s="99"/>
      <c r="DK23" s="99"/>
      <c r="DL23" s="99"/>
      <c r="DM23" s="99"/>
      <c r="DN23" s="99"/>
      <c r="DO23" s="99"/>
      <c r="DP23" s="99"/>
      <c r="DQ23" s="99"/>
      <c r="DR23" s="99"/>
      <c r="DS23" s="99"/>
      <c r="DT23" s="99"/>
      <c r="DU23" s="99"/>
      <c r="DV23" s="99"/>
      <c r="DW23" s="99"/>
      <c r="DX23" s="99"/>
      <c r="DY23" s="99"/>
      <c r="DZ23" s="99"/>
      <c r="EA23" s="99"/>
      <c r="EB23" s="99"/>
      <c r="EC23" s="99"/>
      <c r="ED23" s="99"/>
      <c r="EE23" s="99"/>
      <c r="EF23" s="99"/>
      <c r="EG23" s="99"/>
      <c r="EH23" s="99"/>
      <c r="EI23" s="99"/>
      <c r="EJ23" s="99"/>
      <c r="EK23" s="99"/>
      <c r="EL23" s="99"/>
      <c r="EM23" s="99"/>
      <c r="EN23" s="99"/>
      <c r="EO23" s="99"/>
      <c r="EP23" s="99"/>
      <c r="EQ23" s="99"/>
      <c r="ER23" s="99"/>
      <c r="ES23" s="99"/>
      <c r="ET23" s="99"/>
      <c r="EU23" s="99"/>
      <c r="EV23" s="99"/>
      <c r="EW23" s="99"/>
      <c r="EX23" s="99"/>
      <c r="EY23" s="99"/>
      <c r="EZ23" s="99"/>
      <c r="FA23" s="99"/>
      <c r="FB23" s="99"/>
      <c r="FC23" s="99"/>
      <c r="FD23" s="99"/>
      <c r="FE23" s="99"/>
      <c r="FF23" s="99"/>
      <c r="FG23" s="99"/>
      <c r="FH23" s="99"/>
      <c r="FI23" s="99"/>
      <c r="FJ23" s="99"/>
      <c r="FK23" s="99"/>
      <c r="FL23" s="99"/>
      <c r="FM23" s="99"/>
      <c r="FN23" s="99"/>
      <c r="FO23" s="99"/>
      <c r="FP23" s="99"/>
      <c r="FQ23" s="99"/>
      <c r="FR23" s="99"/>
      <c r="FS23" s="99"/>
      <c r="FT23" s="99"/>
      <c r="FU23" s="99"/>
      <c r="FV23" s="99"/>
      <c r="FW23" s="99"/>
      <c r="FX23" s="99"/>
      <c r="FY23" s="99"/>
      <c r="FZ23" s="99"/>
      <c r="GA23" s="99"/>
      <c r="GB23" s="99"/>
      <c r="GC23" s="99"/>
      <c r="GD23" s="99"/>
      <c r="GE23" s="99"/>
      <c r="GF23" s="99"/>
      <c r="GG23" s="99"/>
      <c r="GH23" s="99"/>
      <c r="GI23" s="99"/>
      <c r="GJ23" s="99"/>
      <c r="GK23" s="99"/>
      <c r="GL23" s="99"/>
      <c r="GM23" s="99"/>
      <c r="GN23" s="99"/>
      <c r="GO23" s="99"/>
      <c r="GP23" s="99"/>
      <c r="GQ23" s="99"/>
      <c r="GR23" s="99"/>
      <c r="GS23" s="99"/>
      <c r="GT23" s="99"/>
      <c r="GU23" s="99"/>
      <c r="GV23" s="99"/>
      <c r="GW23" s="99"/>
      <c r="GX23" s="99"/>
      <c r="GY23" s="99"/>
      <c r="GZ23" s="99"/>
      <c r="HA23" s="99"/>
      <c r="HB23" s="99"/>
      <c r="HC23" s="99"/>
      <c r="HD23" s="99"/>
      <c r="HE23" s="99"/>
      <c r="HF23" s="99"/>
      <c r="HG23" s="99"/>
      <c r="HH23" s="99"/>
      <c r="HI23" s="99"/>
      <c r="HJ23" s="99"/>
      <c r="HK23" s="99"/>
      <c r="HL23" s="99"/>
      <c r="HM23" s="99"/>
      <c r="HN23" s="99"/>
      <c r="HO23" s="99"/>
      <c r="HP23" s="99"/>
      <c r="HQ23" s="99"/>
      <c r="HR23" s="99"/>
      <c r="HS23" s="99"/>
      <c r="HT23" s="99"/>
      <c r="HU23" s="99"/>
      <c r="HV23" s="99"/>
      <c r="HW23" s="99"/>
      <c r="HX23" s="99"/>
      <c r="HY23" s="99"/>
      <c r="HZ23" s="99"/>
      <c r="IA23" s="99"/>
      <c r="IB23" s="99"/>
      <c r="IC23" s="99"/>
      <c r="ID23" s="99"/>
      <c r="IE23" s="99"/>
      <c r="IF23" s="99"/>
      <c r="IG23" s="99"/>
      <c r="IH23" s="99"/>
      <c r="II23" s="99"/>
      <c r="IJ23" s="99"/>
      <c r="IK23" s="99"/>
      <c r="IL23" s="99"/>
      <c r="IM23" s="99"/>
      <c r="IN23" s="99"/>
      <c r="IO23" s="99"/>
      <c r="IP23" s="99"/>
      <c r="IQ23" s="99"/>
      <c r="IR23" s="99"/>
      <c r="IS23" s="99"/>
      <c r="IT23" s="99"/>
      <c r="IU23" s="99"/>
      <c r="IV23" s="99"/>
      <c r="IW23" s="99"/>
      <c r="IX23" s="99"/>
      <c r="IY23" s="99"/>
      <c r="IZ23" s="99"/>
      <c r="JA23" s="99"/>
      <c r="JB23" s="99"/>
      <c r="JC23" s="99"/>
      <c r="JD23" s="99"/>
      <c r="JE23" s="99"/>
      <c r="JF23" s="99"/>
      <c r="JG23" s="99"/>
      <c r="JH23" s="99"/>
      <c r="JI23" s="99"/>
      <c r="JJ23" s="99"/>
      <c r="JK23" s="99"/>
      <c r="JL23" s="99"/>
      <c r="JM23" s="99"/>
      <c r="JN23" s="99"/>
      <c r="JO23" s="99"/>
      <c r="JP23" s="99"/>
      <c r="JQ23" s="99"/>
      <c r="JR23" s="99"/>
      <c r="JS23" s="99"/>
      <c r="JT23" s="99"/>
      <c r="JU23" s="99"/>
      <c r="JV23" s="99"/>
      <c r="JW23" s="99"/>
      <c r="JX23" s="99"/>
      <c r="JY23" s="99"/>
      <c r="JZ23" s="99"/>
      <c r="KA23" s="99"/>
      <c r="KB23" s="99"/>
      <c r="KC23" s="99"/>
      <c r="KD23" s="99"/>
      <c r="KE23" s="99"/>
      <c r="KF23" s="99"/>
      <c r="KG23" s="99"/>
      <c r="KH23" s="99"/>
      <c r="KI23" s="99"/>
      <c r="KJ23" s="99"/>
      <c r="KK23" s="99"/>
      <c r="KL23" s="99"/>
      <c r="KM23" s="99"/>
      <c r="KN23" s="99"/>
      <c r="KO23" s="99"/>
      <c r="KP23" s="99"/>
      <c r="KQ23" s="99"/>
      <c r="KR23" s="99"/>
      <c r="KS23" s="99"/>
      <c r="KT23" s="99"/>
      <c r="KU23" s="99"/>
      <c r="KV23" s="99"/>
      <c r="KW23" s="99"/>
      <c r="KX23" s="99"/>
      <c r="KY23" s="99"/>
      <c r="KZ23" s="99"/>
      <c r="LA23" s="99"/>
      <c r="LB23" s="99"/>
      <c r="LC23" s="99"/>
      <c r="LD23" s="99"/>
      <c r="LE23" s="99"/>
      <c r="LF23" s="99"/>
      <c r="LG23" s="99"/>
      <c r="LH23" s="99"/>
      <c r="LI23" s="99"/>
      <c r="LJ23" s="99"/>
      <c r="LK23" s="99"/>
      <c r="LL23" s="99"/>
      <c r="LM23" s="99"/>
      <c r="LN23" s="99"/>
      <c r="LO23" s="99"/>
      <c r="LP23" s="99"/>
      <c r="LQ23" s="99"/>
      <c r="LR23" s="99"/>
      <c r="LS23" s="99"/>
      <c r="LT23" s="99"/>
      <c r="LU23" s="99"/>
      <c r="LV23" s="99"/>
      <c r="LW23" s="99"/>
      <c r="LX23" s="99"/>
      <c r="LY23" s="99"/>
      <c r="LZ23" s="99"/>
      <c r="MA23" s="99"/>
      <c r="MB23" s="99"/>
      <c r="MC23" s="99"/>
      <c r="MD23" s="99"/>
      <c r="ME23" s="99"/>
      <c r="MF23" s="99"/>
      <c r="MG23" s="99"/>
      <c r="MH23" s="99"/>
      <c r="MI23" s="99"/>
      <c r="MJ23" s="99"/>
      <c r="MK23" s="99"/>
      <c r="ML23" s="99"/>
      <c r="MM23" s="99"/>
      <c r="MN23" s="99"/>
      <c r="MO23" s="99"/>
      <c r="MP23" s="99"/>
      <c r="MQ23" s="99"/>
      <c r="MR23" s="99"/>
      <c r="MS23" s="99"/>
      <c r="MT23" s="99"/>
      <c r="MU23" s="99"/>
      <c r="MV23" s="99"/>
      <c r="MW23" s="99"/>
      <c r="MX23" s="99"/>
      <c r="MY23" s="99"/>
      <c r="MZ23" s="99"/>
      <c r="NA23" s="99"/>
      <c r="NB23" s="99"/>
      <c r="NC23" s="99"/>
      <c r="ND23" s="99"/>
      <c r="NE23" s="99"/>
      <c r="NF23" s="99"/>
      <c r="NG23" s="99"/>
      <c r="NH23" s="99"/>
      <c r="NI23" s="99"/>
      <c r="NJ23" s="99"/>
      <c r="NK23" s="99"/>
      <c r="NL23" s="99"/>
      <c r="NM23" s="99"/>
      <c r="NN23" s="99"/>
      <c r="NO23" s="99"/>
      <c r="NP23" s="99"/>
      <c r="NQ23" s="99"/>
      <c r="NR23" s="99"/>
      <c r="NS23" s="99"/>
      <c r="NT23" s="99"/>
      <c r="NU23" s="99"/>
      <c r="NV23" s="99"/>
      <c r="NW23" s="99"/>
      <c r="NX23" s="99"/>
      <c r="NY23" s="99"/>
      <c r="NZ23" s="99"/>
      <c r="OA23" s="99"/>
      <c r="OB23" s="99"/>
      <c r="OC23" s="99"/>
      <c r="OD23" s="99"/>
      <c r="OE23" s="99"/>
      <c r="OF23" s="99"/>
      <c r="OG23" s="99"/>
      <c r="OH23" s="99"/>
      <c r="OI23" s="99"/>
      <c r="OJ23" s="99"/>
      <c r="OK23" s="99"/>
      <c r="OL23" s="99"/>
      <c r="OM23" s="99"/>
      <c r="ON23" s="99"/>
      <c r="OO23" s="99"/>
      <c r="OP23" s="99"/>
      <c r="OQ23" s="99"/>
      <c r="OR23" s="99"/>
      <c r="OS23" s="99"/>
      <c r="OT23" s="99"/>
      <c r="OU23" s="99"/>
      <c r="OV23" s="99"/>
      <c r="OW23" s="99"/>
      <c r="OX23" s="99"/>
      <c r="OY23" s="99"/>
      <c r="OZ23" s="99"/>
      <c r="PA23" s="99"/>
      <c r="PB23" s="99"/>
      <c r="PC23" s="99"/>
      <c r="PD23" s="99"/>
      <c r="PE23" s="99"/>
      <c r="PF23" s="99"/>
      <c r="PG23" s="99"/>
      <c r="PH23" s="99"/>
      <c r="PI23" s="99"/>
      <c r="PJ23" s="99"/>
      <c r="PK23" s="99"/>
      <c r="PL23" s="99"/>
      <c r="PM23" s="99"/>
      <c r="PN23" s="99"/>
      <c r="PO23" s="99"/>
      <c r="PP23" s="99"/>
      <c r="PQ23" s="99"/>
      <c r="PR23" s="99"/>
      <c r="PS23" s="99"/>
      <c r="PT23" s="99"/>
      <c r="PU23" s="99"/>
      <c r="PV23" s="99"/>
      <c r="PW23" s="99"/>
      <c r="PX23" s="99"/>
      <c r="PY23" s="99"/>
      <c r="PZ23" s="99"/>
      <c r="QA23" s="99"/>
      <c r="QB23" s="99"/>
      <c r="QC23" s="99"/>
      <c r="QD23" s="99"/>
      <c r="QE23" s="99"/>
      <c r="QF23" s="99"/>
      <c r="QG23" s="99"/>
      <c r="QH23" s="99"/>
      <c r="QI23" s="99"/>
      <c r="QJ23" s="99"/>
      <c r="QK23" s="99"/>
      <c r="QL23" s="99"/>
      <c r="QM23" s="99"/>
      <c r="QN23" s="99"/>
      <c r="QO23" s="99"/>
      <c r="QP23" s="99"/>
      <c r="QQ23" s="99"/>
      <c r="QR23" s="99"/>
      <c r="QS23" s="99"/>
      <c r="QT23" s="99"/>
      <c r="QU23" s="99"/>
      <c r="QV23" s="99"/>
      <c r="QW23" s="99"/>
      <c r="QX23" s="99"/>
      <c r="QY23" s="99"/>
      <c r="QZ23" s="99"/>
      <c r="RA23" s="99"/>
      <c r="RB23" s="99"/>
      <c r="RC23" s="99"/>
      <c r="RD23" s="99"/>
      <c r="RE23" s="99"/>
      <c r="RF23" s="99"/>
      <c r="RG23" s="99"/>
      <c r="RH23" s="99"/>
      <c r="RI23" s="99"/>
      <c r="RJ23" s="99"/>
      <c r="RK23" s="99"/>
      <c r="RL23" s="99"/>
      <c r="RM23" s="99"/>
      <c r="RN23" s="99"/>
      <c r="RO23" s="99"/>
      <c r="RP23" s="99"/>
      <c r="RQ23" s="99"/>
      <c r="RR23" s="99"/>
      <c r="RS23" s="99"/>
      <c r="RT23" s="99"/>
      <c r="RU23" s="99"/>
      <c r="RV23" s="99"/>
      <c r="RW23" s="99"/>
      <c r="RX23" s="99"/>
      <c r="RY23" s="99"/>
      <c r="RZ23" s="99"/>
      <c r="SA23" s="99"/>
      <c r="SB23" s="99"/>
      <c r="SC23" s="99"/>
      <c r="SD23" s="99"/>
      <c r="SE23" s="99"/>
      <c r="SF23" s="99"/>
      <c r="SG23" s="99"/>
      <c r="SH23" s="99"/>
      <c r="SI23" s="99"/>
      <c r="SJ23" s="99"/>
      <c r="SK23" s="99"/>
      <c r="SL23" s="99"/>
      <c r="SM23" s="99"/>
      <c r="SN23" s="99"/>
      <c r="SO23" s="99"/>
      <c r="SP23" s="99"/>
      <c r="SQ23" s="99"/>
      <c r="SR23" s="99"/>
      <c r="SS23" s="99"/>
      <c r="ST23" s="99"/>
      <c r="SU23" s="99"/>
    </row>
    <row r="24" spans="1:515" s="16" customFormat="1" ht="15" customHeight="1">
      <c r="A24" s="53"/>
      <c r="B24" s="592" t="s">
        <v>37</v>
      </c>
      <c r="C24" s="592"/>
      <c r="D24" s="592"/>
      <c r="E24" s="592"/>
      <c r="F24" s="592"/>
      <c r="G24" s="96" t="s">
        <v>125</v>
      </c>
      <c r="H24" s="99"/>
      <c r="I24" s="99"/>
      <c r="J24" s="445" t="s">
        <v>126</v>
      </c>
      <c r="K24" s="142"/>
      <c r="L24" s="52"/>
      <c r="M24" s="592" t="s">
        <v>118</v>
      </c>
      <c r="N24" s="592"/>
      <c r="O24" s="592"/>
      <c r="P24" s="592"/>
      <c r="Q24" s="155"/>
      <c r="R24" s="99"/>
      <c r="S24" s="99"/>
      <c r="T24" s="99"/>
      <c r="U24" s="99"/>
      <c r="V24" s="99"/>
      <c r="W24" s="99"/>
      <c r="X24" s="99"/>
      <c r="Y24" s="99"/>
      <c r="Z24" s="99"/>
      <c r="AA24" s="99"/>
      <c r="AB24" s="99"/>
      <c r="AC24" s="99"/>
      <c r="AD24" s="99"/>
      <c r="AE24" s="99"/>
      <c r="AF24" s="99"/>
      <c r="AG24" s="99"/>
      <c r="AH24" s="99"/>
      <c r="AI24" s="99"/>
      <c r="AJ24" s="99"/>
      <c r="AK24" s="99"/>
      <c r="AL24" s="99"/>
      <c r="AM24" s="99"/>
      <c r="AN24" s="99"/>
      <c r="AO24" s="99"/>
      <c r="AP24" s="99"/>
      <c r="AQ24" s="99"/>
      <c r="AR24" s="99"/>
      <c r="AS24" s="99"/>
      <c r="AT24" s="99"/>
      <c r="AU24" s="99"/>
      <c r="AV24" s="99"/>
      <c r="AW24" s="99"/>
      <c r="AX24" s="99"/>
      <c r="AY24" s="99"/>
      <c r="AZ24" s="99"/>
      <c r="BA24" s="99"/>
      <c r="BB24" s="99"/>
      <c r="BC24" s="99"/>
      <c r="BD24" s="99"/>
      <c r="BE24" s="99"/>
      <c r="BF24" s="99"/>
      <c r="BG24" s="99"/>
      <c r="BH24" s="99"/>
      <c r="BI24" s="99"/>
      <c r="BJ24" s="99"/>
      <c r="BK24" s="99"/>
      <c r="BL24" s="99"/>
      <c r="BM24" s="99"/>
      <c r="BN24" s="99"/>
      <c r="BO24" s="99"/>
      <c r="BP24" s="99"/>
      <c r="BQ24" s="99"/>
      <c r="BR24" s="99"/>
      <c r="BS24" s="99"/>
      <c r="BT24" s="99"/>
      <c r="BU24" s="99"/>
      <c r="BV24" s="99"/>
      <c r="BW24" s="99"/>
      <c r="BX24" s="99"/>
      <c r="BY24" s="99"/>
      <c r="BZ24" s="99"/>
      <c r="CA24" s="99"/>
      <c r="CB24" s="99"/>
      <c r="CC24" s="99"/>
      <c r="CD24" s="99"/>
      <c r="CE24" s="99"/>
      <c r="CF24" s="99"/>
      <c r="CG24" s="99"/>
      <c r="CH24" s="99"/>
      <c r="CI24" s="99"/>
      <c r="CJ24" s="99"/>
      <c r="CK24" s="99"/>
      <c r="CL24" s="99"/>
      <c r="CM24" s="99"/>
      <c r="CN24" s="99"/>
      <c r="CO24" s="99"/>
      <c r="CP24" s="99"/>
      <c r="CQ24" s="99"/>
      <c r="CR24" s="99"/>
      <c r="CS24" s="99"/>
      <c r="CT24" s="99"/>
      <c r="CU24" s="99"/>
      <c r="CV24" s="99"/>
      <c r="CW24" s="99"/>
      <c r="CX24" s="99"/>
      <c r="CY24" s="99"/>
      <c r="CZ24" s="99"/>
      <c r="DA24" s="99"/>
      <c r="DB24" s="99"/>
      <c r="DC24" s="99"/>
      <c r="DD24" s="99"/>
      <c r="DE24" s="99"/>
      <c r="DF24" s="99"/>
      <c r="DG24" s="99"/>
      <c r="DH24" s="99"/>
      <c r="DI24" s="99"/>
      <c r="DJ24" s="99"/>
      <c r="DK24" s="99"/>
      <c r="DL24" s="99"/>
      <c r="DM24" s="99"/>
      <c r="DN24" s="99"/>
      <c r="DO24" s="99"/>
      <c r="DP24" s="99"/>
      <c r="DQ24" s="99"/>
      <c r="DR24" s="99"/>
      <c r="DS24" s="99"/>
      <c r="DT24" s="99"/>
      <c r="DU24" s="99"/>
      <c r="DV24" s="99"/>
      <c r="DW24" s="99"/>
      <c r="DX24" s="99"/>
      <c r="DY24" s="99"/>
      <c r="DZ24" s="99"/>
      <c r="EA24" s="99"/>
      <c r="EB24" s="99"/>
      <c r="EC24" s="99"/>
      <c r="ED24" s="99"/>
      <c r="EE24" s="99"/>
      <c r="EF24" s="99"/>
      <c r="EG24" s="99"/>
      <c r="EH24" s="99"/>
      <c r="EI24" s="99"/>
      <c r="EJ24" s="99"/>
      <c r="EK24" s="99"/>
      <c r="EL24" s="99"/>
      <c r="EM24" s="99"/>
      <c r="EN24" s="99"/>
      <c r="EO24" s="99"/>
      <c r="EP24" s="99"/>
      <c r="EQ24" s="99"/>
      <c r="ER24" s="99"/>
      <c r="ES24" s="99"/>
      <c r="ET24" s="99"/>
      <c r="EU24" s="99"/>
      <c r="EV24" s="99"/>
      <c r="EW24" s="99"/>
      <c r="EX24" s="99"/>
      <c r="EY24" s="99"/>
      <c r="EZ24" s="99"/>
      <c r="FA24" s="99"/>
      <c r="FB24" s="99"/>
      <c r="FC24" s="99"/>
      <c r="FD24" s="99"/>
      <c r="FE24" s="99"/>
      <c r="FF24" s="99"/>
      <c r="FG24" s="99"/>
      <c r="FH24" s="99"/>
      <c r="FI24" s="99"/>
      <c r="FJ24" s="99"/>
      <c r="FK24" s="99"/>
      <c r="FL24" s="99"/>
      <c r="FM24" s="99"/>
      <c r="FN24" s="99"/>
      <c r="FO24" s="99"/>
      <c r="FP24" s="99"/>
      <c r="FQ24" s="99"/>
      <c r="FR24" s="99"/>
      <c r="FS24" s="99"/>
      <c r="FT24" s="99"/>
      <c r="FU24" s="99"/>
      <c r="FV24" s="99"/>
      <c r="FW24" s="99"/>
      <c r="FX24" s="99"/>
      <c r="FY24" s="99"/>
      <c r="FZ24" s="99"/>
      <c r="GA24" s="99"/>
      <c r="GB24" s="99"/>
      <c r="GC24" s="99"/>
      <c r="GD24" s="99"/>
      <c r="GE24" s="99"/>
      <c r="GF24" s="99"/>
      <c r="GG24" s="99"/>
      <c r="GH24" s="99"/>
      <c r="GI24" s="99"/>
      <c r="GJ24" s="99"/>
      <c r="GK24" s="99"/>
      <c r="GL24" s="99"/>
      <c r="GM24" s="99"/>
      <c r="GN24" s="99"/>
      <c r="GO24" s="99"/>
      <c r="GP24" s="99"/>
      <c r="GQ24" s="99"/>
      <c r="GR24" s="99"/>
      <c r="GS24" s="99"/>
      <c r="GT24" s="99"/>
      <c r="GU24" s="99"/>
      <c r="GV24" s="99"/>
      <c r="GW24" s="99"/>
      <c r="GX24" s="99"/>
      <c r="GY24" s="99"/>
      <c r="GZ24" s="99"/>
      <c r="HA24" s="99"/>
      <c r="HB24" s="99"/>
      <c r="HC24" s="99"/>
      <c r="HD24" s="99"/>
      <c r="HE24" s="99"/>
      <c r="HF24" s="99"/>
      <c r="HG24" s="99"/>
      <c r="HH24" s="99"/>
      <c r="HI24" s="99"/>
      <c r="HJ24" s="99"/>
      <c r="HK24" s="99"/>
      <c r="HL24" s="99"/>
      <c r="HM24" s="99"/>
      <c r="HN24" s="99"/>
      <c r="HO24" s="99"/>
      <c r="HP24" s="99"/>
      <c r="HQ24" s="99"/>
      <c r="HR24" s="99"/>
      <c r="HS24" s="99"/>
      <c r="HT24" s="99"/>
      <c r="HU24" s="99"/>
      <c r="HV24" s="99"/>
      <c r="HW24" s="99"/>
      <c r="HX24" s="99"/>
      <c r="HY24" s="99"/>
      <c r="HZ24" s="99"/>
      <c r="IA24" s="99"/>
      <c r="IB24" s="99"/>
      <c r="IC24" s="99"/>
      <c r="ID24" s="99"/>
      <c r="IE24" s="99"/>
      <c r="IF24" s="99"/>
      <c r="IG24" s="99"/>
      <c r="IH24" s="99"/>
      <c r="II24" s="99"/>
      <c r="IJ24" s="99"/>
      <c r="IK24" s="99"/>
      <c r="IL24" s="99"/>
      <c r="IM24" s="99"/>
      <c r="IN24" s="99"/>
      <c r="IO24" s="99"/>
      <c r="IP24" s="99"/>
      <c r="IQ24" s="99"/>
      <c r="IR24" s="99"/>
      <c r="IS24" s="99"/>
      <c r="IT24" s="99"/>
      <c r="IU24" s="99"/>
      <c r="IV24" s="99"/>
      <c r="IW24" s="99"/>
      <c r="IX24" s="99"/>
      <c r="IY24" s="99"/>
      <c r="IZ24" s="99"/>
      <c r="JA24" s="99"/>
      <c r="JB24" s="99"/>
      <c r="JC24" s="99"/>
      <c r="JD24" s="99"/>
      <c r="JE24" s="99"/>
      <c r="JF24" s="99"/>
      <c r="JG24" s="99"/>
      <c r="JH24" s="99"/>
      <c r="JI24" s="99"/>
      <c r="JJ24" s="99"/>
      <c r="JK24" s="99"/>
      <c r="JL24" s="99"/>
      <c r="JM24" s="99"/>
      <c r="JN24" s="99"/>
      <c r="JO24" s="99"/>
      <c r="JP24" s="99"/>
      <c r="JQ24" s="99"/>
      <c r="JR24" s="99"/>
      <c r="JS24" s="99"/>
      <c r="JT24" s="99"/>
      <c r="JU24" s="99"/>
      <c r="JV24" s="99"/>
      <c r="JW24" s="99"/>
      <c r="JX24" s="99"/>
      <c r="JY24" s="99"/>
      <c r="JZ24" s="99"/>
      <c r="KA24" s="99"/>
      <c r="KB24" s="99"/>
      <c r="KC24" s="99"/>
      <c r="KD24" s="99"/>
      <c r="KE24" s="99"/>
      <c r="KF24" s="99"/>
      <c r="KG24" s="99"/>
      <c r="KH24" s="99"/>
      <c r="KI24" s="99"/>
      <c r="KJ24" s="99"/>
      <c r="KK24" s="99"/>
      <c r="KL24" s="99"/>
      <c r="KM24" s="99"/>
      <c r="KN24" s="99"/>
      <c r="KO24" s="99"/>
      <c r="KP24" s="99"/>
      <c r="KQ24" s="99"/>
      <c r="KR24" s="99"/>
      <c r="KS24" s="99"/>
      <c r="KT24" s="99"/>
      <c r="KU24" s="99"/>
      <c r="KV24" s="99"/>
      <c r="KW24" s="99"/>
      <c r="KX24" s="99"/>
      <c r="KY24" s="99"/>
      <c r="KZ24" s="99"/>
      <c r="LA24" s="99"/>
      <c r="LB24" s="99"/>
      <c r="LC24" s="99"/>
      <c r="LD24" s="99"/>
      <c r="LE24" s="99"/>
      <c r="LF24" s="99"/>
      <c r="LG24" s="99"/>
      <c r="LH24" s="99"/>
      <c r="LI24" s="99"/>
      <c r="LJ24" s="99"/>
      <c r="LK24" s="99"/>
      <c r="LL24" s="99"/>
      <c r="LM24" s="99"/>
      <c r="LN24" s="99"/>
      <c r="LO24" s="99"/>
      <c r="LP24" s="99"/>
      <c r="LQ24" s="99"/>
      <c r="LR24" s="99"/>
      <c r="LS24" s="99"/>
      <c r="LT24" s="99"/>
      <c r="LU24" s="99"/>
      <c r="LV24" s="99"/>
      <c r="LW24" s="99"/>
      <c r="LX24" s="99"/>
      <c r="LY24" s="99"/>
      <c r="LZ24" s="99"/>
      <c r="MA24" s="99"/>
      <c r="MB24" s="99"/>
      <c r="MC24" s="99"/>
      <c r="MD24" s="99"/>
      <c r="ME24" s="99"/>
      <c r="MF24" s="99"/>
      <c r="MG24" s="99"/>
      <c r="MH24" s="99"/>
      <c r="MI24" s="99"/>
      <c r="MJ24" s="99"/>
      <c r="MK24" s="99"/>
      <c r="ML24" s="99"/>
      <c r="MM24" s="99"/>
      <c r="MN24" s="99"/>
      <c r="MO24" s="99"/>
      <c r="MP24" s="99"/>
      <c r="MQ24" s="99"/>
      <c r="MR24" s="99"/>
      <c r="MS24" s="99"/>
      <c r="MT24" s="99"/>
      <c r="MU24" s="99"/>
      <c r="MV24" s="99"/>
      <c r="MW24" s="99"/>
      <c r="MX24" s="99"/>
      <c r="MY24" s="99"/>
      <c r="MZ24" s="99"/>
      <c r="NA24" s="99"/>
      <c r="NB24" s="99"/>
      <c r="NC24" s="99"/>
      <c r="ND24" s="99"/>
      <c r="NE24" s="99"/>
      <c r="NF24" s="99"/>
      <c r="NG24" s="99"/>
      <c r="NH24" s="99"/>
      <c r="NI24" s="99"/>
      <c r="NJ24" s="99"/>
      <c r="NK24" s="99"/>
      <c r="NL24" s="99"/>
      <c r="NM24" s="99"/>
      <c r="NN24" s="99"/>
      <c r="NO24" s="99"/>
      <c r="NP24" s="99"/>
      <c r="NQ24" s="99"/>
      <c r="NR24" s="99"/>
      <c r="NS24" s="99"/>
      <c r="NT24" s="99"/>
      <c r="NU24" s="99"/>
      <c r="NV24" s="99"/>
      <c r="NW24" s="99"/>
      <c r="NX24" s="99"/>
      <c r="NY24" s="99"/>
      <c r="NZ24" s="99"/>
      <c r="OA24" s="99"/>
      <c r="OB24" s="99"/>
      <c r="OC24" s="99"/>
      <c r="OD24" s="99"/>
      <c r="OE24" s="99"/>
      <c r="OF24" s="99"/>
      <c r="OG24" s="99"/>
      <c r="OH24" s="99"/>
      <c r="OI24" s="99"/>
      <c r="OJ24" s="99"/>
      <c r="OK24" s="99"/>
      <c r="OL24" s="99"/>
      <c r="OM24" s="99"/>
      <c r="ON24" s="99"/>
      <c r="OO24" s="99"/>
      <c r="OP24" s="99"/>
      <c r="OQ24" s="99"/>
      <c r="OR24" s="99"/>
      <c r="OS24" s="99"/>
      <c r="OT24" s="99"/>
      <c r="OU24" s="99"/>
      <c r="OV24" s="99"/>
      <c r="OW24" s="99"/>
      <c r="OX24" s="99"/>
      <c r="OY24" s="99"/>
      <c r="OZ24" s="99"/>
      <c r="PA24" s="99"/>
      <c r="PB24" s="99"/>
      <c r="PC24" s="99"/>
      <c r="PD24" s="99"/>
      <c r="PE24" s="99"/>
      <c r="PF24" s="99"/>
      <c r="PG24" s="99"/>
      <c r="PH24" s="99"/>
      <c r="PI24" s="99"/>
      <c r="PJ24" s="99"/>
      <c r="PK24" s="99"/>
      <c r="PL24" s="99"/>
      <c r="PM24" s="99"/>
      <c r="PN24" s="99"/>
      <c r="PO24" s="99"/>
      <c r="PP24" s="99"/>
      <c r="PQ24" s="99"/>
      <c r="PR24" s="99"/>
      <c r="PS24" s="99"/>
      <c r="PT24" s="99"/>
      <c r="PU24" s="99"/>
      <c r="PV24" s="99"/>
      <c r="PW24" s="99"/>
      <c r="PX24" s="99"/>
      <c r="PY24" s="99"/>
      <c r="PZ24" s="99"/>
      <c r="QA24" s="99"/>
      <c r="QB24" s="99"/>
      <c r="QC24" s="99"/>
      <c r="QD24" s="99"/>
      <c r="QE24" s="99"/>
      <c r="QF24" s="99"/>
      <c r="QG24" s="99"/>
      <c r="QH24" s="99"/>
      <c r="QI24" s="99"/>
      <c r="QJ24" s="99"/>
      <c r="QK24" s="99"/>
      <c r="QL24" s="99"/>
      <c r="QM24" s="99"/>
      <c r="QN24" s="99"/>
      <c r="QO24" s="99"/>
      <c r="QP24" s="99"/>
      <c r="QQ24" s="99"/>
      <c r="QR24" s="99"/>
      <c r="QS24" s="99"/>
      <c r="QT24" s="99"/>
      <c r="QU24" s="99"/>
      <c r="QV24" s="99"/>
      <c r="QW24" s="99"/>
      <c r="QX24" s="99"/>
      <c r="QY24" s="99"/>
      <c r="QZ24" s="99"/>
      <c r="RA24" s="99"/>
      <c r="RB24" s="99"/>
      <c r="RC24" s="99"/>
      <c r="RD24" s="99"/>
      <c r="RE24" s="99"/>
      <c r="RF24" s="99"/>
      <c r="RG24" s="99"/>
      <c r="RH24" s="99"/>
      <c r="RI24" s="99"/>
      <c r="RJ24" s="99"/>
      <c r="RK24" s="99"/>
      <c r="RL24" s="99"/>
      <c r="RM24" s="99"/>
      <c r="RN24" s="99"/>
      <c r="RO24" s="99"/>
      <c r="RP24" s="99"/>
      <c r="RQ24" s="99"/>
      <c r="RR24" s="99"/>
      <c r="RS24" s="99"/>
      <c r="RT24" s="99"/>
      <c r="RU24" s="99"/>
      <c r="RV24" s="99"/>
      <c r="RW24" s="99"/>
      <c r="RX24" s="99"/>
      <c r="RY24" s="99"/>
      <c r="RZ24" s="99"/>
      <c r="SA24" s="99"/>
      <c r="SB24" s="99"/>
      <c r="SC24" s="99"/>
      <c r="SD24" s="99"/>
      <c r="SE24" s="99"/>
      <c r="SF24" s="99"/>
      <c r="SG24" s="99"/>
      <c r="SH24" s="99"/>
      <c r="SI24" s="99"/>
      <c r="SJ24" s="99"/>
      <c r="SK24" s="99"/>
      <c r="SL24" s="99"/>
      <c r="SM24" s="99"/>
      <c r="SN24" s="99"/>
      <c r="SO24" s="99"/>
      <c r="SP24" s="99"/>
      <c r="SQ24" s="99"/>
      <c r="SR24" s="99"/>
      <c r="SS24" s="99"/>
      <c r="ST24" s="99"/>
      <c r="SU24" s="99"/>
    </row>
    <row r="25" spans="1:515" s="16" customFormat="1" ht="15" customHeight="1">
      <c r="A25" s="53"/>
      <c r="B25" s="591"/>
      <c r="C25" s="591"/>
      <c r="D25" s="591"/>
      <c r="E25" s="591"/>
      <c r="F25" s="591"/>
      <c r="G25" s="591"/>
      <c r="H25" s="591"/>
      <c r="I25" s="591"/>
      <c r="J25" s="591"/>
      <c r="K25" s="591"/>
      <c r="L25" s="591"/>
      <c r="M25" s="591"/>
      <c r="N25" s="591"/>
      <c r="O25" s="591"/>
      <c r="P25" s="591"/>
      <c r="Q25" s="155"/>
      <c r="R25" s="99"/>
      <c r="S25" s="99"/>
      <c r="T25" s="99"/>
      <c r="U25" s="99"/>
      <c r="V25" s="99"/>
      <c r="W25" s="99"/>
      <c r="X25" s="99"/>
      <c r="Y25" s="99"/>
      <c r="Z25" s="99"/>
      <c r="AA25" s="99"/>
      <c r="AB25" s="99"/>
      <c r="AC25" s="99"/>
      <c r="AD25" s="99"/>
      <c r="AE25" s="99"/>
      <c r="AF25" s="99"/>
      <c r="AG25" s="99"/>
      <c r="AH25" s="99"/>
      <c r="AI25" s="99"/>
      <c r="AJ25" s="99"/>
      <c r="AK25" s="99"/>
      <c r="AL25" s="99"/>
      <c r="AM25" s="99"/>
      <c r="AN25" s="99"/>
      <c r="AO25" s="99"/>
      <c r="AP25" s="99"/>
      <c r="AQ25" s="99"/>
      <c r="AR25" s="99"/>
      <c r="AS25" s="99"/>
      <c r="AT25" s="99"/>
      <c r="AU25" s="99"/>
      <c r="AV25" s="99"/>
      <c r="AW25" s="99"/>
      <c r="AX25" s="99"/>
      <c r="AY25" s="99"/>
      <c r="AZ25" s="99"/>
      <c r="BA25" s="99"/>
      <c r="BB25" s="99"/>
      <c r="BC25" s="99"/>
      <c r="BD25" s="99"/>
      <c r="BE25" s="99"/>
      <c r="BF25" s="99"/>
      <c r="BG25" s="99"/>
      <c r="BH25" s="99"/>
      <c r="BI25" s="99"/>
      <c r="BJ25" s="99"/>
      <c r="BK25" s="99"/>
      <c r="BL25" s="99"/>
      <c r="BM25" s="99"/>
      <c r="BN25" s="99"/>
      <c r="BO25" s="99"/>
      <c r="BP25" s="99"/>
      <c r="BQ25" s="99"/>
      <c r="BR25" s="99"/>
      <c r="BS25" s="99"/>
      <c r="BT25" s="99"/>
      <c r="BU25" s="99"/>
      <c r="BV25" s="99"/>
      <c r="BW25" s="99"/>
      <c r="BX25" s="99"/>
      <c r="BY25" s="99"/>
      <c r="BZ25" s="99"/>
      <c r="CA25" s="99"/>
      <c r="CB25" s="99"/>
      <c r="CC25" s="99"/>
      <c r="CD25" s="99"/>
      <c r="CE25" s="99"/>
      <c r="CF25" s="99"/>
      <c r="CG25" s="99"/>
      <c r="CH25" s="99"/>
      <c r="CI25" s="99"/>
      <c r="CJ25" s="99"/>
      <c r="CK25" s="99"/>
      <c r="CL25" s="99"/>
      <c r="CM25" s="99"/>
      <c r="CN25" s="99"/>
      <c r="CO25" s="99"/>
      <c r="CP25" s="99"/>
      <c r="CQ25" s="99"/>
      <c r="CR25" s="99"/>
      <c r="CS25" s="99"/>
      <c r="CT25" s="99"/>
      <c r="CU25" s="99"/>
      <c r="CV25" s="99"/>
      <c r="CW25" s="99"/>
      <c r="CX25" s="99"/>
      <c r="CY25" s="99"/>
      <c r="CZ25" s="99"/>
      <c r="DA25" s="99"/>
      <c r="DB25" s="99"/>
      <c r="DC25" s="99"/>
      <c r="DD25" s="99"/>
      <c r="DE25" s="99"/>
      <c r="DF25" s="99"/>
      <c r="DG25" s="99"/>
      <c r="DH25" s="99"/>
      <c r="DI25" s="99"/>
      <c r="DJ25" s="99"/>
      <c r="DK25" s="99"/>
      <c r="DL25" s="99"/>
      <c r="DM25" s="99"/>
      <c r="DN25" s="99"/>
      <c r="DO25" s="99"/>
      <c r="DP25" s="99"/>
      <c r="DQ25" s="99"/>
      <c r="DR25" s="99"/>
      <c r="DS25" s="99"/>
      <c r="DT25" s="99"/>
      <c r="DU25" s="99"/>
      <c r="DV25" s="99"/>
      <c r="DW25" s="99"/>
      <c r="DX25" s="99"/>
      <c r="DY25" s="99"/>
      <c r="DZ25" s="99"/>
      <c r="EA25" s="99"/>
      <c r="EB25" s="99"/>
      <c r="EC25" s="99"/>
      <c r="ED25" s="99"/>
      <c r="EE25" s="99"/>
      <c r="EF25" s="99"/>
      <c r="EG25" s="99"/>
      <c r="EH25" s="99"/>
      <c r="EI25" s="99"/>
      <c r="EJ25" s="99"/>
      <c r="EK25" s="99"/>
      <c r="EL25" s="99"/>
      <c r="EM25" s="99"/>
      <c r="EN25" s="99"/>
      <c r="EO25" s="99"/>
      <c r="EP25" s="99"/>
      <c r="EQ25" s="99"/>
      <c r="ER25" s="99"/>
      <c r="ES25" s="99"/>
      <c r="ET25" s="99"/>
      <c r="EU25" s="99"/>
      <c r="EV25" s="99"/>
      <c r="EW25" s="99"/>
      <c r="EX25" s="99"/>
      <c r="EY25" s="99"/>
      <c r="EZ25" s="99"/>
      <c r="FA25" s="99"/>
      <c r="FB25" s="99"/>
      <c r="FC25" s="99"/>
      <c r="FD25" s="99"/>
      <c r="FE25" s="99"/>
      <c r="FF25" s="99"/>
      <c r="FG25" s="99"/>
      <c r="FH25" s="99"/>
      <c r="FI25" s="99"/>
      <c r="FJ25" s="99"/>
      <c r="FK25" s="99"/>
      <c r="FL25" s="99"/>
      <c r="FM25" s="99"/>
      <c r="FN25" s="99"/>
      <c r="FO25" s="99"/>
      <c r="FP25" s="99"/>
      <c r="FQ25" s="99"/>
      <c r="FR25" s="99"/>
      <c r="FS25" s="99"/>
      <c r="FT25" s="99"/>
      <c r="FU25" s="99"/>
      <c r="FV25" s="99"/>
      <c r="FW25" s="99"/>
      <c r="FX25" s="99"/>
      <c r="FY25" s="99"/>
      <c r="FZ25" s="99"/>
      <c r="GA25" s="99"/>
      <c r="GB25" s="99"/>
      <c r="GC25" s="99"/>
      <c r="GD25" s="99"/>
      <c r="GE25" s="99"/>
      <c r="GF25" s="99"/>
      <c r="GG25" s="99"/>
      <c r="GH25" s="99"/>
      <c r="GI25" s="99"/>
      <c r="GJ25" s="99"/>
      <c r="GK25" s="99"/>
      <c r="GL25" s="99"/>
      <c r="GM25" s="99"/>
      <c r="GN25" s="99"/>
      <c r="GO25" s="99"/>
      <c r="GP25" s="99"/>
      <c r="GQ25" s="99"/>
      <c r="GR25" s="99"/>
      <c r="GS25" s="99"/>
      <c r="GT25" s="99"/>
      <c r="GU25" s="99"/>
      <c r="GV25" s="99"/>
      <c r="GW25" s="99"/>
      <c r="GX25" s="99"/>
      <c r="GY25" s="99"/>
      <c r="GZ25" s="99"/>
      <c r="HA25" s="99"/>
      <c r="HB25" s="99"/>
      <c r="HC25" s="99"/>
      <c r="HD25" s="99"/>
      <c r="HE25" s="99"/>
      <c r="HF25" s="99"/>
      <c r="HG25" s="99"/>
      <c r="HH25" s="99"/>
      <c r="HI25" s="99"/>
      <c r="HJ25" s="99"/>
      <c r="HK25" s="99"/>
      <c r="HL25" s="99"/>
      <c r="HM25" s="99"/>
      <c r="HN25" s="99"/>
      <c r="HO25" s="99"/>
      <c r="HP25" s="99"/>
      <c r="HQ25" s="99"/>
      <c r="HR25" s="99"/>
      <c r="HS25" s="99"/>
      <c r="HT25" s="99"/>
      <c r="HU25" s="99"/>
      <c r="HV25" s="99"/>
      <c r="HW25" s="99"/>
      <c r="HX25" s="99"/>
      <c r="HY25" s="99"/>
      <c r="HZ25" s="99"/>
      <c r="IA25" s="99"/>
      <c r="IB25" s="99"/>
      <c r="IC25" s="99"/>
      <c r="ID25" s="99"/>
      <c r="IE25" s="99"/>
      <c r="IF25" s="99"/>
      <c r="IG25" s="99"/>
      <c r="IH25" s="99"/>
      <c r="II25" s="99"/>
      <c r="IJ25" s="99"/>
      <c r="IK25" s="99"/>
      <c r="IL25" s="99"/>
      <c r="IM25" s="99"/>
      <c r="IN25" s="99"/>
      <c r="IO25" s="99"/>
      <c r="IP25" s="99"/>
      <c r="IQ25" s="99"/>
      <c r="IR25" s="99"/>
      <c r="IS25" s="99"/>
      <c r="IT25" s="99"/>
      <c r="IU25" s="99"/>
      <c r="IV25" s="99"/>
      <c r="IW25" s="99"/>
      <c r="IX25" s="99"/>
      <c r="IY25" s="99"/>
      <c r="IZ25" s="99"/>
      <c r="JA25" s="99"/>
      <c r="JB25" s="99"/>
      <c r="JC25" s="99"/>
      <c r="JD25" s="99"/>
      <c r="JE25" s="99"/>
      <c r="JF25" s="99"/>
      <c r="JG25" s="99"/>
      <c r="JH25" s="99"/>
      <c r="JI25" s="99"/>
      <c r="JJ25" s="99"/>
      <c r="JK25" s="99"/>
      <c r="JL25" s="99"/>
      <c r="JM25" s="99"/>
      <c r="JN25" s="99"/>
      <c r="JO25" s="99"/>
      <c r="JP25" s="99"/>
      <c r="JQ25" s="99"/>
      <c r="JR25" s="99"/>
      <c r="JS25" s="99"/>
      <c r="JT25" s="99"/>
      <c r="JU25" s="99"/>
      <c r="JV25" s="99"/>
      <c r="JW25" s="99"/>
      <c r="JX25" s="99"/>
      <c r="JY25" s="99"/>
      <c r="JZ25" s="99"/>
      <c r="KA25" s="99"/>
      <c r="KB25" s="99"/>
      <c r="KC25" s="99"/>
      <c r="KD25" s="99"/>
      <c r="KE25" s="99"/>
      <c r="KF25" s="99"/>
      <c r="KG25" s="99"/>
      <c r="KH25" s="99"/>
      <c r="KI25" s="99"/>
      <c r="KJ25" s="99"/>
      <c r="KK25" s="99"/>
      <c r="KL25" s="99"/>
      <c r="KM25" s="99"/>
      <c r="KN25" s="99"/>
      <c r="KO25" s="99"/>
      <c r="KP25" s="99"/>
      <c r="KQ25" s="99"/>
      <c r="KR25" s="99"/>
      <c r="KS25" s="99"/>
      <c r="KT25" s="99"/>
      <c r="KU25" s="99"/>
      <c r="KV25" s="99"/>
      <c r="KW25" s="99"/>
      <c r="KX25" s="99"/>
      <c r="KY25" s="99"/>
      <c r="KZ25" s="99"/>
      <c r="LA25" s="99"/>
      <c r="LB25" s="99"/>
      <c r="LC25" s="99"/>
      <c r="LD25" s="99"/>
      <c r="LE25" s="99"/>
      <c r="LF25" s="99"/>
      <c r="LG25" s="99"/>
      <c r="LH25" s="99"/>
      <c r="LI25" s="99"/>
      <c r="LJ25" s="99"/>
      <c r="LK25" s="99"/>
      <c r="LL25" s="99"/>
      <c r="LM25" s="99"/>
      <c r="LN25" s="99"/>
      <c r="LO25" s="99"/>
      <c r="LP25" s="99"/>
      <c r="LQ25" s="99"/>
      <c r="LR25" s="99"/>
      <c r="LS25" s="99"/>
      <c r="LT25" s="99"/>
      <c r="LU25" s="99"/>
      <c r="LV25" s="99"/>
      <c r="LW25" s="99"/>
      <c r="LX25" s="99"/>
      <c r="LY25" s="99"/>
      <c r="LZ25" s="99"/>
      <c r="MA25" s="99"/>
      <c r="MB25" s="99"/>
      <c r="MC25" s="99"/>
      <c r="MD25" s="99"/>
      <c r="ME25" s="99"/>
      <c r="MF25" s="99"/>
      <c r="MG25" s="99"/>
      <c r="MH25" s="99"/>
      <c r="MI25" s="99"/>
      <c r="MJ25" s="99"/>
      <c r="MK25" s="99"/>
      <c r="ML25" s="99"/>
      <c r="MM25" s="99"/>
      <c r="MN25" s="99"/>
      <c r="MO25" s="99"/>
      <c r="MP25" s="99"/>
      <c r="MQ25" s="99"/>
      <c r="MR25" s="99"/>
      <c r="MS25" s="99"/>
      <c r="MT25" s="99"/>
      <c r="MU25" s="99"/>
      <c r="MV25" s="99"/>
      <c r="MW25" s="99"/>
      <c r="MX25" s="99"/>
      <c r="MY25" s="99"/>
      <c r="MZ25" s="99"/>
      <c r="NA25" s="99"/>
      <c r="NB25" s="99"/>
      <c r="NC25" s="99"/>
      <c r="ND25" s="99"/>
      <c r="NE25" s="99"/>
      <c r="NF25" s="99"/>
      <c r="NG25" s="99"/>
      <c r="NH25" s="99"/>
      <c r="NI25" s="99"/>
      <c r="NJ25" s="99"/>
      <c r="NK25" s="99"/>
      <c r="NL25" s="99"/>
      <c r="NM25" s="99"/>
      <c r="NN25" s="99"/>
      <c r="NO25" s="99"/>
      <c r="NP25" s="99"/>
      <c r="NQ25" s="99"/>
      <c r="NR25" s="99"/>
      <c r="NS25" s="99"/>
      <c r="NT25" s="99"/>
      <c r="NU25" s="99"/>
      <c r="NV25" s="99"/>
      <c r="NW25" s="99"/>
      <c r="NX25" s="99"/>
      <c r="NY25" s="99"/>
      <c r="NZ25" s="99"/>
      <c r="OA25" s="99"/>
      <c r="OB25" s="99"/>
      <c r="OC25" s="99"/>
      <c r="OD25" s="99"/>
      <c r="OE25" s="99"/>
      <c r="OF25" s="99"/>
      <c r="OG25" s="99"/>
      <c r="OH25" s="99"/>
      <c r="OI25" s="99"/>
      <c r="OJ25" s="99"/>
      <c r="OK25" s="99"/>
      <c r="OL25" s="99"/>
      <c r="OM25" s="99"/>
      <c r="ON25" s="99"/>
      <c r="OO25" s="99"/>
      <c r="OP25" s="99"/>
      <c r="OQ25" s="99"/>
      <c r="OR25" s="99"/>
      <c r="OS25" s="99"/>
      <c r="OT25" s="99"/>
      <c r="OU25" s="99"/>
      <c r="OV25" s="99"/>
      <c r="OW25" s="99"/>
      <c r="OX25" s="99"/>
      <c r="OY25" s="99"/>
      <c r="OZ25" s="99"/>
      <c r="PA25" s="99"/>
      <c r="PB25" s="99"/>
      <c r="PC25" s="99"/>
      <c r="PD25" s="99"/>
      <c r="PE25" s="99"/>
      <c r="PF25" s="99"/>
      <c r="PG25" s="99"/>
      <c r="PH25" s="99"/>
      <c r="PI25" s="99"/>
      <c r="PJ25" s="99"/>
      <c r="PK25" s="99"/>
      <c r="PL25" s="99"/>
      <c r="PM25" s="99"/>
      <c r="PN25" s="99"/>
      <c r="PO25" s="99"/>
      <c r="PP25" s="99"/>
      <c r="PQ25" s="99"/>
      <c r="PR25" s="99"/>
      <c r="PS25" s="99"/>
      <c r="PT25" s="99"/>
      <c r="PU25" s="99"/>
      <c r="PV25" s="99"/>
      <c r="PW25" s="99"/>
      <c r="PX25" s="99"/>
      <c r="PY25" s="99"/>
      <c r="PZ25" s="99"/>
      <c r="QA25" s="99"/>
      <c r="QB25" s="99"/>
      <c r="QC25" s="99"/>
      <c r="QD25" s="99"/>
      <c r="QE25" s="99"/>
      <c r="QF25" s="99"/>
      <c r="QG25" s="99"/>
      <c r="QH25" s="99"/>
      <c r="QI25" s="99"/>
      <c r="QJ25" s="99"/>
      <c r="QK25" s="99"/>
      <c r="QL25" s="99"/>
      <c r="QM25" s="99"/>
      <c r="QN25" s="99"/>
      <c r="QO25" s="99"/>
      <c r="QP25" s="99"/>
      <c r="QQ25" s="99"/>
      <c r="QR25" s="99"/>
      <c r="QS25" s="99"/>
      <c r="QT25" s="99"/>
      <c r="QU25" s="99"/>
      <c r="QV25" s="99"/>
      <c r="QW25" s="99"/>
      <c r="QX25" s="99"/>
      <c r="QY25" s="99"/>
      <c r="QZ25" s="99"/>
      <c r="RA25" s="99"/>
      <c r="RB25" s="99"/>
      <c r="RC25" s="99"/>
      <c r="RD25" s="99"/>
      <c r="RE25" s="99"/>
      <c r="RF25" s="99"/>
      <c r="RG25" s="99"/>
      <c r="RH25" s="99"/>
      <c r="RI25" s="99"/>
      <c r="RJ25" s="99"/>
      <c r="RK25" s="99"/>
      <c r="RL25" s="99"/>
      <c r="RM25" s="99"/>
      <c r="RN25" s="99"/>
      <c r="RO25" s="99"/>
      <c r="RP25" s="99"/>
      <c r="RQ25" s="99"/>
      <c r="RR25" s="99"/>
      <c r="RS25" s="99"/>
      <c r="RT25" s="99"/>
      <c r="RU25" s="99"/>
      <c r="RV25" s="99"/>
      <c r="RW25" s="99"/>
      <c r="RX25" s="99"/>
      <c r="RY25" s="99"/>
      <c r="RZ25" s="99"/>
      <c r="SA25" s="99"/>
      <c r="SB25" s="99"/>
      <c r="SC25" s="99"/>
      <c r="SD25" s="99"/>
      <c r="SE25" s="99"/>
      <c r="SF25" s="99"/>
      <c r="SG25" s="99"/>
      <c r="SH25" s="99"/>
      <c r="SI25" s="99"/>
      <c r="SJ25" s="99"/>
      <c r="SK25" s="99"/>
      <c r="SL25" s="99"/>
      <c r="SM25" s="99"/>
      <c r="SN25" s="99"/>
      <c r="SO25" s="99"/>
      <c r="SP25" s="99"/>
      <c r="SQ25" s="99"/>
      <c r="SR25" s="99"/>
      <c r="SS25" s="99"/>
      <c r="ST25" s="99"/>
      <c r="SU25" s="99"/>
    </row>
    <row r="26" spans="1:515" s="16" customFormat="1" ht="15" customHeight="1">
      <c r="A26" s="53"/>
      <c r="B26" s="590" t="s">
        <v>119</v>
      </c>
      <c r="C26" s="590"/>
      <c r="D26" s="590"/>
      <c r="E26" s="590"/>
      <c r="F26" s="590"/>
      <c r="G26" s="590" t="s">
        <v>401</v>
      </c>
      <c r="H26" s="590"/>
      <c r="I26" s="590"/>
      <c r="J26" s="590"/>
      <c r="K26" s="590"/>
      <c r="L26" s="590"/>
      <c r="M26" s="590" t="s">
        <v>120</v>
      </c>
      <c r="N26" s="590"/>
      <c r="O26" s="590"/>
      <c r="P26" s="590"/>
      <c r="Q26" s="155"/>
      <c r="R26" s="99"/>
      <c r="S26" s="99"/>
      <c r="T26" s="99"/>
      <c r="U26" s="99"/>
      <c r="V26" s="99"/>
      <c r="W26" s="99"/>
      <c r="X26" s="99"/>
      <c r="Y26" s="99"/>
      <c r="Z26" s="99"/>
      <c r="AA26" s="99"/>
      <c r="AB26" s="99"/>
      <c r="AC26" s="99"/>
      <c r="AD26" s="99"/>
      <c r="AE26" s="99"/>
      <c r="AF26" s="99"/>
      <c r="AG26" s="99"/>
      <c r="AH26" s="99"/>
      <c r="AI26" s="99"/>
      <c r="AJ26" s="99"/>
      <c r="AK26" s="99"/>
      <c r="AL26" s="99"/>
      <c r="AM26" s="99"/>
      <c r="AN26" s="99"/>
      <c r="AO26" s="99"/>
      <c r="AP26" s="99"/>
      <c r="AQ26" s="99"/>
      <c r="AR26" s="99"/>
      <c r="AS26" s="99"/>
      <c r="AT26" s="99"/>
      <c r="AU26" s="99"/>
      <c r="AV26" s="99"/>
      <c r="AW26" s="99"/>
      <c r="AX26" s="99"/>
      <c r="AY26" s="99"/>
      <c r="AZ26" s="99"/>
      <c r="BA26" s="99"/>
      <c r="BB26" s="99"/>
      <c r="BC26" s="99"/>
      <c r="BD26" s="99"/>
      <c r="BE26" s="99"/>
      <c r="BF26" s="99"/>
      <c r="BG26" s="99"/>
      <c r="BH26" s="99"/>
      <c r="BI26" s="99"/>
      <c r="BJ26" s="99"/>
      <c r="BK26" s="99"/>
      <c r="BL26" s="99"/>
      <c r="BM26" s="99"/>
      <c r="BN26" s="99"/>
      <c r="BO26" s="99"/>
      <c r="BP26" s="99"/>
      <c r="BQ26" s="99"/>
      <c r="BR26" s="99"/>
      <c r="BS26" s="99"/>
      <c r="BT26" s="99"/>
      <c r="BU26" s="99"/>
      <c r="BV26" s="99"/>
      <c r="BW26" s="99"/>
      <c r="BX26" s="99"/>
      <c r="BY26" s="99"/>
      <c r="BZ26" s="99"/>
      <c r="CA26" s="99"/>
      <c r="CB26" s="99"/>
      <c r="CC26" s="99"/>
      <c r="CD26" s="99"/>
      <c r="CE26" s="99"/>
      <c r="CF26" s="99"/>
      <c r="CG26" s="99"/>
      <c r="CH26" s="99"/>
      <c r="CI26" s="99"/>
      <c r="CJ26" s="99"/>
      <c r="CK26" s="99"/>
      <c r="CL26" s="99"/>
      <c r="CM26" s="99"/>
      <c r="CN26" s="99"/>
      <c r="CO26" s="99"/>
      <c r="CP26" s="99"/>
      <c r="CQ26" s="99"/>
      <c r="CR26" s="99"/>
      <c r="CS26" s="99"/>
      <c r="CT26" s="99"/>
      <c r="CU26" s="99"/>
      <c r="CV26" s="99"/>
      <c r="CW26" s="99"/>
      <c r="CX26" s="99"/>
      <c r="CY26" s="99"/>
      <c r="CZ26" s="99"/>
      <c r="DA26" s="99"/>
      <c r="DB26" s="99"/>
      <c r="DC26" s="99"/>
      <c r="DD26" s="99"/>
      <c r="DE26" s="99"/>
      <c r="DF26" s="99"/>
      <c r="DG26" s="99"/>
      <c r="DH26" s="99"/>
      <c r="DI26" s="99"/>
      <c r="DJ26" s="99"/>
      <c r="DK26" s="99"/>
      <c r="DL26" s="99"/>
      <c r="DM26" s="99"/>
      <c r="DN26" s="99"/>
      <c r="DO26" s="99"/>
      <c r="DP26" s="99"/>
      <c r="DQ26" s="99"/>
      <c r="DR26" s="99"/>
      <c r="DS26" s="99"/>
      <c r="DT26" s="99"/>
      <c r="DU26" s="99"/>
      <c r="DV26" s="99"/>
      <c r="DW26" s="99"/>
      <c r="DX26" s="99"/>
      <c r="DY26" s="99"/>
      <c r="DZ26" s="99"/>
      <c r="EA26" s="99"/>
      <c r="EB26" s="99"/>
      <c r="EC26" s="99"/>
      <c r="ED26" s="99"/>
      <c r="EE26" s="99"/>
      <c r="EF26" s="99"/>
      <c r="EG26" s="99"/>
      <c r="EH26" s="99"/>
      <c r="EI26" s="99"/>
      <c r="EJ26" s="99"/>
      <c r="EK26" s="99"/>
      <c r="EL26" s="99"/>
      <c r="EM26" s="99"/>
      <c r="EN26" s="99"/>
      <c r="EO26" s="99"/>
      <c r="EP26" s="99"/>
      <c r="EQ26" s="99"/>
      <c r="ER26" s="99"/>
      <c r="ES26" s="99"/>
      <c r="ET26" s="99"/>
      <c r="EU26" s="99"/>
      <c r="EV26" s="99"/>
      <c r="EW26" s="99"/>
      <c r="EX26" s="99"/>
      <c r="EY26" s="99"/>
      <c r="EZ26" s="99"/>
      <c r="FA26" s="99"/>
      <c r="FB26" s="99"/>
      <c r="FC26" s="99"/>
      <c r="FD26" s="99"/>
      <c r="FE26" s="99"/>
      <c r="FF26" s="99"/>
      <c r="FG26" s="99"/>
      <c r="FH26" s="99"/>
      <c r="FI26" s="99"/>
      <c r="FJ26" s="99"/>
      <c r="FK26" s="99"/>
      <c r="FL26" s="99"/>
      <c r="FM26" s="99"/>
      <c r="FN26" s="99"/>
      <c r="FO26" s="99"/>
      <c r="FP26" s="99"/>
      <c r="FQ26" s="99"/>
      <c r="FR26" s="99"/>
      <c r="FS26" s="99"/>
      <c r="FT26" s="99"/>
      <c r="FU26" s="99"/>
      <c r="FV26" s="99"/>
      <c r="FW26" s="99"/>
      <c r="FX26" s="99"/>
      <c r="FY26" s="99"/>
      <c r="FZ26" s="99"/>
      <c r="GA26" s="99"/>
      <c r="GB26" s="99"/>
      <c r="GC26" s="99"/>
      <c r="GD26" s="99"/>
      <c r="GE26" s="99"/>
      <c r="GF26" s="99"/>
      <c r="GG26" s="99"/>
      <c r="GH26" s="99"/>
      <c r="GI26" s="99"/>
      <c r="GJ26" s="99"/>
      <c r="GK26" s="99"/>
      <c r="GL26" s="99"/>
      <c r="GM26" s="99"/>
      <c r="GN26" s="99"/>
      <c r="GO26" s="99"/>
      <c r="GP26" s="99"/>
      <c r="GQ26" s="99"/>
      <c r="GR26" s="99"/>
      <c r="GS26" s="99"/>
      <c r="GT26" s="99"/>
      <c r="GU26" s="99"/>
      <c r="GV26" s="99"/>
      <c r="GW26" s="99"/>
      <c r="GX26" s="99"/>
      <c r="GY26" s="99"/>
      <c r="GZ26" s="99"/>
      <c r="HA26" s="99"/>
      <c r="HB26" s="99"/>
      <c r="HC26" s="99"/>
      <c r="HD26" s="99"/>
      <c r="HE26" s="99"/>
      <c r="HF26" s="99"/>
      <c r="HG26" s="99"/>
      <c r="HH26" s="99"/>
      <c r="HI26" s="99"/>
      <c r="HJ26" s="99"/>
      <c r="HK26" s="99"/>
      <c r="HL26" s="99"/>
      <c r="HM26" s="99"/>
      <c r="HN26" s="99"/>
      <c r="HO26" s="99"/>
      <c r="HP26" s="99"/>
      <c r="HQ26" s="99"/>
      <c r="HR26" s="99"/>
      <c r="HS26" s="99"/>
      <c r="HT26" s="99"/>
      <c r="HU26" s="99"/>
      <c r="HV26" s="99"/>
      <c r="HW26" s="99"/>
      <c r="HX26" s="99"/>
      <c r="HY26" s="99"/>
      <c r="HZ26" s="99"/>
      <c r="IA26" s="99"/>
      <c r="IB26" s="99"/>
      <c r="IC26" s="99"/>
      <c r="ID26" s="99"/>
      <c r="IE26" s="99"/>
      <c r="IF26" s="99"/>
      <c r="IG26" s="99"/>
      <c r="IH26" s="99"/>
      <c r="II26" s="99"/>
      <c r="IJ26" s="99"/>
      <c r="IK26" s="99"/>
      <c r="IL26" s="99"/>
      <c r="IM26" s="99"/>
      <c r="IN26" s="99"/>
      <c r="IO26" s="99"/>
      <c r="IP26" s="99"/>
      <c r="IQ26" s="99"/>
      <c r="IR26" s="99"/>
      <c r="IS26" s="99"/>
      <c r="IT26" s="99"/>
      <c r="IU26" s="99"/>
      <c r="IV26" s="99"/>
      <c r="IW26" s="99"/>
      <c r="IX26" s="99"/>
      <c r="IY26" s="99"/>
      <c r="IZ26" s="99"/>
      <c r="JA26" s="99"/>
      <c r="JB26" s="99"/>
      <c r="JC26" s="99"/>
      <c r="JD26" s="99"/>
      <c r="JE26" s="99"/>
      <c r="JF26" s="99"/>
      <c r="JG26" s="99"/>
      <c r="JH26" s="99"/>
      <c r="JI26" s="99"/>
      <c r="JJ26" s="99"/>
      <c r="JK26" s="99"/>
      <c r="JL26" s="99"/>
      <c r="JM26" s="99"/>
      <c r="JN26" s="99"/>
      <c r="JO26" s="99"/>
      <c r="JP26" s="99"/>
      <c r="JQ26" s="99"/>
      <c r="JR26" s="99"/>
      <c r="JS26" s="99"/>
      <c r="JT26" s="99"/>
      <c r="JU26" s="99"/>
      <c r="JV26" s="99"/>
      <c r="JW26" s="99"/>
      <c r="JX26" s="99"/>
      <c r="JY26" s="99"/>
      <c r="JZ26" s="99"/>
      <c r="KA26" s="99"/>
      <c r="KB26" s="99"/>
      <c r="KC26" s="99"/>
      <c r="KD26" s="99"/>
      <c r="KE26" s="99"/>
      <c r="KF26" s="99"/>
      <c r="KG26" s="99"/>
      <c r="KH26" s="99"/>
      <c r="KI26" s="99"/>
      <c r="KJ26" s="99"/>
      <c r="KK26" s="99"/>
      <c r="KL26" s="99"/>
      <c r="KM26" s="99"/>
      <c r="KN26" s="99"/>
      <c r="KO26" s="99"/>
      <c r="KP26" s="99"/>
      <c r="KQ26" s="99"/>
      <c r="KR26" s="99"/>
      <c r="KS26" s="99"/>
      <c r="KT26" s="99"/>
      <c r="KU26" s="99"/>
      <c r="KV26" s="99"/>
      <c r="KW26" s="99"/>
      <c r="KX26" s="99"/>
      <c r="KY26" s="99"/>
      <c r="KZ26" s="99"/>
      <c r="LA26" s="99"/>
      <c r="LB26" s="99"/>
      <c r="LC26" s="99"/>
      <c r="LD26" s="99"/>
      <c r="LE26" s="99"/>
      <c r="LF26" s="99"/>
      <c r="LG26" s="99"/>
      <c r="LH26" s="99"/>
      <c r="LI26" s="99"/>
      <c r="LJ26" s="99"/>
      <c r="LK26" s="99"/>
      <c r="LL26" s="99"/>
      <c r="LM26" s="99"/>
      <c r="LN26" s="99"/>
      <c r="LO26" s="99"/>
      <c r="LP26" s="99"/>
      <c r="LQ26" s="99"/>
      <c r="LR26" s="99"/>
      <c r="LS26" s="99"/>
      <c r="LT26" s="99"/>
      <c r="LU26" s="99"/>
      <c r="LV26" s="99"/>
      <c r="LW26" s="99"/>
      <c r="LX26" s="99"/>
      <c r="LY26" s="99"/>
      <c r="LZ26" s="99"/>
      <c r="MA26" s="99"/>
      <c r="MB26" s="99"/>
      <c r="MC26" s="99"/>
      <c r="MD26" s="99"/>
      <c r="ME26" s="99"/>
      <c r="MF26" s="99"/>
      <c r="MG26" s="99"/>
      <c r="MH26" s="99"/>
      <c r="MI26" s="99"/>
      <c r="MJ26" s="99"/>
      <c r="MK26" s="99"/>
      <c r="ML26" s="99"/>
      <c r="MM26" s="99"/>
      <c r="MN26" s="99"/>
      <c r="MO26" s="99"/>
      <c r="MP26" s="99"/>
      <c r="MQ26" s="99"/>
      <c r="MR26" s="99"/>
      <c r="MS26" s="99"/>
      <c r="MT26" s="99"/>
      <c r="MU26" s="99"/>
      <c r="MV26" s="99"/>
      <c r="MW26" s="99"/>
      <c r="MX26" s="99"/>
      <c r="MY26" s="99"/>
      <c r="MZ26" s="99"/>
      <c r="NA26" s="99"/>
      <c r="NB26" s="99"/>
      <c r="NC26" s="99"/>
      <c r="ND26" s="99"/>
      <c r="NE26" s="99"/>
      <c r="NF26" s="99"/>
      <c r="NG26" s="99"/>
      <c r="NH26" s="99"/>
      <c r="NI26" s="99"/>
      <c r="NJ26" s="99"/>
      <c r="NK26" s="99"/>
      <c r="NL26" s="99"/>
      <c r="NM26" s="99"/>
      <c r="NN26" s="99"/>
      <c r="NO26" s="99"/>
      <c r="NP26" s="99"/>
      <c r="NQ26" s="99"/>
      <c r="NR26" s="99"/>
      <c r="NS26" s="99"/>
      <c r="NT26" s="99"/>
      <c r="NU26" s="99"/>
      <c r="NV26" s="99"/>
      <c r="NW26" s="99"/>
      <c r="NX26" s="99"/>
      <c r="NY26" s="99"/>
      <c r="NZ26" s="99"/>
      <c r="OA26" s="99"/>
      <c r="OB26" s="99"/>
      <c r="OC26" s="99"/>
      <c r="OD26" s="99"/>
      <c r="OE26" s="99"/>
      <c r="OF26" s="99"/>
      <c r="OG26" s="99"/>
      <c r="OH26" s="99"/>
      <c r="OI26" s="99"/>
      <c r="OJ26" s="99"/>
      <c r="OK26" s="99"/>
      <c r="OL26" s="99"/>
      <c r="OM26" s="99"/>
      <c r="ON26" s="99"/>
      <c r="OO26" s="99"/>
      <c r="OP26" s="99"/>
      <c r="OQ26" s="99"/>
      <c r="OR26" s="99"/>
      <c r="OS26" s="99"/>
      <c r="OT26" s="99"/>
      <c r="OU26" s="99"/>
      <c r="OV26" s="99"/>
      <c r="OW26" s="99"/>
      <c r="OX26" s="99"/>
      <c r="OY26" s="99"/>
      <c r="OZ26" s="99"/>
      <c r="PA26" s="99"/>
      <c r="PB26" s="99"/>
      <c r="PC26" s="99"/>
      <c r="PD26" s="99"/>
      <c r="PE26" s="99"/>
      <c r="PF26" s="99"/>
      <c r="PG26" s="99"/>
      <c r="PH26" s="99"/>
      <c r="PI26" s="99"/>
      <c r="PJ26" s="99"/>
      <c r="PK26" s="99"/>
      <c r="PL26" s="99"/>
      <c r="PM26" s="99"/>
      <c r="PN26" s="99"/>
      <c r="PO26" s="99"/>
      <c r="PP26" s="99"/>
      <c r="PQ26" s="99"/>
      <c r="PR26" s="99"/>
      <c r="PS26" s="99"/>
      <c r="PT26" s="99"/>
      <c r="PU26" s="99"/>
      <c r="PV26" s="99"/>
      <c r="PW26" s="99"/>
      <c r="PX26" s="99"/>
      <c r="PY26" s="99"/>
      <c r="PZ26" s="99"/>
      <c r="QA26" s="99"/>
      <c r="QB26" s="99"/>
      <c r="QC26" s="99"/>
      <c r="QD26" s="99"/>
      <c r="QE26" s="99"/>
      <c r="QF26" s="99"/>
      <c r="QG26" s="99"/>
      <c r="QH26" s="99"/>
      <c r="QI26" s="99"/>
      <c r="QJ26" s="99"/>
      <c r="QK26" s="99"/>
      <c r="QL26" s="99"/>
      <c r="QM26" s="99"/>
      <c r="QN26" s="99"/>
      <c r="QO26" s="99"/>
      <c r="QP26" s="99"/>
      <c r="QQ26" s="99"/>
      <c r="QR26" s="99"/>
      <c r="QS26" s="99"/>
      <c r="QT26" s="99"/>
      <c r="QU26" s="99"/>
      <c r="QV26" s="99"/>
      <c r="QW26" s="99"/>
      <c r="QX26" s="99"/>
      <c r="QY26" s="99"/>
      <c r="QZ26" s="99"/>
      <c r="RA26" s="99"/>
      <c r="RB26" s="99"/>
      <c r="RC26" s="99"/>
      <c r="RD26" s="99"/>
      <c r="RE26" s="99"/>
      <c r="RF26" s="99"/>
      <c r="RG26" s="99"/>
      <c r="RH26" s="99"/>
      <c r="RI26" s="99"/>
      <c r="RJ26" s="99"/>
      <c r="RK26" s="99"/>
      <c r="RL26" s="99"/>
      <c r="RM26" s="99"/>
      <c r="RN26" s="99"/>
      <c r="RO26" s="99"/>
      <c r="RP26" s="99"/>
      <c r="RQ26" s="99"/>
      <c r="RR26" s="99"/>
      <c r="RS26" s="99"/>
      <c r="RT26" s="99"/>
      <c r="RU26" s="99"/>
      <c r="RV26" s="99"/>
      <c r="RW26" s="99"/>
      <c r="RX26" s="99"/>
      <c r="RY26" s="99"/>
      <c r="RZ26" s="99"/>
      <c r="SA26" s="99"/>
      <c r="SB26" s="99"/>
      <c r="SC26" s="99"/>
      <c r="SD26" s="99"/>
      <c r="SE26" s="99"/>
      <c r="SF26" s="99"/>
      <c r="SG26" s="99"/>
      <c r="SH26" s="99"/>
      <c r="SI26" s="99"/>
      <c r="SJ26" s="99"/>
      <c r="SK26" s="99"/>
      <c r="SL26" s="99"/>
      <c r="SM26" s="99"/>
      <c r="SN26" s="99"/>
      <c r="SO26" s="99"/>
      <c r="SP26" s="99"/>
      <c r="SQ26" s="99"/>
      <c r="SR26" s="99"/>
      <c r="SS26" s="99"/>
      <c r="ST26" s="99"/>
      <c r="SU26" s="99"/>
    </row>
    <row r="27" spans="1:515" s="16" customFormat="1" ht="15" customHeight="1">
      <c r="A27" s="53"/>
      <c r="B27" s="591"/>
      <c r="C27" s="591"/>
      <c r="D27" s="591"/>
      <c r="E27" s="591"/>
      <c r="F27" s="591"/>
      <c r="G27" s="591"/>
      <c r="H27" s="591"/>
      <c r="I27" s="591"/>
      <c r="J27" s="591"/>
      <c r="K27" s="591"/>
      <c r="L27" s="591"/>
      <c r="M27" s="591"/>
      <c r="N27" s="591"/>
      <c r="O27" s="591"/>
      <c r="P27" s="591"/>
      <c r="Q27" s="155"/>
      <c r="R27" s="99"/>
      <c r="S27" s="99"/>
      <c r="T27" s="99"/>
      <c r="U27" s="99"/>
      <c r="V27" s="99"/>
      <c r="W27" s="99"/>
      <c r="X27" s="99"/>
      <c r="Y27" s="99"/>
      <c r="Z27" s="99"/>
      <c r="AA27" s="99"/>
      <c r="AB27" s="99"/>
      <c r="AC27" s="99"/>
      <c r="AD27" s="99"/>
      <c r="AE27" s="99"/>
      <c r="AF27" s="99"/>
      <c r="AG27" s="99"/>
      <c r="AH27" s="99"/>
      <c r="AI27" s="99"/>
      <c r="AJ27" s="99"/>
      <c r="AK27" s="99"/>
      <c r="AL27" s="99"/>
      <c r="AM27" s="99"/>
      <c r="AN27" s="99"/>
      <c r="AO27" s="99"/>
      <c r="AP27" s="99"/>
      <c r="AQ27" s="99"/>
      <c r="AR27" s="99"/>
      <c r="AS27" s="99"/>
      <c r="AT27" s="99"/>
      <c r="AU27" s="99"/>
      <c r="AV27" s="99"/>
      <c r="AW27" s="99"/>
      <c r="AX27" s="99"/>
      <c r="AY27" s="99"/>
      <c r="AZ27" s="99"/>
      <c r="BA27" s="99"/>
      <c r="BB27" s="99"/>
      <c r="BC27" s="99"/>
      <c r="BD27" s="99"/>
      <c r="BE27" s="99"/>
      <c r="BF27" s="99"/>
      <c r="BG27" s="99"/>
      <c r="BH27" s="99"/>
      <c r="BI27" s="99"/>
      <c r="BJ27" s="99"/>
      <c r="BK27" s="99"/>
      <c r="BL27" s="99"/>
      <c r="BM27" s="99"/>
      <c r="BN27" s="99"/>
      <c r="BO27" s="99"/>
      <c r="BP27" s="99"/>
      <c r="BQ27" s="99"/>
      <c r="BR27" s="99"/>
      <c r="BS27" s="99"/>
      <c r="BT27" s="99"/>
      <c r="BU27" s="99"/>
      <c r="BV27" s="99"/>
      <c r="BW27" s="99"/>
      <c r="BX27" s="99"/>
      <c r="BY27" s="99"/>
      <c r="BZ27" s="99"/>
      <c r="CA27" s="99"/>
      <c r="CB27" s="99"/>
      <c r="CC27" s="99"/>
      <c r="CD27" s="99"/>
      <c r="CE27" s="99"/>
      <c r="CF27" s="99"/>
      <c r="CG27" s="99"/>
      <c r="CH27" s="99"/>
      <c r="CI27" s="99"/>
      <c r="CJ27" s="99"/>
      <c r="CK27" s="99"/>
      <c r="CL27" s="99"/>
      <c r="CM27" s="99"/>
      <c r="CN27" s="99"/>
      <c r="CO27" s="99"/>
      <c r="CP27" s="99"/>
      <c r="CQ27" s="99"/>
      <c r="CR27" s="99"/>
      <c r="CS27" s="99"/>
      <c r="CT27" s="99"/>
      <c r="CU27" s="99"/>
      <c r="CV27" s="99"/>
      <c r="CW27" s="99"/>
      <c r="CX27" s="99"/>
      <c r="CY27" s="99"/>
      <c r="CZ27" s="99"/>
      <c r="DA27" s="99"/>
      <c r="DB27" s="99"/>
      <c r="DC27" s="99"/>
      <c r="DD27" s="99"/>
      <c r="DE27" s="99"/>
      <c r="DF27" s="99"/>
      <c r="DG27" s="99"/>
      <c r="DH27" s="99"/>
      <c r="DI27" s="99"/>
      <c r="DJ27" s="99"/>
      <c r="DK27" s="99"/>
      <c r="DL27" s="99"/>
      <c r="DM27" s="99"/>
      <c r="DN27" s="99"/>
      <c r="DO27" s="99"/>
      <c r="DP27" s="99"/>
      <c r="DQ27" s="99"/>
      <c r="DR27" s="99"/>
      <c r="DS27" s="99"/>
      <c r="DT27" s="99"/>
      <c r="DU27" s="99"/>
      <c r="DV27" s="99"/>
      <c r="DW27" s="99"/>
      <c r="DX27" s="99"/>
      <c r="DY27" s="99"/>
      <c r="DZ27" s="99"/>
      <c r="EA27" s="99"/>
      <c r="EB27" s="99"/>
      <c r="EC27" s="99"/>
      <c r="ED27" s="99"/>
      <c r="EE27" s="99"/>
      <c r="EF27" s="99"/>
      <c r="EG27" s="99"/>
      <c r="EH27" s="99"/>
      <c r="EI27" s="99"/>
      <c r="EJ27" s="99"/>
      <c r="EK27" s="99"/>
      <c r="EL27" s="99"/>
      <c r="EM27" s="99"/>
      <c r="EN27" s="99"/>
      <c r="EO27" s="99"/>
      <c r="EP27" s="99"/>
      <c r="EQ27" s="99"/>
      <c r="ER27" s="99"/>
      <c r="ES27" s="99"/>
      <c r="ET27" s="99"/>
      <c r="EU27" s="99"/>
      <c r="EV27" s="99"/>
      <c r="EW27" s="99"/>
      <c r="EX27" s="99"/>
      <c r="EY27" s="99"/>
      <c r="EZ27" s="99"/>
      <c r="FA27" s="99"/>
      <c r="FB27" s="99"/>
      <c r="FC27" s="99"/>
      <c r="FD27" s="99"/>
      <c r="FE27" s="99"/>
      <c r="FF27" s="99"/>
      <c r="FG27" s="99"/>
      <c r="FH27" s="99"/>
      <c r="FI27" s="99"/>
      <c r="FJ27" s="99"/>
      <c r="FK27" s="99"/>
      <c r="FL27" s="99"/>
      <c r="FM27" s="99"/>
      <c r="FN27" s="99"/>
      <c r="FO27" s="99"/>
      <c r="FP27" s="99"/>
      <c r="FQ27" s="99"/>
      <c r="FR27" s="99"/>
      <c r="FS27" s="99"/>
      <c r="FT27" s="99"/>
      <c r="FU27" s="99"/>
      <c r="FV27" s="99"/>
      <c r="FW27" s="99"/>
      <c r="FX27" s="99"/>
      <c r="FY27" s="99"/>
      <c r="FZ27" s="99"/>
      <c r="GA27" s="99"/>
      <c r="GB27" s="99"/>
      <c r="GC27" s="99"/>
      <c r="GD27" s="99"/>
      <c r="GE27" s="99"/>
      <c r="GF27" s="99"/>
      <c r="GG27" s="99"/>
      <c r="GH27" s="99"/>
      <c r="GI27" s="99"/>
      <c r="GJ27" s="99"/>
      <c r="GK27" s="99"/>
      <c r="GL27" s="99"/>
      <c r="GM27" s="99"/>
      <c r="GN27" s="99"/>
      <c r="GO27" s="99"/>
      <c r="GP27" s="99"/>
      <c r="GQ27" s="99"/>
      <c r="GR27" s="99"/>
      <c r="GS27" s="99"/>
      <c r="GT27" s="99"/>
      <c r="GU27" s="99"/>
      <c r="GV27" s="99"/>
      <c r="GW27" s="99"/>
      <c r="GX27" s="99"/>
      <c r="GY27" s="99"/>
      <c r="GZ27" s="99"/>
      <c r="HA27" s="99"/>
      <c r="HB27" s="99"/>
      <c r="HC27" s="99"/>
      <c r="HD27" s="99"/>
      <c r="HE27" s="99"/>
      <c r="HF27" s="99"/>
      <c r="HG27" s="99"/>
      <c r="HH27" s="99"/>
      <c r="HI27" s="99"/>
      <c r="HJ27" s="99"/>
      <c r="HK27" s="99"/>
      <c r="HL27" s="99"/>
      <c r="HM27" s="99"/>
      <c r="HN27" s="99"/>
      <c r="HO27" s="99"/>
      <c r="HP27" s="99"/>
      <c r="HQ27" s="99"/>
      <c r="HR27" s="99"/>
      <c r="HS27" s="99"/>
      <c r="HT27" s="99"/>
      <c r="HU27" s="99"/>
      <c r="HV27" s="99"/>
      <c r="HW27" s="99"/>
      <c r="HX27" s="99"/>
      <c r="HY27" s="99"/>
      <c r="HZ27" s="99"/>
      <c r="IA27" s="99"/>
      <c r="IB27" s="99"/>
      <c r="IC27" s="99"/>
      <c r="ID27" s="99"/>
      <c r="IE27" s="99"/>
      <c r="IF27" s="99"/>
      <c r="IG27" s="99"/>
      <c r="IH27" s="99"/>
      <c r="II27" s="99"/>
      <c r="IJ27" s="99"/>
      <c r="IK27" s="99"/>
      <c r="IL27" s="99"/>
      <c r="IM27" s="99"/>
      <c r="IN27" s="99"/>
      <c r="IO27" s="99"/>
      <c r="IP27" s="99"/>
      <c r="IQ27" s="99"/>
      <c r="IR27" s="99"/>
      <c r="IS27" s="99"/>
      <c r="IT27" s="99"/>
      <c r="IU27" s="99"/>
      <c r="IV27" s="99"/>
      <c r="IW27" s="99"/>
      <c r="IX27" s="99"/>
      <c r="IY27" s="99"/>
      <c r="IZ27" s="99"/>
      <c r="JA27" s="99"/>
      <c r="JB27" s="99"/>
      <c r="JC27" s="99"/>
      <c r="JD27" s="99"/>
      <c r="JE27" s="99"/>
      <c r="JF27" s="99"/>
      <c r="JG27" s="99"/>
      <c r="JH27" s="99"/>
      <c r="JI27" s="99"/>
      <c r="JJ27" s="99"/>
      <c r="JK27" s="99"/>
      <c r="JL27" s="99"/>
      <c r="JM27" s="99"/>
      <c r="JN27" s="99"/>
      <c r="JO27" s="99"/>
      <c r="JP27" s="99"/>
      <c r="JQ27" s="99"/>
      <c r="JR27" s="99"/>
      <c r="JS27" s="99"/>
      <c r="JT27" s="99"/>
      <c r="JU27" s="99"/>
      <c r="JV27" s="99"/>
      <c r="JW27" s="99"/>
      <c r="JX27" s="99"/>
      <c r="JY27" s="99"/>
      <c r="JZ27" s="99"/>
      <c r="KA27" s="99"/>
      <c r="KB27" s="99"/>
      <c r="KC27" s="99"/>
      <c r="KD27" s="99"/>
      <c r="KE27" s="99"/>
      <c r="KF27" s="99"/>
      <c r="KG27" s="99"/>
      <c r="KH27" s="99"/>
      <c r="KI27" s="99"/>
      <c r="KJ27" s="99"/>
      <c r="KK27" s="99"/>
      <c r="KL27" s="99"/>
      <c r="KM27" s="99"/>
      <c r="KN27" s="99"/>
      <c r="KO27" s="99"/>
      <c r="KP27" s="99"/>
      <c r="KQ27" s="99"/>
      <c r="KR27" s="99"/>
      <c r="KS27" s="99"/>
      <c r="KT27" s="99"/>
      <c r="KU27" s="99"/>
      <c r="KV27" s="99"/>
      <c r="KW27" s="99"/>
      <c r="KX27" s="99"/>
      <c r="KY27" s="99"/>
      <c r="KZ27" s="99"/>
      <c r="LA27" s="99"/>
      <c r="LB27" s="99"/>
      <c r="LC27" s="99"/>
      <c r="LD27" s="99"/>
      <c r="LE27" s="99"/>
      <c r="LF27" s="99"/>
      <c r="LG27" s="99"/>
      <c r="LH27" s="99"/>
      <c r="LI27" s="99"/>
      <c r="LJ27" s="99"/>
      <c r="LK27" s="99"/>
      <c r="LL27" s="99"/>
      <c r="LM27" s="99"/>
      <c r="LN27" s="99"/>
      <c r="LO27" s="99"/>
      <c r="LP27" s="99"/>
      <c r="LQ27" s="99"/>
      <c r="LR27" s="99"/>
      <c r="LS27" s="99"/>
      <c r="LT27" s="99"/>
      <c r="LU27" s="99"/>
      <c r="LV27" s="99"/>
      <c r="LW27" s="99"/>
      <c r="LX27" s="99"/>
      <c r="LY27" s="99"/>
      <c r="LZ27" s="99"/>
      <c r="MA27" s="99"/>
      <c r="MB27" s="99"/>
      <c r="MC27" s="99"/>
      <c r="MD27" s="99"/>
      <c r="ME27" s="99"/>
      <c r="MF27" s="99"/>
      <c r="MG27" s="99"/>
      <c r="MH27" s="99"/>
      <c r="MI27" s="99"/>
      <c r="MJ27" s="99"/>
      <c r="MK27" s="99"/>
      <c r="ML27" s="99"/>
      <c r="MM27" s="99"/>
      <c r="MN27" s="99"/>
      <c r="MO27" s="99"/>
      <c r="MP27" s="99"/>
      <c r="MQ27" s="99"/>
      <c r="MR27" s="99"/>
      <c r="MS27" s="99"/>
      <c r="MT27" s="99"/>
      <c r="MU27" s="99"/>
      <c r="MV27" s="99"/>
      <c r="MW27" s="99"/>
      <c r="MX27" s="99"/>
      <c r="MY27" s="99"/>
      <c r="MZ27" s="99"/>
      <c r="NA27" s="99"/>
      <c r="NB27" s="99"/>
      <c r="NC27" s="99"/>
      <c r="ND27" s="99"/>
      <c r="NE27" s="99"/>
      <c r="NF27" s="99"/>
      <c r="NG27" s="99"/>
      <c r="NH27" s="99"/>
      <c r="NI27" s="99"/>
      <c r="NJ27" s="99"/>
      <c r="NK27" s="99"/>
      <c r="NL27" s="99"/>
      <c r="NM27" s="99"/>
      <c r="NN27" s="99"/>
      <c r="NO27" s="99"/>
      <c r="NP27" s="99"/>
      <c r="NQ27" s="99"/>
      <c r="NR27" s="99"/>
      <c r="NS27" s="99"/>
      <c r="NT27" s="99"/>
      <c r="NU27" s="99"/>
      <c r="NV27" s="99"/>
      <c r="NW27" s="99"/>
      <c r="NX27" s="99"/>
      <c r="NY27" s="99"/>
      <c r="NZ27" s="99"/>
      <c r="OA27" s="99"/>
      <c r="OB27" s="99"/>
      <c r="OC27" s="99"/>
      <c r="OD27" s="99"/>
      <c r="OE27" s="99"/>
      <c r="OF27" s="99"/>
      <c r="OG27" s="99"/>
      <c r="OH27" s="99"/>
      <c r="OI27" s="99"/>
      <c r="OJ27" s="99"/>
      <c r="OK27" s="99"/>
      <c r="OL27" s="99"/>
      <c r="OM27" s="99"/>
      <c r="ON27" s="99"/>
      <c r="OO27" s="99"/>
      <c r="OP27" s="99"/>
      <c r="OQ27" s="99"/>
      <c r="OR27" s="99"/>
      <c r="OS27" s="99"/>
      <c r="OT27" s="99"/>
      <c r="OU27" s="99"/>
      <c r="OV27" s="99"/>
      <c r="OW27" s="99"/>
      <c r="OX27" s="99"/>
      <c r="OY27" s="99"/>
      <c r="OZ27" s="99"/>
      <c r="PA27" s="99"/>
      <c r="PB27" s="99"/>
      <c r="PC27" s="99"/>
      <c r="PD27" s="99"/>
      <c r="PE27" s="99"/>
      <c r="PF27" s="99"/>
      <c r="PG27" s="99"/>
      <c r="PH27" s="99"/>
      <c r="PI27" s="99"/>
      <c r="PJ27" s="99"/>
      <c r="PK27" s="99"/>
      <c r="PL27" s="99"/>
      <c r="PM27" s="99"/>
      <c r="PN27" s="99"/>
      <c r="PO27" s="99"/>
      <c r="PP27" s="99"/>
      <c r="PQ27" s="99"/>
      <c r="PR27" s="99"/>
      <c r="PS27" s="99"/>
      <c r="PT27" s="99"/>
      <c r="PU27" s="99"/>
      <c r="PV27" s="99"/>
      <c r="PW27" s="99"/>
      <c r="PX27" s="99"/>
      <c r="PY27" s="99"/>
      <c r="PZ27" s="99"/>
      <c r="QA27" s="99"/>
      <c r="QB27" s="99"/>
      <c r="QC27" s="99"/>
      <c r="QD27" s="99"/>
      <c r="QE27" s="99"/>
      <c r="QF27" s="99"/>
      <c r="QG27" s="99"/>
      <c r="QH27" s="99"/>
      <c r="QI27" s="99"/>
      <c r="QJ27" s="99"/>
      <c r="QK27" s="99"/>
      <c r="QL27" s="99"/>
      <c r="QM27" s="99"/>
      <c r="QN27" s="99"/>
      <c r="QO27" s="99"/>
      <c r="QP27" s="99"/>
      <c r="QQ27" s="99"/>
      <c r="QR27" s="99"/>
      <c r="QS27" s="99"/>
      <c r="QT27" s="99"/>
      <c r="QU27" s="99"/>
      <c r="QV27" s="99"/>
      <c r="QW27" s="99"/>
      <c r="QX27" s="99"/>
      <c r="QY27" s="99"/>
      <c r="QZ27" s="99"/>
      <c r="RA27" s="99"/>
      <c r="RB27" s="99"/>
      <c r="RC27" s="99"/>
      <c r="RD27" s="99"/>
      <c r="RE27" s="99"/>
      <c r="RF27" s="99"/>
      <c r="RG27" s="99"/>
      <c r="RH27" s="99"/>
      <c r="RI27" s="99"/>
      <c r="RJ27" s="99"/>
      <c r="RK27" s="99"/>
      <c r="RL27" s="99"/>
      <c r="RM27" s="99"/>
      <c r="RN27" s="99"/>
      <c r="RO27" s="99"/>
      <c r="RP27" s="99"/>
      <c r="RQ27" s="99"/>
      <c r="RR27" s="99"/>
      <c r="RS27" s="99"/>
      <c r="RT27" s="99"/>
      <c r="RU27" s="99"/>
      <c r="RV27" s="99"/>
      <c r="RW27" s="99"/>
      <c r="RX27" s="99"/>
      <c r="RY27" s="99"/>
      <c r="RZ27" s="99"/>
      <c r="SA27" s="99"/>
      <c r="SB27" s="99"/>
      <c r="SC27" s="99"/>
      <c r="SD27" s="99"/>
      <c r="SE27" s="99"/>
      <c r="SF27" s="99"/>
      <c r="SG27" s="99"/>
      <c r="SH27" s="99"/>
      <c r="SI27" s="99"/>
      <c r="SJ27" s="99"/>
      <c r="SK27" s="99"/>
      <c r="SL27" s="99"/>
      <c r="SM27" s="99"/>
      <c r="SN27" s="99"/>
      <c r="SO27" s="99"/>
      <c r="SP27" s="99"/>
      <c r="SQ27" s="99"/>
      <c r="SR27" s="99"/>
      <c r="SS27" s="99"/>
      <c r="ST27" s="99"/>
      <c r="SU27" s="99"/>
    </row>
    <row r="28" spans="1:515" s="16" customFormat="1" ht="15" customHeight="1">
      <c r="A28" s="53"/>
      <c r="B28" s="592" t="s">
        <v>857</v>
      </c>
      <c r="C28" s="592"/>
      <c r="D28" s="592"/>
      <c r="E28" s="592"/>
      <c r="F28" s="592"/>
      <c r="G28" s="592" t="s">
        <v>858</v>
      </c>
      <c r="H28" s="592"/>
      <c r="I28" s="592"/>
      <c r="J28" s="592"/>
      <c r="K28" s="592"/>
      <c r="L28" s="592"/>
      <c r="M28" s="592" t="s">
        <v>132</v>
      </c>
      <c r="N28" s="592"/>
      <c r="O28" s="592"/>
      <c r="P28" s="592"/>
      <c r="Q28" s="155"/>
      <c r="R28" s="99"/>
      <c r="S28" s="99"/>
      <c r="T28" s="99"/>
      <c r="U28" s="99"/>
      <c r="V28" s="99"/>
      <c r="W28" s="99"/>
      <c r="X28" s="99"/>
      <c r="Y28" s="99"/>
      <c r="Z28" s="99"/>
      <c r="AA28" s="99"/>
      <c r="AB28" s="99"/>
      <c r="AC28" s="99"/>
      <c r="AD28" s="99"/>
      <c r="AE28" s="99"/>
      <c r="AF28" s="99"/>
      <c r="AG28" s="99"/>
      <c r="AH28" s="99"/>
      <c r="AI28" s="99"/>
      <c r="AJ28" s="99"/>
      <c r="AK28" s="99"/>
      <c r="AL28" s="99"/>
      <c r="AM28" s="99"/>
      <c r="AN28" s="99"/>
      <c r="AO28" s="99"/>
      <c r="AP28" s="99"/>
      <c r="AQ28" s="99"/>
      <c r="AR28" s="99"/>
      <c r="AS28" s="99"/>
      <c r="AT28" s="99"/>
      <c r="AU28" s="99"/>
      <c r="AV28" s="99"/>
      <c r="AW28" s="99"/>
      <c r="AX28" s="99"/>
      <c r="AY28" s="99"/>
      <c r="AZ28" s="99"/>
      <c r="BA28" s="99"/>
      <c r="BB28" s="99"/>
      <c r="BC28" s="99"/>
      <c r="BD28" s="99"/>
      <c r="BE28" s="99"/>
      <c r="BF28" s="99"/>
      <c r="BG28" s="99"/>
      <c r="BH28" s="99"/>
      <c r="BI28" s="99"/>
      <c r="BJ28" s="99"/>
      <c r="BK28" s="99"/>
      <c r="BL28" s="99"/>
      <c r="BM28" s="99"/>
      <c r="BN28" s="99"/>
      <c r="BO28" s="99"/>
      <c r="BP28" s="99"/>
      <c r="BQ28" s="99"/>
      <c r="BR28" s="99"/>
      <c r="BS28" s="99"/>
      <c r="BT28" s="99"/>
      <c r="BU28" s="99"/>
      <c r="BV28" s="99"/>
      <c r="BW28" s="99"/>
      <c r="BX28" s="99"/>
      <c r="BY28" s="99"/>
      <c r="BZ28" s="99"/>
      <c r="CA28" s="99"/>
      <c r="CB28" s="99"/>
      <c r="CC28" s="99"/>
      <c r="CD28" s="99"/>
      <c r="CE28" s="99"/>
      <c r="CF28" s="99"/>
      <c r="CG28" s="99"/>
      <c r="CH28" s="99"/>
      <c r="CI28" s="99"/>
      <c r="CJ28" s="99"/>
      <c r="CK28" s="99"/>
      <c r="CL28" s="99"/>
      <c r="CM28" s="99"/>
      <c r="CN28" s="99"/>
      <c r="CO28" s="99"/>
      <c r="CP28" s="99"/>
      <c r="CQ28" s="99"/>
      <c r="CR28" s="99"/>
      <c r="CS28" s="99"/>
      <c r="CT28" s="99"/>
      <c r="CU28" s="99"/>
      <c r="CV28" s="99"/>
      <c r="CW28" s="99"/>
      <c r="CX28" s="99"/>
      <c r="CY28" s="99"/>
      <c r="CZ28" s="99"/>
      <c r="DA28" s="99"/>
      <c r="DB28" s="99"/>
      <c r="DC28" s="99"/>
      <c r="DD28" s="99"/>
      <c r="DE28" s="99"/>
      <c r="DF28" s="99"/>
      <c r="DG28" s="99"/>
      <c r="DH28" s="99"/>
      <c r="DI28" s="99"/>
      <c r="DJ28" s="99"/>
      <c r="DK28" s="99"/>
      <c r="DL28" s="99"/>
      <c r="DM28" s="99"/>
      <c r="DN28" s="99"/>
      <c r="DO28" s="99"/>
      <c r="DP28" s="99"/>
      <c r="DQ28" s="99"/>
      <c r="DR28" s="99"/>
      <c r="DS28" s="99"/>
      <c r="DT28" s="99"/>
      <c r="DU28" s="99"/>
      <c r="DV28" s="99"/>
      <c r="DW28" s="99"/>
      <c r="DX28" s="99"/>
      <c r="DY28" s="99"/>
      <c r="DZ28" s="99"/>
      <c r="EA28" s="99"/>
      <c r="EB28" s="99"/>
      <c r="EC28" s="99"/>
      <c r="ED28" s="99"/>
      <c r="EE28" s="99"/>
      <c r="EF28" s="99"/>
      <c r="EG28" s="99"/>
      <c r="EH28" s="99"/>
      <c r="EI28" s="99"/>
      <c r="EJ28" s="99"/>
      <c r="EK28" s="99"/>
      <c r="EL28" s="99"/>
      <c r="EM28" s="99"/>
      <c r="EN28" s="99"/>
      <c r="EO28" s="99"/>
      <c r="EP28" s="99"/>
      <c r="EQ28" s="99"/>
      <c r="ER28" s="99"/>
      <c r="ES28" s="99"/>
      <c r="ET28" s="99"/>
      <c r="EU28" s="99"/>
      <c r="EV28" s="99"/>
      <c r="EW28" s="99"/>
      <c r="EX28" s="99"/>
      <c r="EY28" s="99"/>
      <c r="EZ28" s="99"/>
      <c r="FA28" s="99"/>
      <c r="FB28" s="99"/>
      <c r="FC28" s="99"/>
      <c r="FD28" s="99"/>
      <c r="FE28" s="99"/>
      <c r="FF28" s="99"/>
      <c r="FG28" s="99"/>
      <c r="FH28" s="99"/>
      <c r="FI28" s="99"/>
      <c r="FJ28" s="99"/>
      <c r="FK28" s="99"/>
      <c r="FL28" s="99"/>
      <c r="FM28" s="99"/>
      <c r="FN28" s="99"/>
      <c r="FO28" s="99"/>
      <c r="FP28" s="99"/>
      <c r="FQ28" s="99"/>
      <c r="FR28" s="99"/>
      <c r="FS28" s="99"/>
      <c r="FT28" s="99"/>
      <c r="FU28" s="99"/>
      <c r="FV28" s="99"/>
      <c r="FW28" s="99"/>
      <c r="FX28" s="99"/>
      <c r="FY28" s="99"/>
      <c r="FZ28" s="99"/>
      <c r="GA28" s="99"/>
      <c r="GB28" s="99"/>
      <c r="GC28" s="99"/>
      <c r="GD28" s="99"/>
      <c r="GE28" s="99"/>
      <c r="GF28" s="99"/>
      <c r="GG28" s="99"/>
      <c r="GH28" s="99"/>
      <c r="GI28" s="99"/>
      <c r="GJ28" s="99"/>
      <c r="GK28" s="99"/>
      <c r="GL28" s="99"/>
      <c r="GM28" s="99"/>
      <c r="GN28" s="99"/>
      <c r="GO28" s="99"/>
      <c r="GP28" s="99"/>
      <c r="GQ28" s="99"/>
      <c r="GR28" s="99"/>
      <c r="GS28" s="99"/>
      <c r="GT28" s="99"/>
      <c r="GU28" s="99"/>
      <c r="GV28" s="99"/>
      <c r="GW28" s="99"/>
      <c r="GX28" s="99"/>
      <c r="GY28" s="99"/>
      <c r="GZ28" s="99"/>
      <c r="HA28" s="99"/>
      <c r="HB28" s="99"/>
      <c r="HC28" s="99"/>
      <c r="HD28" s="99"/>
      <c r="HE28" s="99"/>
      <c r="HF28" s="99"/>
      <c r="HG28" s="99"/>
      <c r="HH28" s="99"/>
      <c r="HI28" s="99"/>
      <c r="HJ28" s="99"/>
      <c r="HK28" s="99"/>
      <c r="HL28" s="99"/>
      <c r="HM28" s="99"/>
      <c r="HN28" s="99"/>
      <c r="HO28" s="99"/>
      <c r="HP28" s="99"/>
      <c r="HQ28" s="99"/>
      <c r="HR28" s="99"/>
      <c r="HS28" s="99"/>
      <c r="HT28" s="99"/>
      <c r="HU28" s="99"/>
      <c r="HV28" s="99"/>
      <c r="HW28" s="99"/>
      <c r="HX28" s="99"/>
      <c r="HY28" s="99"/>
      <c r="HZ28" s="99"/>
      <c r="IA28" s="99"/>
      <c r="IB28" s="99"/>
      <c r="IC28" s="99"/>
      <c r="ID28" s="99"/>
      <c r="IE28" s="99"/>
      <c r="IF28" s="99"/>
      <c r="IG28" s="99"/>
      <c r="IH28" s="99"/>
      <c r="II28" s="99"/>
      <c r="IJ28" s="99"/>
      <c r="IK28" s="99"/>
      <c r="IL28" s="99"/>
      <c r="IM28" s="99"/>
      <c r="IN28" s="99"/>
      <c r="IO28" s="99"/>
      <c r="IP28" s="99"/>
      <c r="IQ28" s="99"/>
      <c r="IR28" s="99"/>
      <c r="IS28" s="99"/>
      <c r="IT28" s="99"/>
      <c r="IU28" s="99"/>
      <c r="IV28" s="99"/>
      <c r="IW28" s="99"/>
      <c r="IX28" s="99"/>
      <c r="IY28" s="99"/>
      <c r="IZ28" s="99"/>
      <c r="JA28" s="99"/>
      <c r="JB28" s="99"/>
      <c r="JC28" s="99"/>
      <c r="JD28" s="99"/>
      <c r="JE28" s="99"/>
      <c r="JF28" s="99"/>
      <c r="JG28" s="99"/>
      <c r="JH28" s="99"/>
      <c r="JI28" s="99"/>
      <c r="JJ28" s="99"/>
      <c r="JK28" s="99"/>
      <c r="JL28" s="99"/>
      <c r="JM28" s="99"/>
      <c r="JN28" s="99"/>
      <c r="JO28" s="99"/>
      <c r="JP28" s="99"/>
      <c r="JQ28" s="99"/>
      <c r="JR28" s="99"/>
      <c r="JS28" s="99"/>
      <c r="JT28" s="99"/>
      <c r="JU28" s="99"/>
      <c r="JV28" s="99"/>
      <c r="JW28" s="99"/>
      <c r="JX28" s="99"/>
      <c r="JY28" s="99"/>
      <c r="JZ28" s="99"/>
      <c r="KA28" s="99"/>
      <c r="KB28" s="99"/>
      <c r="KC28" s="99"/>
      <c r="KD28" s="99"/>
      <c r="KE28" s="99"/>
      <c r="KF28" s="99"/>
      <c r="KG28" s="99"/>
      <c r="KH28" s="99"/>
      <c r="KI28" s="99"/>
      <c r="KJ28" s="99"/>
      <c r="KK28" s="99"/>
      <c r="KL28" s="99"/>
      <c r="KM28" s="99"/>
      <c r="KN28" s="99"/>
      <c r="KO28" s="99"/>
      <c r="KP28" s="99"/>
      <c r="KQ28" s="99"/>
      <c r="KR28" s="99"/>
      <c r="KS28" s="99"/>
      <c r="KT28" s="99"/>
      <c r="KU28" s="99"/>
      <c r="KV28" s="99"/>
      <c r="KW28" s="99"/>
      <c r="KX28" s="99"/>
      <c r="KY28" s="99"/>
      <c r="KZ28" s="99"/>
      <c r="LA28" s="99"/>
      <c r="LB28" s="99"/>
      <c r="LC28" s="99"/>
      <c r="LD28" s="99"/>
      <c r="LE28" s="99"/>
      <c r="LF28" s="99"/>
      <c r="LG28" s="99"/>
      <c r="LH28" s="99"/>
      <c r="LI28" s="99"/>
      <c r="LJ28" s="99"/>
      <c r="LK28" s="99"/>
      <c r="LL28" s="99"/>
      <c r="LM28" s="99"/>
      <c r="LN28" s="99"/>
      <c r="LO28" s="99"/>
      <c r="LP28" s="99"/>
      <c r="LQ28" s="99"/>
      <c r="LR28" s="99"/>
      <c r="LS28" s="99"/>
      <c r="LT28" s="99"/>
      <c r="LU28" s="99"/>
      <c r="LV28" s="99"/>
      <c r="LW28" s="99"/>
      <c r="LX28" s="99"/>
      <c r="LY28" s="99"/>
      <c r="LZ28" s="99"/>
      <c r="MA28" s="99"/>
      <c r="MB28" s="99"/>
      <c r="MC28" s="99"/>
      <c r="MD28" s="99"/>
      <c r="ME28" s="99"/>
      <c r="MF28" s="99"/>
      <c r="MG28" s="99"/>
      <c r="MH28" s="99"/>
      <c r="MI28" s="99"/>
      <c r="MJ28" s="99"/>
      <c r="MK28" s="99"/>
      <c r="ML28" s="99"/>
      <c r="MM28" s="99"/>
      <c r="MN28" s="99"/>
      <c r="MO28" s="99"/>
      <c r="MP28" s="99"/>
      <c r="MQ28" s="99"/>
      <c r="MR28" s="99"/>
      <c r="MS28" s="99"/>
      <c r="MT28" s="99"/>
      <c r="MU28" s="99"/>
      <c r="MV28" s="99"/>
      <c r="MW28" s="99"/>
      <c r="MX28" s="99"/>
      <c r="MY28" s="99"/>
      <c r="MZ28" s="99"/>
      <c r="NA28" s="99"/>
      <c r="NB28" s="99"/>
      <c r="NC28" s="99"/>
      <c r="ND28" s="99"/>
      <c r="NE28" s="99"/>
      <c r="NF28" s="99"/>
      <c r="NG28" s="99"/>
      <c r="NH28" s="99"/>
      <c r="NI28" s="99"/>
      <c r="NJ28" s="99"/>
      <c r="NK28" s="99"/>
      <c r="NL28" s="99"/>
      <c r="NM28" s="99"/>
      <c r="NN28" s="99"/>
      <c r="NO28" s="99"/>
      <c r="NP28" s="99"/>
      <c r="NQ28" s="99"/>
      <c r="NR28" s="99"/>
      <c r="NS28" s="99"/>
      <c r="NT28" s="99"/>
      <c r="NU28" s="99"/>
      <c r="NV28" s="99"/>
      <c r="NW28" s="99"/>
      <c r="NX28" s="99"/>
      <c r="NY28" s="99"/>
      <c r="NZ28" s="99"/>
      <c r="OA28" s="99"/>
      <c r="OB28" s="99"/>
      <c r="OC28" s="99"/>
      <c r="OD28" s="99"/>
      <c r="OE28" s="99"/>
      <c r="OF28" s="99"/>
      <c r="OG28" s="99"/>
      <c r="OH28" s="99"/>
      <c r="OI28" s="99"/>
      <c r="OJ28" s="99"/>
      <c r="OK28" s="99"/>
      <c r="OL28" s="99"/>
      <c r="OM28" s="99"/>
      <c r="ON28" s="99"/>
      <c r="OO28" s="99"/>
      <c r="OP28" s="99"/>
      <c r="OQ28" s="99"/>
      <c r="OR28" s="99"/>
      <c r="OS28" s="99"/>
      <c r="OT28" s="99"/>
      <c r="OU28" s="99"/>
      <c r="OV28" s="99"/>
      <c r="OW28" s="99"/>
      <c r="OX28" s="99"/>
      <c r="OY28" s="99"/>
      <c r="OZ28" s="99"/>
      <c r="PA28" s="99"/>
      <c r="PB28" s="99"/>
      <c r="PC28" s="99"/>
      <c r="PD28" s="99"/>
      <c r="PE28" s="99"/>
      <c r="PF28" s="99"/>
      <c r="PG28" s="99"/>
      <c r="PH28" s="99"/>
      <c r="PI28" s="99"/>
      <c r="PJ28" s="99"/>
      <c r="PK28" s="99"/>
      <c r="PL28" s="99"/>
      <c r="PM28" s="99"/>
      <c r="PN28" s="99"/>
      <c r="PO28" s="99"/>
      <c r="PP28" s="99"/>
      <c r="PQ28" s="99"/>
      <c r="PR28" s="99"/>
      <c r="PS28" s="99"/>
      <c r="PT28" s="99"/>
      <c r="PU28" s="99"/>
      <c r="PV28" s="99"/>
      <c r="PW28" s="99"/>
      <c r="PX28" s="99"/>
      <c r="PY28" s="99"/>
      <c r="PZ28" s="99"/>
      <c r="QA28" s="99"/>
      <c r="QB28" s="99"/>
      <c r="QC28" s="99"/>
      <c r="QD28" s="99"/>
      <c r="QE28" s="99"/>
      <c r="QF28" s="99"/>
      <c r="QG28" s="99"/>
      <c r="QH28" s="99"/>
      <c r="QI28" s="99"/>
      <c r="QJ28" s="99"/>
      <c r="QK28" s="99"/>
      <c r="QL28" s="99"/>
      <c r="QM28" s="99"/>
      <c r="QN28" s="99"/>
      <c r="QO28" s="99"/>
      <c r="QP28" s="99"/>
      <c r="QQ28" s="99"/>
      <c r="QR28" s="99"/>
      <c r="QS28" s="99"/>
      <c r="QT28" s="99"/>
      <c r="QU28" s="99"/>
      <c r="QV28" s="99"/>
      <c r="QW28" s="99"/>
      <c r="QX28" s="99"/>
      <c r="QY28" s="99"/>
      <c r="QZ28" s="99"/>
      <c r="RA28" s="99"/>
      <c r="RB28" s="99"/>
      <c r="RC28" s="99"/>
      <c r="RD28" s="99"/>
      <c r="RE28" s="99"/>
      <c r="RF28" s="99"/>
      <c r="RG28" s="99"/>
      <c r="RH28" s="99"/>
      <c r="RI28" s="99"/>
      <c r="RJ28" s="99"/>
      <c r="RK28" s="99"/>
      <c r="RL28" s="99"/>
      <c r="RM28" s="99"/>
      <c r="RN28" s="99"/>
      <c r="RO28" s="99"/>
      <c r="RP28" s="99"/>
      <c r="RQ28" s="99"/>
      <c r="RR28" s="99"/>
      <c r="RS28" s="99"/>
      <c r="RT28" s="99"/>
      <c r="RU28" s="99"/>
      <c r="RV28" s="99"/>
      <c r="RW28" s="99"/>
      <c r="RX28" s="99"/>
      <c r="RY28" s="99"/>
      <c r="RZ28" s="99"/>
      <c r="SA28" s="99"/>
      <c r="SB28" s="99"/>
      <c r="SC28" s="99"/>
      <c r="SD28" s="99"/>
      <c r="SE28" s="99"/>
      <c r="SF28" s="99"/>
      <c r="SG28" s="99"/>
      <c r="SH28" s="99"/>
      <c r="SI28" s="99"/>
      <c r="SJ28" s="99"/>
      <c r="SK28" s="99"/>
      <c r="SL28" s="99"/>
      <c r="SM28" s="99"/>
      <c r="SN28" s="99"/>
      <c r="SO28" s="99"/>
      <c r="SP28" s="99"/>
      <c r="SQ28" s="99"/>
      <c r="SR28" s="99"/>
      <c r="SS28" s="99"/>
      <c r="ST28" s="99"/>
      <c r="SU28" s="99"/>
    </row>
    <row r="29" spans="1:515" s="16" customFormat="1" ht="7.9" customHeight="1">
      <c r="A29" s="53"/>
      <c r="B29" s="52"/>
      <c r="C29" s="52"/>
      <c r="D29" s="52"/>
      <c r="E29" s="52"/>
      <c r="F29" s="52"/>
      <c r="G29" s="52"/>
      <c r="H29" s="52"/>
      <c r="I29" s="52"/>
      <c r="J29" s="52"/>
      <c r="K29" s="52"/>
      <c r="L29" s="52"/>
      <c r="M29" s="52"/>
      <c r="N29" s="52"/>
      <c r="O29" s="52"/>
      <c r="P29" s="52"/>
      <c r="Q29" s="155"/>
      <c r="R29" s="99"/>
      <c r="S29" s="99"/>
      <c r="T29" s="99"/>
      <c r="U29" s="99"/>
      <c r="V29" s="99"/>
      <c r="W29" s="99"/>
      <c r="X29" s="99"/>
      <c r="Y29" s="99"/>
      <c r="Z29" s="99"/>
      <c r="AA29" s="99"/>
      <c r="AB29" s="99"/>
      <c r="AC29" s="99"/>
      <c r="AD29" s="99"/>
      <c r="AE29" s="99"/>
      <c r="AF29" s="99"/>
      <c r="AG29" s="99"/>
      <c r="AH29" s="99"/>
      <c r="AI29" s="99"/>
      <c r="AJ29" s="99"/>
      <c r="AK29" s="99"/>
      <c r="AL29" s="99"/>
      <c r="AM29" s="99"/>
      <c r="AN29" s="99"/>
      <c r="AO29" s="99"/>
      <c r="AP29" s="99"/>
      <c r="AQ29" s="99"/>
      <c r="AR29" s="99"/>
      <c r="AS29" s="99"/>
      <c r="AT29" s="99"/>
      <c r="AU29" s="99"/>
      <c r="AV29" s="99"/>
      <c r="AW29" s="99"/>
      <c r="AX29" s="99"/>
      <c r="AY29" s="99"/>
      <c r="AZ29" s="99"/>
      <c r="BA29" s="99"/>
      <c r="BB29" s="99"/>
      <c r="BC29" s="99"/>
      <c r="BD29" s="99"/>
      <c r="BE29" s="99"/>
      <c r="BF29" s="99"/>
      <c r="BG29" s="99"/>
      <c r="BH29" s="99"/>
      <c r="BI29" s="99"/>
      <c r="BJ29" s="99"/>
      <c r="BK29" s="99"/>
      <c r="BL29" s="99"/>
      <c r="BM29" s="99"/>
      <c r="BN29" s="99"/>
      <c r="BO29" s="99"/>
      <c r="BP29" s="99"/>
      <c r="BQ29" s="99"/>
      <c r="BR29" s="99"/>
      <c r="BS29" s="99"/>
      <c r="BT29" s="99"/>
      <c r="BU29" s="99"/>
      <c r="BV29" s="99"/>
      <c r="BW29" s="99"/>
      <c r="BX29" s="99"/>
      <c r="BY29" s="99"/>
      <c r="BZ29" s="99"/>
      <c r="CA29" s="99"/>
      <c r="CB29" s="99"/>
      <c r="CC29" s="99"/>
      <c r="CD29" s="99"/>
      <c r="CE29" s="99"/>
      <c r="CF29" s="99"/>
      <c r="CG29" s="99"/>
      <c r="CH29" s="99"/>
      <c r="CI29" s="99"/>
      <c r="CJ29" s="99"/>
      <c r="CK29" s="99"/>
      <c r="CL29" s="99"/>
      <c r="CM29" s="99"/>
      <c r="CN29" s="99"/>
      <c r="CO29" s="99"/>
      <c r="CP29" s="99"/>
      <c r="CQ29" s="99"/>
      <c r="CR29" s="99"/>
      <c r="CS29" s="99"/>
      <c r="CT29" s="99"/>
      <c r="CU29" s="99"/>
      <c r="CV29" s="99"/>
      <c r="CW29" s="99"/>
      <c r="CX29" s="99"/>
      <c r="CY29" s="99"/>
      <c r="CZ29" s="99"/>
      <c r="DA29" s="99"/>
      <c r="DB29" s="99"/>
      <c r="DC29" s="99"/>
      <c r="DD29" s="99"/>
      <c r="DE29" s="99"/>
      <c r="DF29" s="99"/>
      <c r="DG29" s="99"/>
      <c r="DH29" s="99"/>
      <c r="DI29" s="99"/>
      <c r="DJ29" s="99"/>
      <c r="DK29" s="99"/>
      <c r="DL29" s="99"/>
      <c r="DM29" s="99"/>
      <c r="DN29" s="99"/>
      <c r="DO29" s="99"/>
      <c r="DP29" s="99"/>
      <c r="DQ29" s="99"/>
      <c r="DR29" s="99"/>
      <c r="DS29" s="99"/>
      <c r="DT29" s="99"/>
      <c r="DU29" s="99"/>
      <c r="DV29" s="99"/>
      <c r="DW29" s="99"/>
      <c r="DX29" s="99"/>
      <c r="DY29" s="99"/>
      <c r="DZ29" s="99"/>
      <c r="EA29" s="99"/>
      <c r="EB29" s="99"/>
      <c r="EC29" s="99"/>
      <c r="ED29" s="99"/>
      <c r="EE29" s="99"/>
      <c r="EF29" s="99"/>
      <c r="EG29" s="99"/>
      <c r="EH29" s="99"/>
      <c r="EI29" s="99"/>
      <c r="EJ29" s="99"/>
      <c r="EK29" s="99"/>
      <c r="EL29" s="99"/>
      <c r="EM29" s="99"/>
      <c r="EN29" s="99"/>
      <c r="EO29" s="99"/>
      <c r="EP29" s="99"/>
      <c r="EQ29" s="99"/>
      <c r="ER29" s="99"/>
      <c r="ES29" s="99"/>
      <c r="ET29" s="99"/>
      <c r="EU29" s="99"/>
      <c r="EV29" s="99"/>
      <c r="EW29" s="99"/>
      <c r="EX29" s="99"/>
      <c r="EY29" s="99"/>
      <c r="EZ29" s="99"/>
      <c r="FA29" s="99"/>
      <c r="FB29" s="99"/>
      <c r="FC29" s="99"/>
      <c r="FD29" s="99"/>
      <c r="FE29" s="99"/>
      <c r="FF29" s="99"/>
      <c r="FG29" s="99"/>
      <c r="FH29" s="99"/>
      <c r="FI29" s="99"/>
      <c r="FJ29" s="99"/>
      <c r="FK29" s="99"/>
      <c r="FL29" s="99"/>
      <c r="FM29" s="99"/>
      <c r="FN29" s="99"/>
      <c r="FO29" s="99"/>
      <c r="FP29" s="99"/>
      <c r="FQ29" s="99"/>
      <c r="FR29" s="99"/>
      <c r="FS29" s="99"/>
      <c r="FT29" s="99"/>
      <c r="FU29" s="99"/>
      <c r="FV29" s="99"/>
      <c r="FW29" s="99"/>
      <c r="FX29" s="99"/>
      <c r="FY29" s="99"/>
      <c r="FZ29" s="99"/>
      <c r="GA29" s="99"/>
      <c r="GB29" s="99"/>
      <c r="GC29" s="99"/>
      <c r="GD29" s="99"/>
      <c r="GE29" s="99"/>
      <c r="GF29" s="99"/>
      <c r="GG29" s="99"/>
      <c r="GH29" s="99"/>
      <c r="GI29" s="99"/>
      <c r="GJ29" s="99"/>
      <c r="GK29" s="99"/>
      <c r="GL29" s="99"/>
      <c r="GM29" s="99"/>
      <c r="GN29" s="99"/>
      <c r="GO29" s="99"/>
      <c r="GP29" s="99"/>
      <c r="GQ29" s="99"/>
      <c r="GR29" s="99"/>
      <c r="GS29" s="99"/>
      <c r="GT29" s="99"/>
      <c r="GU29" s="99"/>
      <c r="GV29" s="99"/>
      <c r="GW29" s="99"/>
      <c r="GX29" s="99"/>
      <c r="GY29" s="99"/>
      <c r="GZ29" s="99"/>
      <c r="HA29" s="99"/>
      <c r="HB29" s="99"/>
      <c r="HC29" s="99"/>
      <c r="HD29" s="99"/>
      <c r="HE29" s="99"/>
      <c r="HF29" s="99"/>
      <c r="HG29" s="99"/>
      <c r="HH29" s="99"/>
      <c r="HI29" s="99"/>
      <c r="HJ29" s="99"/>
      <c r="HK29" s="99"/>
      <c r="HL29" s="99"/>
      <c r="HM29" s="99"/>
      <c r="HN29" s="99"/>
      <c r="HO29" s="99"/>
      <c r="HP29" s="99"/>
      <c r="HQ29" s="99"/>
      <c r="HR29" s="99"/>
      <c r="HS29" s="99"/>
      <c r="HT29" s="99"/>
      <c r="HU29" s="99"/>
      <c r="HV29" s="99"/>
      <c r="HW29" s="99"/>
      <c r="HX29" s="99"/>
      <c r="HY29" s="99"/>
      <c r="HZ29" s="99"/>
      <c r="IA29" s="99"/>
      <c r="IB29" s="99"/>
      <c r="IC29" s="99"/>
      <c r="ID29" s="99"/>
      <c r="IE29" s="99"/>
      <c r="IF29" s="99"/>
      <c r="IG29" s="99"/>
      <c r="IH29" s="99"/>
      <c r="II29" s="99"/>
      <c r="IJ29" s="99"/>
      <c r="IK29" s="99"/>
      <c r="IL29" s="99"/>
      <c r="IM29" s="99"/>
      <c r="IN29" s="99"/>
      <c r="IO29" s="99"/>
      <c r="IP29" s="99"/>
      <c r="IQ29" s="99"/>
      <c r="IR29" s="99"/>
      <c r="IS29" s="99"/>
      <c r="IT29" s="99"/>
      <c r="IU29" s="99"/>
      <c r="IV29" s="99"/>
      <c r="IW29" s="99"/>
      <c r="IX29" s="99"/>
      <c r="IY29" s="99"/>
      <c r="IZ29" s="99"/>
      <c r="JA29" s="99"/>
      <c r="JB29" s="99"/>
      <c r="JC29" s="99"/>
      <c r="JD29" s="99"/>
      <c r="JE29" s="99"/>
      <c r="JF29" s="99"/>
      <c r="JG29" s="99"/>
      <c r="JH29" s="99"/>
      <c r="JI29" s="99"/>
      <c r="JJ29" s="99"/>
      <c r="JK29" s="99"/>
      <c r="JL29" s="99"/>
      <c r="JM29" s="99"/>
      <c r="JN29" s="99"/>
      <c r="JO29" s="99"/>
      <c r="JP29" s="99"/>
      <c r="JQ29" s="99"/>
      <c r="JR29" s="99"/>
      <c r="JS29" s="99"/>
      <c r="JT29" s="99"/>
      <c r="JU29" s="99"/>
      <c r="JV29" s="99"/>
      <c r="JW29" s="99"/>
      <c r="JX29" s="99"/>
      <c r="JY29" s="99"/>
      <c r="JZ29" s="99"/>
      <c r="KA29" s="99"/>
      <c r="KB29" s="99"/>
      <c r="KC29" s="99"/>
      <c r="KD29" s="99"/>
      <c r="KE29" s="99"/>
      <c r="KF29" s="99"/>
      <c r="KG29" s="99"/>
      <c r="KH29" s="99"/>
      <c r="KI29" s="99"/>
      <c r="KJ29" s="99"/>
      <c r="KK29" s="99"/>
      <c r="KL29" s="99"/>
      <c r="KM29" s="99"/>
      <c r="KN29" s="99"/>
      <c r="KO29" s="99"/>
      <c r="KP29" s="99"/>
      <c r="KQ29" s="99"/>
      <c r="KR29" s="99"/>
      <c r="KS29" s="99"/>
      <c r="KT29" s="99"/>
      <c r="KU29" s="99"/>
      <c r="KV29" s="99"/>
      <c r="KW29" s="99"/>
      <c r="KX29" s="99"/>
      <c r="KY29" s="99"/>
      <c r="KZ29" s="99"/>
      <c r="LA29" s="99"/>
      <c r="LB29" s="99"/>
      <c r="LC29" s="99"/>
      <c r="LD29" s="99"/>
      <c r="LE29" s="99"/>
      <c r="LF29" s="99"/>
      <c r="LG29" s="99"/>
      <c r="LH29" s="99"/>
      <c r="LI29" s="99"/>
      <c r="LJ29" s="99"/>
      <c r="LK29" s="99"/>
      <c r="LL29" s="99"/>
      <c r="LM29" s="99"/>
      <c r="LN29" s="99"/>
      <c r="LO29" s="99"/>
      <c r="LP29" s="99"/>
      <c r="LQ29" s="99"/>
      <c r="LR29" s="99"/>
      <c r="LS29" s="99"/>
      <c r="LT29" s="99"/>
      <c r="LU29" s="99"/>
      <c r="LV29" s="99"/>
      <c r="LW29" s="99"/>
      <c r="LX29" s="99"/>
      <c r="LY29" s="99"/>
      <c r="LZ29" s="99"/>
      <c r="MA29" s="99"/>
      <c r="MB29" s="99"/>
      <c r="MC29" s="99"/>
      <c r="MD29" s="99"/>
      <c r="ME29" s="99"/>
      <c r="MF29" s="99"/>
      <c r="MG29" s="99"/>
      <c r="MH29" s="99"/>
      <c r="MI29" s="99"/>
      <c r="MJ29" s="99"/>
      <c r="MK29" s="99"/>
      <c r="ML29" s="99"/>
      <c r="MM29" s="99"/>
      <c r="MN29" s="99"/>
      <c r="MO29" s="99"/>
      <c r="MP29" s="99"/>
      <c r="MQ29" s="99"/>
      <c r="MR29" s="99"/>
      <c r="MS29" s="99"/>
      <c r="MT29" s="99"/>
      <c r="MU29" s="99"/>
      <c r="MV29" s="99"/>
      <c r="MW29" s="99"/>
      <c r="MX29" s="99"/>
      <c r="MY29" s="99"/>
      <c r="MZ29" s="99"/>
      <c r="NA29" s="99"/>
      <c r="NB29" s="99"/>
      <c r="NC29" s="99"/>
      <c r="ND29" s="99"/>
      <c r="NE29" s="99"/>
      <c r="NF29" s="99"/>
      <c r="NG29" s="99"/>
      <c r="NH29" s="99"/>
      <c r="NI29" s="99"/>
      <c r="NJ29" s="99"/>
      <c r="NK29" s="99"/>
      <c r="NL29" s="99"/>
      <c r="NM29" s="99"/>
      <c r="NN29" s="99"/>
      <c r="NO29" s="99"/>
      <c r="NP29" s="99"/>
      <c r="NQ29" s="99"/>
      <c r="NR29" s="99"/>
      <c r="NS29" s="99"/>
      <c r="NT29" s="99"/>
      <c r="NU29" s="99"/>
      <c r="NV29" s="99"/>
      <c r="NW29" s="99"/>
      <c r="NX29" s="99"/>
      <c r="NY29" s="99"/>
      <c r="NZ29" s="99"/>
      <c r="OA29" s="99"/>
      <c r="OB29" s="99"/>
      <c r="OC29" s="99"/>
      <c r="OD29" s="99"/>
      <c r="OE29" s="99"/>
      <c r="OF29" s="99"/>
      <c r="OG29" s="99"/>
      <c r="OH29" s="99"/>
      <c r="OI29" s="99"/>
      <c r="OJ29" s="99"/>
      <c r="OK29" s="99"/>
      <c r="OL29" s="99"/>
      <c r="OM29" s="99"/>
      <c r="ON29" s="99"/>
      <c r="OO29" s="99"/>
      <c r="OP29" s="99"/>
      <c r="OQ29" s="99"/>
      <c r="OR29" s="99"/>
      <c r="OS29" s="99"/>
      <c r="OT29" s="99"/>
      <c r="OU29" s="99"/>
      <c r="OV29" s="99"/>
      <c r="OW29" s="99"/>
      <c r="OX29" s="99"/>
      <c r="OY29" s="99"/>
      <c r="OZ29" s="99"/>
      <c r="PA29" s="99"/>
      <c r="PB29" s="99"/>
      <c r="PC29" s="99"/>
      <c r="PD29" s="99"/>
      <c r="PE29" s="99"/>
      <c r="PF29" s="99"/>
      <c r="PG29" s="99"/>
      <c r="PH29" s="99"/>
      <c r="PI29" s="99"/>
      <c r="PJ29" s="99"/>
      <c r="PK29" s="99"/>
      <c r="PL29" s="99"/>
      <c r="PM29" s="99"/>
      <c r="PN29" s="99"/>
      <c r="PO29" s="99"/>
      <c r="PP29" s="99"/>
      <c r="PQ29" s="99"/>
      <c r="PR29" s="99"/>
      <c r="PS29" s="99"/>
      <c r="PT29" s="99"/>
      <c r="PU29" s="99"/>
      <c r="PV29" s="99"/>
      <c r="PW29" s="99"/>
      <c r="PX29" s="99"/>
      <c r="PY29" s="99"/>
      <c r="PZ29" s="99"/>
      <c r="QA29" s="99"/>
      <c r="QB29" s="99"/>
      <c r="QC29" s="99"/>
      <c r="QD29" s="99"/>
      <c r="QE29" s="99"/>
      <c r="QF29" s="99"/>
      <c r="QG29" s="99"/>
      <c r="QH29" s="99"/>
      <c r="QI29" s="99"/>
      <c r="QJ29" s="99"/>
      <c r="QK29" s="99"/>
      <c r="QL29" s="99"/>
      <c r="QM29" s="99"/>
      <c r="QN29" s="99"/>
      <c r="QO29" s="99"/>
      <c r="QP29" s="99"/>
      <c r="QQ29" s="99"/>
      <c r="QR29" s="99"/>
      <c r="QS29" s="99"/>
      <c r="QT29" s="99"/>
      <c r="QU29" s="99"/>
      <c r="QV29" s="99"/>
      <c r="QW29" s="99"/>
      <c r="QX29" s="99"/>
      <c r="QY29" s="99"/>
      <c r="QZ29" s="99"/>
      <c r="RA29" s="99"/>
      <c r="RB29" s="99"/>
      <c r="RC29" s="99"/>
      <c r="RD29" s="99"/>
      <c r="RE29" s="99"/>
      <c r="RF29" s="99"/>
      <c r="RG29" s="99"/>
      <c r="RH29" s="99"/>
      <c r="RI29" s="99"/>
      <c r="RJ29" s="99"/>
      <c r="RK29" s="99"/>
      <c r="RL29" s="99"/>
      <c r="RM29" s="99"/>
      <c r="RN29" s="99"/>
      <c r="RO29" s="99"/>
      <c r="RP29" s="99"/>
      <c r="RQ29" s="99"/>
      <c r="RR29" s="99"/>
      <c r="RS29" s="99"/>
      <c r="RT29" s="99"/>
      <c r="RU29" s="99"/>
      <c r="RV29" s="99"/>
      <c r="RW29" s="99"/>
      <c r="RX29" s="99"/>
      <c r="RY29" s="99"/>
      <c r="RZ29" s="99"/>
      <c r="SA29" s="99"/>
      <c r="SB29" s="99"/>
      <c r="SC29" s="99"/>
      <c r="SD29" s="99"/>
      <c r="SE29" s="99"/>
      <c r="SF29" s="99"/>
      <c r="SG29" s="99"/>
      <c r="SH29" s="99"/>
      <c r="SI29" s="99"/>
      <c r="SJ29" s="99"/>
      <c r="SK29" s="99"/>
      <c r="SL29" s="99"/>
      <c r="SM29" s="99"/>
      <c r="SN29" s="99"/>
      <c r="SO29" s="99"/>
      <c r="SP29" s="99"/>
      <c r="SQ29" s="99"/>
      <c r="SR29" s="99"/>
      <c r="SS29" s="99"/>
      <c r="ST29" s="99"/>
      <c r="SU29" s="99"/>
    </row>
    <row r="30" spans="1:515" s="16" customFormat="1" ht="15" customHeight="1">
      <c r="A30" s="244" t="s">
        <v>72</v>
      </c>
      <c r="B30" s="600" t="s">
        <v>331</v>
      </c>
      <c r="C30" s="600"/>
      <c r="D30" s="600"/>
      <c r="E30" s="600"/>
      <c r="F30" s="600"/>
      <c r="G30" s="600"/>
      <c r="H30" s="600"/>
      <c r="I30" s="600"/>
      <c r="J30" s="600"/>
      <c r="K30" s="600"/>
      <c r="L30" s="600"/>
      <c r="M30" s="600"/>
      <c r="N30" s="600"/>
      <c r="O30" s="600"/>
      <c r="P30" s="600"/>
      <c r="Q30" s="155"/>
      <c r="R30" s="99"/>
      <c r="S30" s="99"/>
      <c r="T30" s="99"/>
      <c r="U30" s="99"/>
      <c r="V30" s="99"/>
      <c r="W30" s="99"/>
      <c r="X30" s="99"/>
      <c r="Y30" s="99"/>
      <c r="Z30" s="99"/>
      <c r="AA30" s="99"/>
      <c r="AB30" s="99"/>
      <c r="AC30" s="99"/>
      <c r="AD30" s="99"/>
      <c r="AE30" s="99"/>
      <c r="AF30" s="99"/>
      <c r="AG30" s="99"/>
      <c r="AH30" s="99"/>
      <c r="AI30" s="99"/>
      <c r="AJ30" s="99"/>
      <c r="AK30" s="99"/>
      <c r="AL30" s="99"/>
      <c r="AM30" s="99"/>
      <c r="AN30" s="99"/>
      <c r="AO30" s="99"/>
      <c r="AP30" s="99"/>
      <c r="AQ30" s="99"/>
      <c r="AR30" s="99"/>
      <c r="AS30" s="99"/>
      <c r="AT30" s="99"/>
      <c r="AU30" s="99"/>
      <c r="AV30" s="99"/>
      <c r="AW30" s="99"/>
      <c r="AX30" s="99"/>
      <c r="AY30" s="99"/>
      <c r="AZ30" s="99"/>
      <c r="BA30" s="99"/>
      <c r="BB30" s="99"/>
      <c r="BC30" s="99"/>
      <c r="BD30" s="99"/>
      <c r="BE30" s="99"/>
      <c r="BF30" s="99"/>
      <c r="BG30" s="99"/>
      <c r="BH30" s="99"/>
      <c r="BI30" s="99"/>
      <c r="BJ30" s="99"/>
      <c r="BK30" s="99"/>
      <c r="BL30" s="99"/>
      <c r="BM30" s="99"/>
      <c r="BN30" s="99"/>
      <c r="BO30" s="99"/>
      <c r="BP30" s="99"/>
      <c r="BQ30" s="99"/>
      <c r="BR30" s="99"/>
      <c r="BS30" s="99"/>
      <c r="BT30" s="99"/>
      <c r="BU30" s="99"/>
      <c r="BV30" s="99"/>
      <c r="BW30" s="99"/>
      <c r="BX30" s="99"/>
      <c r="BY30" s="99"/>
      <c r="BZ30" s="99"/>
      <c r="CA30" s="99"/>
      <c r="CB30" s="99"/>
      <c r="CC30" s="99"/>
      <c r="CD30" s="99"/>
      <c r="CE30" s="99"/>
      <c r="CF30" s="99"/>
      <c r="CG30" s="99"/>
      <c r="CH30" s="99"/>
      <c r="CI30" s="99"/>
      <c r="CJ30" s="99"/>
      <c r="CK30" s="99"/>
      <c r="CL30" s="99"/>
      <c r="CM30" s="99"/>
      <c r="CN30" s="99"/>
      <c r="CO30" s="99"/>
      <c r="CP30" s="99"/>
      <c r="CQ30" s="99"/>
      <c r="CR30" s="99"/>
      <c r="CS30" s="99"/>
      <c r="CT30" s="99"/>
      <c r="CU30" s="99"/>
      <c r="CV30" s="99"/>
      <c r="CW30" s="99"/>
      <c r="CX30" s="99"/>
      <c r="CY30" s="99"/>
      <c r="CZ30" s="99"/>
      <c r="DA30" s="99"/>
      <c r="DB30" s="99"/>
      <c r="DC30" s="99"/>
      <c r="DD30" s="99"/>
      <c r="DE30" s="99"/>
      <c r="DF30" s="99"/>
      <c r="DG30" s="99"/>
      <c r="DH30" s="99"/>
      <c r="DI30" s="99"/>
      <c r="DJ30" s="99"/>
      <c r="DK30" s="99"/>
      <c r="DL30" s="99"/>
      <c r="DM30" s="99"/>
      <c r="DN30" s="99"/>
      <c r="DO30" s="99"/>
      <c r="DP30" s="99"/>
      <c r="DQ30" s="99"/>
      <c r="DR30" s="99"/>
      <c r="DS30" s="99"/>
      <c r="DT30" s="99"/>
      <c r="DU30" s="99"/>
      <c r="DV30" s="99"/>
      <c r="DW30" s="99"/>
      <c r="DX30" s="99"/>
      <c r="DY30" s="99"/>
      <c r="DZ30" s="99"/>
      <c r="EA30" s="99"/>
      <c r="EB30" s="99"/>
      <c r="EC30" s="99"/>
      <c r="ED30" s="99"/>
      <c r="EE30" s="99"/>
      <c r="EF30" s="99"/>
      <c r="EG30" s="99"/>
      <c r="EH30" s="99"/>
      <c r="EI30" s="99"/>
      <c r="EJ30" s="99"/>
      <c r="EK30" s="99"/>
      <c r="EL30" s="99"/>
      <c r="EM30" s="99"/>
      <c r="EN30" s="99"/>
      <c r="EO30" s="99"/>
      <c r="EP30" s="99"/>
      <c r="EQ30" s="99"/>
      <c r="ER30" s="99"/>
      <c r="ES30" s="99"/>
      <c r="ET30" s="99"/>
      <c r="EU30" s="99"/>
      <c r="EV30" s="99"/>
      <c r="EW30" s="99"/>
      <c r="EX30" s="99"/>
      <c r="EY30" s="99"/>
      <c r="EZ30" s="99"/>
      <c r="FA30" s="99"/>
      <c r="FB30" s="99"/>
      <c r="FC30" s="99"/>
      <c r="FD30" s="99"/>
      <c r="FE30" s="99"/>
      <c r="FF30" s="99"/>
      <c r="FG30" s="99"/>
      <c r="FH30" s="99"/>
      <c r="FI30" s="99"/>
      <c r="FJ30" s="99"/>
      <c r="FK30" s="99"/>
      <c r="FL30" s="99"/>
      <c r="FM30" s="99"/>
      <c r="FN30" s="99"/>
      <c r="FO30" s="99"/>
      <c r="FP30" s="99"/>
      <c r="FQ30" s="99"/>
      <c r="FR30" s="99"/>
      <c r="FS30" s="99"/>
      <c r="FT30" s="99"/>
      <c r="FU30" s="99"/>
      <c r="FV30" s="99"/>
      <c r="FW30" s="99"/>
      <c r="FX30" s="99"/>
      <c r="FY30" s="99"/>
      <c r="FZ30" s="99"/>
      <c r="GA30" s="99"/>
      <c r="GB30" s="99"/>
      <c r="GC30" s="99"/>
      <c r="GD30" s="99"/>
      <c r="GE30" s="99"/>
      <c r="GF30" s="99"/>
      <c r="GG30" s="99"/>
      <c r="GH30" s="99"/>
      <c r="GI30" s="99"/>
      <c r="GJ30" s="99"/>
      <c r="GK30" s="99"/>
      <c r="GL30" s="99"/>
      <c r="GM30" s="99"/>
      <c r="GN30" s="99"/>
      <c r="GO30" s="99"/>
      <c r="GP30" s="99"/>
      <c r="GQ30" s="99"/>
      <c r="GR30" s="99"/>
      <c r="GS30" s="99"/>
      <c r="GT30" s="99"/>
      <c r="GU30" s="99"/>
      <c r="GV30" s="99"/>
      <c r="GW30" s="99"/>
      <c r="GX30" s="99"/>
      <c r="GY30" s="99"/>
      <c r="GZ30" s="99"/>
      <c r="HA30" s="99"/>
      <c r="HB30" s="99"/>
      <c r="HC30" s="99"/>
      <c r="HD30" s="99"/>
      <c r="HE30" s="99"/>
      <c r="HF30" s="99"/>
      <c r="HG30" s="99"/>
      <c r="HH30" s="99"/>
      <c r="HI30" s="99"/>
      <c r="HJ30" s="99"/>
      <c r="HK30" s="99"/>
      <c r="HL30" s="99"/>
      <c r="HM30" s="99"/>
      <c r="HN30" s="99"/>
      <c r="HO30" s="99"/>
      <c r="HP30" s="99"/>
      <c r="HQ30" s="99"/>
      <c r="HR30" s="99"/>
      <c r="HS30" s="99"/>
      <c r="HT30" s="99"/>
      <c r="HU30" s="99"/>
      <c r="HV30" s="99"/>
      <c r="HW30" s="99"/>
      <c r="HX30" s="99"/>
      <c r="HY30" s="99"/>
      <c r="HZ30" s="99"/>
      <c r="IA30" s="99"/>
      <c r="IB30" s="99"/>
      <c r="IC30" s="99"/>
      <c r="ID30" s="99"/>
      <c r="IE30" s="99"/>
      <c r="IF30" s="99"/>
      <c r="IG30" s="99"/>
      <c r="IH30" s="99"/>
      <c r="II30" s="99"/>
      <c r="IJ30" s="99"/>
      <c r="IK30" s="99"/>
      <c r="IL30" s="99"/>
      <c r="IM30" s="99"/>
      <c r="IN30" s="99"/>
      <c r="IO30" s="99"/>
      <c r="IP30" s="99"/>
      <c r="IQ30" s="99"/>
      <c r="IR30" s="99"/>
      <c r="IS30" s="99"/>
      <c r="IT30" s="99"/>
      <c r="IU30" s="99"/>
      <c r="IV30" s="99"/>
      <c r="IW30" s="99"/>
      <c r="IX30" s="99"/>
      <c r="IY30" s="99"/>
      <c r="IZ30" s="99"/>
      <c r="JA30" s="99"/>
      <c r="JB30" s="99"/>
      <c r="JC30" s="99"/>
      <c r="JD30" s="99"/>
      <c r="JE30" s="99"/>
      <c r="JF30" s="99"/>
      <c r="JG30" s="99"/>
      <c r="JH30" s="99"/>
      <c r="JI30" s="99"/>
      <c r="JJ30" s="99"/>
      <c r="JK30" s="99"/>
      <c r="JL30" s="99"/>
      <c r="JM30" s="99"/>
      <c r="JN30" s="99"/>
      <c r="JO30" s="99"/>
      <c r="JP30" s="99"/>
      <c r="JQ30" s="99"/>
      <c r="JR30" s="99"/>
      <c r="JS30" s="99"/>
      <c r="JT30" s="99"/>
      <c r="JU30" s="99"/>
      <c r="JV30" s="99"/>
      <c r="JW30" s="99"/>
      <c r="JX30" s="99"/>
      <c r="JY30" s="99"/>
      <c r="JZ30" s="99"/>
      <c r="KA30" s="99"/>
      <c r="KB30" s="99"/>
      <c r="KC30" s="99"/>
      <c r="KD30" s="99"/>
      <c r="KE30" s="99"/>
      <c r="KF30" s="99"/>
      <c r="KG30" s="99"/>
      <c r="KH30" s="99"/>
      <c r="KI30" s="99"/>
      <c r="KJ30" s="99"/>
      <c r="KK30" s="99"/>
      <c r="KL30" s="99"/>
      <c r="KM30" s="99"/>
      <c r="KN30" s="99"/>
      <c r="KO30" s="99"/>
      <c r="KP30" s="99"/>
      <c r="KQ30" s="99"/>
      <c r="KR30" s="99"/>
      <c r="KS30" s="99"/>
      <c r="KT30" s="99"/>
      <c r="KU30" s="99"/>
      <c r="KV30" s="99"/>
      <c r="KW30" s="99"/>
      <c r="KX30" s="99"/>
      <c r="KY30" s="99"/>
      <c r="KZ30" s="99"/>
      <c r="LA30" s="99"/>
      <c r="LB30" s="99"/>
      <c r="LC30" s="99"/>
      <c r="LD30" s="99"/>
      <c r="LE30" s="99"/>
      <c r="LF30" s="99"/>
      <c r="LG30" s="99"/>
      <c r="LH30" s="99"/>
      <c r="LI30" s="99"/>
      <c r="LJ30" s="99"/>
      <c r="LK30" s="99"/>
      <c r="LL30" s="99"/>
      <c r="LM30" s="99"/>
      <c r="LN30" s="99"/>
      <c r="LO30" s="99"/>
      <c r="LP30" s="99"/>
      <c r="LQ30" s="99"/>
      <c r="LR30" s="99"/>
      <c r="LS30" s="99"/>
      <c r="LT30" s="99"/>
      <c r="LU30" s="99"/>
      <c r="LV30" s="99"/>
      <c r="LW30" s="99"/>
      <c r="LX30" s="99"/>
      <c r="LY30" s="99"/>
      <c r="LZ30" s="99"/>
      <c r="MA30" s="99"/>
      <c r="MB30" s="99"/>
      <c r="MC30" s="99"/>
      <c r="MD30" s="99"/>
      <c r="ME30" s="99"/>
      <c r="MF30" s="99"/>
      <c r="MG30" s="99"/>
      <c r="MH30" s="99"/>
      <c r="MI30" s="99"/>
      <c r="MJ30" s="99"/>
      <c r="MK30" s="99"/>
      <c r="ML30" s="99"/>
      <c r="MM30" s="99"/>
      <c r="MN30" s="99"/>
      <c r="MO30" s="99"/>
      <c r="MP30" s="99"/>
      <c r="MQ30" s="99"/>
      <c r="MR30" s="99"/>
      <c r="MS30" s="99"/>
      <c r="MT30" s="99"/>
      <c r="MU30" s="99"/>
      <c r="MV30" s="99"/>
      <c r="MW30" s="99"/>
      <c r="MX30" s="99"/>
      <c r="MY30" s="99"/>
      <c r="MZ30" s="99"/>
      <c r="NA30" s="99"/>
      <c r="NB30" s="99"/>
      <c r="NC30" s="99"/>
      <c r="ND30" s="99"/>
      <c r="NE30" s="99"/>
      <c r="NF30" s="99"/>
      <c r="NG30" s="99"/>
      <c r="NH30" s="99"/>
      <c r="NI30" s="99"/>
      <c r="NJ30" s="99"/>
      <c r="NK30" s="99"/>
      <c r="NL30" s="99"/>
      <c r="NM30" s="99"/>
      <c r="NN30" s="99"/>
      <c r="NO30" s="99"/>
      <c r="NP30" s="99"/>
      <c r="NQ30" s="99"/>
      <c r="NR30" s="99"/>
      <c r="NS30" s="99"/>
      <c r="NT30" s="99"/>
      <c r="NU30" s="99"/>
      <c r="NV30" s="99"/>
      <c r="NW30" s="99"/>
      <c r="NX30" s="99"/>
      <c r="NY30" s="99"/>
      <c r="NZ30" s="99"/>
      <c r="OA30" s="99"/>
      <c r="OB30" s="99"/>
      <c r="OC30" s="99"/>
      <c r="OD30" s="99"/>
      <c r="OE30" s="99"/>
      <c r="OF30" s="99"/>
      <c r="OG30" s="99"/>
      <c r="OH30" s="99"/>
      <c r="OI30" s="99"/>
      <c r="OJ30" s="99"/>
      <c r="OK30" s="99"/>
      <c r="OL30" s="99"/>
      <c r="OM30" s="99"/>
      <c r="ON30" s="99"/>
      <c r="OO30" s="99"/>
      <c r="OP30" s="99"/>
      <c r="OQ30" s="99"/>
      <c r="OR30" s="99"/>
      <c r="OS30" s="99"/>
      <c r="OT30" s="99"/>
      <c r="OU30" s="99"/>
      <c r="OV30" s="99"/>
      <c r="OW30" s="99"/>
      <c r="OX30" s="99"/>
      <c r="OY30" s="99"/>
      <c r="OZ30" s="99"/>
      <c r="PA30" s="99"/>
      <c r="PB30" s="99"/>
      <c r="PC30" s="99"/>
      <c r="PD30" s="99"/>
      <c r="PE30" s="99"/>
      <c r="PF30" s="99"/>
      <c r="PG30" s="99"/>
      <c r="PH30" s="99"/>
      <c r="PI30" s="99"/>
      <c r="PJ30" s="99"/>
      <c r="PK30" s="99"/>
      <c r="PL30" s="99"/>
      <c r="PM30" s="99"/>
      <c r="PN30" s="99"/>
      <c r="PO30" s="99"/>
      <c r="PP30" s="99"/>
      <c r="PQ30" s="99"/>
      <c r="PR30" s="99"/>
      <c r="PS30" s="99"/>
      <c r="PT30" s="99"/>
      <c r="PU30" s="99"/>
      <c r="PV30" s="99"/>
      <c r="PW30" s="99"/>
      <c r="PX30" s="99"/>
      <c r="PY30" s="99"/>
      <c r="PZ30" s="99"/>
      <c r="QA30" s="99"/>
      <c r="QB30" s="99"/>
      <c r="QC30" s="99"/>
      <c r="QD30" s="99"/>
      <c r="QE30" s="99"/>
      <c r="QF30" s="99"/>
      <c r="QG30" s="99"/>
      <c r="QH30" s="99"/>
      <c r="QI30" s="99"/>
      <c r="QJ30" s="99"/>
      <c r="QK30" s="99"/>
      <c r="QL30" s="99"/>
      <c r="QM30" s="99"/>
      <c r="QN30" s="99"/>
      <c r="QO30" s="99"/>
      <c r="QP30" s="99"/>
      <c r="QQ30" s="99"/>
      <c r="QR30" s="99"/>
      <c r="QS30" s="99"/>
      <c r="QT30" s="99"/>
      <c r="QU30" s="99"/>
      <c r="QV30" s="99"/>
      <c r="QW30" s="99"/>
      <c r="QX30" s="99"/>
      <c r="QY30" s="99"/>
      <c r="QZ30" s="99"/>
      <c r="RA30" s="99"/>
      <c r="RB30" s="99"/>
      <c r="RC30" s="99"/>
      <c r="RD30" s="99"/>
      <c r="RE30" s="99"/>
      <c r="RF30" s="99"/>
      <c r="RG30" s="99"/>
      <c r="RH30" s="99"/>
      <c r="RI30" s="99"/>
      <c r="RJ30" s="99"/>
      <c r="RK30" s="99"/>
      <c r="RL30" s="99"/>
      <c r="RM30" s="99"/>
      <c r="RN30" s="99"/>
      <c r="RO30" s="99"/>
      <c r="RP30" s="99"/>
      <c r="RQ30" s="99"/>
      <c r="RR30" s="99"/>
      <c r="RS30" s="99"/>
      <c r="RT30" s="99"/>
      <c r="RU30" s="99"/>
      <c r="RV30" s="99"/>
      <c r="RW30" s="99"/>
      <c r="RX30" s="99"/>
      <c r="RY30" s="99"/>
      <c r="RZ30" s="99"/>
      <c r="SA30" s="99"/>
      <c r="SB30" s="99"/>
      <c r="SC30" s="99"/>
      <c r="SD30" s="99"/>
      <c r="SE30" s="99"/>
      <c r="SF30" s="99"/>
      <c r="SG30" s="99"/>
      <c r="SH30" s="99"/>
      <c r="SI30" s="99"/>
      <c r="SJ30" s="99"/>
      <c r="SK30" s="99"/>
      <c r="SL30" s="99"/>
      <c r="SM30" s="99"/>
      <c r="SN30" s="99"/>
      <c r="SO30" s="99"/>
      <c r="SP30" s="99"/>
      <c r="SQ30" s="99"/>
      <c r="SR30" s="99"/>
      <c r="SS30" s="99"/>
      <c r="ST30" s="99"/>
      <c r="SU30" s="99"/>
    </row>
    <row r="31" spans="1:515" s="16" customFormat="1" ht="8.1" customHeight="1">
      <c r="A31" s="53"/>
      <c r="B31" s="603"/>
      <c r="C31" s="603"/>
      <c r="D31" s="603"/>
      <c r="E31" s="603"/>
      <c r="F31" s="603"/>
      <c r="G31" s="603"/>
      <c r="H31" s="603"/>
      <c r="I31" s="603"/>
      <c r="J31" s="603"/>
      <c r="K31" s="603"/>
      <c r="L31" s="603"/>
      <c r="M31" s="603"/>
      <c r="N31" s="603"/>
      <c r="O31" s="603"/>
      <c r="P31" s="603"/>
      <c r="Q31" s="156"/>
      <c r="R31" s="99"/>
      <c r="S31" s="99"/>
      <c r="T31" s="99"/>
      <c r="U31" s="99"/>
      <c r="V31" s="99"/>
      <c r="W31" s="99"/>
      <c r="X31" s="99"/>
      <c r="Y31" s="99"/>
      <c r="Z31" s="99"/>
      <c r="AA31" s="99"/>
      <c r="AB31" s="99"/>
      <c r="AC31" s="99"/>
      <c r="AD31" s="99"/>
      <c r="AE31" s="99"/>
      <c r="AF31" s="99"/>
      <c r="AG31" s="99"/>
      <c r="AH31" s="99"/>
      <c r="AI31" s="99"/>
      <c r="AJ31" s="99"/>
      <c r="AK31" s="99"/>
      <c r="AL31" s="99"/>
      <c r="AM31" s="99"/>
      <c r="AN31" s="99"/>
      <c r="AO31" s="99"/>
      <c r="AP31" s="99"/>
      <c r="AQ31" s="99"/>
      <c r="AR31" s="99"/>
      <c r="AS31" s="99"/>
      <c r="AT31" s="99"/>
      <c r="AU31" s="99"/>
      <c r="AV31" s="99"/>
      <c r="AW31" s="99"/>
      <c r="AX31" s="99"/>
      <c r="AY31" s="99"/>
      <c r="AZ31" s="99"/>
      <c r="BA31" s="99"/>
      <c r="BB31" s="99"/>
      <c r="BC31" s="99"/>
      <c r="BD31" s="99"/>
      <c r="BE31" s="99"/>
      <c r="BF31" s="99"/>
      <c r="BG31" s="99"/>
      <c r="BH31" s="99"/>
      <c r="BI31" s="99"/>
      <c r="BJ31" s="99"/>
      <c r="BK31" s="99"/>
      <c r="BL31" s="99"/>
      <c r="BM31" s="99"/>
      <c r="BN31" s="99"/>
      <c r="BO31" s="99"/>
      <c r="BP31" s="99"/>
      <c r="BQ31" s="99"/>
      <c r="BR31" s="99"/>
      <c r="BS31" s="99"/>
      <c r="BT31" s="99"/>
      <c r="BU31" s="99"/>
      <c r="BV31" s="99"/>
      <c r="BW31" s="99"/>
      <c r="BX31" s="99"/>
      <c r="BY31" s="99"/>
      <c r="BZ31" s="99"/>
      <c r="CA31" s="99"/>
      <c r="CB31" s="99"/>
      <c r="CC31" s="99"/>
      <c r="CD31" s="99"/>
      <c r="CE31" s="99"/>
      <c r="CF31" s="99"/>
      <c r="CG31" s="99"/>
      <c r="CH31" s="99"/>
      <c r="CI31" s="99"/>
      <c r="CJ31" s="99"/>
      <c r="CK31" s="99"/>
      <c r="CL31" s="99"/>
      <c r="CM31" s="99"/>
      <c r="CN31" s="99"/>
      <c r="CO31" s="99"/>
      <c r="CP31" s="99"/>
      <c r="CQ31" s="99"/>
      <c r="CR31" s="99"/>
      <c r="CS31" s="99"/>
      <c r="CT31" s="99"/>
      <c r="CU31" s="99"/>
      <c r="CV31" s="99"/>
      <c r="CW31" s="99"/>
      <c r="CX31" s="99"/>
      <c r="CY31" s="99"/>
      <c r="CZ31" s="99"/>
      <c r="DA31" s="99"/>
      <c r="DB31" s="99"/>
      <c r="DC31" s="99"/>
      <c r="DD31" s="99"/>
      <c r="DE31" s="99"/>
      <c r="DF31" s="99"/>
      <c r="DG31" s="99"/>
      <c r="DH31" s="99"/>
      <c r="DI31" s="99"/>
      <c r="DJ31" s="99"/>
      <c r="DK31" s="99"/>
      <c r="DL31" s="99"/>
      <c r="DM31" s="99"/>
      <c r="DN31" s="99"/>
      <c r="DO31" s="99"/>
      <c r="DP31" s="99"/>
      <c r="DQ31" s="99"/>
      <c r="DR31" s="99"/>
      <c r="DS31" s="99"/>
      <c r="DT31" s="99"/>
      <c r="DU31" s="99"/>
      <c r="DV31" s="99"/>
      <c r="DW31" s="99"/>
      <c r="DX31" s="99"/>
      <c r="DY31" s="99"/>
      <c r="DZ31" s="99"/>
      <c r="EA31" s="99"/>
      <c r="EB31" s="99"/>
      <c r="EC31" s="99"/>
      <c r="ED31" s="99"/>
      <c r="EE31" s="99"/>
      <c r="EF31" s="99"/>
      <c r="EG31" s="99"/>
      <c r="EH31" s="99"/>
      <c r="EI31" s="99"/>
      <c r="EJ31" s="99"/>
      <c r="EK31" s="99"/>
      <c r="EL31" s="99"/>
      <c r="EM31" s="99"/>
      <c r="EN31" s="99"/>
      <c r="EO31" s="99"/>
      <c r="EP31" s="99"/>
      <c r="EQ31" s="99"/>
      <c r="ER31" s="99"/>
      <c r="ES31" s="99"/>
      <c r="ET31" s="99"/>
      <c r="EU31" s="99"/>
      <c r="EV31" s="99"/>
      <c r="EW31" s="99"/>
      <c r="EX31" s="99"/>
      <c r="EY31" s="99"/>
      <c r="EZ31" s="99"/>
      <c r="FA31" s="99"/>
      <c r="FB31" s="99"/>
      <c r="FC31" s="99"/>
      <c r="FD31" s="99"/>
      <c r="FE31" s="99"/>
      <c r="FF31" s="99"/>
      <c r="FG31" s="99"/>
      <c r="FH31" s="99"/>
      <c r="FI31" s="99"/>
      <c r="FJ31" s="99"/>
      <c r="FK31" s="99"/>
      <c r="FL31" s="99"/>
      <c r="FM31" s="99"/>
      <c r="FN31" s="99"/>
      <c r="FO31" s="99"/>
      <c r="FP31" s="99"/>
      <c r="FQ31" s="99"/>
      <c r="FR31" s="99"/>
      <c r="FS31" s="99"/>
      <c r="FT31" s="99"/>
      <c r="FU31" s="99"/>
      <c r="FV31" s="99"/>
      <c r="FW31" s="99"/>
      <c r="FX31" s="99"/>
      <c r="FY31" s="99"/>
      <c r="FZ31" s="99"/>
      <c r="GA31" s="99"/>
      <c r="GB31" s="99"/>
      <c r="GC31" s="99"/>
      <c r="GD31" s="99"/>
      <c r="GE31" s="99"/>
      <c r="GF31" s="99"/>
      <c r="GG31" s="99"/>
      <c r="GH31" s="99"/>
      <c r="GI31" s="99"/>
      <c r="GJ31" s="99"/>
      <c r="GK31" s="99"/>
      <c r="GL31" s="99"/>
      <c r="GM31" s="99"/>
      <c r="GN31" s="99"/>
      <c r="GO31" s="99"/>
      <c r="GP31" s="99"/>
      <c r="GQ31" s="99"/>
      <c r="GR31" s="99"/>
      <c r="GS31" s="99"/>
      <c r="GT31" s="99"/>
      <c r="GU31" s="99"/>
      <c r="GV31" s="99"/>
      <c r="GW31" s="99"/>
      <c r="GX31" s="99"/>
      <c r="GY31" s="99"/>
      <c r="GZ31" s="99"/>
      <c r="HA31" s="99"/>
      <c r="HB31" s="99"/>
      <c r="HC31" s="99"/>
      <c r="HD31" s="99"/>
      <c r="HE31" s="99"/>
      <c r="HF31" s="99"/>
      <c r="HG31" s="99"/>
      <c r="HH31" s="99"/>
      <c r="HI31" s="99"/>
      <c r="HJ31" s="99"/>
      <c r="HK31" s="99"/>
      <c r="HL31" s="99"/>
      <c r="HM31" s="99"/>
      <c r="HN31" s="99"/>
      <c r="HO31" s="99"/>
      <c r="HP31" s="99"/>
      <c r="HQ31" s="99"/>
      <c r="HR31" s="99"/>
      <c r="HS31" s="99"/>
      <c r="HT31" s="99"/>
      <c r="HU31" s="99"/>
      <c r="HV31" s="99"/>
      <c r="HW31" s="99"/>
      <c r="HX31" s="99"/>
      <c r="HY31" s="99"/>
      <c r="HZ31" s="99"/>
      <c r="IA31" s="99"/>
      <c r="IB31" s="99"/>
      <c r="IC31" s="99"/>
      <c r="ID31" s="99"/>
      <c r="IE31" s="99"/>
      <c r="IF31" s="99"/>
      <c r="IG31" s="99"/>
      <c r="IH31" s="99"/>
      <c r="II31" s="99"/>
      <c r="IJ31" s="99"/>
      <c r="IK31" s="99"/>
      <c r="IL31" s="99"/>
      <c r="IM31" s="99"/>
      <c r="IN31" s="99"/>
      <c r="IO31" s="99"/>
      <c r="IP31" s="99"/>
      <c r="IQ31" s="99"/>
      <c r="IR31" s="99"/>
      <c r="IS31" s="99"/>
      <c r="IT31" s="99"/>
      <c r="IU31" s="99"/>
      <c r="IV31" s="99"/>
      <c r="IW31" s="99"/>
      <c r="IX31" s="99"/>
      <c r="IY31" s="99"/>
      <c r="IZ31" s="99"/>
      <c r="JA31" s="99"/>
      <c r="JB31" s="99"/>
      <c r="JC31" s="99"/>
      <c r="JD31" s="99"/>
      <c r="JE31" s="99"/>
      <c r="JF31" s="99"/>
      <c r="JG31" s="99"/>
      <c r="JH31" s="99"/>
      <c r="JI31" s="99"/>
      <c r="JJ31" s="99"/>
      <c r="JK31" s="99"/>
      <c r="JL31" s="99"/>
      <c r="JM31" s="99"/>
      <c r="JN31" s="99"/>
      <c r="JO31" s="99"/>
      <c r="JP31" s="99"/>
      <c r="JQ31" s="99"/>
      <c r="JR31" s="99"/>
      <c r="JS31" s="99"/>
      <c r="JT31" s="99"/>
      <c r="JU31" s="99"/>
      <c r="JV31" s="99"/>
      <c r="JW31" s="99"/>
      <c r="JX31" s="99"/>
      <c r="JY31" s="99"/>
      <c r="JZ31" s="99"/>
      <c r="KA31" s="99"/>
      <c r="KB31" s="99"/>
      <c r="KC31" s="99"/>
      <c r="KD31" s="99"/>
      <c r="KE31" s="99"/>
      <c r="KF31" s="99"/>
      <c r="KG31" s="99"/>
      <c r="KH31" s="99"/>
      <c r="KI31" s="99"/>
      <c r="KJ31" s="99"/>
      <c r="KK31" s="99"/>
      <c r="KL31" s="99"/>
      <c r="KM31" s="99"/>
      <c r="KN31" s="99"/>
      <c r="KO31" s="99"/>
      <c r="KP31" s="99"/>
      <c r="KQ31" s="99"/>
      <c r="KR31" s="99"/>
      <c r="KS31" s="99"/>
      <c r="KT31" s="99"/>
      <c r="KU31" s="99"/>
      <c r="KV31" s="99"/>
      <c r="KW31" s="99"/>
      <c r="KX31" s="99"/>
      <c r="KY31" s="99"/>
      <c r="KZ31" s="99"/>
      <c r="LA31" s="99"/>
      <c r="LB31" s="99"/>
      <c r="LC31" s="99"/>
      <c r="LD31" s="99"/>
      <c r="LE31" s="99"/>
      <c r="LF31" s="99"/>
      <c r="LG31" s="99"/>
      <c r="LH31" s="99"/>
      <c r="LI31" s="99"/>
      <c r="LJ31" s="99"/>
      <c r="LK31" s="99"/>
      <c r="LL31" s="99"/>
      <c r="LM31" s="99"/>
      <c r="LN31" s="99"/>
      <c r="LO31" s="99"/>
      <c r="LP31" s="99"/>
      <c r="LQ31" s="99"/>
      <c r="LR31" s="99"/>
      <c r="LS31" s="99"/>
      <c r="LT31" s="99"/>
      <c r="LU31" s="99"/>
      <c r="LV31" s="99"/>
      <c r="LW31" s="99"/>
      <c r="LX31" s="99"/>
      <c r="LY31" s="99"/>
      <c r="LZ31" s="99"/>
      <c r="MA31" s="99"/>
      <c r="MB31" s="99"/>
      <c r="MC31" s="99"/>
      <c r="MD31" s="99"/>
      <c r="ME31" s="99"/>
      <c r="MF31" s="99"/>
      <c r="MG31" s="99"/>
      <c r="MH31" s="99"/>
      <c r="MI31" s="99"/>
      <c r="MJ31" s="99"/>
      <c r="MK31" s="99"/>
      <c r="ML31" s="99"/>
      <c r="MM31" s="99"/>
      <c r="MN31" s="99"/>
      <c r="MO31" s="99"/>
      <c r="MP31" s="99"/>
      <c r="MQ31" s="99"/>
      <c r="MR31" s="99"/>
      <c r="MS31" s="99"/>
      <c r="MT31" s="99"/>
      <c r="MU31" s="99"/>
      <c r="MV31" s="99"/>
      <c r="MW31" s="99"/>
      <c r="MX31" s="99"/>
      <c r="MY31" s="99"/>
      <c r="MZ31" s="99"/>
      <c r="NA31" s="99"/>
      <c r="NB31" s="99"/>
      <c r="NC31" s="99"/>
      <c r="ND31" s="99"/>
      <c r="NE31" s="99"/>
      <c r="NF31" s="99"/>
      <c r="NG31" s="99"/>
      <c r="NH31" s="99"/>
      <c r="NI31" s="99"/>
      <c r="NJ31" s="99"/>
      <c r="NK31" s="99"/>
      <c r="NL31" s="99"/>
      <c r="NM31" s="99"/>
      <c r="NN31" s="99"/>
      <c r="NO31" s="99"/>
      <c r="NP31" s="99"/>
      <c r="NQ31" s="99"/>
      <c r="NR31" s="99"/>
      <c r="NS31" s="99"/>
      <c r="NT31" s="99"/>
      <c r="NU31" s="99"/>
      <c r="NV31" s="99"/>
      <c r="NW31" s="99"/>
      <c r="NX31" s="99"/>
      <c r="NY31" s="99"/>
      <c r="NZ31" s="99"/>
      <c r="OA31" s="99"/>
      <c r="OB31" s="99"/>
      <c r="OC31" s="99"/>
      <c r="OD31" s="99"/>
      <c r="OE31" s="99"/>
      <c r="OF31" s="99"/>
      <c r="OG31" s="99"/>
      <c r="OH31" s="99"/>
      <c r="OI31" s="99"/>
      <c r="OJ31" s="99"/>
      <c r="OK31" s="99"/>
      <c r="OL31" s="99"/>
      <c r="OM31" s="99"/>
      <c r="ON31" s="99"/>
      <c r="OO31" s="99"/>
      <c r="OP31" s="99"/>
      <c r="OQ31" s="99"/>
      <c r="OR31" s="99"/>
      <c r="OS31" s="99"/>
      <c r="OT31" s="99"/>
      <c r="OU31" s="99"/>
      <c r="OV31" s="99"/>
      <c r="OW31" s="99"/>
      <c r="OX31" s="99"/>
      <c r="OY31" s="99"/>
      <c r="OZ31" s="99"/>
      <c r="PA31" s="99"/>
      <c r="PB31" s="99"/>
      <c r="PC31" s="99"/>
      <c r="PD31" s="99"/>
      <c r="PE31" s="99"/>
      <c r="PF31" s="99"/>
      <c r="PG31" s="99"/>
      <c r="PH31" s="99"/>
      <c r="PI31" s="99"/>
      <c r="PJ31" s="99"/>
      <c r="PK31" s="99"/>
      <c r="PL31" s="99"/>
      <c r="PM31" s="99"/>
      <c r="PN31" s="99"/>
      <c r="PO31" s="99"/>
      <c r="PP31" s="99"/>
      <c r="PQ31" s="99"/>
      <c r="PR31" s="99"/>
      <c r="PS31" s="99"/>
      <c r="PT31" s="99"/>
      <c r="PU31" s="99"/>
      <c r="PV31" s="99"/>
      <c r="PW31" s="99"/>
      <c r="PX31" s="99"/>
      <c r="PY31" s="99"/>
      <c r="PZ31" s="99"/>
      <c r="QA31" s="99"/>
      <c r="QB31" s="99"/>
      <c r="QC31" s="99"/>
      <c r="QD31" s="99"/>
      <c r="QE31" s="99"/>
      <c r="QF31" s="99"/>
      <c r="QG31" s="99"/>
      <c r="QH31" s="99"/>
      <c r="QI31" s="99"/>
      <c r="QJ31" s="99"/>
      <c r="QK31" s="99"/>
      <c r="QL31" s="99"/>
      <c r="QM31" s="99"/>
      <c r="QN31" s="99"/>
      <c r="QO31" s="99"/>
      <c r="QP31" s="99"/>
      <c r="QQ31" s="99"/>
      <c r="QR31" s="99"/>
      <c r="QS31" s="99"/>
      <c r="QT31" s="99"/>
      <c r="QU31" s="99"/>
      <c r="QV31" s="99"/>
      <c r="QW31" s="99"/>
      <c r="QX31" s="99"/>
      <c r="QY31" s="99"/>
      <c r="QZ31" s="99"/>
      <c r="RA31" s="99"/>
      <c r="RB31" s="99"/>
      <c r="RC31" s="99"/>
      <c r="RD31" s="99"/>
      <c r="RE31" s="99"/>
      <c r="RF31" s="99"/>
      <c r="RG31" s="99"/>
      <c r="RH31" s="99"/>
      <c r="RI31" s="99"/>
      <c r="RJ31" s="99"/>
      <c r="RK31" s="99"/>
      <c r="RL31" s="99"/>
      <c r="RM31" s="99"/>
      <c r="RN31" s="99"/>
      <c r="RO31" s="99"/>
      <c r="RP31" s="99"/>
      <c r="RQ31" s="99"/>
      <c r="RR31" s="99"/>
      <c r="RS31" s="99"/>
      <c r="RT31" s="99"/>
      <c r="RU31" s="99"/>
      <c r="RV31" s="99"/>
      <c r="RW31" s="99"/>
      <c r="RX31" s="99"/>
      <c r="RY31" s="99"/>
      <c r="RZ31" s="99"/>
      <c r="SA31" s="99"/>
      <c r="SB31" s="99"/>
      <c r="SC31" s="99"/>
      <c r="SD31" s="99"/>
      <c r="SE31" s="99"/>
      <c r="SF31" s="99"/>
      <c r="SG31" s="99"/>
      <c r="SH31" s="99"/>
      <c r="SI31" s="99"/>
      <c r="SJ31" s="99"/>
      <c r="SK31" s="99"/>
      <c r="SL31" s="99"/>
      <c r="SM31" s="99"/>
      <c r="SN31" s="99"/>
      <c r="SO31" s="99"/>
      <c r="SP31" s="99"/>
      <c r="SQ31" s="99"/>
      <c r="SR31" s="99"/>
      <c r="SS31" s="99"/>
      <c r="ST31" s="99"/>
      <c r="SU31" s="99"/>
    </row>
    <row r="32" spans="1:515" s="16" customFormat="1" ht="15" customHeight="1">
      <c r="A32" s="53"/>
      <c r="B32" s="591"/>
      <c r="C32" s="591"/>
      <c r="D32" s="591"/>
      <c r="E32" s="591"/>
      <c r="F32" s="591"/>
      <c r="G32" s="591"/>
      <c r="H32" s="591"/>
      <c r="I32" s="591"/>
      <c r="J32" s="591"/>
      <c r="K32" s="591"/>
      <c r="L32" s="591"/>
      <c r="M32" s="591"/>
      <c r="N32" s="591"/>
      <c r="O32" s="591"/>
      <c r="P32" s="591"/>
      <c r="Q32" s="155"/>
      <c r="R32" s="99"/>
      <c r="S32" s="99"/>
      <c r="T32" s="99"/>
      <c r="U32" s="99"/>
      <c r="V32" s="99"/>
      <c r="W32" s="99"/>
      <c r="X32" s="99"/>
      <c r="Y32" s="99"/>
      <c r="Z32" s="99"/>
      <c r="AA32" s="99"/>
      <c r="AB32" s="99"/>
      <c r="AC32" s="99"/>
      <c r="AD32" s="99"/>
      <c r="AE32" s="99"/>
      <c r="AF32" s="99"/>
      <c r="AG32" s="99"/>
      <c r="AH32" s="99"/>
      <c r="AI32" s="99"/>
      <c r="AJ32" s="99"/>
      <c r="AK32" s="99"/>
      <c r="AL32" s="99"/>
      <c r="AM32" s="99"/>
      <c r="AN32" s="99"/>
      <c r="AO32" s="99"/>
      <c r="AP32" s="99"/>
      <c r="AQ32" s="99"/>
      <c r="AR32" s="99"/>
      <c r="AS32" s="99"/>
      <c r="AT32" s="99"/>
      <c r="AU32" s="99"/>
      <c r="AV32" s="99"/>
      <c r="AW32" s="99"/>
      <c r="AX32" s="99"/>
      <c r="AY32" s="99"/>
      <c r="AZ32" s="99"/>
      <c r="BA32" s="99"/>
      <c r="BB32" s="99"/>
      <c r="BC32" s="99"/>
      <c r="BD32" s="99"/>
      <c r="BE32" s="99"/>
      <c r="BF32" s="99"/>
      <c r="BG32" s="99"/>
      <c r="BH32" s="99"/>
      <c r="BI32" s="99"/>
      <c r="BJ32" s="99"/>
      <c r="BK32" s="99"/>
      <c r="BL32" s="99"/>
      <c r="BM32" s="99"/>
      <c r="BN32" s="99"/>
      <c r="BO32" s="99"/>
      <c r="BP32" s="99"/>
      <c r="BQ32" s="99"/>
      <c r="BR32" s="99"/>
      <c r="BS32" s="99"/>
      <c r="BT32" s="99"/>
      <c r="BU32" s="99"/>
      <c r="BV32" s="99"/>
      <c r="BW32" s="99"/>
      <c r="BX32" s="99"/>
      <c r="BY32" s="99"/>
      <c r="BZ32" s="99"/>
      <c r="CA32" s="99"/>
      <c r="CB32" s="99"/>
      <c r="CC32" s="99"/>
      <c r="CD32" s="99"/>
      <c r="CE32" s="99"/>
      <c r="CF32" s="99"/>
      <c r="CG32" s="99"/>
      <c r="CH32" s="99"/>
      <c r="CI32" s="99"/>
      <c r="CJ32" s="99"/>
      <c r="CK32" s="99"/>
      <c r="CL32" s="99"/>
      <c r="CM32" s="99"/>
      <c r="CN32" s="99"/>
      <c r="CO32" s="99"/>
      <c r="CP32" s="99"/>
      <c r="CQ32" s="99"/>
      <c r="CR32" s="99"/>
      <c r="CS32" s="99"/>
      <c r="CT32" s="99"/>
      <c r="CU32" s="99"/>
      <c r="CV32" s="99"/>
      <c r="CW32" s="99"/>
      <c r="CX32" s="99"/>
      <c r="CY32" s="99"/>
      <c r="CZ32" s="99"/>
      <c r="DA32" s="99"/>
      <c r="DB32" s="99"/>
      <c r="DC32" s="99"/>
      <c r="DD32" s="99"/>
      <c r="DE32" s="99"/>
      <c r="DF32" s="99"/>
      <c r="DG32" s="99"/>
      <c r="DH32" s="99"/>
      <c r="DI32" s="99"/>
      <c r="DJ32" s="99"/>
      <c r="DK32" s="99"/>
      <c r="DL32" s="99"/>
      <c r="DM32" s="99"/>
      <c r="DN32" s="99"/>
      <c r="DO32" s="99"/>
      <c r="DP32" s="99"/>
      <c r="DQ32" s="99"/>
      <c r="DR32" s="99"/>
      <c r="DS32" s="99"/>
      <c r="DT32" s="99"/>
      <c r="DU32" s="99"/>
      <c r="DV32" s="99"/>
      <c r="DW32" s="99"/>
      <c r="DX32" s="99"/>
      <c r="DY32" s="99"/>
      <c r="DZ32" s="99"/>
      <c r="EA32" s="99"/>
      <c r="EB32" s="99"/>
      <c r="EC32" s="99"/>
      <c r="ED32" s="99"/>
      <c r="EE32" s="99"/>
      <c r="EF32" s="99"/>
      <c r="EG32" s="99"/>
      <c r="EH32" s="99"/>
      <c r="EI32" s="99"/>
      <c r="EJ32" s="99"/>
      <c r="EK32" s="99"/>
      <c r="EL32" s="99"/>
      <c r="EM32" s="99"/>
      <c r="EN32" s="99"/>
      <c r="EO32" s="99"/>
      <c r="EP32" s="99"/>
      <c r="EQ32" s="99"/>
      <c r="ER32" s="99"/>
      <c r="ES32" s="99"/>
      <c r="ET32" s="99"/>
      <c r="EU32" s="99"/>
      <c r="EV32" s="99"/>
      <c r="EW32" s="99"/>
      <c r="EX32" s="99"/>
      <c r="EY32" s="99"/>
      <c r="EZ32" s="99"/>
      <c r="FA32" s="99"/>
      <c r="FB32" s="99"/>
      <c r="FC32" s="99"/>
      <c r="FD32" s="99"/>
      <c r="FE32" s="99"/>
      <c r="FF32" s="99"/>
      <c r="FG32" s="99"/>
      <c r="FH32" s="99"/>
      <c r="FI32" s="99"/>
      <c r="FJ32" s="99"/>
      <c r="FK32" s="99"/>
      <c r="FL32" s="99"/>
      <c r="FM32" s="99"/>
      <c r="FN32" s="99"/>
      <c r="FO32" s="99"/>
      <c r="FP32" s="99"/>
      <c r="FQ32" s="99"/>
      <c r="FR32" s="99"/>
      <c r="FS32" s="99"/>
      <c r="FT32" s="99"/>
      <c r="FU32" s="99"/>
      <c r="FV32" s="99"/>
      <c r="FW32" s="99"/>
      <c r="FX32" s="99"/>
      <c r="FY32" s="99"/>
      <c r="FZ32" s="99"/>
      <c r="GA32" s="99"/>
      <c r="GB32" s="99"/>
      <c r="GC32" s="99"/>
      <c r="GD32" s="99"/>
      <c r="GE32" s="99"/>
      <c r="GF32" s="99"/>
      <c r="GG32" s="99"/>
      <c r="GH32" s="99"/>
      <c r="GI32" s="99"/>
      <c r="GJ32" s="99"/>
      <c r="GK32" s="99"/>
      <c r="GL32" s="99"/>
      <c r="GM32" s="99"/>
      <c r="GN32" s="99"/>
      <c r="GO32" s="99"/>
      <c r="GP32" s="99"/>
      <c r="GQ32" s="99"/>
      <c r="GR32" s="99"/>
      <c r="GS32" s="99"/>
      <c r="GT32" s="99"/>
      <c r="GU32" s="99"/>
      <c r="GV32" s="99"/>
      <c r="GW32" s="99"/>
      <c r="GX32" s="99"/>
      <c r="GY32" s="99"/>
      <c r="GZ32" s="99"/>
      <c r="HA32" s="99"/>
      <c r="HB32" s="99"/>
      <c r="HC32" s="99"/>
      <c r="HD32" s="99"/>
      <c r="HE32" s="99"/>
      <c r="HF32" s="99"/>
      <c r="HG32" s="99"/>
      <c r="HH32" s="99"/>
      <c r="HI32" s="99"/>
      <c r="HJ32" s="99"/>
      <c r="HK32" s="99"/>
      <c r="HL32" s="99"/>
      <c r="HM32" s="99"/>
      <c r="HN32" s="99"/>
      <c r="HO32" s="99"/>
      <c r="HP32" s="99"/>
      <c r="HQ32" s="99"/>
      <c r="HR32" s="99"/>
      <c r="HS32" s="99"/>
      <c r="HT32" s="99"/>
      <c r="HU32" s="99"/>
      <c r="HV32" s="99"/>
      <c r="HW32" s="99"/>
      <c r="HX32" s="99"/>
      <c r="HY32" s="99"/>
      <c r="HZ32" s="99"/>
      <c r="IA32" s="99"/>
      <c r="IB32" s="99"/>
      <c r="IC32" s="99"/>
      <c r="ID32" s="99"/>
      <c r="IE32" s="99"/>
      <c r="IF32" s="99"/>
      <c r="IG32" s="99"/>
      <c r="IH32" s="99"/>
      <c r="II32" s="99"/>
      <c r="IJ32" s="99"/>
      <c r="IK32" s="99"/>
      <c r="IL32" s="99"/>
      <c r="IM32" s="99"/>
      <c r="IN32" s="99"/>
      <c r="IO32" s="99"/>
      <c r="IP32" s="99"/>
      <c r="IQ32" s="99"/>
      <c r="IR32" s="99"/>
      <c r="IS32" s="99"/>
      <c r="IT32" s="99"/>
      <c r="IU32" s="99"/>
      <c r="IV32" s="99"/>
      <c r="IW32" s="99"/>
      <c r="IX32" s="99"/>
      <c r="IY32" s="99"/>
      <c r="IZ32" s="99"/>
      <c r="JA32" s="99"/>
      <c r="JB32" s="99"/>
      <c r="JC32" s="99"/>
      <c r="JD32" s="99"/>
      <c r="JE32" s="99"/>
      <c r="JF32" s="99"/>
      <c r="JG32" s="99"/>
      <c r="JH32" s="99"/>
      <c r="JI32" s="99"/>
      <c r="JJ32" s="99"/>
      <c r="JK32" s="99"/>
      <c r="JL32" s="99"/>
      <c r="JM32" s="99"/>
      <c r="JN32" s="99"/>
      <c r="JO32" s="99"/>
      <c r="JP32" s="99"/>
      <c r="JQ32" s="99"/>
      <c r="JR32" s="99"/>
      <c r="JS32" s="99"/>
      <c r="JT32" s="99"/>
      <c r="JU32" s="99"/>
      <c r="JV32" s="99"/>
      <c r="JW32" s="99"/>
      <c r="JX32" s="99"/>
      <c r="JY32" s="99"/>
      <c r="JZ32" s="99"/>
      <c r="KA32" s="99"/>
      <c r="KB32" s="99"/>
      <c r="KC32" s="99"/>
      <c r="KD32" s="99"/>
      <c r="KE32" s="99"/>
      <c r="KF32" s="99"/>
      <c r="KG32" s="99"/>
      <c r="KH32" s="99"/>
      <c r="KI32" s="99"/>
      <c r="KJ32" s="99"/>
      <c r="KK32" s="99"/>
      <c r="KL32" s="99"/>
      <c r="KM32" s="99"/>
      <c r="KN32" s="99"/>
      <c r="KO32" s="99"/>
      <c r="KP32" s="99"/>
      <c r="KQ32" s="99"/>
      <c r="KR32" s="99"/>
      <c r="KS32" s="99"/>
      <c r="KT32" s="99"/>
      <c r="KU32" s="99"/>
      <c r="KV32" s="99"/>
      <c r="KW32" s="99"/>
      <c r="KX32" s="99"/>
      <c r="KY32" s="99"/>
      <c r="KZ32" s="99"/>
      <c r="LA32" s="99"/>
      <c r="LB32" s="99"/>
      <c r="LC32" s="99"/>
      <c r="LD32" s="99"/>
      <c r="LE32" s="99"/>
      <c r="LF32" s="99"/>
      <c r="LG32" s="99"/>
      <c r="LH32" s="99"/>
      <c r="LI32" s="99"/>
      <c r="LJ32" s="99"/>
      <c r="LK32" s="99"/>
      <c r="LL32" s="99"/>
      <c r="LM32" s="99"/>
      <c r="LN32" s="99"/>
      <c r="LO32" s="99"/>
      <c r="LP32" s="99"/>
      <c r="LQ32" s="99"/>
      <c r="LR32" s="99"/>
      <c r="LS32" s="99"/>
      <c r="LT32" s="99"/>
      <c r="LU32" s="99"/>
      <c r="LV32" s="99"/>
      <c r="LW32" s="99"/>
      <c r="LX32" s="99"/>
      <c r="LY32" s="99"/>
      <c r="LZ32" s="99"/>
      <c r="MA32" s="99"/>
      <c r="MB32" s="99"/>
      <c r="MC32" s="99"/>
      <c r="MD32" s="99"/>
      <c r="ME32" s="99"/>
      <c r="MF32" s="99"/>
      <c r="MG32" s="99"/>
      <c r="MH32" s="99"/>
      <c r="MI32" s="99"/>
      <c r="MJ32" s="99"/>
      <c r="MK32" s="99"/>
      <c r="ML32" s="99"/>
      <c r="MM32" s="99"/>
      <c r="MN32" s="99"/>
      <c r="MO32" s="99"/>
      <c r="MP32" s="99"/>
      <c r="MQ32" s="99"/>
      <c r="MR32" s="99"/>
      <c r="MS32" s="99"/>
      <c r="MT32" s="99"/>
      <c r="MU32" s="99"/>
      <c r="MV32" s="99"/>
      <c r="MW32" s="99"/>
      <c r="MX32" s="99"/>
      <c r="MY32" s="99"/>
      <c r="MZ32" s="99"/>
      <c r="NA32" s="99"/>
      <c r="NB32" s="99"/>
      <c r="NC32" s="99"/>
      <c r="ND32" s="99"/>
      <c r="NE32" s="99"/>
      <c r="NF32" s="99"/>
      <c r="NG32" s="99"/>
      <c r="NH32" s="99"/>
      <c r="NI32" s="99"/>
      <c r="NJ32" s="99"/>
      <c r="NK32" s="99"/>
      <c r="NL32" s="99"/>
      <c r="NM32" s="99"/>
      <c r="NN32" s="99"/>
      <c r="NO32" s="99"/>
      <c r="NP32" s="99"/>
      <c r="NQ32" s="99"/>
      <c r="NR32" s="99"/>
      <c r="NS32" s="99"/>
      <c r="NT32" s="99"/>
      <c r="NU32" s="99"/>
      <c r="NV32" s="99"/>
      <c r="NW32" s="99"/>
      <c r="NX32" s="99"/>
      <c r="NY32" s="99"/>
      <c r="NZ32" s="99"/>
      <c r="OA32" s="99"/>
      <c r="OB32" s="99"/>
      <c r="OC32" s="99"/>
      <c r="OD32" s="99"/>
      <c r="OE32" s="99"/>
      <c r="OF32" s="99"/>
      <c r="OG32" s="99"/>
      <c r="OH32" s="99"/>
      <c r="OI32" s="99"/>
      <c r="OJ32" s="99"/>
      <c r="OK32" s="99"/>
      <c r="OL32" s="99"/>
      <c r="OM32" s="99"/>
      <c r="ON32" s="99"/>
      <c r="OO32" s="99"/>
      <c r="OP32" s="99"/>
      <c r="OQ32" s="99"/>
      <c r="OR32" s="99"/>
      <c r="OS32" s="99"/>
      <c r="OT32" s="99"/>
      <c r="OU32" s="99"/>
      <c r="OV32" s="99"/>
      <c r="OW32" s="99"/>
      <c r="OX32" s="99"/>
      <c r="OY32" s="99"/>
      <c r="OZ32" s="99"/>
      <c r="PA32" s="99"/>
      <c r="PB32" s="99"/>
      <c r="PC32" s="99"/>
      <c r="PD32" s="99"/>
      <c r="PE32" s="99"/>
      <c r="PF32" s="99"/>
      <c r="PG32" s="99"/>
      <c r="PH32" s="99"/>
      <c r="PI32" s="99"/>
      <c r="PJ32" s="99"/>
      <c r="PK32" s="99"/>
      <c r="PL32" s="99"/>
      <c r="PM32" s="99"/>
      <c r="PN32" s="99"/>
      <c r="PO32" s="99"/>
      <c r="PP32" s="99"/>
      <c r="PQ32" s="99"/>
      <c r="PR32" s="99"/>
      <c r="PS32" s="99"/>
      <c r="PT32" s="99"/>
      <c r="PU32" s="99"/>
      <c r="PV32" s="99"/>
      <c r="PW32" s="99"/>
      <c r="PX32" s="99"/>
      <c r="PY32" s="99"/>
      <c r="PZ32" s="99"/>
      <c r="QA32" s="99"/>
      <c r="QB32" s="99"/>
      <c r="QC32" s="99"/>
      <c r="QD32" s="99"/>
      <c r="QE32" s="99"/>
      <c r="QF32" s="99"/>
      <c r="QG32" s="99"/>
      <c r="QH32" s="99"/>
      <c r="QI32" s="99"/>
      <c r="QJ32" s="99"/>
      <c r="QK32" s="99"/>
      <c r="QL32" s="99"/>
      <c r="QM32" s="99"/>
      <c r="QN32" s="99"/>
      <c r="QO32" s="99"/>
      <c r="QP32" s="99"/>
      <c r="QQ32" s="99"/>
      <c r="QR32" s="99"/>
      <c r="QS32" s="99"/>
      <c r="QT32" s="99"/>
      <c r="QU32" s="99"/>
      <c r="QV32" s="99"/>
      <c r="QW32" s="99"/>
      <c r="QX32" s="99"/>
      <c r="QY32" s="99"/>
      <c r="QZ32" s="99"/>
      <c r="RA32" s="99"/>
      <c r="RB32" s="99"/>
      <c r="RC32" s="99"/>
      <c r="RD32" s="99"/>
      <c r="RE32" s="99"/>
      <c r="RF32" s="99"/>
      <c r="RG32" s="99"/>
      <c r="RH32" s="99"/>
      <c r="RI32" s="99"/>
      <c r="RJ32" s="99"/>
      <c r="RK32" s="99"/>
      <c r="RL32" s="99"/>
      <c r="RM32" s="99"/>
      <c r="RN32" s="99"/>
      <c r="RO32" s="99"/>
      <c r="RP32" s="99"/>
      <c r="RQ32" s="99"/>
      <c r="RR32" s="99"/>
      <c r="RS32" s="99"/>
      <c r="RT32" s="99"/>
      <c r="RU32" s="99"/>
      <c r="RV32" s="99"/>
      <c r="RW32" s="99"/>
      <c r="RX32" s="99"/>
      <c r="RY32" s="99"/>
      <c r="RZ32" s="99"/>
      <c r="SA32" s="99"/>
      <c r="SB32" s="99"/>
      <c r="SC32" s="99"/>
      <c r="SD32" s="99"/>
      <c r="SE32" s="99"/>
      <c r="SF32" s="99"/>
      <c r="SG32" s="99"/>
      <c r="SH32" s="99"/>
      <c r="SI32" s="99"/>
      <c r="SJ32" s="99"/>
      <c r="SK32" s="99"/>
      <c r="SL32" s="99"/>
      <c r="SM32" s="99"/>
      <c r="SN32" s="99"/>
      <c r="SO32" s="99"/>
      <c r="SP32" s="99"/>
      <c r="SQ32" s="99"/>
      <c r="SR32" s="99"/>
      <c r="SS32" s="99"/>
      <c r="ST32" s="99"/>
      <c r="SU32" s="99"/>
    </row>
    <row r="33" spans="1:515" s="16" customFormat="1" ht="15" customHeight="1">
      <c r="A33" s="53"/>
      <c r="B33" s="590" t="s">
        <v>333</v>
      </c>
      <c r="C33" s="590"/>
      <c r="D33" s="590"/>
      <c r="E33" s="590"/>
      <c r="F33" s="590"/>
      <c r="G33" s="590"/>
      <c r="H33" s="590"/>
      <c r="I33" s="590"/>
      <c r="J33" s="590"/>
      <c r="K33" s="590"/>
      <c r="L33" s="590"/>
      <c r="M33" s="590"/>
      <c r="N33" s="590"/>
      <c r="O33" s="590"/>
      <c r="P33" s="590"/>
      <c r="Q33" s="155"/>
      <c r="R33" s="99"/>
      <c r="S33" s="99"/>
      <c r="T33" s="99"/>
      <c r="U33" s="99"/>
      <c r="V33" s="99"/>
      <c r="W33" s="99"/>
      <c r="X33" s="99"/>
      <c r="Y33" s="99"/>
      <c r="Z33" s="99"/>
      <c r="AA33" s="99"/>
      <c r="AB33" s="99"/>
      <c r="AC33" s="99"/>
      <c r="AD33" s="99"/>
      <c r="AE33" s="99"/>
      <c r="AF33" s="99"/>
      <c r="AG33" s="99"/>
      <c r="AH33" s="99"/>
      <c r="AI33" s="99"/>
      <c r="AJ33" s="99"/>
      <c r="AK33" s="99"/>
      <c r="AL33" s="99"/>
      <c r="AM33" s="99"/>
      <c r="AN33" s="99"/>
      <c r="AO33" s="99"/>
      <c r="AP33" s="99"/>
      <c r="AQ33" s="99"/>
      <c r="AR33" s="99"/>
      <c r="AS33" s="99"/>
      <c r="AT33" s="99"/>
      <c r="AU33" s="99"/>
      <c r="AV33" s="99"/>
      <c r="AW33" s="99"/>
      <c r="AX33" s="99"/>
      <c r="AY33" s="99"/>
      <c r="AZ33" s="99"/>
      <c r="BA33" s="99"/>
      <c r="BB33" s="99"/>
      <c r="BC33" s="99"/>
      <c r="BD33" s="99"/>
      <c r="BE33" s="99"/>
      <c r="BF33" s="99"/>
      <c r="BG33" s="99"/>
      <c r="BH33" s="99"/>
      <c r="BI33" s="99"/>
      <c r="BJ33" s="99"/>
      <c r="BK33" s="99"/>
      <c r="BL33" s="99"/>
      <c r="BM33" s="99"/>
      <c r="BN33" s="99"/>
      <c r="BO33" s="99"/>
      <c r="BP33" s="99"/>
      <c r="BQ33" s="99"/>
      <c r="BR33" s="99"/>
      <c r="BS33" s="99"/>
      <c r="BT33" s="99"/>
      <c r="BU33" s="99"/>
      <c r="BV33" s="99"/>
      <c r="BW33" s="99"/>
      <c r="BX33" s="99"/>
      <c r="BY33" s="99"/>
      <c r="BZ33" s="99"/>
      <c r="CA33" s="99"/>
      <c r="CB33" s="99"/>
      <c r="CC33" s="99"/>
      <c r="CD33" s="99"/>
      <c r="CE33" s="99"/>
      <c r="CF33" s="99"/>
      <c r="CG33" s="99"/>
      <c r="CH33" s="99"/>
      <c r="CI33" s="99"/>
      <c r="CJ33" s="99"/>
      <c r="CK33" s="99"/>
      <c r="CL33" s="99"/>
      <c r="CM33" s="99"/>
      <c r="CN33" s="99"/>
      <c r="CO33" s="99"/>
      <c r="CP33" s="99"/>
      <c r="CQ33" s="99"/>
      <c r="CR33" s="99"/>
      <c r="CS33" s="99"/>
      <c r="CT33" s="99"/>
      <c r="CU33" s="99"/>
      <c r="CV33" s="99"/>
      <c r="CW33" s="99"/>
      <c r="CX33" s="99"/>
      <c r="CY33" s="99"/>
      <c r="CZ33" s="99"/>
      <c r="DA33" s="99"/>
      <c r="DB33" s="99"/>
      <c r="DC33" s="99"/>
      <c r="DD33" s="99"/>
      <c r="DE33" s="99"/>
      <c r="DF33" s="99"/>
      <c r="DG33" s="99"/>
      <c r="DH33" s="99"/>
      <c r="DI33" s="99"/>
      <c r="DJ33" s="99"/>
      <c r="DK33" s="99"/>
      <c r="DL33" s="99"/>
      <c r="DM33" s="99"/>
      <c r="DN33" s="99"/>
      <c r="DO33" s="99"/>
      <c r="DP33" s="99"/>
      <c r="DQ33" s="99"/>
      <c r="DR33" s="99"/>
      <c r="DS33" s="99"/>
      <c r="DT33" s="99"/>
      <c r="DU33" s="99"/>
      <c r="DV33" s="99"/>
      <c r="DW33" s="99"/>
      <c r="DX33" s="99"/>
      <c r="DY33" s="99"/>
      <c r="DZ33" s="99"/>
      <c r="EA33" s="99"/>
      <c r="EB33" s="99"/>
      <c r="EC33" s="99"/>
      <c r="ED33" s="99"/>
      <c r="EE33" s="99"/>
      <c r="EF33" s="99"/>
      <c r="EG33" s="99"/>
      <c r="EH33" s="99"/>
      <c r="EI33" s="99"/>
      <c r="EJ33" s="99"/>
      <c r="EK33" s="99"/>
      <c r="EL33" s="99"/>
      <c r="EM33" s="99"/>
      <c r="EN33" s="99"/>
      <c r="EO33" s="99"/>
      <c r="EP33" s="99"/>
      <c r="EQ33" s="99"/>
      <c r="ER33" s="99"/>
      <c r="ES33" s="99"/>
      <c r="ET33" s="99"/>
      <c r="EU33" s="99"/>
      <c r="EV33" s="99"/>
      <c r="EW33" s="99"/>
      <c r="EX33" s="99"/>
      <c r="EY33" s="99"/>
      <c r="EZ33" s="99"/>
      <c r="FA33" s="99"/>
      <c r="FB33" s="99"/>
      <c r="FC33" s="99"/>
      <c r="FD33" s="99"/>
      <c r="FE33" s="99"/>
      <c r="FF33" s="99"/>
      <c r="FG33" s="99"/>
      <c r="FH33" s="99"/>
      <c r="FI33" s="99"/>
      <c r="FJ33" s="99"/>
      <c r="FK33" s="99"/>
      <c r="FL33" s="99"/>
      <c r="FM33" s="99"/>
      <c r="FN33" s="99"/>
      <c r="FO33" s="99"/>
      <c r="FP33" s="99"/>
      <c r="FQ33" s="99"/>
      <c r="FR33" s="99"/>
      <c r="FS33" s="99"/>
      <c r="FT33" s="99"/>
      <c r="FU33" s="99"/>
      <c r="FV33" s="99"/>
      <c r="FW33" s="99"/>
      <c r="FX33" s="99"/>
      <c r="FY33" s="99"/>
      <c r="FZ33" s="99"/>
      <c r="GA33" s="99"/>
      <c r="GB33" s="99"/>
      <c r="GC33" s="99"/>
      <c r="GD33" s="99"/>
      <c r="GE33" s="99"/>
      <c r="GF33" s="99"/>
      <c r="GG33" s="99"/>
      <c r="GH33" s="99"/>
      <c r="GI33" s="99"/>
      <c r="GJ33" s="99"/>
      <c r="GK33" s="99"/>
      <c r="GL33" s="99"/>
      <c r="GM33" s="99"/>
      <c r="GN33" s="99"/>
      <c r="GO33" s="99"/>
      <c r="GP33" s="99"/>
      <c r="GQ33" s="99"/>
      <c r="GR33" s="99"/>
      <c r="GS33" s="99"/>
      <c r="GT33" s="99"/>
      <c r="GU33" s="99"/>
      <c r="GV33" s="99"/>
      <c r="GW33" s="99"/>
      <c r="GX33" s="99"/>
      <c r="GY33" s="99"/>
      <c r="GZ33" s="99"/>
      <c r="HA33" s="99"/>
      <c r="HB33" s="99"/>
      <c r="HC33" s="99"/>
      <c r="HD33" s="99"/>
      <c r="HE33" s="99"/>
      <c r="HF33" s="99"/>
      <c r="HG33" s="99"/>
      <c r="HH33" s="99"/>
      <c r="HI33" s="99"/>
      <c r="HJ33" s="99"/>
      <c r="HK33" s="99"/>
      <c r="HL33" s="99"/>
      <c r="HM33" s="99"/>
      <c r="HN33" s="99"/>
      <c r="HO33" s="99"/>
      <c r="HP33" s="99"/>
      <c r="HQ33" s="99"/>
      <c r="HR33" s="99"/>
      <c r="HS33" s="99"/>
      <c r="HT33" s="99"/>
      <c r="HU33" s="99"/>
      <c r="HV33" s="99"/>
      <c r="HW33" s="99"/>
      <c r="HX33" s="99"/>
      <c r="HY33" s="99"/>
      <c r="HZ33" s="99"/>
      <c r="IA33" s="99"/>
      <c r="IB33" s="99"/>
      <c r="IC33" s="99"/>
      <c r="ID33" s="99"/>
      <c r="IE33" s="99"/>
      <c r="IF33" s="99"/>
      <c r="IG33" s="99"/>
      <c r="IH33" s="99"/>
      <c r="II33" s="99"/>
      <c r="IJ33" s="99"/>
      <c r="IK33" s="99"/>
      <c r="IL33" s="99"/>
      <c r="IM33" s="99"/>
      <c r="IN33" s="99"/>
      <c r="IO33" s="99"/>
      <c r="IP33" s="99"/>
      <c r="IQ33" s="99"/>
      <c r="IR33" s="99"/>
      <c r="IS33" s="99"/>
      <c r="IT33" s="99"/>
      <c r="IU33" s="99"/>
      <c r="IV33" s="99"/>
      <c r="IW33" s="99"/>
      <c r="IX33" s="99"/>
      <c r="IY33" s="99"/>
      <c r="IZ33" s="99"/>
      <c r="JA33" s="99"/>
      <c r="JB33" s="99"/>
      <c r="JC33" s="99"/>
      <c r="JD33" s="99"/>
      <c r="JE33" s="99"/>
      <c r="JF33" s="99"/>
      <c r="JG33" s="99"/>
      <c r="JH33" s="99"/>
      <c r="JI33" s="99"/>
      <c r="JJ33" s="99"/>
      <c r="JK33" s="99"/>
      <c r="JL33" s="99"/>
      <c r="JM33" s="99"/>
      <c r="JN33" s="99"/>
      <c r="JO33" s="99"/>
      <c r="JP33" s="99"/>
      <c r="JQ33" s="99"/>
      <c r="JR33" s="99"/>
      <c r="JS33" s="99"/>
      <c r="JT33" s="99"/>
      <c r="JU33" s="99"/>
      <c r="JV33" s="99"/>
      <c r="JW33" s="99"/>
      <c r="JX33" s="99"/>
      <c r="JY33" s="99"/>
      <c r="JZ33" s="99"/>
      <c r="KA33" s="99"/>
      <c r="KB33" s="99"/>
      <c r="KC33" s="99"/>
      <c r="KD33" s="99"/>
      <c r="KE33" s="99"/>
      <c r="KF33" s="99"/>
      <c r="KG33" s="99"/>
      <c r="KH33" s="99"/>
      <c r="KI33" s="99"/>
      <c r="KJ33" s="99"/>
      <c r="KK33" s="99"/>
      <c r="KL33" s="99"/>
      <c r="KM33" s="99"/>
      <c r="KN33" s="99"/>
      <c r="KO33" s="99"/>
      <c r="KP33" s="99"/>
      <c r="KQ33" s="99"/>
      <c r="KR33" s="99"/>
      <c r="KS33" s="99"/>
      <c r="KT33" s="99"/>
      <c r="KU33" s="99"/>
      <c r="KV33" s="99"/>
      <c r="KW33" s="99"/>
      <c r="KX33" s="99"/>
      <c r="KY33" s="99"/>
      <c r="KZ33" s="99"/>
      <c r="LA33" s="99"/>
      <c r="LB33" s="99"/>
      <c r="LC33" s="99"/>
      <c r="LD33" s="99"/>
      <c r="LE33" s="99"/>
      <c r="LF33" s="99"/>
      <c r="LG33" s="99"/>
      <c r="LH33" s="99"/>
      <c r="LI33" s="99"/>
      <c r="LJ33" s="99"/>
      <c r="LK33" s="99"/>
      <c r="LL33" s="99"/>
      <c r="LM33" s="99"/>
      <c r="LN33" s="99"/>
      <c r="LO33" s="99"/>
      <c r="LP33" s="99"/>
      <c r="LQ33" s="99"/>
      <c r="LR33" s="99"/>
      <c r="LS33" s="99"/>
      <c r="LT33" s="99"/>
      <c r="LU33" s="99"/>
      <c r="LV33" s="99"/>
      <c r="LW33" s="99"/>
      <c r="LX33" s="99"/>
      <c r="LY33" s="99"/>
      <c r="LZ33" s="99"/>
      <c r="MA33" s="99"/>
      <c r="MB33" s="99"/>
      <c r="MC33" s="99"/>
      <c r="MD33" s="99"/>
      <c r="ME33" s="99"/>
      <c r="MF33" s="99"/>
      <c r="MG33" s="99"/>
      <c r="MH33" s="99"/>
      <c r="MI33" s="99"/>
      <c r="MJ33" s="99"/>
      <c r="MK33" s="99"/>
      <c r="ML33" s="99"/>
      <c r="MM33" s="99"/>
      <c r="MN33" s="99"/>
      <c r="MO33" s="99"/>
      <c r="MP33" s="99"/>
      <c r="MQ33" s="99"/>
      <c r="MR33" s="99"/>
      <c r="MS33" s="99"/>
      <c r="MT33" s="99"/>
      <c r="MU33" s="99"/>
      <c r="MV33" s="99"/>
      <c r="MW33" s="99"/>
      <c r="MX33" s="99"/>
      <c r="MY33" s="99"/>
      <c r="MZ33" s="99"/>
      <c r="NA33" s="99"/>
      <c r="NB33" s="99"/>
      <c r="NC33" s="99"/>
      <c r="ND33" s="99"/>
      <c r="NE33" s="99"/>
      <c r="NF33" s="99"/>
      <c r="NG33" s="99"/>
      <c r="NH33" s="99"/>
      <c r="NI33" s="99"/>
      <c r="NJ33" s="99"/>
      <c r="NK33" s="99"/>
      <c r="NL33" s="99"/>
      <c r="NM33" s="99"/>
      <c r="NN33" s="99"/>
      <c r="NO33" s="99"/>
      <c r="NP33" s="99"/>
      <c r="NQ33" s="99"/>
      <c r="NR33" s="99"/>
      <c r="NS33" s="99"/>
      <c r="NT33" s="99"/>
      <c r="NU33" s="99"/>
      <c r="NV33" s="99"/>
      <c r="NW33" s="99"/>
      <c r="NX33" s="99"/>
      <c r="NY33" s="99"/>
      <c r="NZ33" s="99"/>
      <c r="OA33" s="99"/>
      <c r="OB33" s="99"/>
      <c r="OC33" s="99"/>
      <c r="OD33" s="99"/>
      <c r="OE33" s="99"/>
      <c r="OF33" s="99"/>
      <c r="OG33" s="99"/>
      <c r="OH33" s="99"/>
      <c r="OI33" s="99"/>
      <c r="OJ33" s="99"/>
      <c r="OK33" s="99"/>
      <c r="OL33" s="99"/>
      <c r="OM33" s="99"/>
      <c r="ON33" s="99"/>
      <c r="OO33" s="99"/>
      <c r="OP33" s="99"/>
      <c r="OQ33" s="99"/>
      <c r="OR33" s="99"/>
      <c r="OS33" s="99"/>
      <c r="OT33" s="99"/>
      <c r="OU33" s="99"/>
      <c r="OV33" s="99"/>
      <c r="OW33" s="99"/>
      <c r="OX33" s="99"/>
      <c r="OY33" s="99"/>
      <c r="OZ33" s="99"/>
      <c r="PA33" s="99"/>
      <c r="PB33" s="99"/>
      <c r="PC33" s="99"/>
      <c r="PD33" s="99"/>
      <c r="PE33" s="99"/>
      <c r="PF33" s="99"/>
      <c r="PG33" s="99"/>
      <c r="PH33" s="99"/>
      <c r="PI33" s="99"/>
      <c r="PJ33" s="99"/>
      <c r="PK33" s="99"/>
      <c r="PL33" s="99"/>
      <c r="PM33" s="99"/>
      <c r="PN33" s="99"/>
      <c r="PO33" s="99"/>
      <c r="PP33" s="99"/>
      <c r="PQ33" s="99"/>
      <c r="PR33" s="99"/>
      <c r="PS33" s="99"/>
      <c r="PT33" s="99"/>
      <c r="PU33" s="99"/>
      <c r="PV33" s="99"/>
      <c r="PW33" s="99"/>
      <c r="PX33" s="99"/>
      <c r="PY33" s="99"/>
      <c r="PZ33" s="99"/>
      <c r="QA33" s="99"/>
      <c r="QB33" s="99"/>
      <c r="QC33" s="99"/>
      <c r="QD33" s="99"/>
      <c r="QE33" s="99"/>
      <c r="QF33" s="99"/>
      <c r="QG33" s="99"/>
      <c r="QH33" s="99"/>
      <c r="QI33" s="99"/>
      <c r="QJ33" s="99"/>
      <c r="QK33" s="99"/>
      <c r="QL33" s="99"/>
      <c r="QM33" s="99"/>
      <c r="QN33" s="99"/>
      <c r="QO33" s="99"/>
      <c r="QP33" s="99"/>
      <c r="QQ33" s="99"/>
      <c r="QR33" s="99"/>
      <c r="QS33" s="99"/>
      <c r="QT33" s="99"/>
      <c r="QU33" s="99"/>
      <c r="QV33" s="99"/>
      <c r="QW33" s="99"/>
      <c r="QX33" s="99"/>
      <c r="QY33" s="99"/>
      <c r="QZ33" s="99"/>
      <c r="RA33" s="99"/>
      <c r="RB33" s="99"/>
      <c r="RC33" s="99"/>
      <c r="RD33" s="99"/>
      <c r="RE33" s="99"/>
      <c r="RF33" s="99"/>
      <c r="RG33" s="99"/>
      <c r="RH33" s="99"/>
      <c r="RI33" s="99"/>
      <c r="RJ33" s="99"/>
      <c r="RK33" s="99"/>
      <c r="RL33" s="99"/>
      <c r="RM33" s="99"/>
      <c r="RN33" s="99"/>
      <c r="RO33" s="99"/>
      <c r="RP33" s="99"/>
      <c r="RQ33" s="99"/>
      <c r="RR33" s="99"/>
      <c r="RS33" s="99"/>
      <c r="RT33" s="99"/>
      <c r="RU33" s="99"/>
      <c r="RV33" s="99"/>
      <c r="RW33" s="99"/>
      <c r="RX33" s="99"/>
      <c r="RY33" s="99"/>
      <c r="RZ33" s="99"/>
      <c r="SA33" s="99"/>
      <c r="SB33" s="99"/>
      <c r="SC33" s="99"/>
      <c r="SD33" s="99"/>
      <c r="SE33" s="99"/>
      <c r="SF33" s="99"/>
      <c r="SG33" s="99"/>
      <c r="SH33" s="99"/>
      <c r="SI33" s="99"/>
      <c r="SJ33" s="99"/>
      <c r="SK33" s="99"/>
      <c r="SL33" s="99"/>
      <c r="SM33" s="99"/>
      <c r="SN33" s="99"/>
      <c r="SO33" s="99"/>
      <c r="SP33" s="99"/>
      <c r="SQ33" s="99"/>
      <c r="SR33" s="99"/>
      <c r="SS33" s="99"/>
      <c r="ST33" s="99"/>
      <c r="SU33" s="99"/>
    </row>
    <row r="34" spans="1:515" s="16" customFormat="1" ht="15" customHeight="1">
      <c r="A34" s="53"/>
      <c r="B34" s="591"/>
      <c r="C34" s="591"/>
      <c r="D34" s="591"/>
      <c r="E34" s="591"/>
      <c r="F34" s="591"/>
      <c r="G34" s="591"/>
      <c r="H34" s="591"/>
      <c r="I34" s="591"/>
      <c r="J34" s="591"/>
      <c r="K34" s="591"/>
      <c r="L34" s="591"/>
      <c r="M34" s="591"/>
      <c r="N34" s="591"/>
      <c r="O34" s="591"/>
      <c r="P34" s="591"/>
      <c r="Q34" s="155"/>
      <c r="R34" s="99"/>
      <c r="S34" s="99"/>
      <c r="T34" s="99"/>
      <c r="U34" s="99"/>
      <c r="V34" s="99"/>
      <c r="W34" s="99"/>
      <c r="X34" s="99"/>
      <c r="Y34" s="99"/>
      <c r="Z34" s="99"/>
      <c r="AA34" s="99"/>
      <c r="AB34" s="99"/>
      <c r="AC34" s="99"/>
      <c r="AD34" s="99"/>
      <c r="AE34" s="99"/>
      <c r="AF34" s="99"/>
      <c r="AG34" s="99"/>
      <c r="AH34" s="99"/>
      <c r="AI34" s="99"/>
      <c r="AJ34" s="99"/>
      <c r="AK34" s="99"/>
      <c r="AL34" s="99"/>
      <c r="AM34" s="99"/>
      <c r="AN34" s="99"/>
      <c r="AO34" s="99"/>
      <c r="AP34" s="99"/>
      <c r="AQ34" s="99"/>
      <c r="AR34" s="99"/>
      <c r="AS34" s="99"/>
      <c r="AT34" s="99"/>
      <c r="AU34" s="99"/>
      <c r="AV34" s="99"/>
      <c r="AW34" s="99"/>
      <c r="AX34" s="99"/>
      <c r="AY34" s="99"/>
      <c r="AZ34" s="99"/>
      <c r="BA34" s="99"/>
      <c r="BB34" s="99"/>
      <c r="BC34" s="99"/>
      <c r="BD34" s="99"/>
      <c r="BE34" s="99"/>
      <c r="BF34" s="99"/>
      <c r="BG34" s="99"/>
      <c r="BH34" s="99"/>
      <c r="BI34" s="99"/>
      <c r="BJ34" s="99"/>
      <c r="BK34" s="99"/>
      <c r="BL34" s="99"/>
      <c r="BM34" s="99"/>
      <c r="BN34" s="99"/>
      <c r="BO34" s="99"/>
      <c r="BP34" s="99"/>
      <c r="BQ34" s="99"/>
      <c r="BR34" s="99"/>
      <c r="BS34" s="99"/>
      <c r="BT34" s="99"/>
      <c r="BU34" s="99"/>
      <c r="BV34" s="99"/>
      <c r="BW34" s="99"/>
      <c r="BX34" s="99"/>
      <c r="BY34" s="99"/>
      <c r="BZ34" s="99"/>
      <c r="CA34" s="99"/>
      <c r="CB34" s="99"/>
      <c r="CC34" s="99"/>
      <c r="CD34" s="99"/>
      <c r="CE34" s="99"/>
      <c r="CF34" s="99"/>
      <c r="CG34" s="99"/>
      <c r="CH34" s="99"/>
      <c r="CI34" s="99"/>
      <c r="CJ34" s="99"/>
      <c r="CK34" s="99"/>
      <c r="CL34" s="99"/>
      <c r="CM34" s="99"/>
      <c r="CN34" s="99"/>
      <c r="CO34" s="99"/>
      <c r="CP34" s="99"/>
      <c r="CQ34" s="99"/>
      <c r="CR34" s="99"/>
      <c r="CS34" s="99"/>
      <c r="CT34" s="99"/>
      <c r="CU34" s="99"/>
      <c r="CV34" s="99"/>
      <c r="CW34" s="99"/>
      <c r="CX34" s="99"/>
      <c r="CY34" s="99"/>
      <c r="CZ34" s="99"/>
      <c r="DA34" s="99"/>
      <c r="DB34" s="99"/>
      <c r="DC34" s="99"/>
      <c r="DD34" s="99"/>
      <c r="DE34" s="99"/>
      <c r="DF34" s="99"/>
      <c r="DG34" s="99"/>
      <c r="DH34" s="99"/>
      <c r="DI34" s="99"/>
      <c r="DJ34" s="99"/>
      <c r="DK34" s="99"/>
      <c r="DL34" s="99"/>
      <c r="DM34" s="99"/>
      <c r="DN34" s="99"/>
      <c r="DO34" s="99"/>
      <c r="DP34" s="99"/>
      <c r="DQ34" s="99"/>
      <c r="DR34" s="99"/>
      <c r="DS34" s="99"/>
      <c r="DT34" s="99"/>
      <c r="DU34" s="99"/>
      <c r="DV34" s="99"/>
      <c r="DW34" s="99"/>
      <c r="DX34" s="99"/>
      <c r="DY34" s="99"/>
      <c r="DZ34" s="99"/>
      <c r="EA34" s="99"/>
      <c r="EB34" s="99"/>
      <c r="EC34" s="99"/>
      <c r="ED34" s="99"/>
      <c r="EE34" s="99"/>
      <c r="EF34" s="99"/>
      <c r="EG34" s="99"/>
      <c r="EH34" s="99"/>
      <c r="EI34" s="99"/>
      <c r="EJ34" s="99"/>
      <c r="EK34" s="99"/>
      <c r="EL34" s="99"/>
      <c r="EM34" s="99"/>
      <c r="EN34" s="99"/>
      <c r="EO34" s="99"/>
      <c r="EP34" s="99"/>
      <c r="EQ34" s="99"/>
      <c r="ER34" s="99"/>
      <c r="ES34" s="99"/>
      <c r="ET34" s="99"/>
      <c r="EU34" s="99"/>
      <c r="EV34" s="99"/>
      <c r="EW34" s="99"/>
      <c r="EX34" s="99"/>
      <c r="EY34" s="99"/>
      <c r="EZ34" s="99"/>
      <c r="FA34" s="99"/>
      <c r="FB34" s="99"/>
      <c r="FC34" s="99"/>
      <c r="FD34" s="99"/>
      <c r="FE34" s="99"/>
      <c r="FF34" s="99"/>
      <c r="FG34" s="99"/>
      <c r="FH34" s="99"/>
      <c r="FI34" s="99"/>
      <c r="FJ34" s="99"/>
      <c r="FK34" s="99"/>
      <c r="FL34" s="99"/>
      <c r="FM34" s="99"/>
      <c r="FN34" s="99"/>
      <c r="FO34" s="99"/>
      <c r="FP34" s="99"/>
      <c r="FQ34" s="99"/>
      <c r="FR34" s="99"/>
      <c r="FS34" s="99"/>
      <c r="FT34" s="99"/>
      <c r="FU34" s="99"/>
      <c r="FV34" s="99"/>
      <c r="FW34" s="99"/>
      <c r="FX34" s="99"/>
      <c r="FY34" s="99"/>
      <c r="FZ34" s="99"/>
      <c r="GA34" s="99"/>
      <c r="GB34" s="99"/>
      <c r="GC34" s="99"/>
      <c r="GD34" s="99"/>
      <c r="GE34" s="99"/>
      <c r="GF34" s="99"/>
      <c r="GG34" s="99"/>
      <c r="GH34" s="99"/>
      <c r="GI34" s="99"/>
      <c r="GJ34" s="99"/>
      <c r="GK34" s="99"/>
      <c r="GL34" s="99"/>
      <c r="GM34" s="99"/>
      <c r="GN34" s="99"/>
      <c r="GO34" s="99"/>
      <c r="GP34" s="99"/>
      <c r="GQ34" s="99"/>
      <c r="GR34" s="99"/>
      <c r="GS34" s="99"/>
      <c r="GT34" s="99"/>
      <c r="GU34" s="99"/>
      <c r="GV34" s="99"/>
      <c r="GW34" s="99"/>
      <c r="GX34" s="99"/>
      <c r="GY34" s="99"/>
      <c r="GZ34" s="99"/>
      <c r="HA34" s="99"/>
      <c r="HB34" s="99"/>
      <c r="HC34" s="99"/>
      <c r="HD34" s="99"/>
      <c r="HE34" s="99"/>
      <c r="HF34" s="99"/>
      <c r="HG34" s="99"/>
      <c r="HH34" s="99"/>
      <c r="HI34" s="99"/>
      <c r="HJ34" s="99"/>
      <c r="HK34" s="99"/>
      <c r="HL34" s="99"/>
      <c r="HM34" s="99"/>
      <c r="HN34" s="99"/>
      <c r="HO34" s="99"/>
      <c r="HP34" s="99"/>
      <c r="HQ34" s="99"/>
      <c r="HR34" s="99"/>
      <c r="HS34" s="99"/>
      <c r="HT34" s="99"/>
      <c r="HU34" s="99"/>
      <c r="HV34" s="99"/>
      <c r="HW34" s="99"/>
      <c r="HX34" s="99"/>
      <c r="HY34" s="99"/>
      <c r="HZ34" s="99"/>
      <c r="IA34" s="99"/>
      <c r="IB34" s="99"/>
      <c r="IC34" s="99"/>
      <c r="ID34" s="99"/>
      <c r="IE34" s="99"/>
      <c r="IF34" s="99"/>
      <c r="IG34" s="99"/>
      <c r="IH34" s="99"/>
      <c r="II34" s="99"/>
      <c r="IJ34" s="99"/>
      <c r="IK34" s="99"/>
      <c r="IL34" s="99"/>
      <c r="IM34" s="99"/>
      <c r="IN34" s="99"/>
      <c r="IO34" s="99"/>
      <c r="IP34" s="99"/>
      <c r="IQ34" s="99"/>
      <c r="IR34" s="99"/>
      <c r="IS34" s="99"/>
      <c r="IT34" s="99"/>
      <c r="IU34" s="99"/>
      <c r="IV34" s="99"/>
      <c r="IW34" s="99"/>
      <c r="IX34" s="99"/>
      <c r="IY34" s="99"/>
      <c r="IZ34" s="99"/>
      <c r="JA34" s="99"/>
      <c r="JB34" s="99"/>
      <c r="JC34" s="99"/>
      <c r="JD34" s="99"/>
      <c r="JE34" s="99"/>
      <c r="JF34" s="99"/>
      <c r="JG34" s="99"/>
      <c r="JH34" s="99"/>
      <c r="JI34" s="99"/>
      <c r="JJ34" s="99"/>
      <c r="JK34" s="99"/>
      <c r="JL34" s="99"/>
      <c r="JM34" s="99"/>
      <c r="JN34" s="99"/>
      <c r="JO34" s="99"/>
      <c r="JP34" s="99"/>
      <c r="JQ34" s="99"/>
      <c r="JR34" s="99"/>
      <c r="JS34" s="99"/>
      <c r="JT34" s="99"/>
      <c r="JU34" s="99"/>
      <c r="JV34" s="99"/>
      <c r="JW34" s="99"/>
      <c r="JX34" s="99"/>
      <c r="JY34" s="99"/>
      <c r="JZ34" s="99"/>
      <c r="KA34" s="99"/>
      <c r="KB34" s="99"/>
      <c r="KC34" s="99"/>
      <c r="KD34" s="99"/>
      <c r="KE34" s="99"/>
      <c r="KF34" s="99"/>
      <c r="KG34" s="99"/>
      <c r="KH34" s="99"/>
      <c r="KI34" s="99"/>
      <c r="KJ34" s="99"/>
      <c r="KK34" s="99"/>
      <c r="KL34" s="99"/>
      <c r="KM34" s="99"/>
      <c r="KN34" s="99"/>
      <c r="KO34" s="99"/>
      <c r="KP34" s="99"/>
      <c r="KQ34" s="99"/>
      <c r="KR34" s="99"/>
      <c r="KS34" s="99"/>
      <c r="KT34" s="99"/>
      <c r="KU34" s="99"/>
      <c r="KV34" s="99"/>
      <c r="KW34" s="99"/>
      <c r="KX34" s="99"/>
      <c r="KY34" s="99"/>
      <c r="KZ34" s="99"/>
      <c r="LA34" s="99"/>
      <c r="LB34" s="99"/>
      <c r="LC34" s="99"/>
      <c r="LD34" s="99"/>
      <c r="LE34" s="99"/>
      <c r="LF34" s="99"/>
      <c r="LG34" s="99"/>
      <c r="LH34" s="99"/>
      <c r="LI34" s="99"/>
      <c r="LJ34" s="99"/>
      <c r="LK34" s="99"/>
      <c r="LL34" s="99"/>
      <c r="LM34" s="99"/>
      <c r="LN34" s="99"/>
      <c r="LO34" s="99"/>
      <c r="LP34" s="99"/>
      <c r="LQ34" s="99"/>
      <c r="LR34" s="99"/>
      <c r="LS34" s="99"/>
      <c r="LT34" s="99"/>
      <c r="LU34" s="99"/>
      <c r="LV34" s="99"/>
      <c r="LW34" s="99"/>
      <c r="LX34" s="99"/>
      <c r="LY34" s="99"/>
      <c r="LZ34" s="99"/>
      <c r="MA34" s="99"/>
      <c r="MB34" s="99"/>
      <c r="MC34" s="99"/>
      <c r="MD34" s="99"/>
      <c r="ME34" s="99"/>
      <c r="MF34" s="99"/>
      <c r="MG34" s="99"/>
      <c r="MH34" s="99"/>
      <c r="MI34" s="99"/>
      <c r="MJ34" s="99"/>
      <c r="MK34" s="99"/>
      <c r="ML34" s="99"/>
      <c r="MM34" s="99"/>
      <c r="MN34" s="99"/>
      <c r="MO34" s="99"/>
      <c r="MP34" s="99"/>
      <c r="MQ34" s="99"/>
      <c r="MR34" s="99"/>
      <c r="MS34" s="99"/>
      <c r="MT34" s="99"/>
      <c r="MU34" s="99"/>
      <c r="MV34" s="99"/>
      <c r="MW34" s="99"/>
      <c r="MX34" s="99"/>
      <c r="MY34" s="99"/>
      <c r="MZ34" s="99"/>
      <c r="NA34" s="99"/>
      <c r="NB34" s="99"/>
      <c r="NC34" s="99"/>
      <c r="ND34" s="99"/>
      <c r="NE34" s="99"/>
      <c r="NF34" s="99"/>
      <c r="NG34" s="99"/>
      <c r="NH34" s="99"/>
      <c r="NI34" s="99"/>
      <c r="NJ34" s="99"/>
      <c r="NK34" s="99"/>
      <c r="NL34" s="99"/>
      <c r="NM34" s="99"/>
      <c r="NN34" s="99"/>
      <c r="NO34" s="99"/>
      <c r="NP34" s="99"/>
      <c r="NQ34" s="99"/>
      <c r="NR34" s="99"/>
      <c r="NS34" s="99"/>
      <c r="NT34" s="99"/>
      <c r="NU34" s="99"/>
      <c r="NV34" s="99"/>
      <c r="NW34" s="99"/>
      <c r="NX34" s="99"/>
      <c r="NY34" s="99"/>
      <c r="NZ34" s="99"/>
      <c r="OA34" s="99"/>
      <c r="OB34" s="99"/>
      <c r="OC34" s="99"/>
      <c r="OD34" s="99"/>
      <c r="OE34" s="99"/>
      <c r="OF34" s="99"/>
      <c r="OG34" s="99"/>
      <c r="OH34" s="99"/>
      <c r="OI34" s="99"/>
      <c r="OJ34" s="99"/>
      <c r="OK34" s="99"/>
      <c r="OL34" s="99"/>
      <c r="OM34" s="99"/>
      <c r="ON34" s="99"/>
      <c r="OO34" s="99"/>
      <c r="OP34" s="99"/>
      <c r="OQ34" s="99"/>
      <c r="OR34" s="99"/>
      <c r="OS34" s="99"/>
      <c r="OT34" s="99"/>
      <c r="OU34" s="99"/>
      <c r="OV34" s="99"/>
      <c r="OW34" s="99"/>
      <c r="OX34" s="99"/>
      <c r="OY34" s="99"/>
      <c r="OZ34" s="99"/>
      <c r="PA34" s="99"/>
      <c r="PB34" s="99"/>
      <c r="PC34" s="99"/>
      <c r="PD34" s="99"/>
      <c r="PE34" s="99"/>
      <c r="PF34" s="99"/>
      <c r="PG34" s="99"/>
      <c r="PH34" s="99"/>
      <c r="PI34" s="99"/>
      <c r="PJ34" s="99"/>
      <c r="PK34" s="99"/>
      <c r="PL34" s="99"/>
      <c r="PM34" s="99"/>
      <c r="PN34" s="99"/>
      <c r="PO34" s="99"/>
      <c r="PP34" s="99"/>
      <c r="PQ34" s="99"/>
      <c r="PR34" s="99"/>
      <c r="PS34" s="99"/>
      <c r="PT34" s="99"/>
      <c r="PU34" s="99"/>
      <c r="PV34" s="99"/>
      <c r="PW34" s="99"/>
      <c r="PX34" s="99"/>
      <c r="PY34" s="99"/>
      <c r="PZ34" s="99"/>
      <c r="QA34" s="99"/>
      <c r="QB34" s="99"/>
      <c r="QC34" s="99"/>
      <c r="QD34" s="99"/>
      <c r="QE34" s="99"/>
      <c r="QF34" s="99"/>
      <c r="QG34" s="99"/>
      <c r="QH34" s="99"/>
      <c r="QI34" s="99"/>
      <c r="QJ34" s="99"/>
      <c r="QK34" s="99"/>
      <c r="QL34" s="99"/>
      <c r="QM34" s="99"/>
      <c r="QN34" s="99"/>
      <c r="QO34" s="99"/>
      <c r="QP34" s="99"/>
      <c r="QQ34" s="99"/>
      <c r="QR34" s="99"/>
      <c r="QS34" s="99"/>
      <c r="QT34" s="99"/>
      <c r="QU34" s="99"/>
      <c r="QV34" s="99"/>
      <c r="QW34" s="99"/>
      <c r="QX34" s="99"/>
      <c r="QY34" s="99"/>
      <c r="QZ34" s="99"/>
      <c r="RA34" s="99"/>
      <c r="RB34" s="99"/>
      <c r="RC34" s="99"/>
      <c r="RD34" s="99"/>
      <c r="RE34" s="99"/>
      <c r="RF34" s="99"/>
      <c r="RG34" s="99"/>
      <c r="RH34" s="99"/>
      <c r="RI34" s="99"/>
      <c r="RJ34" s="99"/>
      <c r="RK34" s="99"/>
      <c r="RL34" s="99"/>
      <c r="RM34" s="99"/>
      <c r="RN34" s="99"/>
      <c r="RO34" s="99"/>
      <c r="RP34" s="99"/>
      <c r="RQ34" s="99"/>
      <c r="RR34" s="99"/>
      <c r="RS34" s="99"/>
      <c r="RT34" s="99"/>
      <c r="RU34" s="99"/>
      <c r="RV34" s="99"/>
      <c r="RW34" s="99"/>
      <c r="RX34" s="99"/>
      <c r="RY34" s="99"/>
      <c r="RZ34" s="99"/>
      <c r="SA34" s="99"/>
      <c r="SB34" s="99"/>
      <c r="SC34" s="99"/>
      <c r="SD34" s="99"/>
      <c r="SE34" s="99"/>
      <c r="SF34" s="99"/>
      <c r="SG34" s="99"/>
      <c r="SH34" s="99"/>
      <c r="SI34" s="99"/>
      <c r="SJ34" s="99"/>
      <c r="SK34" s="99"/>
      <c r="SL34" s="99"/>
      <c r="SM34" s="99"/>
      <c r="SN34" s="99"/>
      <c r="SO34" s="99"/>
      <c r="SP34" s="99"/>
      <c r="SQ34" s="99"/>
      <c r="SR34" s="99"/>
      <c r="SS34" s="99"/>
      <c r="ST34" s="99"/>
      <c r="SU34" s="99"/>
    </row>
    <row r="35" spans="1:515" s="16" customFormat="1" ht="15" customHeight="1">
      <c r="A35" s="53"/>
      <c r="B35" s="590" t="s">
        <v>117</v>
      </c>
      <c r="C35" s="590"/>
      <c r="D35" s="590"/>
      <c r="E35" s="590"/>
      <c r="F35" s="590"/>
      <c r="G35" s="590"/>
      <c r="H35" s="590"/>
      <c r="I35" s="590"/>
      <c r="J35" s="590"/>
      <c r="K35" s="590"/>
      <c r="L35" s="590"/>
      <c r="M35" s="590"/>
      <c r="N35" s="590"/>
      <c r="O35" s="590"/>
      <c r="P35" s="590"/>
      <c r="Q35" s="155"/>
      <c r="R35" s="99"/>
      <c r="S35" s="99"/>
      <c r="T35" s="99"/>
      <c r="U35" s="99"/>
      <c r="V35" s="99"/>
      <c r="W35" s="99"/>
      <c r="X35" s="99"/>
      <c r="Y35" s="99"/>
      <c r="Z35" s="99"/>
      <c r="AA35" s="99"/>
      <c r="AB35" s="99"/>
      <c r="AC35" s="99"/>
      <c r="AD35" s="99"/>
      <c r="AE35" s="99"/>
      <c r="AF35" s="99"/>
      <c r="AG35" s="99"/>
      <c r="AH35" s="99"/>
      <c r="AI35" s="99"/>
      <c r="AJ35" s="99"/>
      <c r="AK35" s="99"/>
      <c r="AL35" s="99"/>
      <c r="AM35" s="99"/>
      <c r="AN35" s="99"/>
      <c r="AO35" s="99"/>
      <c r="AP35" s="99"/>
      <c r="AQ35" s="99"/>
      <c r="AR35" s="99"/>
      <c r="AS35" s="99"/>
      <c r="AT35" s="99"/>
      <c r="AU35" s="99"/>
      <c r="AV35" s="99"/>
      <c r="AW35" s="99"/>
      <c r="AX35" s="99"/>
      <c r="AY35" s="99"/>
      <c r="AZ35" s="99"/>
      <c r="BA35" s="99"/>
      <c r="BB35" s="99"/>
      <c r="BC35" s="99"/>
      <c r="BD35" s="99"/>
      <c r="BE35" s="99"/>
      <c r="BF35" s="99"/>
      <c r="BG35" s="99"/>
      <c r="BH35" s="99"/>
      <c r="BI35" s="99"/>
      <c r="BJ35" s="99"/>
      <c r="BK35" s="99"/>
      <c r="BL35" s="99"/>
      <c r="BM35" s="99"/>
      <c r="BN35" s="99"/>
      <c r="BO35" s="99"/>
      <c r="BP35" s="99"/>
      <c r="BQ35" s="99"/>
      <c r="BR35" s="99"/>
      <c r="BS35" s="99"/>
      <c r="BT35" s="99"/>
      <c r="BU35" s="99"/>
      <c r="BV35" s="99"/>
      <c r="BW35" s="99"/>
      <c r="BX35" s="99"/>
      <c r="BY35" s="99"/>
      <c r="BZ35" s="99"/>
      <c r="CA35" s="99"/>
      <c r="CB35" s="99"/>
      <c r="CC35" s="99"/>
      <c r="CD35" s="99"/>
      <c r="CE35" s="99"/>
      <c r="CF35" s="99"/>
      <c r="CG35" s="99"/>
      <c r="CH35" s="99"/>
      <c r="CI35" s="99"/>
      <c r="CJ35" s="99"/>
      <c r="CK35" s="99"/>
      <c r="CL35" s="99"/>
      <c r="CM35" s="99"/>
      <c r="CN35" s="99"/>
      <c r="CO35" s="99"/>
      <c r="CP35" s="99"/>
      <c r="CQ35" s="99"/>
      <c r="CR35" s="99"/>
      <c r="CS35" s="99"/>
      <c r="CT35" s="99"/>
      <c r="CU35" s="99"/>
      <c r="CV35" s="99"/>
      <c r="CW35" s="99"/>
      <c r="CX35" s="99"/>
      <c r="CY35" s="99"/>
      <c r="CZ35" s="99"/>
      <c r="DA35" s="99"/>
      <c r="DB35" s="99"/>
      <c r="DC35" s="99"/>
      <c r="DD35" s="99"/>
      <c r="DE35" s="99"/>
      <c r="DF35" s="99"/>
      <c r="DG35" s="99"/>
      <c r="DH35" s="99"/>
      <c r="DI35" s="99"/>
      <c r="DJ35" s="99"/>
      <c r="DK35" s="99"/>
      <c r="DL35" s="99"/>
      <c r="DM35" s="99"/>
      <c r="DN35" s="99"/>
      <c r="DO35" s="99"/>
      <c r="DP35" s="99"/>
      <c r="DQ35" s="99"/>
      <c r="DR35" s="99"/>
      <c r="DS35" s="99"/>
      <c r="DT35" s="99"/>
      <c r="DU35" s="99"/>
      <c r="DV35" s="99"/>
      <c r="DW35" s="99"/>
      <c r="DX35" s="99"/>
      <c r="DY35" s="99"/>
      <c r="DZ35" s="99"/>
      <c r="EA35" s="99"/>
      <c r="EB35" s="99"/>
      <c r="EC35" s="99"/>
      <c r="ED35" s="99"/>
      <c r="EE35" s="99"/>
      <c r="EF35" s="99"/>
      <c r="EG35" s="99"/>
      <c r="EH35" s="99"/>
      <c r="EI35" s="99"/>
      <c r="EJ35" s="99"/>
      <c r="EK35" s="99"/>
      <c r="EL35" s="99"/>
      <c r="EM35" s="99"/>
      <c r="EN35" s="99"/>
      <c r="EO35" s="99"/>
      <c r="EP35" s="99"/>
      <c r="EQ35" s="99"/>
      <c r="ER35" s="99"/>
      <c r="ES35" s="99"/>
      <c r="ET35" s="99"/>
      <c r="EU35" s="99"/>
      <c r="EV35" s="99"/>
      <c r="EW35" s="99"/>
      <c r="EX35" s="99"/>
      <c r="EY35" s="99"/>
      <c r="EZ35" s="99"/>
      <c r="FA35" s="99"/>
      <c r="FB35" s="99"/>
      <c r="FC35" s="99"/>
      <c r="FD35" s="99"/>
      <c r="FE35" s="99"/>
      <c r="FF35" s="99"/>
      <c r="FG35" s="99"/>
      <c r="FH35" s="99"/>
      <c r="FI35" s="99"/>
      <c r="FJ35" s="99"/>
      <c r="FK35" s="99"/>
      <c r="FL35" s="99"/>
      <c r="FM35" s="99"/>
      <c r="FN35" s="99"/>
      <c r="FO35" s="99"/>
      <c r="FP35" s="99"/>
      <c r="FQ35" s="99"/>
      <c r="FR35" s="99"/>
      <c r="FS35" s="99"/>
      <c r="FT35" s="99"/>
      <c r="FU35" s="99"/>
      <c r="FV35" s="99"/>
      <c r="FW35" s="99"/>
      <c r="FX35" s="99"/>
      <c r="FY35" s="99"/>
      <c r="FZ35" s="99"/>
      <c r="GA35" s="99"/>
      <c r="GB35" s="99"/>
      <c r="GC35" s="99"/>
      <c r="GD35" s="99"/>
      <c r="GE35" s="99"/>
      <c r="GF35" s="99"/>
      <c r="GG35" s="99"/>
      <c r="GH35" s="99"/>
      <c r="GI35" s="99"/>
      <c r="GJ35" s="99"/>
      <c r="GK35" s="99"/>
      <c r="GL35" s="99"/>
      <c r="GM35" s="99"/>
      <c r="GN35" s="99"/>
      <c r="GO35" s="99"/>
      <c r="GP35" s="99"/>
      <c r="GQ35" s="99"/>
      <c r="GR35" s="99"/>
      <c r="GS35" s="99"/>
      <c r="GT35" s="99"/>
      <c r="GU35" s="99"/>
      <c r="GV35" s="99"/>
      <c r="GW35" s="99"/>
      <c r="GX35" s="99"/>
      <c r="GY35" s="99"/>
      <c r="GZ35" s="99"/>
      <c r="HA35" s="99"/>
      <c r="HB35" s="99"/>
      <c r="HC35" s="99"/>
      <c r="HD35" s="99"/>
      <c r="HE35" s="99"/>
      <c r="HF35" s="99"/>
      <c r="HG35" s="99"/>
      <c r="HH35" s="99"/>
      <c r="HI35" s="99"/>
      <c r="HJ35" s="99"/>
      <c r="HK35" s="99"/>
      <c r="HL35" s="99"/>
      <c r="HM35" s="99"/>
      <c r="HN35" s="99"/>
      <c r="HO35" s="99"/>
      <c r="HP35" s="99"/>
      <c r="HQ35" s="99"/>
      <c r="HR35" s="99"/>
      <c r="HS35" s="99"/>
      <c r="HT35" s="99"/>
      <c r="HU35" s="99"/>
      <c r="HV35" s="99"/>
      <c r="HW35" s="99"/>
      <c r="HX35" s="99"/>
      <c r="HY35" s="99"/>
      <c r="HZ35" s="99"/>
      <c r="IA35" s="99"/>
      <c r="IB35" s="99"/>
      <c r="IC35" s="99"/>
      <c r="ID35" s="99"/>
      <c r="IE35" s="99"/>
      <c r="IF35" s="99"/>
      <c r="IG35" s="99"/>
      <c r="IH35" s="99"/>
      <c r="II35" s="99"/>
      <c r="IJ35" s="99"/>
      <c r="IK35" s="99"/>
      <c r="IL35" s="99"/>
      <c r="IM35" s="99"/>
      <c r="IN35" s="99"/>
      <c r="IO35" s="99"/>
      <c r="IP35" s="99"/>
      <c r="IQ35" s="99"/>
      <c r="IR35" s="99"/>
      <c r="IS35" s="99"/>
      <c r="IT35" s="99"/>
      <c r="IU35" s="99"/>
      <c r="IV35" s="99"/>
      <c r="IW35" s="99"/>
      <c r="IX35" s="99"/>
      <c r="IY35" s="99"/>
      <c r="IZ35" s="99"/>
      <c r="JA35" s="99"/>
      <c r="JB35" s="99"/>
      <c r="JC35" s="99"/>
      <c r="JD35" s="99"/>
      <c r="JE35" s="99"/>
      <c r="JF35" s="99"/>
      <c r="JG35" s="99"/>
      <c r="JH35" s="99"/>
      <c r="JI35" s="99"/>
      <c r="JJ35" s="99"/>
      <c r="JK35" s="99"/>
      <c r="JL35" s="99"/>
      <c r="JM35" s="99"/>
      <c r="JN35" s="99"/>
      <c r="JO35" s="99"/>
      <c r="JP35" s="99"/>
      <c r="JQ35" s="99"/>
      <c r="JR35" s="99"/>
      <c r="JS35" s="99"/>
      <c r="JT35" s="99"/>
      <c r="JU35" s="99"/>
      <c r="JV35" s="99"/>
      <c r="JW35" s="99"/>
      <c r="JX35" s="99"/>
      <c r="JY35" s="99"/>
      <c r="JZ35" s="99"/>
      <c r="KA35" s="99"/>
      <c r="KB35" s="99"/>
      <c r="KC35" s="99"/>
      <c r="KD35" s="99"/>
      <c r="KE35" s="99"/>
      <c r="KF35" s="99"/>
      <c r="KG35" s="99"/>
      <c r="KH35" s="99"/>
      <c r="KI35" s="99"/>
      <c r="KJ35" s="99"/>
      <c r="KK35" s="99"/>
      <c r="KL35" s="99"/>
      <c r="KM35" s="99"/>
      <c r="KN35" s="99"/>
      <c r="KO35" s="99"/>
      <c r="KP35" s="99"/>
      <c r="KQ35" s="99"/>
      <c r="KR35" s="99"/>
      <c r="KS35" s="99"/>
      <c r="KT35" s="99"/>
      <c r="KU35" s="99"/>
      <c r="KV35" s="99"/>
      <c r="KW35" s="99"/>
      <c r="KX35" s="99"/>
      <c r="KY35" s="99"/>
      <c r="KZ35" s="99"/>
      <c r="LA35" s="99"/>
      <c r="LB35" s="99"/>
      <c r="LC35" s="99"/>
      <c r="LD35" s="99"/>
      <c r="LE35" s="99"/>
      <c r="LF35" s="99"/>
      <c r="LG35" s="99"/>
      <c r="LH35" s="99"/>
      <c r="LI35" s="99"/>
      <c r="LJ35" s="99"/>
      <c r="LK35" s="99"/>
      <c r="LL35" s="99"/>
      <c r="LM35" s="99"/>
      <c r="LN35" s="99"/>
      <c r="LO35" s="99"/>
      <c r="LP35" s="99"/>
      <c r="LQ35" s="99"/>
      <c r="LR35" s="99"/>
      <c r="LS35" s="99"/>
      <c r="LT35" s="99"/>
      <c r="LU35" s="99"/>
      <c r="LV35" s="99"/>
      <c r="LW35" s="99"/>
      <c r="LX35" s="99"/>
      <c r="LY35" s="99"/>
      <c r="LZ35" s="99"/>
      <c r="MA35" s="99"/>
      <c r="MB35" s="99"/>
      <c r="MC35" s="99"/>
      <c r="MD35" s="99"/>
      <c r="ME35" s="99"/>
      <c r="MF35" s="99"/>
      <c r="MG35" s="99"/>
      <c r="MH35" s="99"/>
      <c r="MI35" s="99"/>
      <c r="MJ35" s="99"/>
      <c r="MK35" s="99"/>
      <c r="ML35" s="99"/>
      <c r="MM35" s="99"/>
      <c r="MN35" s="99"/>
      <c r="MO35" s="99"/>
      <c r="MP35" s="99"/>
      <c r="MQ35" s="99"/>
      <c r="MR35" s="99"/>
      <c r="MS35" s="99"/>
      <c r="MT35" s="99"/>
      <c r="MU35" s="99"/>
      <c r="MV35" s="99"/>
      <c r="MW35" s="99"/>
      <c r="MX35" s="99"/>
      <c r="MY35" s="99"/>
      <c r="MZ35" s="99"/>
      <c r="NA35" s="99"/>
      <c r="NB35" s="99"/>
      <c r="NC35" s="99"/>
      <c r="ND35" s="99"/>
      <c r="NE35" s="99"/>
      <c r="NF35" s="99"/>
      <c r="NG35" s="99"/>
      <c r="NH35" s="99"/>
      <c r="NI35" s="99"/>
      <c r="NJ35" s="99"/>
      <c r="NK35" s="99"/>
      <c r="NL35" s="99"/>
      <c r="NM35" s="99"/>
      <c r="NN35" s="99"/>
      <c r="NO35" s="99"/>
      <c r="NP35" s="99"/>
      <c r="NQ35" s="99"/>
      <c r="NR35" s="99"/>
      <c r="NS35" s="99"/>
      <c r="NT35" s="99"/>
      <c r="NU35" s="99"/>
      <c r="NV35" s="99"/>
      <c r="NW35" s="99"/>
      <c r="NX35" s="99"/>
      <c r="NY35" s="99"/>
      <c r="NZ35" s="99"/>
      <c r="OA35" s="99"/>
      <c r="OB35" s="99"/>
      <c r="OC35" s="99"/>
      <c r="OD35" s="99"/>
      <c r="OE35" s="99"/>
      <c r="OF35" s="99"/>
      <c r="OG35" s="99"/>
      <c r="OH35" s="99"/>
      <c r="OI35" s="99"/>
      <c r="OJ35" s="99"/>
      <c r="OK35" s="99"/>
      <c r="OL35" s="99"/>
      <c r="OM35" s="99"/>
      <c r="ON35" s="99"/>
      <c r="OO35" s="99"/>
      <c r="OP35" s="99"/>
      <c r="OQ35" s="99"/>
      <c r="OR35" s="99"/>
      <c r="OS35" s="99"/>
      <c r="OT35" s="99"/>
      <c r="OU35" s="99"/>
      <c r="OV35" s="99"/>
      <c r="OW35" s="99"/>
      <c r="OX35" s="99"/>
      <c r="OY35" s="99"/>
      <c r="OZ35" s="99"/>
      <c r="PA35" s="99"/>
      <c r="PB35" s="99"/>
      <c r="PC35" s="99"/>
      <c r="PD35" s="99"/>
      <c r="PE35" s="99"/>
      <c r="PF35" s="99"/>
      <c r="PG35" s="99"/>
      <c r="PH35" s="99"/>
      <c r="PI35" s="99"/>
      <c r="PJ35" s="99"/>
      <c r="PK35" s="99"/>
      <c r="PL35" s="99"/>
      <c r="PM35" s="99"/>
      <c r="PN35" s="99"/>
      <c r="PO35" s="99"/>
      <c r="PP35" s="99"/>
      <c r="PQ35" s="99"/>
      <c r="PR35" s="99"/>
      <c r="PS35" s="99"/>
      <c r="PT35" s="99"/>
      <c r="PU35" s="99"/>
      <c r="PV35" s="99"/>
      <c r="PW35" s="99"/>
      <c r="PX35" s="99"/>
      <c r="PY35" s="99"/>
      <c r="PZ35" s="99"/>
      <c r="QA35" s="99"/>
      <c r="QB35" s="99"/>
      <c r="QC35" s="99"/>
      <c r="QD35" s="99"/>
      <c r="QE35" s="99"/>
      <c r="QF35" s="99"/>
      <c r="QG35" s="99"/>
      <c r="QH35" s="99"/>
      <c r="QI35" s="99"/>
      <c r="QJ35" s="99"/>
      <c r="QK35" s="99"/>
      <c r="QL35" s="99"/>
      <c r="QM35" s="99"/>
      <c r="QN35" s="99"/>
      <c r="QO35" s="99"/>
      <c r="QP35" s="99"/>
      <c r="QQ35" s="99"/>
      <c r="QR35" s="99"/>
      <c r="QS35" s="99"/>
      <c r="QT35" s="99"/>
      <c r="QU35" s="99"/>
      <c r="QV35" s="99"/>
      <c r="QW35" s="99"/>
      <c r="QX35" s="99"/>
      <c r="QY35" s="99"/>
      <c r="QZ35" s="99"/>
      <c r="RA35" s="99"/>
      <c r="RB35" s="99"/>
      <c r="RC35" s="99"/>
      <c r="RD35" s="99"/>
      <c r="RE35" s="99"/>
      <c r="RF35" s="99"/>
      <c r="RG35" s="99"/>
      <c r="RH35" s="99"/>
      <c r="RI35" s="99"/>
      <c r="RJ35" s="99"/>
      <c r="RK35" s="99"/>
      <c r="RL35" s="99"/>
      <c r="RM35" s="99"/>
      <c r="RN35" s="99"/>
      <c r="RO35" s="99"/>
      <c r="RP35" s="99"/>
      <c r="RQ35" s="99"/>
      <c r="RR35" s="99"/>
      <c r="RS35" s="99"/>
      <c r="RT35" s="99"/>
      <c r="RU35" s="99"/>
      <c r="RV35" s="99"/>
      <c r="RW35" s="99"/>
      <c r="RX35" s="99"/>
      <c r="RY35" s="99"/>
      <c r="RZ35" s="99"/>
      <c r="SA35" s="99"/>
      <c r="SB35" s="99"/>
      <c r="SC35" s="99"/>
      <c r="SD35" s="99"/>
      <c r="SE35" s="99"/>
      <c r="SF35" s="99"/>
      <c r="SG35" s="99"/>
      <c r="SH35" s="99"/>
      <c r="SI35" s="99"/>
      <c r="SJ35" s="99"/>
      <c r="SK35" s="99"/>
      <c r="SL35" s="99"/>
      <c r="SM35" s="99"/>
      <c r="SN35" s="99"/>
      <c r="SO35" s="99"/>
      <c r="SP35" s="99"/>
      <c r="SQ35" s="99"/>
      <c r="SR35" s="99"/>
      <c r="SS35" s="99"/>
      <c r="ST35" s="99"/>
      <c r="SU35" s="99"/>
    </row>
    <row r="36" spans="1:515" s="16" customFormat="1" ht="15" customHeight="1">
      <c r="A36" s="53"/>
      <c r="B36" s="593"/>
      <c r="C36" s="593"/>
      <c r="D36" s="593"/>
      <c r="E36" s="593"/>
      <c r="F36" s="593"/>
      <c r="G36" s="591"/>
      <c r="H36" s="591"/>
      <c r="I36" s="591"/>
      <c r="J36" s="591"/>
      <c r="K36" s="591"/>
      <c r="L36" s="591"/>
      <c r="M36" s="591"/>
      <c r="N36" s="591"/>
      <c r="O36" s="591"/>
      <c r="P36" s="591"/>
      <c r="Q36" s="155"/>
      <c r="R36" s="99"/>
      <c r="S36" s="99"/>
      <c r="T36" s="99"/>
      <c r="U36" s="99"/>
      <c r="V36" s="99"/>
      <c r="W36" s="99"/>
      <c r="X36" s="99"/>
      <c r="Y36" s="99"/>
      <c r="Z36" s="99"/>
      <c r="AA36" s="99"/>
      <c r="AB36" s="99"/>
      <c r="AC36" s="99"/>
      <c r="AD36" s="99"/>
      <c r="AE36" s="99"/>
      <c r="AF36" s="99"/>
      <c r="AG36" s="99"/>
      <c r="AH36" s="99"/>
      <c r="AI36" s="99"/>
      <c r="AJ36" s="99"/>
      <c r="AK36" s="99"/>
      <c r="AL36" s="99"/>
      <c r="AM36" s="99"/>
      <c r="AN36" s="99"/>
      <c r="AO36" s="99"/>
      <c r="AP36" s="99"/>
      <c r="AQ36" s="99"/>
      <c r="AR36" s="99"/>
      <c r="AS36" s="99"/>
      <c r="AT36" s="99"/>
      <c r="AU36" s="99"/>
      <c r="AV36" s="99"/>
      <c r="AW36" s="99"/>
      <c r="AX36" s="99"/>
      <c r="AY36" s="99"/>
      <c r="AZ36" s="99"/>
      <c r="BA36" s="99"/>
      <c r="BB36" s="99"/>
      <c r="BC36" s="99"/>
      <c r="BD36" s="99"/>
      <c r="BE36" s="99"/>
      <c r="BF36" s="99"/>
      <c r="BG36" s="99"/>
      <c r="BH36" s="99"/>
      <c r="BI36" s="99"/>
      <c r="BJ36" s="99"/>
      <c r="BK36" s="99"/>
      <c r="BL36" s="99"/>
      <c r="BM36" s="99"/>
      <c r="BN36" s="99"/>
      <c r="BO36" s="99"/>
      <c r="BP36" s="99"/>
      <c r="BQ36" s="99"/>
      <c r="BR36" s="99"/>
      <c r="BS36" s="99"/>
      <c r="BT36" s="99"/>
      <c r="BU36" s="99"/>
      <c r="BV36" s="99"/>
      <c r="BW36" s="99"/>
      <c r="BX36" s="99"/>
      <c r="BY36" s="99"/>
      <c r="BZ36" s="99"/>
      <c r="CA36" s="99"/>
      <c r="CB36" s="99"/>
      <c r="CC36" s="99"/>
      <c r="CD36" s="99"/>
      <c r="CE36" s="99"/>
      <c r="CF36" s="99"/>
      <c r="CG36" s="99"/>
      <c r="CH36" s="99"/>
      <c r="CI36" s="99"/>
      <c r="CJ36" s="99"/>
      <c r="CK36" s="99"/>
      <c r="CL36" s="99"/>
      <c r="CM36" s="99"/>
      <c r="CN36" s="99"/>
      <c r="CO36" s="99"/>
      <c r="CP36" s="99"/>
      <c r="CQ36" s="99"/>
      <c r="CR36" s="99"/>
      <c r="CS36" s="99"/>
      <c r="CT36" s="99"/>
      <c r="CU36" s="99"/>
      <c r="CV36" s="99"/>
      <c r="CW36" s="99"/>
      <c r="CX36" s="99"/>
      <c r="CY36" s="99"/>
      <c r="CZ36" s="99"/>
      <c r="DA36" s="99"/>
      <c r="DB36" s="99"/>
      <c r="DC36" s="99"/>
      <c r="DD36" s="99"/>
      <c r="DE36" s="99"/>
      <c r="DF36" s="99"/>
      <c r="DG36" s="99"/>
      <c r="DH36" s="99"/>
      <c r="DI36" s="99"/>
      <c r="DJ36" s="99"/>
      <c r="DK36" s="99"/>
      <c r="DL36" s="99"/>
      <c r="DM36" s="99"/>
      <c r="DN36" s="99"/>
      <c r="DO36" s="99"/>
      <c r="DP36" s="99"/>
      <c r="DQ36" s="99"/>
      <c r="DR36" s="99"/>
      <c r="DS36" s="99"/>
      <c r="DT36" s="99"/>
      <c r="DU36" s="99"/>
      <c r="DV36" s="99"/>
      <c r="DW36" s="99"/>
      <c r="DX36" s="99"/>
      <c r="DY36" s="99"/>
      <c r="DZ36" s="99"/>
      <c r="EA36" s="99"/>
      <c r="EB36" s="99"/>
      <c r="EC36" s="99"/>
      <c r="ED36" s="99"/>
      <c r="EE36" s="99"/>
      <c r="EF36" s="99"/>
      <c r="EG36" s="99"/>
      <c r="EH36" s="99"/>
      <c r="EI36" s="99"/>
      <c r="EJ36" s="99"/>
      <c r="EK36" s="99"/>
      <c r="EL36" s="99"/>
      <c r="EM36" s="99"/>
      <c r="EN36" s="99"/>
      <c r="EO36" s="99"/>
      <c r="EP36" s="99"/>
      <c r="EQ36" s="99"/>
      <c r="ER36" s="99"/>
      <c r="ES36" s="99"/>
      <c r="ET36" s="99"/>
      <c r="EU36" s="99"/>
      <c r="EV36" s="99"/>
      <c r="EW36" s="99"/>
      <c r="EX36" s="99"/>
      <c r="EY36" s="99"/>
      <c r="EZ36" s="99"/>
      <c r="FA36" s="99"/>
      <c r="FB36" s="99"/>
      <c r="FC36" s="99"/>
      <c r="FD36" s="99"/>
      <c r="FE36" s="99"/>
      <c r="FF36" s="99"/>
      <c r="FG36" s="99"/>
      <c r="FH36" s="99"/>
      <c r="FI36" s="99"/>
      <c r="FJ36" s="99"/>
      <c r="FK36" s="99"/>
      <c r="FL36" s="99"/>
      <c r="FM36" s="99"/>
      <c r="FN36" s="99"/>
      <c r="FO36" s="99"/>
      <c r="FP36" s="99"/>
      <c r="FQ36" s="99"/>
      <c r="FR36" s="99"/>
      <c r="FS36" s="99"/>
      <c r="FT36" s="99"/>
      <c r="FU36" s="99"/>
      <c r="FV36" s="99"/>
      <c r="FW36" s="99"/>
      <c r="FX36" s="99"/>
      <c r="FY36" s="99"/>
      <c r="FZ36" s="99"/>
      <c r="GA36" s="99"/>
      <c r="GB36" s="99"/>
      <c r="GC36" s="99"/>
      <c r="GD36" s="99"/>
      <c r="GE36" s="99"/>
      <c r="GF36" s="99"/>
      <c r="GG36" s="99"/>
      <c r="GH36" s="99"/>
      <c r="GI36" s="99"/>
      <c r="GJ36" s="99"/>
      <c r="GK36" s="99"/>
      <c r="GL36" s="99"/>
      <c r="GM36" s="99"/>
      <c r="GN36" s="99"/>
      <c r="GO36" s="99"/>
      <c r="GP36" s="99"/>
      <c r="GQ36" s="99"/>
      <c r="GR36" s="99"/>
      <c r="GS36" s="99"/>
      <c r="GT36" s="99"/>
      <c r="GU36" s="99"/>
      <c r="GV36" s="99"/>
      <c r="GW36" s="99"/>
      <c r="GX36" s="99"/>
      <c r="GY36" s="99"/>
      <c r="GZ36" s="99"/>
      <c r="HA36" s="99"/>
      <c r="HB36" s="99"/>
      <c r="HC36" s="99"/>
      <c r="HD36" s="99"/>
      <c r="HE36" s="99"/>
      <c r="HF36" s="99"/>
      <c r="HG36" s="99"/>
      <c r="HH36" s="99"/>
      <c r="HI36" s="99"/>
      <c r="HJ36" s="99"/>
      <c r="HK36" s="99"/>
      <c r="HL36" s="99"/>
      <c r="HM36" s="99"/>
      <c r="HN36" s="99"/>
      <c r="HO36" s="99"/>
      <c r="HP36" s="99"/>
      <c r="HQ36" s="99"/>
      <c r="HR36" s="99"/>
      <c r="HS36" s="99"/>
      <c r="HT36" s="99"/>
      <c r="HU36" s="99"/>
      <c r="HV36" s="99"/>
      <c r="HW36" s="99"/>
      <c r="HX36" s="99"/>
      <c r="HY36" s="99"/>
      <c r="HZ36" s="99"/>
      <c r="IA36" s="99"/>
      <c r="IB36" s="99"/>
      <c r="IC36" s="99"/>
      <c r="ID36" s="99"/>
      <c r="IE36" s="99"/>
      <c r="IF36" s="99"/>
      <c r="IG36" s="99"/>
      <c r="IH36" s="99"/>
      <c r="II36" s="99"/>
      <c r="IJ36" s="99"/>
      <c r="IK36" s="99"/>
      <c r="IL36" s="99"/>
      <c r="IM36" s="99"/>
      <c r="IN36" s="99"/>
      <c r="IO36" s="99"/>
      <c r="IP36" s="99"/>
      <c r="IQ36" s="99"/>
      <c r="IR36" s="99"/>
      <c r="IS36" s="99"/>
      <c r="IT36" s="99"/>
      <c r="IU36" s="99"/>
      <c r="IV36" s="99"/>
      <c r="IW36" s="99"/>
      <c r="IX36" s="99"/>
      <c r="IY36" s="99"/>
      <c r="IZ36" s="99"/>
      <c r="JA36" s="99"/>
      <c r="JB36" s="99"/>
      <c r="JC36" s="99"/>
      <c r="JD36" s="99"/>
      <c r="JE36" s="99"/>
      <c r="JF36" s="99"/>
      <c r="JG36" s="99"/>
      <c r="JH36" s="99"/>
      <c r="JI36" s="99"/>
      <c r="JJ36" s="99"/>
      <c r="JK36" s="99"/>
      <c r="JL36" s="99"/>
      <c r="JM36" s="99"/>
      <c r="JN36" s="99"/>
      <c r="JO36" s="99"/>
      <c r="JP36" s="99"/>
      <c r="JQ36" s="99"/>
      <c r="JR36" s="99"/>
      <c r="JS36" s="99"/>
      <c r="JT36" s="99"/>
      <c r="JU36" s="99"/>
      <c r="JV36" s="99"/>
      <c r="JW36" s="99"/>
      <c r="JX36" s="99"/>
      <c r="JY36" s="99"/>
      <c r="JZ36" s="99"/>
      <c r="KA36" s="99"/>
      <c r="KB36" s="99"/>
      <c r="KC36" s="99"/>
      <c r="KD36" s="99"/>
      <c r="KE36" s="99"/>
      <c r="KF36" s="99"/>
      <c r="KG36" s="99"/>
      <c r="KH36" s="99"/>
      <c r="KI36" s="99"/>
      <c r="KJ36" s="99"/>
      <c r="KK36" s="99"/>
      <c r="KL36" s="99"/>
      <c r="KM36" s="99"/>
      <c r="KN36" s="99"/>
      <c r="KO36" s="99"/>
      <c r="KP36" s="99"/>
      <c r="KQ36" s="99"/>
      <c r="KR36" s="99"/>
      <c r="KS36" s="99"/>
      <c r="KT36" s="99"/>
      <c r="KU36" s="99"/>
      <c r="KV36" s="99"/>
      <c r="KW36" s="99"/>
      <c r="KX36" s="99"/>
      <c r="KY36" s="99"/>
      <c r="KZ36" s="99"/>
      <c r="LA36" s="99"/>
      <c r="LB36" s="99"/>
      <c r="LC36" s="99"/>
      <c r="LD36" s="99"/>
      <c r="LE36" s="99"/>
      <c r="LF36" s="99"/>
      <c r="LG36" s="99"/>
      <c r="LH36" s="99"/>
      <c r="LI36" s="99"/>
      <c r="LJ36" s="99"/>
      <c r="LK36" s="99"/>
      <c r="LL36" s="99"/>
      <c r="LM36" s="99"/>
      <c r="LN36" s="99"/>
      <c r="LO36" s="99"/>
      <c r="LP36" s="99"/>
      <c r="LQ36" s="99"/>
      <c r="LR36" s="99"/>
      <c r="LS36" s="99"/>
      <c r="LT36" s="99"/>
      <c r="LU36" s="99"/>
      <c r="LV36" s="99"/>
      <c r="LW36" s="99"/>
      <c r="LX36" s="99"/>
      <c r="LY36" s="99"/>
      <c r="LZ36" s="99"/>
      <c r="MA36" s="99"/>
      <c r="MB36" s="99"/>
      <c r="MC36" s="99"/>
      <c r="MD36" s="99"/>
      <c r="ME36" s="99"/>
      <c r="MF36" s="99"/>
      <c r="MG36" s="99"/>
      <c r="MH36" s="99"/>
      <c r="MI36" s="99"/>
      <c r="MJ36" s="99"/>
      <c r="MK36" s="99"/>
      <c r="ML36" s="99"/>
      <c r="MM36" s="99"/>
      <c r="MN36" s="99"/>
      <c r="MO36" s="99"/>
      <c r="MP36" s="99"/>
      <c r="MQ36" s="99"/>
      <c r="MR36" s="99"/>
      <c r="MS36" s="99"/>
      <c r="MT36" s="99"/>
      <c r="MU36" s="99"/>
      <c r="MV36" s="99"/>
      <c r="MW36" s="99"/>
      <c r="MX36" s="99"/>
      <c r="MY36" s="99"/>
      <c r="MZ36" s="99"/>
      <c r="NA36" s="99"/>
      <c r="NB36" s="99"/>
      <c r="NC36" s="99"/>
      <c r="ND36" s="99"/>
      <c r="NE36" s="99"/>
      <c r="NF36" s="99"/>
      <c r="NG36" s="99"/>
      <c r="NH36" s="99"/>
      <c r="NI36" s="99"/>
      <c r="NJ36" s="99"/>
      <c r="NK36" s="99"/>
      <c r="NL36" s="99"/>
      <c r="NM36" s="99"/>
      <c r="NN36" s="99"/>
      <c r="NO36" s="99"/>
      <c r="NP36" s="99"/>
      <c r="NQ36" s="99"/>
      <c r="NR36" s="99"/>
      <c r="NS36" s="99"/>
      <c r="NT36" s="99"/>
      <c r="NU36" s="99"/>
      <c r="NV36" s="99"/>
      <c r="NW36" s="99"/>
      <c r="NX36" s="99"/>
      <c r="NY36" s="99"/>
      <c r="NZ36" s="99"/>
      <c r="OA36" s="99"/>
      <c r="OB36" s="99"/>
      <c r="OC36" s="99"/>
      <c r="OD36" s="99"/>
      <c r="OE36" s="99"/>
      <c r="OF36" s="99"/>
      <c r="OG36" s="99"/>
      <c r="OH36" s="99"/>
      <c r="OI36" s="99"/>
      <c r="OJ36" s="99"/>
      <c r="OK36" s="99"/>
      <c r="OL36" s="99"/>
      <c r="OM36" s="99"/>
      <c r="ON36" s="99"/>
      <c r="OO36" s="99"/>
      <c r="OP36" s="99"/>
      <c r="OQ36" s="99"/>
      <c r="OR36" s="99"/>
      <c r="OS36" s="99"/>
      <c r="OT36" s="99"/>
      <c r="OU36" s="99"/>
      <c r="OV36" s="99"/>
      <c r="OW36" s="99"/>
      <c r="OX36" s="99"/>
      <c r="OY36" s="99"/>
      <c r="OZ36" s="99"/>
      <c r="PA36" s="99"/>
      <c r="PB36" s="99"/>
      <c r="PC36" s="99"/>
      <c r="PD36" s="99"/>
      <c r="PE36" s="99"/>
      <c r="PF36" s="99"/>
      <c r="PG36" s="99"/>
      <c r="PH36" s="99"/>
      <c r="PI36" s="99"/>
      <c r="PJ36" s="99"/>
      <c r="PK36" s="99"/>
      <c r="PL36" s="99"/>
      <c r="PM36" s="99"/>
      <c r="PN36" s="99"/>
      <c r="PO36" s="99"/>
      <c r="PP36" s="99"/>
      <c r="PQ36" s="99"/>
      <c r="PR36" s="99"/>
      <c r="PS36" s="99"/>
      <c r="PT36" s="99"/>
      <c r="PU36" s="99"/>
      <c r="PV36" s="99"/>
      <c r="PW36" s="99"/>
      <c r="PX36" s="99"/>
      <c r="PY36" s="99"/>
      <c r="PZ36" s="99"/>
      <c r="QA36" s="99"/>
      <c r="QB36" s="99"/>
      <c r="QC36" s="99"/>
      <c r="QD36" s="99"/>
      <c r="QE36" s="99"/>
      <c r="QF36" s="99"/>
      <c r="QG36" s="99"/>
      <c r="QH36" s="99"/>
      <c r="QI36" s="99"/>
      <c r="QJ36" s="99"/>
      <c r="QK36" s="99"/>
      <c r="QL36" s="99"/>
      <c r="QM36" s="99"/>
      <c r="QN36" s="99"/>
      <c r="QO36" s="99"/>
      <c r="QP36" s="99"/>
      <c r="QQ36" s="99"/>
      <c r="QR36" s="99"/>
      <c r="QS36" s="99"/>
      <c r="QT36" s="99"/>
      <c r="QU36" s="99"/>
      <c r="QV36" s="99"/>
      <c r="QW36" s="99"/>
      <c r="QX36" s="99"/>
      <c r="QY36" s="99"/>
      <c r="QZ36" s="99"/>
      <c r="RA36" s="99"/>
      <c r="RB36" s="99"/>
      <c r="RC36" s="99"/>
      <c r="RD36" s="99"/>
      <c r="RE36" s="99"/>
      <c r="RF36" s="99"/>
      <c r="RG36" s="99"/>
      <c r="RH36" s="99"/>
      <c r="RI36" s="99"/>
      <c r="RJ36" s="99"/>
      <c r="RK36" s="99"/>
      <c r="RL36" s="99"/>
      <c r="RM36" s="99"/>
      <c r="RN36" s="99"/>
      <c r="RO36" s="99"/>
      <c r="RP36" s="99"/>
      <c r="RQ36" s="99"/>
      <c r="RR36" s="99"/>
      <c r="RS36" s="99"/>
      <c r="RT36" s="99"/>
      <c r="RU36" s="99"/>
      <c r="RV36" s="99"/>
      <c r="RW36" s="99"/>
      <c r="RX36" s="99"/>
      <c r="RY36" s="99"/>
      <c r="RZ36" s="99"/>
      <c r="SA36" s="99"/>
      <c r="SB36" s="99"/>
      <c r="SC36" s="99"/>
      <c r="SD36" s="99"/>
      <c r="SE36" s="99"/>
      <c r="SF36" s="99"/>
      <c r="SG36" s="99"/>
      <c r="SH36" s="99"/>
      <c r="SI36" s="99"/>
      <c r="SJ36" s="99"/>
      <c r="SK36" s="99"/>
      <c r="SL36" s="99"/>
      <c r="SM36" s="99"/>
      <c r="SN36" s="99"/>
      <c r="SO36" s="99"/>
      <c r="SP36" s="99"/>
      <c r="SQ36" s="99"/>
      <c r="SR36" s="99"/>
      <c r="SS36" s="99"/>
      <c r="ST36" s="99"/>
      <c r="SU36" s="99"/>
    </row>
    <row r="37" spans="1:515" s="16" customFormat="1" ht="15" customHeight="1">
      <c r="A37" s="53"/>
      <c r="B37" s="590" t="s">
        <v>37</v>
      </c>
      <c r="C37" s="590"/>
      <c r="D37" s="590"/>
      <c r="E37" s="590"/>
      <c r="F37" s="590"/>
      <c r="G37" s="590" t="s">
        <v>125</v>
      </c>
      <c r="H37" s="590"/>
      <c r="I37" s="590"/>
      <c r="J37" s="590" t="s">
        <v>126</v>
      </c>
      <c r="K37" s="590"/>
      <c r="L37" s="590"/>
      <c r="M37" s="590" t="s">
        <v>118</v>
      </c>
      <c r="N37" s="590"/>
      <c r="O37" s="590"/>
      <c r="P37" s="590"/>
      <c r="Q37" s="155"/>
      <c r="R37" s="99"/>
      <c r="S37" s="99"/>
      <c r="T37" s="99"/>
      <c r="U37" s="99"/>
      <c r="V37" s="99"/>
      <c r="W37" s="99"/>
      <c r="X37" s="99"/>
      <c r="Y37" s="99"/>
      <c r="Z37" s="99"/>
      <c r="AA37" s="99"/>
      <c r="AB37" s="99"/>
      <c r="AC37" s="99"/>
      <c r="AD37" s="99"/>
      <c r="AE37" s="99"/>
      <c r="AF37" s="99"/>
      <c r="AG37" s="99"/>
      <c r="AH37" s="99"/>
      <c r="AI37" s="99"/>
      <c r="AJ37" s="99"/>
      <c r="AK37" s="99"/>
      <c r="AL37" s="99"/>
      <c r="AM37" s="99"/>
      <c r="AN37" s="99"/>
      <c r="AO37" s="99"/>
      <c r="AP37" s="99"/>
      <c r="AQ37" s="99"/>
      <c r="AR37" s="99"/>
      <c r="AS37" s="99"/>
      <c r="AT37" s="99"/>
      <c r="AU37" s="99"/>
      <c r="AV37" s="99"/>
      <c r="AW37" s="99"/>
      <c r="AX37" s="99"/>
      <c r="AY37" s="99"/>
      <c r="AZ37" s="99"/>
      <c r="BA37" s="99"/>
      <c r="BB37" s="99"/>
      <c r="BC37" s="99"/>
      <c r="BD37" s="99"/>
      <c r="BE37" s="99"/>
      <c r="BF37" s="99"/>
      <c r="BG37" s="99"/>
      <c r="BH37" s="99"/>
      <c r="BI37" s="99"/>
      <c r="BJ37" s="99"/>
      <c r="BK37" s="99"/>
      <c r="BL37" s="99"/>
      <c r="BM37" s="99"/>
      <c r="BN37" s="99"/>
      <c r="BO37" s="99"/>
      <c r="BP37" s="99"/>
      <c r="BQ37" s="99"/>
      <c r="BR37" s="99"/>
      <c r="BS37" s="99"/>
      <c r="BT37" s="99"/>
      <c r="BU37" s="99"/>
      <c r="BV37" s="99"/>
      <c r="BW37" s="99"/>
      <c r="BX37" s="99"/>
      <c r="BY37" s="99"/>
      <c r="BZ37" s="99"/>
      <c r="CA37" s="99"/>
      <c r="CB37" s="99"/>
      <c r="CC37" s="99"/>
      <c r="CD37" s="99"/>
      <c r="CE37" s="99"/>
      <c r="CF37" s="99"/>
      <c r="CG37" s="99"/>
      <c r="CH37" s="99"/>
      <c r="CI37" s="99"/>
      <c r="CJ37" s="99"/>
      <c r="CK37" s="99"/>
      <c r="CL37" s="99"/>
      <c r="CM37" s="99"/>
      <c r="CN37" s="99"/>
      <c r="CO37" s="99"/>
      <c r="CP37" s="99"/>
      <c r="CQ37" s="99"/>
      <c r="CR37" s="99"/>
      <c r="CS37" s="99"/>
      <c r="CT37" s="99"/>
      <c r="CU37" s="99"/>
      <c r="CV37" s="99"/>
      <c r="CW37" s="99"/>
      <c r="CX37" s="99"/>
      <c r="CY37" s="99"/>
      <c r="CZ37" s="99"/>
      <c r="DA37" s="99"/>
      <c r="DB37" s="99"/>
      <c r="DC37" s="99"/>
      <c r="DD37" s="99"/>
      <c r="DE37" s="99"/>
      <c r="DF37" s="99"/>
      <c r="DG37" s="99"/>
      <c r="DH37" s="99"/>
      <c r="DI37" s="99"/>
      <c r="DJ37" s="99"/>
      <c r="DK37" s="99"/>
      <c r="DL37" s="99"/>
      <c r="DM37" s="99"/>
      <c r="DN37" s="99"/>
      <c r="DO37" s="99"/>
      <c r="DP37" s="99"/>
      <c r="DQ37" s="99"/>
      <c r="DR37" s="99"/>
      <c r="DS37" s="99"/>
      <c r="DT37" s="99"/>
      <c r="DU37" s="99"/>
      <c r="DV37" s="99"/>
      <c r="DW37" s="99"/>
      <c r="DX37" s="99"/>
      <c r="DY37" s="99"/>
      <c r="DZ37" s="99"/>
      <c r="EA37" s="99"/>
      <c r="EB37" s="99"/>
      <c r="EC37" s="99"/>
      <c r="ED37" s="99"/>
      <c r="EE37" s="99"/>
      <c r="EF37" s="99"/>
      <c r="EG37" s="99"/>
      <c r="EH37" s="99"/>
      <c r="EI37" s="99"/>
      <c r="EJ37" s="99"/>
      <c r="EK37" s="99"/>
      <c r="EL37" s="99"/>
      <c r="EM37" s="99"/>
      <c r="EN37" s="99"/>
      <c r="EO37" s="99"/>
      <c r="EP37" s="99"/>
      <c r="EQ37" s="99"/>
      <c r="ER37" s="99"/>
      <c r="ES37" s="99"/>
      <c r="ET37" s="99"/>
      <c r="EU37" s="99"/>
      <c r="EV37" s="99"/>
      <c r="EW37" s="99"/>
      <c r="EX37" s="99"/>
      <c r="EY37" s="99"/>
      <c r="EZ37" s="99"/>
      <c r="FA37" s="99"/>
      <c r="FB37" s="99"/>
      <c r="FC37" s="99"/>
      <c r="FD37" s="99"/>
      <c r="FE37" s="99"/>
      <c r="FF37" s="99"/>
      <c r="FG37" s="99"/>
      <c r="FH37" s="99"/>
      <c r="FI37" s="99"/>
      <c r="FJ37" s="99"/>
      <c r="FK37" s="99"/>
      <c r="FL37" s="99"/>
      <c r="FM37" s="99"/>
      <c r="FN37" s="99"/>
      <c r="FO37" s="99"/>
      <c r="FP37" s="99"/>
      <c r="FQ37" s="99"/>
      <c r="FR37" s="99"/>
      <c r="FS37" s="99"/>
      <c r="FT37" s="99"/>
      <c r="FU37" s="99"/>
      <c r="FV37" s="99"/>
      <c r="FW37" s="99"/>
      <c r="FX37" s="99"/>
      <c r="FY37" s="99"/>
      <c r="FZ37" s="99"/>
      <c r="GA37" s="99"/>
      <c r="GB37" s="99"/>
      <c r="GC37" s="99"/>
      <c r="GD37" s="99"/>
      <c r="GE37" s="99"/>
      <c r="GF37" s="99"/>
      <c r="GG37" s="99"/>
      <c r="GH37" s="99"/>
      <c r="GI37" s="99"/>
      <c r="GJ37" s="99"/>
      <c r="GK37" s="99"/>
      <c r="GL37" s="99"/>
      <c r="GM37" s="99"/>
      <c r="GN37" s="99"/>
      <c r="GO37" s="99"/>
      <c r="GP37" s="99"/>
      <c r="GQ37" s="99"/>
      <c r="GR37" s="99"/>
      <c r="GS37" s="99"/>
      <c r="GT37" s="99"/>
      <c r="GU37" s="99"/>
      <c r="GV37" s="99"/>
      <c r="GW37" s="99"/>
      <c r="GX37" s="99"/>
      <c r="GY37" s="99"/>
      <c r="GZ37" s="99"/>
      <c r="HA37" s="99"/>
      <c r="HB37" s="99"/>
      <c r="HC37" s="99"/>
      <c r="HD37" s="99"/>
      <c r="HE37" s="99"/>
      <c r="HF37" s="99"/>
      <c r="HG37" s="99"/>
      <c r="HH37" s="99"/>
      <c r="HI37" s="99"/>
      <c r="HJ37" s="99"/>
      <c r="HK37" s="99"/>
      <c r="HL37" s="99"/>
      <c r="HM37" s="99"/>
      <c r="HN37" s="99"/>
      <c r="HO37" s="99"/>
      <c r="HP37" s="99"/>
      <c r="HQ37" s="99"/>
      <c r="HR37" s="99"/>
      <c r="HS37" s="99"/>
      <c r="HT37" s="99"/>
      <c r="HU37" s="99"/>
      <c r="HV37" s="99"/>
      <c r="HW37" s="99"/>
      <c r="HX37" s="99"/>
      <c r="HY37" s="99"/>
      <c r="HZ37" s="99"/>
      <c r="IA37" s="99"/>
      <c r="IB37" s="99"/>
      <c r="IC37" s="99"/>
      <c r="ID37" s="99"/>
      <c r="IE37" s="99"/>
      <c r="IF37" s="99"/>
      <c r="IG37" s="99"/>
      <c r="IH37" s="99"/>
      <c r="II37" s="99"/>
      <c r="IJ37" s="99"/>
      <c r="IK37" s="99"/>
      <c r="IL37" s="99"/>
      <c r="IM37" s="99"/>
      <c r="IN37" s="99"/>
      <c r="IO37" s="99"/>
      <c r="IP37" s="99"/>
      <c r="IQ37" s="99"/>
      <c r="IR37" s="99"/>
      <c r="IS37" s="99"/>
      <c r="IT37" s="99"/>
      <c r="IU37" s="99"/>
      <c r="IV37" s="99"/>
      <c r="IW37" s="99"/>
      <c r="IX37" s="99"/>
      <c r="IY37" s="99"/>
      <c r="IZ37" s="99"/>
      <c r="JA37" s="99"/>
      <c r="JB37" s="99"/>
      <c r="JC37" s="99"/>
      <c r="JD37" s="99"/>
      <c r="JE37" s="99"/>
      <c r="JF37" s="99"/>
      <c r="JG37" s="99"/>
      <c r="JH37" s="99"/>
      <c r="JI37" s="99"/>
      <c r="JJ37" s="99"/>
      <c r="JK37" s="99"/>
      <c r="JL37" s="99"/>
      <c r="JM37" s="99"/>
      <c r="JN37" s="99"/>
      <c r="JO37" s="99"/>
      <c r="JP37" s="99"/>
      <c r="JQ37" s="99"/>
      <c r="JR37" s="99"/>
      <c r="JS37" s="99"/>
      <c r="JT37" s="99"/>
      <c r="JU37" s="99"/>
      <c r="JV37" s="99"/>
      <c r="JW37" s="99"/>
      <c r="JX37" s="99"/>
      <c r="JY37" s="99"/>
      <c r="JZ37" s="99"/>
      <c r="KA37" s="99"/>
      <c r="KB37" s="99"/>
      <c r="KC37" s="99"/>
      <c r="KD37" s="99"/>
      <c r="KE37" s="99"/>
      <c r="KF37" s="99"/>
      <c r="KG37" s="99"/>
      <c r="KH37" s="99"/>
      <c r="KI37" s="99"/>
      <c r="KJ37" s="99"/>
      <c r="KK37" s="99"/>
      <c r="KL37" s="99"/>
      <c r="KM37" s="99"/>
      <c r="KN37" s="99"/>
      <c r="KO37" s="99"/>
      <c r="KP37" s="99"/>
      <c r="KQ37" s="99"/>
      <c r="KR37" s="99"/>
      <c r="KS37" s="99"/>
      <c r="KT37" s="99"/>
      <c r="KU37" s="99"/>
      <c r="KV37" s="99"/>
      <c r="KW37" s="99"/>
      <c r="KX37" s="99"/>
      <c r="KY37" s="99"/>
      <c r="KZ37" s="99"/>
      <c r="LA37" s="99"/>
      <c r="LB37" s="99"/>
      <c r="LC37" s="99"/>
      <c r="LD37" s="99"/>
      <c r="LE37" s="99"/>
      <c r="LF37" s="99"/>
      <c r="LG37" s="99"/>
      <c r="LH37" s="99"/>
      <c r="LI37" s="99"/>
      <c r="LJ37" s="99"/>
      <c r="LK37" s="99"/>
      <c r="LL37" s="99"/>
      <c r="LM37" s="99"/>
      <c r="LN37" s="99"/>
      <c r="LO37" s="99"/>
      <c r="LP37" s="99"/>
      <c r="LQ37" s="99"/>
      <c r="LR37" s="99"/>
      <c r="LS37" s="99"/>
      <c r="LT37" s="99"/>
      <c r="LU37" s="99"/>
      <c r="LV37" s="99"/>
      <c r="LW37" s="99"/>
      <c r="LX37" s="99"/>
      <c r="LY37" s="99"/>
      <c r="LZ37" s="99"/>
      <c r="MA37" s="99"/>
      <c r="MB37" s="99"/>
      <c r="MC37" s="99"/>
      <c r="MD37" s="99"/>
      <c r="ME37" s="99"/>
      <c r="MF37" s="99"/>
      <c r="MG37" s="99"/>
      <c r="MH37" s="99"/>
      <c r="MI37" s="99"/>
      <c r="MJ37" s="99"/>
      <c r="MK37" s="99"/>
      <c r="ML37" s="99"/>
      <c r="MM37" s="99"/>
      <c r="MN37" s="99"/>
      <c r="MO37" s="99"/>
      <c r="MP37" s="99"/>
      <c r="MQ37" s="99"/>
      <c r="MR37" s="99"/>
      <c r="MS37" s="99"/>
      <c r="MT37" s="99"/>
      <c r="MU37" s="99"/>
      <c r="MV37" s="99"/>
      <c r="MW37" s="99"/>
      <c r="MX37" s="99"/>
      <c r="MY37" s="99"/>
      <c r="MZ37" s="99"/>
      <c r="NA37" s="99"/>
      <c r="NB37" s="99"/>
      <c r="NC37" s="99"/>
      <c r="ND37" s="99"/>
      <c r="NE37" s="99"/>
      <c r="NF37" s="99"/>
      <c r="NG37" s="99"/>
      <c r="NH37" s="99"/>
      <c r="NI37" s="99"/>
      <c r="NJ37" s="99"/>
      <c r="NK37" s="99"/>
      <c r="NL37" s="99"/>
      <c r="NM37" s="99"/>
      <c r="NN37" s="99"/>
      <c r="NO37" s="99"/>
      <c r="NP37" s="99"/>
      <c r="NQ37" s="99"/>
      <c r="NR37" s="99"/>
      <c r="NS37" s="99"/>
      <c r="NT37" s="99"/>
      <c r="NU37" s="99"/>
      <c r="NV37" s="99"/>
      <c r="NW37" s="99"/>
      <c r="NX37" s="99"/>
      <c r="NY37" s="99"/>
      <c r="NZ37" s="99"/>
      <c r="OA37" s="99"/>
      <c r="OB37" s="99"/>
      <c r="OC37" s="99"/>
      <c r="OD37" s="99"/>
      <c r="OE37" s="99"/>
      <c r="OF37" s="99"/>
      <c r="OG37" s="99"/>
      <c r="OH37" s="99"/>
      <c r="OI37" s="99"/>
      <c r="OJ37" s="99"/>
      <c r="OK37" s="99"/>
      <c r="OL37" s="99"/>
      <c r="OM37" s="99"/>
      <c r="ON37" s="99"/>
      <c r="OO37" s="99"/>
      <c r="OP37" s="99"/>
      <c r="OQ37" s="99"/>
      <c r="OR37" s="99"/>
      <c r="OS37" s="99"/>
      <c r="OT37" s="99"/>
      <c r="OU37" s="99"/>
      <c r="OV37" s="99"/>
      <c r="OW37" s="99"/>
      <c r="OX37" s="99"/>
      <c r="OY37" s="99"/>
      <c r="OZ37" s="99"/>
      <c r="PA37" s="99"/>
      <c r="PB37" s="99"/>
      <c r="PC37" s="99"/>
      <c r="PD37" s="99"/>
      <c r="PE37" s="99"/>
      <c r="PF37" s="99"/>
      <c r="PG37" s="99"/>
      <c r="PH37" s="99"/>
      <c r="PI37" s="99"/>
      <c r="PJ37" s="99"/>
      <c r="PK37" s="99"/>
      <c r="PL37" s="99"/>
      <c r="PM37" s="99"/>
      <c r="PN37" s="99"/>
      <c r="PO37" s="99"/>
      <c r="PP37" s="99"/>
      <c r="PQ37" s="99"/>
      <c r="PR37" s="99"/>
      <c r="PS37" s="99"/>
      <c r="PT37" s="99"/>
      <c r="PU37" s="99"/>
      <c r="PV37" s="99"/>
      <c r="PW37" s="99"/>
      <c r="PX37" s="99"/>
      <c r="PY37" s="99"/>
      <c r="PZ37" s="99"/>
      <c r="QA37" s="99"/>
      <c r="QB37" s="99"/>
      <c r="QC37" s="99"/>
      <c r="QD37" s="99"/>
      <c r="QE37" s="99"/>
      <c r="QF37" s="99"/>
      <c r="QG37" s="99"/>
      <c r="QH37" s="99"/>
      <c r="QI37" s="99"/>
      <c r="QJ37" s="99"/>
      <c r="QK37" s="99"/>
      <c r="QL37" s="99"/>
      <c r="QM37" s="99"/>
      <c r="QN37" s="99"/>
      <c r="QO37" s="99"/>
      <c r="QP37" s="99"/>
      <c r="QQ37" s="99"/>
      <c r="QR37" s="99"/>
      <c r="QS37" s="99"/>
      <c r="QT37" s="99"/>
      <c r="QU37" s="99"/>
      <c r="QV37" s="99"/>
      <c r="QW37" s="99"/>
      <c r="QX37" s="99"/>
      <c r="QY37" s="99"/>
      <c r="QZ37" s="99"/>
      <c r="RA37" s="99"/>
      <c r="RB37" s="99"/>
      <c r="RC37" s="99"/>
      <c r="RD37" s="99"/>
      <c r="RE37" s="99"/>
      <c r="RF37" s="99"/>
      <c r="RG37" s="99"/>
      <c r="RH37" s="99"/>
      <c r="RI37" s="99"/>
      <c r="RJ37" s="99"/>
      <c r="RK37" s="99"/>
      <c r="RL37" s="99"/>
      <c r="RM37" s="99"/>
      <c r="RN37" s="99"/>
      <c r="RO37" s="99"/>
      <c r="RP37" s="99"/>
      <c r="RQ37" s="99"/>
      <c r="RR37" s="99"/>
      <c r="RS37" s="99"/>
      <c r="RT37" s="99"/>
      <c r="RU37" s="99"/>
      <c r="RV37" s="99"/>
      <c r="RW37" s="99"/>
      <c r="RX37" s="99"/>
      <c r="RY37" s="99"/>
      <c r="RZ37" s="99"/>
      <c r="SA37" s="99"/>
      <c r="SB37" s="99"/>
      <c r="SC37" s="99"/>
      <c r="SD37" s="99"/>
      <c r="SE37" s="99"/>
      <c r="SF37" s="99"/>
      <c r="SG37" s="99"/>
      <c r="SH37" s="99"/>
      <c r="SI37" s="99"/>
      <c r="SJ37" s="99"/>
      <c r="SK37" s="99"/>
      <c r="SL37" s="99"/>
      <c r="SM37" s="99"/>
      <c r="SN37" s="99"/>
      <c r="SO37" s="99"/>
      <c r="SP37" s="99"/>
      <c r="SQ37" s="99"/>
      <c r="SR37" s="99"/>
      <c r="SS37" s="99"/>
      <c r="ST37" s="99"/>
      <c r="SU37" s="99"/>
    </row>
    <row r="38" spans="1:515" s="16" customFormat="1" ht="15" customHeight="1">
      <c r="A38" s="53"/>
      <c r="B38" s="591"/>
      <c r="C38" s="591"/>
      <c r="D38" s="591"/>
      <c r="E38" s="591"/>
      <c r="F38" s="591"/>
      <c r="G38" s="591"/>
      <c r="H38" s="591"/>
      <c r="I38" s="591"/>
      <c r="J38" s="591"/>
      <c r="K38" s="591"/>
      <c r="L38" s="591"/>
      <c r="M38" s="591"/>
      <c r="N38" s="591"/>
      <c r="O38" s="591"/>
      <c r="P38" s="591"/>
      <c r="Q38" s="155"/>
      <c r="R38" s="99"/>
      <c r="S38" s="99"/>
      <c r="T38" s="99"/>
      <c r="U38" s="99"/>
      <c r="V38" s="99"/>
      <c r="W38" s="99"/>
      <c r="X38" s="99"/>
      <c r="Y38" s="99"/>
      <c r="Z38" s="99"/>
      <c r="AA38" s="99"/>
      <c r="AB38" s="99"/>
      <c r="AC38" s="99"/>
      <c r="AD38" s="99"/>
      <c r="AE38" s="99"/>
      <c r="AF38" s="99"/>
      <c r="AG38" s="99"/>
      <c r="AH38" s="99"/>
      <c r="AI38" s="99"/>
      <c r="AJ38" s="99"/>
      <c r="AK38" s="99"/>
      <c r="AL38" s="99"/>
      <c r="AM38" s="99"/>
      <c r="AN38" s="99"/>
      <c r="AO38" s="99"/>
      <c r="AP38" s="99"/>
      <c r="AQ38" s="99"/>
      <c r="AR38" s="99"/>
      <c r="AS38" s="99"/>
      <c r="AT38" s="99"/>
      <c r="AU38" s="99"/>
      <c r="AV38" s="99"/>
      <c r="AW38" s="99"/>
      <c r="AX38" s="99"/>
      <c r="AY38" s="99"/>
      <c r="AZ38" s="99"/>
      <c r="BA38" s="99"/>
      <c r="BB38" s="99"/>
      <c r="BC38" s="99"/>
      <c r="BD38" s="99"/>
      <c r="BE38" s="99"/>
      <c r="BF38" s="99"/>
      <c r="BG38" s="99"/>
      <c r="BH38" s="99"/>
      <c r="BI38" s="99"/>
      <c r="BJ38" s="99"/>
      <c r="BK38" s="99"/>
      <c r="BL38" s="99"/>
      <c r="BM38" s="99"/>
      <c r="BN38" s="99"/>
      <c r="BO38" s="99"/>
      <c r="BP38" s="99"/>
      <c r="BQ38" s="99"/>
      <c r="BR38" s="99"/>
      <c r="BS38" s="99"/>
      <c r="BT38" s="99"/>
      <c r="BU38" s="99"/>
      <c r="BV38" s="99"/>
      <c r="BW38" s="99"/>
      <c r="BX38" s="99"/>
      <c r="BY38" s="99"/>
      <c r="BZ38" s="99"/>
      <c r="CA38" s="99"/>
      <c r="CB38" s="99"/>
      <c r="CC38" s="99"/>
      <c r="CD38" s="99"/>
      <c r="CE38" s="99"/>
      <c r="CF38" s="99"/>
      <c r="CG38" s="99"/>
      <c r="CH38" s="99"/>
      <c r="CI38" s="99"/>
      <c r="CJ38" s="99"/>
      <c r="CK38" s="99"/>
      <c r="CL38" s="99"/>
      <c r="CM38" s="99"/>
      <c r="CN38" s="99"/>
      <c r="CO38" s="99"/>
      <c r="CP38" s="99"/>
      <c r="CQ38" s="99"/>
      <c r="CR38" s="99"/>
      <c r="CS38" s="99"/>
      <c r="CT38" s="99"/>
      <c r="CU38" s="99"/>
      <c r="CV38" s="99"/>
      <c r="CW38" s="99"/>
      <c r="CX38" s="99"/>
      <c r="CY38" s="99"/>
      <c r="CZ38" s="99"/>
      <c r="DA38" s="99"/>
      <c r="DB38" s="99"/>
      <c r="DC38" s="99"/>
      <c r="DD38" s="99"/>
      <c r="DE38" s="99"/>
      <c r="DF38" s="99"/>
      <c r="DG38" s="99"/>
      <c r="DH38" s="99"/>
      <c r="DI38" s="99"/>
      <c r="DJ38" s="99"/>
      <c r="DK38" s="99"/>
      <c r="DL38" s="99"/>
      <c r="DM38" s="99"/>
      <c r="DN38" s="99"/>
      <c r="DO38" s="99"/>
      <c r="DP38" s="99"/>
      <c r="DQ38" s="99"/>
      <c r="DR38" s="99"/>
      <c r="DS38" s="99"/>
      <c r="DT38" s="99"/>
      <c r="DU38" s="99"/>
      <c r="DV38" s="99"/>
      <c r="DW38" s="99"/>
      <c r="DX38" s="99"/>
      <c r="DY38" s="99"/>
      <c r="DZ38" s="99"/>
      <c r="EA38" s="99"/>
      <c r="EB38" s="99"/>
      <c r="EC38" s="99"/>
      <c r="ED38" s="99"/>
      <c r="EE38" s="99"/>
      <c r="EF38" s="99"/>
      <c r="EG38" s="99"/>
      <c r="EH38" s="99"/>
      <c r="EI38" s="99"/>
      <c r="EJ38" s="99"/>
      <c r="EK38" s="99"/>
      <c r="EL38" s="99"/>
      <c r="EM38" s="99"/>
      <c r="EN38" s="99"/>
      <c r="EO38" s="99"/>
      <c r="EP38" s="99"/>
      <c r="EQ38" s="99"/>
      <c r="ER38" s="99"/>
      <c r="ES38" s="99"/>
      <c r="ET38" s="99"/>
      <c r="EU38" s="99"/>
      <c r="EV38" s="99"/>
      <c r="EW38" s="99"/>
      <c r="EX38" s="99"/>
      <c r="EY38" s="99"/>
      <c r="EZ38" s="99"/>
      <c r="FA38" s="99"/>
      <c r="FB38" s="99"/>
      <c r="FC38" s="99"/>
      <c r="FD38" s="99"/>
      <c r="FE38" s="99"/>
      <c r="FF38" s="99"/>
      <c r="FG38" s="99"/>
      <c r="FH38" s="99"/>
      <c r="FI38" s="99"/>
      <c r="FJ38" s="99"/>
      <c r="FK38" s="99"/>
      <c r="FL38" s="99"/>
      <c r="FM38" s="99"/>
      <c r="FN38" s="99"/>
      <c r="FO38" s="99"/>
      <c r="FP38" s="99"/>
      <c r="FQ38" s="99"/>
      <c r="FR38" s="99"/>
      <c r="FS38" s="99"/>
      <c r="FT38" s="99"/>
      <c r="FU38" s="99"/>
      <c r="FV38" s="99"/>
      <c r="FW38" s="99"/>
      <c r="FX38" s="99"/>
      <c r="FY38" s="99"/>
      <c r="FZ38" s="99"/>
      <c r="GA38" s="99"/>
      <c r="GB38" s="99"/>
      <c r="GC38" s="99"/>
      <c r="GD38" s="99"/>
      <c r="GE38" s="99"/>
      <c r="GF38" s="99"/>
      <c r="GG38" s="99"/>
      <c r="GH38" s="99"/>
      <c r="GI38" s="99"/>
      <c r="GJ38" s="99"/>
      <c r="GK38" s="99"/>
      <c r="GL38" s="99"/>
      <c r="GM38" s="99"/>
      <c r="GN38" s="99"/>
      <c r="GO38" s="99"/>
      <c r="GP38" s="99"/>
      <c r="GQ38" s="99"/>
      <c r="GR38" s="99"/>
      <c r="GS38" s="99"/>
      <c r="GT38" s="99"/>
      <c r="GU38" s="99"/>
      <c r="GV38" s="99"/>
      <c r="GW38" s="99"/>
      <c r="GX38" s="99"/>
      <c r="GY38" s="99"/>
      <c r="GZ38" s="99"/>
      <c r="HA38" s="99"/>
      <c r="HB38" s="99"/>
      <c r="HC38" s="99"/>
      <c r="HD38" s="99"/>
      <c r="HE38" s="99"/>
      <c r="HF38" s="99"/>
      <c r="HG38" s="99"/>
      <c r="HH38" s="99"/>
      <c r="HI38" s="99"/>
      <c r="HJ38" s="99"/>
      <c r="HK38" s="99"/>
      <c r="HL38" s="99"/>
      <c r="HM38" s="99"/>
      <c r="HN38" s="99"/>
      <c r="HO38" s="99"/>
      <c r="HP38" s="99"/>
      <c r="HQ38" s="99"/>
      <c r="HR38" s="99"/>
      <c r="HS38" s="99"/>
      <c r="HT38" s="99"/>
      <c r="HU38" s="99"/>
      <c r="HV38" s="99"/>
      <c r="HW38" s="99"/>
      <c r="HX38" s="99"/>
      <c r="HY38" s="99"/>
      <c r="HZ38" s="99"/>
      <c r="IA38" s="99"/>
      <c r="IB38" s="99"/>
      <c r="IC38" s="99"/>
      <c r="ID38" s="99"/>
      <c r="IE38" s="99"/>
      <c r="IF38" s="99"/>
      <c r="IG38" s="99"/>
      <c r="IH38" s="99"/>
      <c r="II38" s="99"/>
      <c r="IJ38" s="99"/>
      <c r="IK38" s="99"/>
      <c r="IL38" s="99"/>
      <c r="IM38" s="99"/>
      <c r="IN38" s="99"/>
      <c r="IO38" s="99"/>
      <c r="IP38" s="99"/>
      <c r="IQ38" s="99"/>
      <c r="IR38" s="99"/>
      <c r="IS38" s="99"/>
      <c r="IT38" s="99"/>
      <c r="IU38" s="99"/>
      <c r="IV38" s="99"/>
      <c r="IW38" s="99"/>
      <c r="IX38" s="99"/>
      <c r="IY38" s="99"/>
      <c r="IZ38" s="99"/>
      <c r="JA38" s="99"/>
      <c r="JB38" s="99"/>
      <c r="JC38" s="99"/>
      <c r="JD38" s="99"/>
      <c r="JE38" s="99"/>
      <c r="JF38" s="99"/>
      <c r="JG38" s="99"/>
      <c r="JH38" s="99"/>
      <c r="JI38" s="99"/>
      <c r="JJ38" s="99"/>
      <c r="JK38" s="99"/>
      <c r="JL38" s="99"/>
      <c r="JM38" s="99"/>
      <c r="JN38" s="99"/>
      <c r="JO38" s="99"/>
      <c r="JP38" s="99"/>
      <c r="JQ38" s="99"/>
      <c r="JR38" s="99"/>
      <c r="JS38" s="99"/>
      <c r="JT38" s="99"/>
      <c r="JU38" s="99"/>
      <c r="JV38" s="99"/>
      <c r="JW38" s="99"/>
      <c r="JX38" s="99"/>
      <c r="JY38" s="99"/>
      <c r="JZ38" s="99"/>
      <c r="KA38" s="99"/>
      <c r="KB38" s="99"/>
      <c r="KC38" s="99"/>
      <c r="KD38" s="99"/>
      <c r="KE38" s="99"/>
      <c r="KF38" s="99"/>
      <c r="KG38" s="99"/>
      <c r="KH38" s="99"/>
      <c r="KI38" s="99"/>
      <c r="KJ38" s="99"/>
      <c r="KK38" s="99"/>
      <c r="KL38" s="99"/>
      <c r="KM38" s="99"/>
      <c r="KN38" s="99"/>
      <c r="KO38" s="99"/>
      <c r="KP38" s="99"/>
      <c r="KQ38" s="99"/>
      <c r="KR38" s="99"/>
      <c r="KS38" s="99"/>
      <c r="KT38" s="99"/>
      <c r="KU38" s="99"/>
      <c r="KV38" s="99"/>
      <c r="KW38" s="99"/>
      <c r="KX38" s="99"/>
      <c r="KY38" s="99"/>
      <c r="KZ38" s="99"/>
      <c r="LA38" s="99"/>
      <c r="LB38" s="99"/>
      <c r="LC38" s="99"/>
      <c r="LD38" s="99"/>
      <c r="LE38" s="99"/>
      <c r="LF38" s="99"/>
      <c r="LG38" s="99"/>
      <c r="LH38" s="99"/>
      <c r="LI38" s="99"/>
      <c r="LJ38" s="99"/>
      <c r="LK38" s="99"/>
      <c r="LL38" s="99"/>
      <c r="LM38" s="99"/>
      <c r="LN38" s="99"/>
      <c r="LO38" s="99"/>
      <c r="LP38" s="99"/>
      <c r="LQ38" s="99"/>
      <c r="LR38" s="99"/>
      <c r="LS38" s="99"/>
      <c r="LT38" s="99"/>
      <c r="LU38" s="99"/>
      <c r="LV38" s="99"/>
      <c r="LW38" s="99"/>
      <c r="LX38" s="99"/>
      <c r="LY38" s="99"/>
      <c r="LZ38" s="99"/>
      <c r="MA38" s="99"/>
      <c r="MB38" s="99"/>
      <c r="MC38" s="99"/>
      <c r="MD38" s="99"/>
      <c r="ME38" s="99"/>
      <c r="MF38" s="99"/>
      <c r="MG38" s="99"/>
      <c r="MH38" s="99"/>
      <c r="MI38" s="99"/>
      <c r="MJ38" s="99"/>
      <c r="MK38" s="99"/>
      <c r="ML38" s="99"/>
      <c r="MM38" s="99"/>
      <c r="MN38" s="99"/>
      <c r="MO38" s="99"/>
      <c r="MP38" s="99"/>
      <c r="MQ38" s="99"/>
      <c r="MR38" s="99"/>
      <c r="MS38" s="99"/>
      <c r="MT38" s="99"/>
      <c r="MU38" s="99"/>
      <c r="MV38" s="99"/>
      <c r="MW38" s="99"/>
      <c r="MX38" s="99"/>
      <c r="MY38" s="99"/>
      <c r="MZ38" s="99"/>
      <c r="NA38" s="99"/>
      <c r="NB38" s="99"/>
      <c r="NC38" s="99"/>
      <c r="ND38" s="99"/>
      <c r="NE38" s="99"/>
      <c r="NF38" s="99"/>
      <c r="NG38" s="99"/>
      <c r="NH38" s="99"/>
      <c r="NI38" s="99"/>
      <c r="NJ38" s="99"/>
      <c r="NK38" s="99"/>
      <c r="NL38" s="99"/>
      <c r="NM38" s="99"/>
      <c r="NN38" s="99"/>
      <c r="NO38" s="99"/>
      <c r="NP38" s="99"/>
      <c r="NQ38" s="99"/>
      <c r="NR38" s="99"/>
      <c r="NS38" s="99"/>
      <c r="NT38" s="99"/>
      <c r="NU38" s="99"/>
      <c r="NV38" s="99"/>
      <c r="NW38" s="99"/>
      <c r="NX38" s="99"/>
      <c r="NY38" s="99"/>
      <c r="NZ38" s="99"/>
      <c r="OA38" s="99"/>
      <c r="OB38" s="99"/>
      <c r="OC38" s="99"/>
      <c r="OD38" s="99"/>
      <c r="OE38" s="99"/>
      <c r="OF38" s="99"/>
      <c r="OG38" s="99"/>
      <c r="OH38" s="99"/>
      <c r="OI38" s="99"/>
      <c r="OJ38" s="99"/>
      <c r="OK38" s="99"/>
      <c r="OL38" s="99"/>
      <c r="OM38" s="99"/>
      <c r="ON38" s="99"/>
      <c r="OO38" s="99"/>
      <c r="OP38" s="99"/>
      <c r="OQ38" s="99"/>
      <c r="OR38" s="99"/>
      <c r="OS38" s="99"/>
      <c r="OT38" s="99"/>
      <c r="OU38" s="99"/>
      <c r="OV38" s="99"/>
      <c r="OW38" s="99"/>
      <c r="OX38" s="99"/>
      <c r="OY38" s="99"/>
      <c r="OZ38" s="99"/>
      <c r="PA38" s="99"/>
      <c r="PB38" s="99"/>
      <c r="PC38" s="99"/>
      <c r="PD38" s="99"/>
      <c r="PE38" s="99"/>
      <c r="PF38" s="99"/>
      <c r="PG38" s="99"/>
      <c r="PH38" s="99"/>
      <c r="PI38" s="99"/>
      <c r="PJ38" s="99"/>
      <c r="PK38" s="99"/>
      <c r="PL38" s="99"/>
      <c r="PM38" s="99"/>
      <c r="PN38" s="99"/>
      <c r="PO38" s="99"/>
      <c r="PP38" s="99"/>
      <c r="PQ38" s="99"/>
      <c r="PR38" s="99"/>
      <c r="PS38" s="99"/>
      <c r="PT38" s="99"/>
      <c r="PU38" s="99"/>
      <c r="PV38" s="99"/>
      <c r="PW38" s="99"/>
      <c r="PX38" s="99"/>
      <c r="PY38" s="99"/>
      <c r="PZ38" s="99"/>
      <c r="QA38" s="99"/>
      <c r="QB38" s="99"/>
      <c r="QC38" s="99"/>
      <c r="QD38" s="99"/>
      <c r="QE38" s="99"/>
      <c r="QF38" s="99"/>
      <c r="QG38" s="99"/>
      <c r="QH38" s="99"/>
      <c r="QI38" s="99"/>
      <c r="QJ38" s="99"/>
      <c r="QK38" s="99"/>
      <c r="QL38" s="99"/>
      <c r="QM38" s="99"/>
      <c r="QN38" s="99"/>
      <c r="QO38" s="99"/>
      <c r="QP38" s="99"/>
      <c r="QQ38" s="99"/>
      <c r="QR38" s="99"/>
      <c r="QS38" s="99"/>
      <c r="QT38" s="99"/>
      <c r="QU38" s="99"/>
      <c r="QV38" s="99"/>
      <c r="QW38" s="99"/>
      <c r="QX38" s="99"/>
      <c r="QY38" s="99"/>
      <c r="QZ38" s="99"/>
      <c r="RA38" s="99"/>
      <c r="RB38" s="99"/>
      <c r="RC38" s="99"/>
      <c r="RD38" s="99"/>
      <c r="RE38" s="99"/>
      <c r="RF38" s="99"/>
      <c r="RG38" s="99"/>
      <c r="RH38" s="99"/>
      <c r="RI38" s="99"/>
      <c r="RJ38" s="99"/>
      <c r="RK38" s="99"/>
      <c r="RL38" s="99"/>
      <c r="RM38" s="99"/>
      <c r="RN38" s="99"/>
      <c r="RO38" s="99"/>
      <c r="RP38" s="99"/>
      <c r="RQ38" s="99"/>
      <c r="RR38" s="99"/>
      <c r="RS38" s="99"/>
      <c r="RT38" s="99"/>
      <c r="RU38" s="99"/>
      <c r="RV38" s="99"/>
      <c r="RW38" s="99"/>
      <c r="RX38" s="99"/>
      <c r="RY38" s="99"/>
      <c r="RZ38" s="99"/>
      <c r="SA38" s="99"/>
      <c r="SB38" s="99"/>
      <c r="SC38" s="99"/>
      <c r="SD38" s="99"/>
      <c r="SE38" s="99"/>
      <c r="SF38" s="99"/>
      <c r="SG38" s="99"/>
      <c r="SH38" s="99"/>
      <c r="SI38" s="99"/>
      <c r="SJ38" s="99"/>
      <c r="SK38" s="99"/>
      <c r="SL38" s="99"/>
      <c r="SM38" s="99"/>
      <c r="SN38" s="99"/>
      <c r="SO38" s="99"/>
      <c r="SP38" s="99"/>
      <c r="SQ38" s="99"/>
      <c r="SR38" s="99"/>
      <c r="SS38" s="99"/>
      <c r="ST38" s="99"/>
      <c r="SU38" s="99"/>
    </row>
    <row r="39" spans="1:515" s="16" customFormat="1" ht="15" customHeight="1">
      <c r="A39" s="53"/>
      <c r="B39" s="93" t="s">
        <v>119</v>
      </c>
      <c r="C39" s="93"/>
      <c r="D39" s="52"/>
      <c r="E39" s="52"/>
      <c r="F39" s="52"/>
      <c r="G39" s="93" t="s">
        <v>401</v>
      </c>
      <c r="H39" s="52"/>
      <c r="I39" s="52"/>
      <c r="J39" s="52" t="s">
        <v>120</v>
      </c>
      <c r="K39" s="93"/>
      <c r="L39" s="52"/>
      <c r="M39" s="142" t="s">
        <v>132</v>
      </c>
      <c r="N39" s="52"/>
      <c r="O39" s="52"/>
      <c r="P39" s="52"/>
      <c r="Q39" s="155"/>
      <c r="R39" s="99"/>
      <c r="S39" s="99"/>
      <c r="T39" s="99"/>
      <c r="U39" s="99"/>
      <c r="V39" s="99"/>
      <c r="W39" s="99"/>
      <c r="X39" s="99"/>
      <c r="Y39" s="99"/>
      <c r="Z39" s="99"/>
      <c r="AA39" s="99"/>
      <c r="AB39" s="99"/>
      <c r="AC39" s="99"/>
      <c r="AD39" s="99"/>
      <c r="AE39" s="99"/>
      <c r="AF39" s="99"/>
      <c r="AG39" s="99"/>
      <c r="AH39" s="99"/>
      <c r="AI39" s="99"/>
      <c r="AJ39" s="99"/>
      <c r="AK39" s="99"/>
      <c r="AL39" s="99"/>
      <c r="AM39" s="99"/>
      <c r="AN39" s="99"/>
      <c r="AO39" s="99"/>
      <c r="AP39" s="99"/>
      <c r="AQ39" s="99"/>
      <c r="AR39" s="99"/>
      <c r="AS39" s="99"/>
      <c r="AT39" s="99"/>
      <c r="AU39" s="99"/>
      <c r="AV39" s="99"/>
      <c r="AW39" s="99"/>
      <c r="AX39" s="99"/>
      <c r="AY39" s="99"/>
      <c r="AZ39" s="99"/>
      <c r="BA39" s="99"/>
      <c r="BB39" s="99"/>
      <c r="BC39" s="99"/>
      <c r="BD39" s="99"/>
      <c r="BE39" s="99"/>
      <c r="BF39" s="99"/>
      <c r="BG39" s="99"/>
      <c r="BH39" s="99"/>
      <c r="BI39" s="99"/>
      <c r="BJ39" s="99"/>
      <c r="BK39" s="99"/>
      <c r="BL39" s="99"/>
      <c r="BM39" s="99"/>
      <c r="BN39" s="99"/>
      <c r="BO39" s="99"/>
      <c r="BP39" s="99"/>
      <c r="BQ39" s="99"/>
      <c r="BR39" s="99"/>
      <c r="BS39" s="99"/>
      <c r="BT39" s="99"/>
      <c r="BU39" s="99"/>
      <c r="BV39" s="99"/>
      <c r="BW39" s="99"/>
      <c r="BX39" s="99"/>
      <c r="BY39" s="99"/>
      <c r="BZ39" s="99"/>
      <c r="CA39" s="99"/>
      <c r="CB39" s="99"/>
      <c r="CC39" s="99"/>
      <c r="CD39" s="99"/>
      <c r="CE39" s="99"/>
      <c r="CF39" s="99"/>
      <c r="CG39" s="99"/>
      <c r="CH39" s="99"/>
      <c r="CI39" s="99"/>
      <c r="CJ39" s="99"/>
      <c r="CK39" s="99"/>
      <c r="CL39" s="99"/>
      <c r="CM39" s="99"/>
      <c r="CN39" s="99"/>
      <c r="CO39" s="99"/>
      <c r="CP39" s="99"/>
      <c r="CQ39" s="99"/>
      <c r="CR39" s="99"/>
      <c r="CS39" s="99"/>
      <c r="CT39" s="99"/>
      <c r="CU39" s="99"/>
      <c r="CV39" s="99"/>
      <c r="CW39" s="99"/>
      <c r="CX39" s="99"/>
      <c r="CY39" s="99"/>
      <c r="CZ39" s="99"/>
      <c r="DA39" s="99"/>
      <c r="DB39" s="99"/>
      <c r="DC39" s="99"/>
      <c r="DD39" s="99"/>
      <c r="DE39" s="99"/>
      <c r="DF39" s="99"/>
      <c r="DG39" s="99"/>
      <c r="DH39" s="99"/>
      <c r="DI39" s="99"/>
      <c r="DJ39" s="99"/>
      <c r="DK39" s="99"/>
      <c r="DL39" s="99"/>
      <c r="DM39" s="99"/>
      <c r="DN39" s="99"/>
      <c r="DO39" s="99"/>
      <c r="DP39" s="99"/>
      <c r="DQ39" s="99"/>
      <c r="DR39" s="99"/>
      <c r="DS39" s="99"/>
      <c r="DT39" s="99"/>
      <c r="DU39" s="99"/>
      <c r="DV39" s="99"/>
      <c r="DW39" s="99"/>
      <c r="DX39" s="99"/>
      <c r="DY39" s="99"/>
      <c r="DZ39" s="99"/>
      <c r="EA39" s="99"/>
      <c r="EB39" s="99"/>
      <c r="EC39" s="99"/>
      <c r="ED39" s="99"/>
      <c r="EE39" s="99"/>
      <c r="EF39" s="99"/>
      <c r="EG39" s="99"/>
      <c r="EH39" s="99"/>
      <c r="EI39" s="99"/>
      <c r="EJ39" s="99"/>
      <c r="EK39" s="99"/>
      <c r="EL39" s="99"/>
      <c r="EM39" s="99"/>
      <c r="EN39" s="99"/>
      <c r="EO39" s="99"/>
      <c r="EP39" s="99"/>
      <c r="EQ39" s="99"/>
      <c r="ER39" s="99"/>
      <c r="ES39" s="99"/>
      <c r="ET39" s="99"/>
      <c r="EU39" s="99"/>
      <c r="EV39" s="99"/>
      <c r="EW39" s="99"/>
      <c r="EX39" s="99"/>
      <c r="EY39" s="99"/>
      <c r="EZ39" s="99"/>
      <c r="FA39" s="99"/>
      <c r="FB39" s="99"/>
      <c r="FC39" s="99"/>
      <c r="FD39" s="99"/>
      <c r="FE39" s="99"/>
      <c r="FF39" s="99"/>
      <c r="FG39" s="99"/>
      <c r="FH39" s="99"/>
      <c r="FI39" s="99"/>
      <c r="FJ39" s="99"/>
      <c r="FK39" s="99"/>
      <c r="FL39" s="99"/>
      <c r="FM39" s="99"/>
      <c r="FN39" s="99"/>
      <c r="FO39" s="99"/>
      <c r="FP39" s="99"/>
      <c r="FQ39" s="99"/>
      <c r="FR39" s="99"/>
      <c r="FS39" s="99"/>
      <c r="FT39" s="99"/>
      <c r="FU39" s="99"/>
      <c r="FV39" s="99"/>
      <c r="FW39" s="99"/>
      <c r="FX39" s="99"/>
      <c r="FY39" s="99"/>
      <c r="FZ39" s="99"/>
      <c r="GA39" s="99"/>
      <c r="GB39" s="99"/>
      <c r="GC39" s="99"/>
      <c r="GD39" s="99"/>
      <c r="GE39" s="99"/>
      <c r="GF39" s="99"/>
      <c r="GG39" s="99"/>
      <c r="GH39" s="99"/>
      <c r="GI39" s="99"/>
      <c r="GJ39" s="99"/>
      <c r="GK39" s="99"/>
      <c r="GL39" s="99"/>
      <c r="GM39" s="99"/>
      <c r="GN39" s="99"/>
      <c r="GO39" s="99"/>
      <c r="GP39" s="99"/>
      <c r="GQ39" s="99"/>
      <c r="GR39" s="99"/>
      <c r="GS39" s="99"/>
      <c r="GT39" s="99"/>
      <c r="GU39" s="99"/>
      <c r="GV39" s="99"/>
      <c r="GW39" s="99"/>
      <c r="GX39" s="99"/>
      <c r="GY39" s="99"/>
      <c r="GZ39" s="99"/>
      <c r="HA39" s="99"/>
      <c r="HB39" s="99"/>
      <c r="HC39" s="99"/>
      <c r="HD39" s="99"/>
      <c r="HE39" s="99"/>
      <c r="HF39" s="99"/>
      <c r="HG39" s="99"/>
      <c r="HH39" s="99"/>
      <c r="HI39" s="99"/>
      <c r="HJ39" s="99"/>
      <c r="HK39" s="99"/>
      <c r="HL39" s="99"/>
      <c r="HM39" s="99"/>
      <c r="HN39" s="99"/>
      <c r="HO39" s="99"/>
      <c r="HP39" s="99"/>
      <c r="HQ39" s="99"/>
      <c r="HR39" s="99"/>
      <c r="HS39" s="99"/>
      <c r="HT39" s="99"/>
      <c r="HU39" s="99"/>
      <c r="HV39" s="99"/>
      <c r="HW39" s="99"/>
      <c r="HX39" s="99"/>
      <c r="HY39" s="99"/>
      <c r="HZ39" s="99"/>
      <c r="IA39" s="99"/>
      <c r="IB39" s="99"/>
      <c r="IC39" s="99"/>
      <c r="ID39" s="99"/>
      <c r="IE39" s="99"/>
      <c r="IF39" s="99"/>
      <c r="IG39" s="99"/>
      <c r="IH39" s="99"/>
      <c r="II39" s="99"/>
      <c r="IJ39" s="99"/>
      <c r="IK39" s="99"/>
      <c r="IL39" s="99"/>
      <c r="IM39" s="99"/>
      <c r="IN39" s="99"/>
      <c r="IO39" s="99"/>
      <c r="IP39" s="99"/>
      <c r="IQ39" s="99"/>
      <c r="IR39" s="99"/>
      <c r="IS39" s="99"/>
      <c r="IT39" s="99"/>
      <c r="IU39" s="99"/>
      <c r="IV39" s="99"/>
      <c r="IW39" s="99"/>
      <c r="IX39" s="99"/>
      <c r="IY39" s="99"/>
      <c r="IZ39" s="99"/>
      <c r="JA39" s="99"/>
      <c r="JB39" s="99"/>
      <c r="JC39" s="99"/>
      <c r="JD39" s="99"/>
      <c r="JE39" s="99"/>
      <c r="JF39" s="99"/>
      <c r="JG39" s="99"/>
      <c r="JH39" s="99"/>
      <c r="JI39" s="99"/>
      <c r="JJ39" s="99"/>
      <c r="JK39" s="99"/>
      <c r="JL39" s="99"/>
      <c r="JM39" s="99"/>
      <c r="JN39" s="99"/>
      <c r="JO39" s="99"/>
      <c r="JP39" s="99"/>
      <c r="JQ39" s="99"/>
      <c r="JR39" s="99"/>
      <c r="JS39" s="99"/>
      <c r="JT39" s="99"/>
      <c r="JU39" s="99"/>
      <c r="JV39" s="99"/>
      <c r="JW39" s="99"/>
      <c r="JX39" s="99"/>
      <c r="JY39" s="99"/>
      <c r="JZ39" s="99"/>
      <c r="KA39" s="99"/>
      <c r="KB39" s="99"/>
      <c r="KC39" s="99"/>
      <c r="KD39" s="99"/>
      <c r="KE39" s="99"/>
      <c r="KF39" s="99"/>
      <c r="KG39" s="99"/>
      <c r="KH39" s="99"/>
      <c r="KI39" s="99"/>
      <c r="KJ39" s="99"/>
      <c r="KK39" s="99"/>
      <c r="KL39" s="99"/>
      <c r="KM39" s="99"/>
      <c r="KN39" s="99"/>
      <c r="KO39" s="99"/>
      <c r="KP39" s="99"/>
      <c r="KQ39" s="99"/>
      <c r="KR39" s="99"/>
      <c r="KS39" s="99"/>
      <c r="KT39" s="99"/>
      <c r="KU39" s="99"/>
      <c r="KV39" s="99"/>
      <c r="KW39" s="99"/>
      <c r="KX39" s="99"/>
      <c r="KY39" s="99"/>
      <c r="KZ39" s="99"/>
      <c r="LA39" s="99"/>
      <c r="LB39" s="99"/>
      <c r="LC39" s="99"/>
      <c r="LD39" s="99"/>
      <c r="LE39" s="99"/>
      <c r="LF39" s="99"/>
      <c r="LG39" s="99"/>
      <c r="LH39" s="99"/>
      <c r="LI39" s="99"/>
      <c r="LJ39" s="99"/>
      <c r="LK39" s="99"/>
      <c r="LL39" s="99"/>
      <c r="LM39" s="99"/>
      <c r="LN39" s="99"/>
      <c r="LO39" s="99"/>
      <c r="LP39" s="99"/>
      <c r="LQ39" s="99"/>
      <c r="LR39" s="99"/>
      <c r="LS39" s="99"/>
      <c r="LT39" s="99"/>
      <c r="LU39" s="99"/>
      <c r="LV39" s="99"/>
      <c r="LW39" s="99"/>
      <c r="LX39" s="99"/>
      <c r="LY39" s="99"/>
      <c r="LZ39" s="99"/>
      <c r="MA39" s="99"/>
      <c r="MB39" s="99"/>
      <c r="MC39" s="99"/>
      <c r="MD39" s="99"/>
      <c r="ME39" s="99"/>
      <c r="MF39" s="99"/>
      <c r="MG39" s="99"/>
      <c r="MH39" s="99"/>
      <c r="MI39" s="99"/>
      <c r="MJ39" s="99"/>
      <c r="MK39" s="99"/>
      <c r="ML39" s="99"/>
      <c r="MM39" s="99"/>
      <c r="MN39" s="99"/>
      <c r="MO39" s="99"/>
      <c r="MP39" s="99"/>
      <c r="MQ39" s="99"/>
      <c r="MR39" s="99"/>
      <c r="MS39" s="99"/>
      <c r="MT39" s="99"/>
      <c r="MU39" s="99"/>
      <c r="MV39" s="99"/>
      <c r="MW39" s="99"/>
      <c r="MX39" s="99"/>
      <c r="MY39" s="99"/>
      <c r="MZ39" s="99"/>
      <c r="NA39" s="99"/>
      <c r="NB39" s="99"/>
      <c r="NC39" s="99"/>
      <c r="ND39" s="99"/>
      <c r="NE39" s="99"/>
      <c r="NF39" s="99"/>
      <c r="NG39" s="99"/>
      <c r="NH39" s="99"/>
      <c r="NI39" s="99"/>
      <c r="NJ39" s="99"/>
      <c r="NK39" s="99"/>
      <c r="NL39" s="99"/>
      <c r="NM39" s="99"/>
      <c r="NN39" s="99"/>
      <c r="NO39" s="99"/>
      <c r="NP39" s="99"/>
      <c r="NQ39" s="99"/>
      <c r="NR39" s="99"/>
      <c r="NS39" s="99"/>
      <c r="NT39" s="99"/>
      <c r="NU39" s="99"/>
      <c r="NV39" s="99"/>
      <c r="NW39" s="99"/>
      <c r="NX39" s="99"/>
      <c r="NY39" s="99"/>
      <c r="NZ39" s="99"/>
      <c r="OA39" s="99"/>
      <c r="OB39" s="99"/>
      <c r="OC39" s="99"/>
      <c r="OD39" s="99"/>
      <c r="OE39" s="99"/>
      <c r="OF39" s="99"/>
      <c r="OG39" s="99"/>
      <c r="OH39" s="99"/>
      <c r="OI39" s="99"/>
      <c r="OJ39" s="99"/>
      <c r="OK39" s="99"/>
      <c r="OL39" s="99"/>
      <c r="OM39" s="99"/>
      <c r="ON39" s="99"/>
      <c r="OO39" s="99"/>
      <c r="OP39" s="99"/>
      <c r="OQ39" s="99"/>
      <c r="OR39" s="99"/>
      <c r="OS39" s="99"/>
      <c r="OT39" s="99"/>
      <c r="OU39" s="99"/>
      <c r="OV39" s="99"/>
      <c r="OW39" s="99"/>
      <c r="OX39" s="99"/>
      <c r="OY39" s="99"/>
      <c r="OZ39" s="99"/>
      <c r="PA39" s="99"/>
      <c r="PB39" s="99"/>
      <c r="PC39" s="99"/>
      <c r="PD39" s="99"/>
      <c r="PE39" s="99"/>
      <c r="PF39" s="99"/>
      <c r="PG39" s="99"/>
      <c r="PH39" s="99"/>
      <c r="PI39" s="99"/>
      <c r="PJ39" s="99"/>
      <c r="PK39" s="99"/>
      <c r="PL39" s="99"/>
      <c r="PM39" s="99"/>
      <c r="PN39" s="99"/>
      <c r="PO39" s="99"/>
      <c r="PP39" s="99"/>
      <c r="PQ39" s="99"/>
      <c r="PR39" s="99"/>
      <c r="PS39" s="99"/>
      <c r="PT39" s="99"/>
      <c r="PU39" s="99"/>
      <c r="PV39" s="99"/>
      <c r="PW39" s="99"/>
      <c r="PX39" s="99"/>
      <c r="PY39" s="99"/>
      <c r="PZ39" s="99"/>
      <c r="QA39" s="99"/>
      <c r="QB39" s="99"/>
      <c r="QC39" s="99"/>
      <c r="QD39" s="99"/>
      <c r="QE39" s="99"/>
      <c r="QF39" s="99"/>
      <c r="QG39" s="99"/>
      <c r="QH39" s="99"/>
      <c r="QI39" s="99"/>
      <c r="QJ39" s="99"/>
      <c r="QK39" s="99"/>
      <c r="QL39" s="99"/>
      <c r="QM39" s="99"/>
      <c r="QN39" s="99"/>
      <c r="QO39" s="99"/>
      <c r="QP39" s="99"/>
      <c r="QQ39" s="99"/>
      <c r="QR39" s="99"/>
      <c r="QS39" s="99"/>
      <c r="QT39" s="99"/>
      <c r="QU39" s="99"/>
      <c r="QV39" s="99"/>
      <c r="QW39" s="99"/>
      <c r="QX39" s="99"/>
      <c r="QY39" s="99"/>
      <c r="QZ39" s="99"/>
      <c r="RA39" s="99"/>
      <c r="RB39" s="99"/>
      <c r="RC39" s="99"/>
      <c r="RD39" s="99"/>
      <c r="RE39" s="99"/>
      <c r="RF39" s="99"/>
      <c r="RG39" s="99"/>
      <c r="RH39" s="99"/>
      <c r="RI39" s="99"/>
      <c r="RJ39" s="99"/>
      <c r="RK39" s="99"/>
      <c r="RL39" s="99"/>
      <c r="RM39" s="99"/>
      <c r="RN39" s="99"/>
      <c r="RO39" s="99"/>
      <c r="RP39" s="99"/>
      <c r="RQ39" s="99"/>
      <c r="RR39" s="99"/>
      <c r="RS39" s="99"/>
      <c r="RT39" s="99"/>
      <c r="RU39" s="99"/>
      <c r="RV39" s="99"/>
      <c r="RW39" s="99"/>
      <c r="RX39" s="99"/>
      <c r="RY39" s="99"/>
      <c r="RZ39" s="99"/>
      <c r="SA39" s="99"/>
      <c r="SB39" s="99"/>
      <c r="SC39" s="99"/>
      <c r="SD39" s="99"/>
      <c r="SE39" s="99"/>
      <c r="SF39" s="99"/>
      <c r="SG39" s="99"/>
      <c r="SH39" s="99"/>
      <c r="SI39" s="99"/>
      <c r="SJ39" s="99"/>
      <c r="SK39" s="99"/>
      <c r="SL39" s="99"/>
      <c r="SM39" s="99"/>
      <c r="SN39" s="99"/>
      <c r="SO39" s="99"/>
      <c r="SP39" s="99"/>
      <c r="SQ39" s="99"/>
      <c r="SR39" s="99"/>
      <c r="SS39" s="99"/>
      <c r="ST39" s="99"/>
      <c r="SU39" s="99"/>
    </row>
    <row r="40" spans="1:515" s="16" customFormat="1" ht="7.9" customHeight="1">
      <c r="A40" s="53"/>
      <c r="B40" s="52"/>
      <c r="C40" s="52"/>
      <c r="D40" s="52"/>
      <c r="E40" s="52"/>
      <c r="F40" s="52"/>
      <c r="G40" s="52"/>
      <c r="H40" s="52"/>
      <c r="I40" s="52"/>
      <c r="J40" s="52"/>
      <c r="K40" s="52"/>
      <c r="L40" s="52"/>
      <c r="M40" s="93"/>
      <c r="N40" s="52"/>
      <c r="O40" s="52"/>
      <c r="P40" s="52"/>
      <c r="Q40" s="155"/>
      <c r="R40" s="99"/>
      <c r="S40" s="99"/>
      <c r="T40" s="99"/>
      <c r="U40" s="99"/>
      <c r="V40" s="99"/>
      <c r="W40" s="99"/>
      <c r="X40" s="99"/>
      <c r="Y40" s="99"/>
      <c r="Z40" s="99"/>
      <c r="AA40" s="99"/>
      <c r="AB40" s="99"/>
      <c r="AC40" s="99"/>
      <c r="AD40" s="99"/>
      <c r="AE40" s="99"/>
      <c r="AF40" s="99"/>
      <c r="AG40" s="99"/>
      <c r="AH40" s="99"/>
      <c r="AI40" s="99"/>
      <c r="AJ40" s="99"/>
      <c r="AK40" s="99"/>
      <c r="AL40" s="99"/>
      <c r="AM40" s="99"/>
      <c r="AN40" s="99"/>
      <c r="AO40" s="99"/>
      <c r="AP40" s="99"/>
      <c r="AQ40" s="99"/>
      <c r="AR40" s="99"/>
      <c r="AS40" s="99"/>
      <c r="AT40" s="99"/>
      <c r="AU40" s="99"/>
      <c r="AV40" s="99"/>
      <c r="AW40" s="99"/>
      <c r="AX40" s="99"/>
      <c r="AY40" s="99"/>
      <c r="AZ40" s="99"/>
      <c r="BA40" s="99"/>
      <c r="BB40" s="99"/>
      <c r="BC40" s="99"/>
      <c r="BD40" s="99"/>
      <c r="BE40" s="99"/>
      <c r="BF40" s="99"/>
      <c r="BG40" s="99"/>
      <c r="BH40" s="99"/>
      <c r="BI40" s="99"/>
      <c r="BJ40" s="99"/>
      <c r="BK40" s="99"/>
      <c r="BL40" s="99"/>
      <c r="BM40" s="99"/>
      <c r="BN40" s="99"/>
      <c r="BO40" s="99"/>
      <c r="BP40" s="99"/>
      <c r="BQ40" s="99"/>
      <c r="BR40" s="99"/>
      <c r="BS40" s="99"/>
      <c r="BT40" s="99"/>
      <c r="BU40" s="99"/>
      <c r="BV40" s="99"/>
      <c r="BW40" s="99"/>
      <c r="BX40" s="99"/>
      <c r="BY40" s="99"/>
      <c r="BZ40" s="99"/>
      <c r="CA40" s="99"/>
      <c r="CB40" s="99"/>
      <c r="CC40" s="99"/>
      <c r="CD40" s="99"/>
      <c r="CE40" s="99"/>
      <c r="CF40" s="99"/>
      <c r="CG40" s="99"/>
      <c r="CH40" s="99"/>
      <c r="CI40" s="99"/>
      <c r="CJ40" s="99"/>
      <c r="CK40" s="99"/>
      <c r="CL40" s="99"/>
      <c r="CM40" s="99"/>
      <c r="CN40" s="99"/>
      <c r="CO40" s="99"/>
      <c r="CP40" s="99"/>
      <c r="CQ40" s="99"/>
      <c r="CR40" s="99"/>
      <c r="CS40" s="99"/>
      <c r="CT40" s="99"/>
      <c r="CU40" s="99"/>
      <c r="CV40" s="99"/>
      <c r="CW40" s="99"/>
      <c r="CX40" s="99"/>
      <c r="CY40" s="99"/>
      <c r="CZ40" s="99"/>
      <c r="DA40" s="99"/>
      <c r="DB40" s="99"/>
      <c r="DC40" s="99"/>
      <c r="DD40" s="99"/>
      <c r="DE40" s="99"/>
      <c r="DF40" s="99"/>
      <c r="DG40" s="99"/>
      <c r="DH40" s="99"/>
      <c r="DI40" s="99"/>
      <c r="DJ40" s="99"/>
      <c r="DK40" s="99"/>
      <c r="DL40" s="99"/>
      <c r="DM40" s="99"/>
      <c r="DN40" s="99"/>
      <c r="DO40" s="99"/>
      <c r="DP40" s="99"/>
      <c r="DQ40" s="99"/>
      <c r="DR40" s="99"/>
      <c r="DS40" s="99"/>
      <c r="DT40" s="99"/>
      <c r="DU40" s="99"/>
      <c r="DV40" s="99"/>
      <c r="DW40" s="99"/>
      <c r="DX40" s="99"/>
      <c r="DY40" s="99"/>
      <c r="DZ40" s="99"/>
      <c r="EA40" s="99"/>
      <c r="EB40" s="99"/>
      <c r="EC40" s="99"/>
      <c r="ED40" s="99"/>
      <c r="EE40" s="99"/>
      <c r="EF40" s="99"/>
      <c r="EG40" s="99"/>
      <c r="EH40" s="99"/>
      <c r="EI40" s="99"/>
      <c r="EJ40" s="99"/>
      <c r="EK40" s="99"/>
      <c r="EL40" s="99"/>
      <c r="EM40" s="99"/>
      <c r="EN40" s="99"/>
      <c r="EO40" s="99"/>
      <c r="EP40" s="99"/>
      <c r="EQ40" s="99"/>
      <c r="ER40" s="99"/>
      <c r="ES40" s="99"/>
      <c r="ET40" s="99"/>
      <c r="EU40" s="99"/>
      <c r="EV40" s="99"/>
      <c r="EW40" s="99"/>
      <c r="EX40" s="99"/>
      <c r="EY40" s="99"/>
      <c r="EZ40" s="99"/>
      <c r="FA40" s="99"/>
      <c r="FB40" s="99"/>
      <c r="FC40" s="99"/>
      <c r="FD40" s="99"/>
      <c r="FE40" s="99"/>
      <c r="FF40" s="99"/>
      <c r="FG40" s="99"/>
      <c r="FH40" s="99"/>
      <c r="FI40" s="99"/>
      <c r="FJ40" s="99"/>
      <c r="FK40" s="99"/>
      <c r="FL40" s="99"/>
      <c r="FM40" s="99"/>
      <c r="FN40" s="99"/>
      <c r="FO40" s="99"/>
      <c r="FP40" s="99"/>
      <c r="FQ40" s="99"/>
      <c r="FR40" s="99"/>
      <c r="FS40" s="99"/>
      <c r="FT40" s="99"/>
      <c r="FU40" s="99"/>
      <c r="FV40" s="99"/>
      <c r="FW40" s="99"/>
      <c r="FX40" s="99"/>
      <c r="FY40" s="99"/>
      <c r="FZ40" s="99"/>
      <c r="GA40" s="99"/>
      <c r="GB40" s="99"/>
      <c r="GC40" s="99"/>
      <c r="GD40" s="99"/>
      <c r="GE40" s="99"/>
      <c r="GF40" s="99"/>
      <c r="GG40" s="99"/>
      <c r="GH40" s="99"/>
      <c r="GI40" s="99"/>
      <c r="GJ40" s="99"/>
      <c r="GK40" s="99"/>
      <c r="GL40" s="99"/>
      <c r="GM40" s="99"/>
      <c r="GN40" s="99"/>
      <c r="GO40" s="99"/>
      <c r="GP40" s="99"/>
      <c r="GQ40" s="99"/>
      <c r="GR40" s="99"/>
      <c r="GS40" s="99"/>
      <c r="GT40" s="99"/>
      <c r="GU40" s="99"/>
      <c r="GV40" s="99"/>
      <c r="GW40" s="99"/>
      <c r="GX40" s="99"/>
      <c r="GY40" s="99"/>
      <c r="GZ40" s="99"/>
      <c r="HA40" s="99"/>
      <c r="HB40" s="99"/>
      <c r="HC40" s="99"/>
      <c r="HD40" s="99"/>
      <c r="HE40" s="99"/>
      <c r="HF40" s="99"/>
      <c r="HG40" s="99"/>
      <c r="HH40" s="99"/>
      <c r="HI40" s="99"/>
      <c r="HJ40" s="99"/>
      <c r="HK40" s="99"/>
      <c r="HL40" s="99"/>
      <c r="HM40" s="99"/>
      <c r="HN40" s="99"/>
      <c r="HO40" s="99"/>
      <c r="HP40" s="99"/>
      <c r="HQ40" s="99"/>
      <c r="HR40" s="99"/>
      <c r="HS40" s="99"/>
      <c r="HT40" s="99"/>
      <c r="HU40" s="99"/>
      <c r="HV40" s="99"/>
      <c r="HW40" s="99"/>
      <c r="HX40" s="99"/>
      <c r="HY40" s="99"/>
      <c r="HZ40" s="99"/>
      <c r="IA40" s="99"/>
      <c r="IB40" s="99"/>
      <c r="IC40" s="99"/>
      <c r="ID40" s="99"/>
      <c r="IE40" s="99"/>
      <c r="IF40" s="99"/>
      <c r="IG40" s="99"/>
      <c r="IH40" s="99"/>
      <c r="II40" s="99"/>
      <c r="IJ40" s="99"/>
      <c r="IK40" s="99"/>
      <c r="IL40" s="99"/>
      <c r="IM40" s="99"/>
      <c r="IN40" s="99"/>
      <c r="IO40" s="99"/>
      <c r="IP40" s="99"/>
      <c r="IQ40" s="99"/>
      <c r="IR40" s="99"/>
      <c r="IS40" s="99"/>
      <c r="IT40" s="99"/>
      <c r="IU40" s="99"/>
      <c r="IV40" s="99"/>
      <c r="IW40" s="99"/>
      <c r="IX40" s="99"/>
      <c r="IY40" s="99"/>
      <c r="IZ40" s="99"/>
      <c r="JA40" s="99"/>
      <c r="JB40" s="99"/>
      <c r="JC40" s="99"/>
      <c r="JD40" s="99"/>
      <c r="JE40" s="99"/>
      <c r="JF40" s="99"/>
      <c r="JG40" s="99"/>
      <c r="JH40" s="99"/>
      <c r="JI40" s="99"/>
      <c r="JJ40" s="99"/>
      <c r="JK40" s="99"/>
      <c r="JL40" s="99"/>
      <c r="JM40" s="99"/>
      <c r="JN40" s="99"/>
      <c r="JO40" s="99"/>
      <c r="JP40" s="99"/>
      <c r="JQ40" s="99"/>
      <c r="JR40" s="99"/>
      <c r="JS40" s="99"/>
      <c r="JT40" s="99"/>
      <c r="JU40" s="99"/>
      <c r="JV40" s="99"/>
      <c r="JW40" s="99"/>
      <c r="JX40" s="99"/>
      <c r="JY40" s="99"/>
      <c r="JZ40" s="99"/>
      <c r="KA40" s="99"/>
      <c r="KB40" s="99"/>
      <c r="KC40" s="99"/>
      <c r="KD40" s="99"/>
      <c r="KE40" s="99"/>
      <c r="KF40" s="99"/>
      <c r="KG40" s="99"/>
      <c r="KH40" s="99"/>
      <c r="KI40" s="99"/>
      <c r="KJ40" s="99"/>
      <c r="KK40" s="99"/>
      <c r="KL40" s="99"/>
      <c r="KM40" s="99"/>
      <c r="KN40" s="99"/>
      <c r="KO40" s="99"/>
      <c r="KP40" s="99"/>
      <c r="KQ40" s="99"/>
      <c r="KR40" s="99"/>
      <c r="KS40" s="99"/>
      <c r="KT40" s="99"/>
      <c r="KU40" s="99"/>
      <c r="KV40" s="99"/>
      <c r="KW40" s="99"/>
      <c r="KX40" s="99"/>
      <c r="KY40" s="99"/>
      <c r="KZ40" s="99"/>
      <c r="LA40" s="99"/>
      <c r="LB40" s="99"/>
      <c r="LC40" s="99"/>
      <c r="LD40" s="99"/>
      <c r="LE40" s="99"/>
      <c r="LF40" s="99"/>
      <c r="LG40" s="99"/>
      <c r="LH40" s="99"/>
      <c r="LI40" s="99"/>
      <c r="LJ40" s="99"/>
      <c r="LK40" s="99"/>
      <c r="LL40" s="99"/>
      <c r="LM40" s="99"/>
      <c r="LN40" s="99"/>
      <c r="LO40" s="99"/>
      <c r="LP40" s="99"/>
      <c r="LQ40" s="99"/>
      <c r="LR40" s="99"/>
      <c r="LS40" s="99"/>
      <c r="LT40" s="99"/>
      <c r="LU40" s="99"/>
      <c r="LV40" s="99"/>
      <c r="LW40" s="99"/>
      <c r="LX40" s="99"/>
      <c r="LY40" s="99"/>
      <c r="LZ40" s="99"/>
      <c r="MA40" s="99"/>
      <c r="MB40" s="99"/>
      <c r="MC40" s="99"/>
      <c r="MD40" s="99"/>
      <c r="ME40" s="99"/>
      <c r="MF40" s="99"/>
      <c r="MG40" s="99"/>
      <c r="MH40" s="99"/>
      <c r="MI40" s="99"/>
      <c r="MJ40" s="99"/>
      <c r="MK40" s="99"/>
      <c r="ML40" s="99"/>
      <c r="MM40" s="99"/>
      <c r="MN40" s="99"/>
      <c r="MO40" s="99"/>
      <c r="MP40" s="99"/>
      <c r="MQ40" s="99"/>
      <c r="MR40" s="99"/>
      <c r="MS40" s="99"/>
      <c r="MT40" s="99"/>
      <c r="MU40" s="99"/>
      <c r="MV40" s="99"/>
      <c r="MW40" s="99"/>
      <c r="MX40" s="99"/>
      <c r="MY40" s="99"/>
      <c r="MZ40" s="99"/>
      <c r="NA40" s="99"/>
      <c r="NB40" s="99"/>
      <c r="NC40" s="99"/>
      <c r="ND40" s="99"/>
      <c r="NE40" s="99"/>
      <c r="NF40" s="99"/>
      <c r="NG40" s="99"/>
      <c r="NH40" s="99"/>
      <c r="NI40" s="99"/>
      <c r="NJ40" s="99"/>
      <c r="NK40" s="99"/>
      <c r="NL40" s="99"/>
      <c r="NM40" s="99"/>
      <c r="NN40" s="99"/>
      <c r="NO40" s="99"/>
      <c r="NP40" s="99"/>
      <c r="NQ40" s="99"/>
      <c r="NR40" s="99"/>
      <c r="NS40" s="99"/>
      <c r="NT40" s="99"/>
      <c r="NU40" s="99"/>
      <c r="NV40" s="99"/>
      <c r="NW40" s="99"/>
      <c r="NX40" s="99"/>
      <c r="NY40" s="99"/>
      <c r="NZ40" s="99"/>
      <c r="OA40" s="99"/>
      <c r="OB40" s="99"/>
      <c r="OC40" s="99"/>
      <c r="OD40" s="99"/>
      <c r="OE40" s="99"/>
      <c r="OF40" s="99"/>
      <c r="OG40" s="99"/>
      <c r="OH40" s="99"/>
      <c r="OI40" s="99"/>
      <c r="OJ40" s="99"/>
      <c r="OK40" s="99"/>
      <c r="OL40" s="99"/>
      <c r="OM40" s="99"/>
      <c r="ON40" s="99"/>
      <c r="OO40" s="99"/>
      <c r="OP40" s="99"/>
      <c r="OQ40" s="99"/>
      <c r="OR40" s="99"/>
      <c r="OS40" s="99"/>
      <c r="OT40" s="99"/>
      <c r="OU40" s="99"/>
      <c r="OV40" s="99"/>
      <c r="OW40" s="99"/>
      <c r="OX40" s="99"/>
      <c r="OY40" s="99"/>
      <c r="OZ40" s="99"/>
      <c r="PA40" s="99"/>
      <c r="PB40" s="99"/>
      <c r="PC40" s="99"/>
      <c r="PD40" s="99"/>
      <c r="PE40" s="99"/>
      <c r="PF40" s="99"/>
      <c r="PG40" s="99"/>
      <c r="PH40" s="99"/>
      <c r="PI40" s="99"/>
      <c r="PJ40" s="99"/>
      <c r="PK40" s="99"/>
      <c r="PL40" s="99"/>
      <c r="PM40" s="99"/>
      <c r="PN40" s="99"/>
      <c r="PO40" s="99"/>
      <c r="PP40" s="99"/>
      <c r="PQ40" s="99"/>
      <c r="PR40" s="99"/>
      <c r="PS40" s="99"/>
      <c r="PT40" s="99"/>
      <c r="PU40" s="99"/>
      <c r="PV40" s="99"/>
      <c r="PW40" s="99"/>
      <c r="PX40" s="99"/>
      <c r="PY40" s="99"/>
      <c r="PZ40" s="99"/>
      <c r="QA40" s="99"/>
      <c r="QB40" s="99"/>
      <c r="QC40" s="99"/>
      <c r="QD40" s="99"/>
      <c r="QE40" s="99"/>
      <c r="QF40" s="99"/>
      <c r="QG40" s="99"/>
      <c r="QH40" s="99"/>
      <c r="QI40" s="99"/>
      <c r="QJ40" s="99"/>
      <c r="QK40" s="99"/>
      <c r="QL40" s="99"/>
      <c r="QM40" s="99"/>
      <c r="QN40" s="99"/>
      <c r="QO40" s="99"/>
      <c r="QP40" s="99"/>
      <c r="QQ40" s="99"/>
      <c r="QR40" s="99"/>
      <c r="QS40" s="99"/>
      <c r="QT40" s="99"/>
      <c r="QU40" s="99"/>
      <c r="QV40" s="99"/>
      <c r="QW40" s="99"/>
      <c r="QX40" s="99"/>
      <c r="QY40" s="99"/>
      <c r="QZ40" s="99"/>
      <c r="RA40" s="99"/>
      <c r="RB40" s="99"/>
      <c r="RC40" s="99"/>
      <c r="RD40" s="99"/>
      <c r="RE40" s="99"/>
      <c r="RF40" s="99"/>
      <c r="RG40" s="99"/>
      <c r="RH40" s="99"/>
      <c r="RI40" s="99"/>
      <c r="RJ40" s="99"/>
      <c r="RK40" s="99"/>
      <c r="RL40" s="99"/>
      <c r="RM40" s="99"/>
      <c r="RN40" s="99"/>
      <c r="RO40" s="99"/>
      <c r="RP40" s="99"/>
      <c r="RQ40" s="99"/>
      <c r="RR40" s="99"/>
      <c r="RS40" s="99"/>
      <c r="RT40" s="99"/>
      <c r="RU40" s="99"/>
      <c r="RV40" s="99"/>
      <c r="RW40" s="99"/>
      <c r="RX40" s="99"/>
      <c r="RY40" s="99"/>
      <c r="RZ40" s="99"/>
      <c r="SA40" s="99"/>
      <c r="SB40" s="99"/>
      <c r="SC40" s="99"/>
      <c r="SD40" s="99"/>
      <c r="SE40" s="99"/>
      <c r="SF40" s="99"/>
      <c r="SG40" s="99"/>
      <c r="SH40" s="99"/>
      <c r="SI40" s="99"/>
      <c r="SJ40" s="99"/>
      <c r="SK40" s="99"/>
      <c r="SL40" s="99"/>
      <c r="SM40" s="99"/>
      <c r="SN40" s="99"/>
      <c r="SO40" s="99"/>
      <c r="SP40" s="99"/>
      <c r="SQ40" s="99"/>
      <c r="SR40" s="99"/>
      <c r="SS40" s="99"/>
      <c r="ST40" s="99"/>
      <c r="SU40" s="99"/>
    </row>
    <row r="41" spans="1:515" s="16" customFormat="1" ht="15" customHeight="1">
      <c r="A41" s="244" t="s">
        <v>73</v>
      </c>
      <c r="B41" s="600" t="s">
        <v>332</v>
      </c>
      <c r="C41" s="600"/>
      <c r="D41" s="600"/>
      <c r="E41" s="600"/>
      <c r="F41" s="600"/>
      <c r="G41" s="600"/>
      <c r="H41" s="600"/>
      <c r="I41" s="600"/>
      <c r="J41" s="600"/>
      <c r="K41" s="600"/>
      <c r="L41" s="600"/>
      <c r="M41" s="600"/>
      <c r="N41" s="600"/>
      <c r="O41" s="600"/>
      <c r="P41" s="600"/>
      <c r="Q41" s="155"/>
      <c r="R41" s="99"/>
      <c r="S41" s="99"/>
      <c r="T41" s="99"/>
      <c r="U41" s="99"/>
      <c r="V41" s="99"/>
      <c r="W41" s="99"/>
      <c r="X41" s="99"/>
      <c r="Y41" s="99"/>
      <c r="Z41" s="99"/>
      <c r="AA41" s="99"/>
      <c r="AB41" s="99"/>
      <c r="AC41" s="99"/>
      <c r="AD41" s="99"/>
      <c r="AE41" s="99"/>
      <c r="AF41" s="99"/>
      <c r="AG41" s="99"/>
      <c r="AH41" s="99"/>
      <c r="AI41" s="99"/>
      <c r="AJ41" s="99"/>
      <c r="AK41" s="99"/>
      <c r="AL41" s="99"/>
      <c r="AM41" s="99"/>
      <c r="AN41" s="99"/>
      <c r="AO41" s="99"/>
      <c r="AP41" s="99"/>
      <c r="AQ41" s="99"/>
      <c r="AR41" s="99"/>
      <c r="AS41" s="99"/>
      <c r="AT41" s="99"/>
      <c r="AU41" s="99"/>
      <c r="AV41" s="99"/>
      <c r="AW41" s="99"/>
      <c r="AX41" s="99"/>
      <c r="AY41" s="99"/>
      <c r="AZ41" s="99"/>
      <c r="BA41" s="99"/>
      <c r="BB41" s="99"/>
      <c r="BC41" s="99"/>
      <c r="BD41" s="99"/>
      <c r="BE41" s="99"/>
      <c r="BF41" s="99"/>
      <c r="BG41" s="99"/>
      <c r="BH41" s="99"/>
      <c r="BI41" s="99"/>
      <c r="BJ41" s="99"/>
      <c r="BK41" s="99"/>
      <c r="BL41" s="99"/>
      <c r="BM41" s="99"/>
      <c r="BN41" s="99"/>
      <c r="BO41" s="99"/>
      <c r="BP41" s="99"/>
      <c r="BQ41" s="99"/>
      <c r="BR41" s="99"/>
      <c r="BS41" s="99"/>
      <c r="BT41" s="99"/>
      <c r="BU41" s="99"/>
      <c r="BV41" s="99"/>
      <c r="BW41" s="99"/>
      <c r="BX41" s="99"/>
      <c r="BY41" s="99"/>
      <c r="BZ41" s="99"/>
      <c r="CA41" s="99"/>
      <c r="CB41" s="99"/>
      <c r="CC41" s="99"/>
      <c r="CD41" s="99"/>
      <c r="CE41" s="99"/>
      <c r="CF41" s="99"/>
      <c r="CG41" s="99"/>
      <c r="CH41" s="99"/>
      <c r="CI41" s="99"/>
      <c r="CJ41" s="99"/>
      <c r="CK41" s="99"/>
      <c r="CL41" s="99"/>
      <c r="CM41" s="99"/>
      <c r="CN41" s="99"/>
      <c r="CO41" s="99"/>
      <c r="CP41" s="99"/>
      <c r="CQ41" s="99"/>
      <c r="CR41" s="99"/>
      <c r="CS41" s="99"/>
      <c r="CT41" s="99"/>
      <c r="CU41" s="99"/>
      <c r="CV41" s="99"/>
      <c r="CW41" s="99"/>
      <c r="CX41" s="99"/>
      <c r="CY41" s="99"/>
      <c r="CZ41" s="99"/>
      <c r="DA41" s="99"/>
      <c r="DB41" s="99"/>
      <c r="DC41" s="99"/>
      <c r="DD41" s="99"/>
      <c r="DE41" s="99"/>
      <c r="DF41" s="99"/>
      <c r="DG41" s="99"/>
      <c r="DH41" s="99"/>
      <c r="DI41" s="99"/>
      <c r="DJ41" s="99"/>
      <c r="DK41" s="99"/>
      <c r="DL41" s="99"/>
      <c r="DM41" s="99"/>
      <c r="DN41" s="99"/>
      <c r="DO41" s="99"/>
      <c r="DP41" s="99"/>
      <c r="DQ41" s="99"/>
      <c r="DR41" s="99"/>
      <c r="DS41" s="99"/>
      <c r="DT41" s="99"/>
      <c r="DU41" s="99"/>
      <c r="DV41" s="99"/>
      <c r="DW41" s="99"/>
      <c r="DX41" s="99"/>
      <c r="DY41" s="99"/>
      <c r="DZ41" s="99"/>
      <c r="EA41" s="99"/>
      <c r="EB41" s="99"/>
      <c r="EC41" s="99"/>
      <c r="ED41" s="99"/>
      <c r="EE41" s="99"/>
      <c r="EF41" s="99"/>
      <c r="EG41" s="99"/>
      <c r="EH41" s="99"/>
      <c r="EI41" s="99"/>
      <c r="EJ41" s="99"/>
      <c r="EK41" s="99"/>
      <c r="EL41" s="99"/>
      <c r="EM41" s="99"/>
      <c r="EN41" s="99"/>
      <c r="EO41" s="99"/>
      <c r="EP41" s="99"/>
      <c r="EQ41" s="99"/>
      <c r="ER41" s="99"/>
      <c r="ES41" s="99"/>
      <c r="ET41" s="99"/>
      <c r="EU41" s="99"/>
      <c r="EV41" s="99"/>
      <c r="EW41" s="99"/>
      <c r="EX41" s="99"/>
      <c r="EY41" s="99"/>
      <c r="EZ41" s="99"/>
      <c r="FA41" s="99"/>
      <c r="FB41" s="99"/>
      <c r="FC41" s="99"/>
      <c r="FD41" s="99"/>
      <c r="FE41" s="99"/>
      <c r="FF41" s="99"/>
      <c r="FG41" s="99"/>
      <c r="FH41" s="99"/>
      <c r="FI41" s="99"/>
      <c r="FJ41" s="99"/>
      <c r="FK41" s="99"/>
      <c r="FL41" s="99"/>
      <c r="FM41" s="99"/>
      <c r="FN41" s="99"/>
      <c r="FO41" s="99"/>
      <c r="FP41" s="99"/>
      <c r="FQ41" s="99"/>
      <c r="FR41" s="99"/>
      <c r="FS41" s="99"/>
      <c r="FT41" s="99"/>
      <c r="FU41" s="99"/>
      <c r="FV41" s="99"/>
      <c r="FW41" s="99"/>
      <c r="FX41" s="99"/>
      <c r="FY41" s="99"/>
      <c r="FZ41" s="99"/>
      <c r="GA41" s="99"/>
      <c r="GB41" s="99"/>
      <c r="GC41" s="99"/>
      <c r="GD41" s="99"/>
      <c r="GE41" s="99"/>
      <c r="GF41" s="99"/>
      <c r="GG41" s="99"/>
      <c r="GH41" s="99"/>
      <c r="GI41" s="99"/>
      <c r="GJ41" s="99"/>
      <c r="GK41" s="99"/>
      <c r="GL41" s="99"/>
      <c r="GM41" s="99"/>
      <c r="GN41" s="99"/>
      <c r="GO41" s="99"/>
      <c r="GP41" s="99"/>
      <c r="GQ41" s="99"/>
      <c r="GR41" s="99"/>
      <c r="GS41" s="99"/>
      <c r="GT41" s="99"/>
      <c r="GU41" s="99"/>
      <c r="GV41" s="99"/>
      <c r="GW41" s="99"/>
      <c r="GX41" s="99"/>
      <c r="GY41" s="99"/>
      <c r="GZ41" s="99"/>
      <c r="HA41" s="99"/>
      <c r="HB41" s="99"/>
      <c r="HC41" s="99"/>
      <c r="HD41" s="99"/>
      <c r="HE41" s="99"/>
      <c r="HF41" s="99"/>
      <c r="HG41" s="99"/>
      <c r="HH41" s="99"/>
      <c r="HI41" s="99"/>
      <c r="HJ41" s="99"/>
      <c r="HK41" s="99"/>
      <c r="HL41" s="99"/>
      <c r="HM41" s="99"/>
      <c r="HN41" s="99"/>
      <c r="HO41" s="99"/>
      <c r="HP41" s="99"/>
      <c r="HQ41" s="99"/>
      <c r="HR41" s="99"/>
      <c r="HS41" s="99"/>
      <c r="HT41" s="99"/>
      <c r="HU41" s="99"/>
      <c r="HV41" s="99"/>
      <c r="HW41" s="99"/>
      <c r="HX41" s="99"/>
      <c r="HY41" s="99"/>
      <c r="HZ41" s="99"/>
      <c r="IA41" s="99"/>
      <c r="IB41" s="99"/>
      <c r="IC41" s="99"/>
      <c r="ID41" s="99"/>
      <c r="IE41" s="99"/>
      <c r="IF41" s="99"/>
      <c r="IG41" s="99"/>
      <c r="IH41" s="99"/>
      <c r="II41" s="99"/>
      <c r="IJ41" s="99"/>
      <c r="IK41" s="99"/>
      <c r="IL41" s="99"/>
      <c r="IM41" s="99"/>
      <c r="IN41" s="99"/>
      <c r="IO41" s="99"/>
      <c r="IP41" s="99"/>
      <c r="IQ41" s="99"/>
      <c r="IR41" s="99"/>
      <c r="IS41" s="99"/>
      <c r="IT41" s="99"/>
      <c r="IU41" s="99"/>
      <c r="IV41" s="99"/>
      <c r="IW41" s="99"/>
      <c r="IX41" s="99"/>
      <c r="IY41" s="99"/>
      <c r="IZ41" s="99"/>
      <c r="JA41" s="99"/>
      <c r="JB41" s="99"/>
      <c r="JC41" s="99"/>
      <c r="JD41" s="99"/>
      <c r="JE41" s="99"/>
      <c r="JF41" s="99"/>
      <c r="JG41" s="99"/>
      <c r="JH41" s="99"/>
      <c r="JI41" s="99"/>
      <c r="JJ41" s="99"/>
      <c r="JK41" s="99"/>
      <c r="JL41" s="99"/>
      <c r="JM41" s="99"/>
      <c r="JN41" s="99"/>
      <c r="JO41" s="99"/>
      <c r="JP41" s="99"/>
      <c r="JQ41" s="99"/>
      <c r="JR41" s="99"/>
      <c r="JS41" s="99"/>
      <c r="JT41" s="99"/>
      <c r="JU41" s="99"/>
      <c r="JV41" s="99"/>
      <c r="JW41" s="99"/>
      <c r="JX41" s="99"/>
      <c r="JY41" s="99"/>
      <c r="JZ41" s="99"/>
      <c r="KA41" s="99"/>
      <c r="KB41" s="99"/>
      <c r="KC41" s="99"/>
      <c r="KD41" s="99"/>
      <c r="KE41" s="99"/>
      <c r="KF41" s="99"/>
      <c r="KG41" s="99"/>
      <c r="KH41" s="99"/>
      <c r="KI41" s="99"/>
      <c r="KJ41" s="99"/>
      <c r="KK41" s="99"/>
      <c r="KL41" s="99"/>
      <c r="KM41" s="99"/>
      <c r="KN41" s="99"/>
      <c r="KO41" s="99"/>
      <c r="KP41" s="99"/>
      <c r="KQ41" s="99"/>
      <c r="KR41" s="99"/>
      <c r="KS41" s="99"/>
      <c r="KT41" s="99"/>
      <c r="KU41" s="99"/>
      <c r="KV41" s="99"/>
      <c r="KW41" s="99"/>
      <c r="KX41" s="99"/>
      <c r="KY41" s="99"/>
      <c r="KZ41" s="99"/>
      <c r="LA41" s="99"/>
      <c r="LB41" s="99"/>
      <c r="LC41" s="99"/>
      <c r="LD41" s="99"/>
      <c r="LE41" s="99"/>
      <c r="LF41" s="99"/>
      <c r="LG41" s="99"/>
      <c r="LH41" s="99"/>
      <c r="LI41" s="99"/>
      <c r="LJ41" s="99"/>
      <c r="LK41" s="99"/>
      <c r="LL41" s="99"/>
      <c r="LM41" s="99"/>
      <c r="LN41" s="99"/>
      <c r="LO41" s="99"/>
      <c r="LP41" s="99"/>
      <c r="LQ41" s="99"/>
      <c r="LR41" s="99"/>
      <c r="LS41" s="99"/>
      <c r="LT41" s="99"/>
      <c r="LU41" s="99"/>
      <c r="LV41" s="99"/>
      <c r="LW41" s="99"/>
      <c r="LX41" s="99"/>
      <c r="LY41" s="99"/>
      <c r="LZ41" s="99"/>
      <c r="MA41" s="99"/>
      <c r="MB41" s="99"/>
      <c r="MC41" s="99"/>
      <c r="MD41" s="99"/>
      <c r="ME41" s="99"/>
      <c r="MF41" s="99"/>
      <c r="MG41" s="99"/>
      <c r="MH41" s="99"/>
      <c r="MI41" s="99"/>
      <c r="MJ41" s="99"/>
      <c r="MK41" s="99"/>
      <c r="ML41" s="99"/>
      <c r="MM41" s="99"/>
      <c r="MN41" s="99"/>
      <c r="MO41" s="99"/>
      <c r="MP41" s="99"/>
      <c r="MQ41" s="99"/>
      <c r="MR41" s="99"/>
      <c r="MS41" s="99"/>
      <c r="MT41" s="99"/>
      <c r="MU41" s="99"/>
      <c r="MV41" s="99"/>
      <c r="MW41" s="99"/>
      <c r="MX41" s="99"/>
      <c r="MY41" s="99"/>
      <c r="MZ41" s="99"/>
      <c r="NA41" s="99"/>
      <c r="NB41" s="99"/>
      <c r="NC41" s="99"/>
      <c r="ND41" s="99"/>
      <c r="NE41" s="99"/>
      <c r="NF41" s="99"/>
      <c r="NG41" s="99"/>
      <c r="NH41" s="99"/>
      <c r="NI41" s="99"/>
      <c r="NJ41" s="99"/>
      <c r="NK41" s="99"/>
      <c r="NL41" s="99"/>
      <c r="NM41" s="99"/>
      <c r="NN41" s="99"/>
      <c r="NO41" s="99"/>
      <c r="NP41" s="99"/>
      <c r="NQ41" s="99"/>
      <c r="NR41" s="99"/>
      <c r="NS41" s="99"/>
      <c r="NT41" s="99"/>
      <c r="NU41" s="99"/>
      <c r="NV41" s="99"/>
      <c r="NW41" s="99"/>
      <c r="NX41" s="99"/>
      <c r="NY41" s="99"/>
      <c r="NZ41" s="99"/>
      <c r="OA41" s="99"/>
      <c r="OB41" s="99"/>
      <c r="OC41" s="99"/>
      <c r="OD41" s="99"/>
      <c r="OE41" s="99"/>
      <c r="OF41" s="99"/>
      <c r="OG41" s="99"/>
      <c r="OH41" s="99"/>
      <c r="OI41" s="99"/>
      <c r="OJ41" s="99"/>
      <c r="OK41" s="99"/>
      <c r="OL41" s="99"/>
      <c r="OM41" s="99"/>
      <c r="ON41" s="99"/>
      <c r="OO41" s="99"/>
      <c r="OP41" s="99"/>
      <c r="OQ41" s="99"/>
      <c r="OR41" s="99"/>
      <c r="OS41" s="99"/>
      <c r="OT41" s="99"/>
      <c r="OU41" s="99"/>
      <c r="OV41" s="99"/>
      <c r="OW41" s="99"/>
      <c r="OX41" s="99"/>
      <c r="OY41" s="99"/>
      <c r="OZ41" s="99"/>
      <c r="PA41" s="99"/>
      <c r="PB41" s="99"/>
      <c r="PC41" s="99"/>
      <c r="PD41" s="99"/>
      <c r="PE41" s="99"/>
      <c r="PF41" s="99"/>
      <c r="PG41" s="99"/>
      <c r="PH41" s="99"/>
      <c r="PI41" s="99"/>
      <c r="PJ41" s="99"/>
      <c r="PK41" s="99"/>
      <c r="PL41" s="99"/>
      <c r="PM41" s="99"/>
      <c r="PN41" s="99"/>
      <c r="PO41" s="99"/>
      <c r="PP41" s="99"/>
      <c r="PQ41" s="99"/>
      <c r="PR41" s="99"/>
      <c r="PS41" s="99"/>
      <c r="PT41" s="99"/>
      <c r="PU41" s="99"/>
      <c r="PV41" s="99"/>
      <c r="PW41" s="99"/>
      <c r="PX41" s="99"/>
      <c r="PY41" s="99"/>
      <c r="PZ41" s="99"/>
      <c r="QA41" s="99"/>
      <c r="QB41" s="99"/>
      <c r="QC41" s="99"/>
      <c r="QD41" s="99"/>
      <c r="QE41" s="99"/>
      <c r="QF41" s="99"/>
      <c r="QG41" s="99"/>
      <c r="QH41" s="99"/>
      <c r="QI41" s="99"/>
      <c r="QJ41" s="99"/>
      <c r="QK41" s="99"/>
      <c r="QL41" s="99"/>
      <c r="QM41" s="99"/>
      <c r="QN41" s="99"/>
      <c r="QO41" s="99"/>
      <c r="QP41" s="99"/>
      <c r="QQ41" s="99"/>
      <c r="QR41" s="99"/>
      <c r="QS41" s="99"/>
      <c r="QT41" s="99"/>
      <c r="QU41" s="99"/>
      <c r="QV41" s="99"/>
      <c r="QW41" s="99"/>
      <c r="QX41" s="99"/>
      <c r="QY41" s="99"/>
      <c r="QZ41" s="99"/>
      <c r="RA41" s="99"/>
      <c r="RB41" s="99"/>
      <c r="RC41" s="99"/>
      <c r="RD41" s="99"/>
      <c r="RE41" s="99"/>
      <c r="RF41" s="99"/>
      <c r="RG41" s="99"/>
      <c r="RH41" s="99"/>
      <c r="RI41" s="99"/>
      <c r="RJ41" s="99"/>
      <c r="RK41" s="99"/>
      <c r="RL41" s="99"/>
      <c r="RM41" s="99"/>
      <c r="RN41" s="99"/>
      <c r="RO41" s="99"/>
      <c r="RP41" s="99"/>
      <c r="RQ41" s="99"/>
      <c r="RR41" s="99"/>
      <c r="RS41" s="99"/>
      <c r="RT41" s="99"/>
      <c r="RU41" s="99"/>
      <c r="RV41" s="99"/>
      <c r="RW41" s="99"/>
      <c r="RX41" s="99"/>
      <c r="RY41" s="99"/>
      <c r="RZ41" s="99"/>
      <c r="SA41" s="99"/>
      <c r="SB41" s="99"/>
      <c r="SC41" s="99"/>
      <c r="SD41" s="99"/>
      <c r="SE41" s="99"/>
      <c r="SF41" s="99"/>
      <c r="SG41" s="99"/>
      <c r="SH41" s="99"/>
      <c r="SI41" s="99"/>
      <c r="SJ41" s="99"/>
      <c r="SK41" s="99"/>
      <c r="SL41" s="99"/>
      <c r="SM41" s="99"/>
      <c r="SN41" s="99"/>
      <c r="SO41" s="99"/>
      <c r="SP41" s="99"/>
      <c r="SQ41" s="99"/>
      <c r="SR41" s="99"/>
      <c r="SS41" s="99"/>
      <c r="ST41" s="99"/>
      <c r="SU41" s="99"/>
    </row>
    <row r="42" spans="1:515" s="16" customFormat="1" ht="8.1" customHeight="1">
      <c r="A42" s="53"/>
      <c r="B42" s="43"/>
      <c r="C42" s="43"/>
      <c r="D42" s="43"/>
      <c r="E42" s="43"/>
      <c r="F42" s="43"/>
      <c r="G42" s="43"/>
      <c r="H42" s="43"/>
      <c r="I42" s="43"/>
      <c r="J42" s="43"/>
      <c r="K42" s="43"/>
      <c r="L42" s="43"/>
      <c r="M42" s="43"/>
      <c r="N42" s="43"/>
      <c r="O42" s="43"/>
      <c r="P42" s="43"/>
      <c r="Q42" s="156"/>
      <c r="R42" s="99"/>
      <c r="S42" s="99"/>
      <c r="T42" s="99"/>
      <c r="U42" s="99"/>
      <c r="V42" s="99"/>
      <c r="W42" s="99"/>
      <c r="X42" s="99"/>
      <c r="Y42" s="99"/>
      <c r="Z42" s="99"/>
      <c r="AA42" s="99"/>
      <c r="AB42" s="99"/>
      <c r="AC42" s="99"/>
      <c r="AD42" s="99"/>
      <c r="AE42" s="99"/>
      <c r="AF42" s="99"/>
      <c r="AG42" s="99"/>
      <c r="AH42" s="99"/>
      <c r="AI42" s="99"/>
      <c r="AJ42" s="99"/>
      <c r="AK42" s="99"/>
      <c r="AL42" s="99"/>
      <c r="AM42" s="99"/>
      <c r="AN42" s="99"/>
      <c r="AO42" s="99"/>
      <c r="AP42" s="99"/>
      <c r="AQ42" s="99"/>
      <c r="AR42" s="99"/>
      <c r="AS42" s="99"/>
      <c r="AT42" s="99"/>
      <c r="AU42" s="99"/>
      <c r="AV42" s="99"/>
      <c r="AW42" s="99"/>
      <c r="AX42" s="99"/>
      <c r="AY42" s="99"/>
      <c r="AZ42" s="99"/>
      <c r="BA42" s="99"/>
      <c r="BB42" s="99"/>
      <c r="BC42" s="99"/>
      <c r="BD42" s="99"/>
      <c r="BE42" s="99"/>
      <c r="BF42" s="99"/>
      <c r="BG42" s="99"/>
      <c r="BH42" s="99"/>
      <c r="BI42" s="99"/>
      <c r="BJ42" s="99"/>
      <c r="BK42" s="99"/>
      <c r="BL42" s="99"/>
      <c r="BM42" s="99"/>
      <c r="BN42" s="99"/>
      <c r="BO42" s="99"/>
      <c r="BP42" s="99"/>
      <c r="BQ42" s="99"/>
      <c r="BR42" s="99"/>
      <c r="BS42" s="99"/>
      <c r="BT42" s="99"/>
      <c r="BU42" s="99"/>
      <c r="BV42" s="99"/>
      <c r="BW42" s="99"/>
      <c r="BX42" s="99"/>
      <c r="BY42" s="99"/>
      <c r="BZ42" s="99"/>
      <c r="CA42" s="99"/>
      <c r="CB42" s="99"/>
      <c r="CC42" s="99"/>
      <c r="CD42" s="99"/>
      <c r="CE42" s="99"/>
      <c r="CF42" s="99"/>
      <c r="CG42" s="99"/>
      <c r="CH42" s="99"/>
      <c r="CI42" s="99"/>
      <c r="CJ42" s="99"/>
      <c r="CK42" s="99"/>
      <c r="CL42" s="99"/>
      <c r="CM42" s="99"/>
      <c r="CN42" s="99"/>
      <c r="CO42" s="99"/>
      <c r="CP42" s="99"/>
      <c r="CQ42" s="99"/>
      <c r="CR42" s="99"/>
      <c r="CS42" s="99"/>
      <c r="CT42" s="99"/>
      <c r="CU42" s="99"/>
      <c r="CV42" s="99"/>
      <c r="CW42" s="99"/>
      <c r="CX42" s="99"/>
      <c r="CY42" s="99"/>
      <c r="CZ42" s="99"/>
      <c r="DA42" s="99"/>
      <c r="DB42" s="99"/>
      <c r="DC42" s="99"/>
      <c r="DD42" s="99"/>
      <c r="DE42" s="99"/>
      <c r="DF42" s="99"/>
      <c r="DG42" s="99"/>
      <c r="DH42" s="99"/>
      <c r="DI42" s="99"/>
      <c r="DJ42" s="99"/>
      <c r="DK42" s="99"/>
      <c r="DL42" s="99"/>
      <c r="DM42" s="99"/>
      <c r="DN42" s="99"/>
      <c r="DO42" s="99"/>
      <c r="DP42" s="99"/>
      <c r="DQ42" s="99"/>
      <c r="DR42" s="99"/>
      <c r="DS42" s="99"/>
      <c r="DT42" s="99"/>
      <c r="DU42" s="99"/>
      <c r="DV42" s="99"/>
      <c r="DW42" s="99"/>
      <c r="DX42" s="99"/>
      <c r="DY42" s="99"/>
      <c r="DZ42" s="99"/>
      <c r="EA42" s="99"/>
      <c r="EB42" s="99"/>
      <c r="EC42" s="99"/>
      <c r="ED42" s="99"/>
      <c r="EE42" s="99"/>
      <c r="EF42" s="99"/>
      <c r="EG42" s="99"/>
      <c r="EH42" s="99"/>
      <c r="EI42" s="99"/>
      <c r="EJ42" s="99"/>
      <c r="EK42" s="99"/>
      <c r="EL42" s="99"/>
      <c r="EM42" s="99"/>
      <c r="EN42" s="99"/>
      <c r="EO42" s="99"/>
      <c r="EP42" s="99"/>
      <c r="EQ42" s="99"/>
      <c r="ER42" s="99"/>
      <c r="ES42" s="99"/>
      <c r="ET42" s="99"/>
      <c r="EU42" s="99"/>
      <c r="EV42" s="99"/>
      <c r="EW42" s="99"/>
      <c r="EX42" s="99"/>
      <c r="EY42" s="99"/>
      <c r="EZ42" s="99"/>
      <c r="FA42" s="99"/>
      <c r="FB42" s="99"/>
      <c r="FC42" s="99"/>
      <c r="FD42" s="99"/>
      <c r="FE42" s="99"/>
      <c r="FF42" s="99"/>
      <c r="FG42" s="99"/>
      <c r="FH42" s="99"/>
      <c r="FI42" s="99"/>
      <c r="FJ42" s="99"/>
      <c r="FK42" s="99"/>
      <c r="FL42" s="99"/>
      <c r="FM42" s="99"/>
      <c r="FN42" s="99"/>
      <c r="FO42" s="99"/>
      <c r="FP42" s="99"/>
      <c r="FQ42" s="99"/>
      <c r="FR42" s="99"/>
      <c r="FS42" s="99"/>
      <c r="FT42" s="99"/>
      <c r="FU42" s="99"/>
      <c r="FV42" s="99"/>
      <c r="FW42" s="99"/>
      <c r="FX42" s="99"/>
      <c r="FY42" s="99"/>
      <c r="FZ42" s="99"/>
      <c r="GA42" s="99"/>
      <c r="GB42" s="99"/>
      <c r="GC42" s="99"/>
      <c r="GD42" s="99"/>
      <c r="GE42" s="99"/>
      <c r="GF42" s="99"/>
      <c r="GG42" s="99"/>
      <c r="GH42" s="99"/>
      <c r="GI42" s="99"/>
      <c r="GJ42" s="99"/>
      <c r="GK42" s="99"/>
      <c r="GL42" s="99"/>
      <c r="GM42" s="99"/>
      <c r="GN42" s="99"/>
      <c r="GO42" s="99"/>
      <c r="GP42" s="99"/>
      <c r="GQ42" s="99"/>
      <c r="GR42" s="99"/>
      <c r="GS42" s="99"/>
      <c r="GT42" s="99"/>
      <c r="GU42" s="99"/>
      <c r="GV42" s="99"/>
      <c r="GW42" s="99"/>
      <c r="GX42" s="99"/>
      <c r="GY42" s="99"/>
      <c r="GZ42" s="99"/>
      <c r="HA42" s="99"/>
      <c r="HB42" s="99"/>
      <c r="HC42" s="99"/>
      <c r="HD42" s="99"/>
      <c r="HE42" s="99"/>
      <c r="HF42" s="99"/>
      <c r="HG42" s="99"/>
      <c r="HH42" s="99"/>
      <c r="HI42" s="99"/>
      <c r="HJ42" s="99"/>
      <c r="HK42" s="99"/>
      <c r="HL42" s="99"/>
      <c r="HM42" s="99"/>
      <c r="HN42" s="99"/>
      <c r="HO42" s="99"/>
      <c r="HP42" s="99"/>
      <c r="HQ42" s="99"/>
      <c r="HR42" s="99"/>
      <c r="HS42" s="99"/>
      <c r="HT42" s="99"/>
      <c r="HU42" s="99"/>
      <c r="HV42" s="99"/>
      <c r="HW42" s="99"/>
      <c r="HX42" s="99"/>
      <c r="HY42" s="99"/>
      <c r="HZ42" s="99"/>
      <c r="IA42" s="99"/>
      <c r="IB42" s="99"/>
      <c r="IC42" s="99"/>
      <c r="ID42" s="99"/>
      <c r="IE42" s="99"/>
      <c r="IF42" s="99"/>
      <c r="IG42" s="99"/>
      <c r="IH42" s="99"/>
      <c r="II42" s="99"/>
      <c r="IJ42" s="99"/>
      <c r="IK42" s="99"/>
      <c r="IL42" s="99"/>
      <c r="IM42" s="99"/>
      <c r="IN42" s="99"/>
      <c r="IO42" s="99"/>
      <c r="IP42" s="99"/>
      <c r="IQ42" s="99"/>
      <c r="IR42" s="99"/>
      <c r="IS42" s="99"/>
      <c r="IT42" s="99"/>
      <c r="IU42" s="99"/>
      <c r="IV42" s="99"/>
      <c r="IW42" s="99"/>
      <c r="IX42" s="99"/>
      <c r="IY42" s="99"/>
      <c r="IZ42" s="99"/>
      <c r="JA42" s="99"/>
      <c r="JB42" s="99"/>
      <c r="JC42" s="99"/>
      <c r="JD42" s="99"/>
      <c r="JE42" s="99"/>
      <c r="JF42" s="99"/>
      <c r="JG42" s="99"/>
      <c r="JH42" s="99"/>
      <c r="JI42" s="99"/>
      <c r="JJ42" s="99"/>
      <c r="JK42" s="99"/>
      <c r="JL42" s="99"/>
      <c r="JM42" s="99"/>
      <c r="JN42" s="99"/>
      <c r="JO42" s="99"/>
      <c r="JP42" s="99"/>
      <c r="JQ42" s="99"/>
      <c r="JR42" s="99"/>
      <c r="JS42" s="99"/>
      <c r="JT42" s="99"/>
      <c r="JU42" s="99"/>
      <c r="JV42" s="99"/>
      <c r="JW42" s="99"/>
      <c r="JX42" s="99"/>
      <c r="JY42" s="99"/>
      <c r="JZ42" s="99"/>
      <c r="KA42" s="99"/>
      <c r="KB42" s="99"/>
      <c r="KC42" s="99"/>
      <c r="KD42" s="99"/>
      <c r="KE42" s="99"/>
      <c r="KF42" s="99"/>
      <c r="KG42" s="99"/>
      <c r="KH42" s="99"/>
      <c r="KI42" s="99"/>
      <c r="KJ42" s="99"/>
      <c r="KK42" s="99"/>
      <c r="KL42" s="99"/>
      <c r="KM42" s="99"/>
      <c r="KN42" s="99"/>
      <c r="KO42" s="99"/>
      <c r="KP42" s="99"/>
      <c r="KQ42" s="99"/>
      <c r="KR42" s="99"/>
      <c r="KS42" s="99"/>
      <c r="KT42" s="99"/>
      <c r="KU42" s="99"/>
      <c r="KV42" s="99"/>
      <c r="KW42" s="99"/>
      <c r="KX42" s="99"/>
      <c r="KY42" s="99"/>
      <c r="KZ42" s="99"/>
      <c r="LA42" s="99"/>
      <c r="LB42" s="99"/>
      <c r="LC42" s="99"/>
      <c r="LD42" s="99"/>
      <c r="LE42" s="99"/>
      <c r="LF42" s="99"/>
      <c r="LG42" s="99"/>
      <c r="LH42" s="99"/>
      <c r="LI42" s="99"/>
      <c r="LJ42" s="99"/>
      <c r="LK42" s="99"/>
      <c r="LL42" s="99"/>
      <c r="LM42" s="99"/>
      <c r="LN42" s="99"/>
      <c r="LO42" s="99"/>
      <c r="LP42" s="99"/>
      <c r="LQ42" s="99"/>
      <c r="LR42" s="99"/>
      <c r="LS42" s="99"/>
      <c r="LT42" s="99"/>
      <c r="LU42" s="99"/>
      <c r="LV42" s="99"/>
      <c r="LW42" s="99"/>
      <c r="LX42" s="99"/>
      <c r="LY42" s="99"/>
      <c r="LZ42" s="99"/>
      <c r="MA42" s="99"/>
      <c r="MB42" s="99"/>
      <c r="MC42" s="99"/>
      <c r="MD42" s="99"/>
      <c r="ME42" s="99"/>
      <c r="MF42" s="99"/>
      <c r="MG42" s="99"/>
      <c r="MH42" s="99"/>
      <c r="MI42" s="99"/>
      <c r="MJ42" s="99"/>
      <c r="MK42" s="99"/>
      <c r="ML42" s="99"/>
      <c r="MM42" s="99"/>
      <c r="MN42" s="99"/>
      <c r="MO42" s="99"/>
      <c r="MP42" s="99"/>
      <c r="MQ42" s="99"/>
      <c r="MR42" s="99"/>
      <c r="MS42" s="99"/>
      <c r="MT42" s="99"/>
      <c r="MU42" s="99"/>
      <c r="MV42" s="99"/>
      <c r="MW42" s="99"/>
      <c r="MX42" s="99"/>
      <c r="MY42" s="99"/>
      <c r="MZ42" s="99"/>
      <c r="NA42" s="99"/>
      <c r="NB42" s="99"/>
      <c r="NC42" s="99"/>
      <c r="ND42" s="99"/>
      <c r="NE42" s="99"/>
      <c r="NF42" s="99"/>
      <c r="NG42" s="99"/>
      <c r="NH42" s="99"/>
      <c r="NI42" s="99"/>
      <c r="NJ42" s="99"/>
      <c r="NK42" s="99"/>
      <c r="NL42" s="99"/>
      <c r="NM42" s="99"/>
      <c r="NN42" s="99"/>
      <c r="NO42" s="99"/>
      <c r="NP42" s="99"/>
      <c r="NQ42" s="99"/>
      <c r="NR42" s="99"/>
      <c r="NS42" s="99"/>
      <c r="NT42" s="99"/>
      <c r="NU42" s="99"/>
      <c r="NV42" s="99"/>
      <c r="NW42" s="99"/>
      <c r="NX42" s="99"/>
      <c r="NY42" s="99"/>
      <c r="NZ42" s="99"/>
      <c r="OA42" s="99"/>
      <c r="OB42" s="99"/>
      <c r="OC42" s="99"/>
      <c r="OD42" s="99"/>
      <c r="OE42" s="99"/>
      <c r="OF42" s="99"/>
      <c r="OG42" s="99"/>
      <c r="OH42" s="99"/>
      <c r="OI42" s="99"/>
      <c r="OJ42" s="99"/>
      <c r="OK42" s="99"/>
      <c r="OL42" s="99"/>
      <c r="OM42" s="99"/>
      <c r="ON42" s="99"/>
      <c r="OO42" s="99"/>
      <c r="OP42" s="99"/>
      <c r="OQ42" s="99"/>
      <c r="OR42" s="99"/>
      <c r="OS42" s="99"/>
      <c r="OT42" s="99"/>
      <c r="OU42" s="99"/>
      <c r="OV42" s="99"/>
      <c r="OW42" s="99"/>
      <c r="OX42" s="99"/>
      <c r="OY42" s="99"/>
      <c r="OZ42" s="99"/>
      <c r="PA42" s="99"/>
      <c r="PB42" s="99"/>
      <c r="PC42" s="99"/>
      <c r="PD42" s="99"/>
      <c r="PE42" s="99"/>
      <c r="PF42" s="99"/>
      <c r="PG42" s="99"/>
      <c r="PH42" s="99"/>
      <c r="PI42" s="99"/>
      <c r="PJ42" s="99"/>
      <c r="PK42" s="99"/>
      <c r="PL42" s="99"/>
      <c r="PM42" s="99"/>
      <c r="PN42" s="99"/>
      <c r="PO42" s="99"/>
      <c r="PP42" s="99"/>
      <c r="PQ42" s="99"/>
      <c r="PR42" s="99"/>
      <c r="PS42" s="99"/>
      <c r="PT42" s="99"/>
      <c r="PU42" s="99"/>
      <c r="PV42" s="99"/>
      <c r="PW42" s="99"/>
      <c r="PX42" s="99"/>
      <c r="PY42" s="99"/>
      <c r="PZ42" s="99"/>
      <c r="QA42" s="99"/>
      <c r="QB42" s="99"/>
      <c r="QC42" s="99"/>
      <c r="QD42" s="99"/>
      <c r="QE42" s="99"/>
      <c r="QF42" s="99"/>
      <c r="QG42" s="99"/>
      <c r="QH42" s="99"/>
      <c r="QI42" s="99"/>
      <c r="QJ42" s="99"/>
      <c r="QK42" s="99"/>
      <c r="QL42" s="99"/>
      <c r="QM42" s="99"/>
      <c r="QN42" s="99"/>
      <c r="QO42" s="99"/>
      <c r="QP42" s="99"/>
      <c r="QQ42" s="99"/>
      <c r="QR42" s="99"/>
      <c r="QS42" s="99"/>
      <c r="QT42" s="99"/>
      <c r="QU42" s="99"/>
      <c r="QV42" s="99"/>
      <c r="QW42" s="99"/>
      <c r="QX42" s="99"/>
      <c r="QY42" s="99"/>
      <c r="QZ42" s="99"/>
      <c r="RA42" s="99"/>
      <c r="RB42" s="99"/>
      <c r="RC42" s="99"/>
      <c r="RD42" s="99"/>
      <c r="RE42" s="99"/>
      <c r="RF42" s="99"/>
      <c r="RG42" s="99"/>
      <c r="RH42" s="99"/>
      <c r="RI42" s="99"/>
      <c r="RJ42" s="99"/>
      <c r="RK42" s="99"/>
      <c r="RL42" s="99"/>
      <c r="RM42" s="99"/>
      <c r="RN42" s="99"/>
      <c r="RO42" s="99"/>
      <c r="RP42" s="99"/>
      <c r="RQ42" s="99"/>
      <c r="RR42" s="99"/>
      <c r="RS42" s="99"/>
      <c r="RT42" s="99"/>
      <c r="RU42" s="99"/>
      <c r="RV42" s="99"/>
      <c r="RW42" s="99"/>
      <c r="RX42" s="99"/>
      <c r="RY42" s="99"/>
      <c r="RZ42" s="99"/>
      <c r="SA42" s="99"/>
      <c r="SB42" s="99"/>
      <c r="SC42" s="99"/>
      <c r="SD42" s="99"/>
      <c r="SE42" s="99"/>
      <c r="SF42" s="99"/>
      <c r="SG42" s="99"/>
      <c r="SH42" s="99"/>
      <c r="SI42" s="99"/>
      <c r="SJ42" s="99"/>
      <c r="SK42" s="99"/>
      <c r="SL42" s="99"/>
      <c r="SM42" s="99"/>
      <c r="SN42" s="99"/>
      <c r="SO42" s="99"/>
      <c r="SP42" s="99"/>
      <c r="SQ42" s="99"/>
      <c r="SR42" s="99"/>
      <c r="SS42" s="99"/>
      <c r="ST42" s="99"/>
      <c r="SU42" s="99"/>
    </row>
    <row r="43" spans="1:515" s="16" customFormat="1" ht="15" customHeight="1">
      <c r="A43" s="53"/>
      <c r="B43" s="591"/>
      <c r="C43" s="591"/>
      <c r="D43" s="591"/>
      <c r="E43" s="591"/>
      <c r="F43" s="591"/>
      <c r="G43" s="591"/>
      <c r="H43" s="591"/>
      <c r="I43" s="591"/>
      <c r="J43" s="591"/>
      <c r="K43" s="591"/>
      <c r="L43" s="591"/>
      <c r="M43" s="591"/>
      <c r="N43" s="591"/>
      <c r="O43" s="591"/>
      <c r="P43" s="591"/>
      <c r="Q43" s="155"/>
      <c r="R43" s="99"/>
      <c r="S43" s="99"/>
      <c r="T43" s="99"/>
      <c r="U43" s="99"/>
      <c r="V43" s="99"/>
      <c r="W43" s="99"/>
      <c r="X43" s="99"/>
      <c r="Y43" s="99"/>
      <c r="Z43" s="99"/>
      <c r="AA43" s="99"/>
      <c r="AB43" s="99"/>
      <c r="AC43" s="99"/>
      <c r="AD43" s="99"/>
      <c r="AE43" s="99"/>
      <c r="AF43" s="99"/>
      <c r="AG43" s="99"/>
      <c r="AH43" s="99"/>
      <c r="AI43" s="99"/>
      <c r="AJ43" s="99"/>
      <c r="AK43" s="99"/>
      <c r="AL43" s="99"/>
      <c r="AM43" s="99"/>
      <c r="AN43" s="99"/>
      <c r="AO43" s="99"/>
      <c r="AP43" s="99"/>
      <c r="AQ43" s="99"/>
      <c r="AR43" s="99"/>
      <c r="AS43" s="99"/>
      <c r="AT43" s="99"/>
      <c r="AU43" s="99"/>
      <c r="AV43" s="99"/>
      <c r="AW43" s="99"/>
      <c r="AX43" s="99"/>
      <c r="AY43" s="99"/>
      <c r="AZ43" s="99"/>
      <c r="BA43" s="99"/>
      <c r="BB43" s="99"/>
      <c r="BC43" s="99"/>
      <c r="BD43" s="99"/>
      <c r="BE43" s="99"/>
      <c r="BF43" s="99"/>
      <c r="BG43" s="99"/>
      <c r="BH43" s="99"/>
      <c r="BI43" s="99"/>
      <c r="BJ43" s="99"/>
      <c r="BK43" s="99"/>
      <c r="BL43" s="99"/>
      <c r="BM43" s="99"/>
      <c r="BN43" s="99"/>
      <c r="BO43" s="99"/>
      <c r="BP43" s="99"/>
      <c r="BQ43" s="99"/>
      <c r="BR43" s="99"/>
      <c r="BS43" s="99"/>
      <c r="BT43" s="99"/>
      <c r="BU43" s="99"/>
      <c r="BV43" s="99"/>
      <c r="BW43" s="99"/>
      <c r="BX43" s="99"/>
      <c r="BY43" s="99"/>
      <c r="BZ43" s="99"/>
      <c r="CA43" s="99"/>
      <c r="CB43" s="99"/>
      <c r="CC43" s="99"/>
      <c r="CD43" s="99"/>
      <c r="CE43" s="99"/>
      <c r="CF43" s="99"/>
      <c r="CG43" s="99"/>
      <c r="CH43" s="99"/>
      <c r="CI43" s="99"/>
      <c r="CJ43" s="99"/>
      <c r="CK43" s="99"/>
      <c r="CL43" s="99"/>
      <c r="CM43" s="99"/>
      <c r="CN43" s="99"/>
      <c r="CO43" s="99"/>
      <c r="CP43" s="99"/>
      <c r="CQ43" s="99"/>
      <c r="CR43" s="99"/>
      <c r="CS43" s="99"/>
      <c r="CT43" s="99"/>
      <c r="CU43" s="99"/>
      <c r="CV43" s="99"/>
      <c r="CW43" s="99"/>
      <c r="CX43" s="99"/>
      <c r="CY43" s="99"/>
      <c r="CZ43" s="99"/>
      <c r="DA43" s="99"/>
      <c r="DB43" s="99"/>
      <c r="DC43" s="99"/>
      <c r="DD43" s="99"/>
      <c r="DE43" s="99"/>
      <c r="DF43" s="99"/>
      <c r="DG43" s="99"/>
      <c r="DH43" s="99"/>
      <c r="DI43" s="99"/>
      <c r="DJ43" s="99"/>
      <c r="DK43" s="99"/>
      <c r="DL43" s="99"/>
      <c r="DM43" s="99"/>
      <c r="DN43" s="99"/>
      <c r="DO43" s="99"/>
      <c r="DP43" s="99"/>
      <c r="DQ43" s="99"/>
      <c r="DR43" s="99"/>
      <c r="DS43" s="99"/>
      <c r="DT43" s="99"/>
      <c r="DU43" s="99"/>
      <c r="DV43" s="99"/>
      <c r="DW43" s="99"/>
      <c r="DX43" s="99"/>
      <c r="DY43" s="99"/>
      <c r="DZ43" s="99"/>
      <c r="EA43" s="99"/>
      <c r="EB43" s="99"/>
      <c r="EC43" s="99"/>
      <c r="ED43" s="99"/>
      <c r="EE43" s="99"/>
      <c r="EF43" s="99"/>
      <c r="EG43" s="99"/>
      <c r="EH43" s="99"/>
      <c r="EI43" s="99"/>
      <c r="EJ43" s="99"/>
      <c r="EK43" s="99"/>
      <c r="EL43" s="99"/>
      <c r="EM43" s="99"/>
      <c r="EN43" s="99"/>
      <c r="EO43" s="99"/>
      <c r="EP43" s="99"/>
      <c r="EQ43" s="99"/>
      <c r="ER43" s="99"/>
      <c r="ES43" s="99"/>
      <c r="ET43" s="99"/>
      <c r="EU43" s="99"/>
      <c r="EV43" s="99"/>
      <c r="EW43" s="99"/>
      <c r="EX43" s="99"/>
      <c r="EY43" s="99"/>
      <c r="EZ43" s="99"/>
      <c r="FA43" s="99"/>
      <c r="FB43" s="99"/>
      <c r="FC43" s="99"/>
      <c r="FD43" s="99"/>
      <c r="FE43" s="99"/>
      <c r="FF43" s="99"/>
      <c r="FG43" s="99"/>
      <c r="FH43" s="99"/>
      <c r="FI43" s="99"/>
      <c r="FJ43" s="99"/>
      <c r="FK43" s="99"/>
      <c r="FL43" s="99"/>
      <c r="FM43" s="99"/>
      <c r="FN43" s="99"/>
      <c r="FO43" s="99"/>
      <c r="FP43" s="99"/>
      <c r="FQ43" s="99"/>
      <c r="FR43" s="99"/>
      <c r="FS43" s="99"/>
      <c r="FT43" s="99"/>
      <c r="FU43" s="99"/>
      <c r="FV43" s="99"/>
      <c r="FW43" s="99"/>
      <c r="FX43" s="99"/>
      <c r="FY43" s="99"/>
      <c r="FZ43" s="99"/>
      <c r="GA43" s="99"/>
      <c r="GB43" s="99"/>
      <c r="GC43" s="99"/>
      <c r="GD43" s="99"/>
      <c r="GE43" s="99"/>
      <c r="GF43" s="99"/>
      <c r="GG43" s="99"/>
      <c r="GH43" s="99"/>
      <c r="GI43" s="99"/>
      <c r="GJ43" s="99"/>
      <c r="GK43" s="99"/>
      <c r="GL43" s="99"/>
      <c r="GM43" s="99"/>
      <c r="GN43" s="99"/>
      <c r="GO43" s="99"/>
      <c r="GP43" s="99"/>
      <c r="GQ43" s="99"/>
      <c r="GR43" s="99"/>
      <c r="GS43" s="99"/>
      <c r="GT43" s="99"/>
      <c r="GU43" s="99"/>
      <c r="GV43" s="99"/>
      <c r="GW43" s="99"/>
      <c r="GX43" s="99"/>
      <c r="GY43" s="99"/>
      <c r="GZ43" s="99"/>
      <c r="HA43" s="99"/>
      <c r="HB43" s="99"/>
      <c r="HC43" s="99"/>
      <c r="HD43" s="99"/>
      <c r="HE43" s="99"/>
      <c r="HF43" s="99"/>
      <c r="HG43" s="99"/>
      <c r="HH43" s="99"/>
      <c r="HI43" s="99"/>
      <c r="HJ43" s="99"/>
      <c r="HK43" s="99"/>
      <c r="HL43" s="99"/>
      <c r="HM43" s="99"/>
      <c r="HN43" s="99"/>
      <c r="HO43" s="99"/>
      <c r="HP43" s="99"/>
      <c r="HQ43" s="99"/>
      <c r="HR43" s="99"/>
      <c r="HS43" s="99"/>
      <c r="HT43" s="99"/>
      <c r="HU43" s="99"/>
      <c r="HV43" s="99"/>
      <c r="HW43" s="99"/>
      <c r="HX43" s="99"/>
      <c r="HY43" s="99"/>
      <c r="HZ43" s="99"/>
      <c r="IA43" s="99"/>
      <c r="IB43" s="99"/>
      <c r="IC43" s="99"/>
      <c r="ID43" s="99"/>
      <c r="IE43" s="99"/>
      <c r="IF43" s="99"/>
      <c r="IG43" s="99"/>
      <c r="IH43" s="99"/>
      <c r="II43" s="99"/>
      <c r="IJ43" s="99"/>
      <c r="IK43" s="99"/>
      <c r="IL43" s="99"/>
      <c r="IM43" s="99"/>
      <c r="IN43" s="99"/>
      <c r="IO43" s="99"/>
      <c r="IP43" s="99"/>
      <c r="IQ43" s="99"/>
      <c r="IR43" s="99"/>
      <c r="IS43" s="99"/>
      <c r="IT43" s="99"/>
      <c r="IU43" s="99"/>
      <c r="IV43" s="99"/>
      <c r="IW43" s="99"/>
      <c r="IX43" s="99"/>
      <c r="IY43" s="99"/>
      <c r="IZ43" s="99"/>
      <c r="JA43" s="99"/>
      <c r="JB43" s="99"/>
      <c r="JC43" s="99"/>
      <c r="JD43" s="99"/>
      <c r="JE43" s="99"/>
      <c r="JF43" s="99"/>
      <c r="JG43" s="99"/>
      <c r="JH43" s="99"/>
      <c r="JI43" s="99"/>
      <c r="JJ43" s="99"/>
      <c r="JK43" s="99"/>
      <c r="JL43" s="99"/>
      <c r="JM43" s="99"/>
      <c r="JN43" s="99"/>
      <c r="JO43" s="99"/>
      <c r="JP43" s="99"/>
      <c r="JQ43" s="99"/>
      <c r="JR43" s="99"/>
      <c r="JS43" s="99"/>
      <c r="JT43" s="99"/>
      <c r="JU43" s="99"/>
      <c r="JV43" s="99"/>
      <c r="JW43" s="99"/>
      <c r="JX43" s="99"/>
      <c r="JY43" s="99"/>
      <c r="JZ43" s="99"/>
      <c r="KA43" s="99"/>
      <c r="KB43" s="99"/>
      <c r="KC43" s="99"/>
      <c r="KD43" s="99"/>
      <c r="KE43" s="99"/>
      <c r="KF43" s="99"/>
      <c r="KG43" s="99"/>
      <c r="KH43" s="99"/>
      <c r="KI43" s="99"/>
      <c r="KJ43" s="99"/>
      <c r="KK43" s="99"/>
      <c r="KL43" s="99"/>
      <c r="KM43" s="99"/>
      <c r="KN43" s="99"/>
      <c r="KO43" s="99"/>
      <c r="KP43" s="99"/>
      <c r="KQ43" s="99"/>
      <c r="KR43" s="99"/>
      <c r="KS43" s="99"/>
      <c r="KT43" s="99"/>
      <c r="KU43" s="99"/>
      <c r="KV43" s="99"/>
      <c r="KW43" s="99"/>
      <c r="KX43" s="99"/>
      <c r="KY43" s="99"/>
      <c r="KZ43" s="99"/>
      <c r="LA43" s="99"/>
      <c r="LB43" s="99"/>
      <c r="LC43" s="99"/>
      <c r="LD43" s="99"/>
      <c r="LE43" s="99"/>
      <c r="LF43" s="99"/>
      <c r="LG43" s="99"/>
      <c r="LH43" s="99"/>
      <c r="LI43" s="99"/>
      <c r="LJ43" s="99"/>
      <c r="LK43" s="99"/>
      <c r="LL43" s="99"/>
      <c r="LM43" s="99"/>
      <c r="LN43" s="99"/>
      <c r="LO43" s="99"/>
      <c r="LP43" s="99"/>
      <c r="LQ43" s="99"/>
      <c r="LR43" s="99"/>
      <c r="LS43" s="99"/>
      <c r="LT43" s="99"/>
      <c r="LU43" s="99"/>
      <c r="LV43" s="99"/>
      <c r="LW43" s="99"/>
      <c r="LX43" s="99"/>
      <c r="LY43" s="99"/>
      <c r="LZ43" s="99"/>
      <c r="MA43" s="99"/>
      <c r="MB43" s="99"/>
      <c r="MC43" s="99"/>
      <c r="MD43" s="99"/>
      <c r="ME43" s="99"/>
      <c r="MF43" s="99"/>
      <c r="MG43" s="99"/>
      <c r="MH43" s="99"/>
      <c r="MI43" s="99"/>
      <c r="MJ43" s="99"/>
      <c r="MK43" s="99"/>
      <c r="ML43" s="99"/>
      <c r="MM43" s="99"/>
      <c r="MN43" s="99"/>
      <c r="MO43" s="99"/>
      <c r="MP43" s="99"/>
      <c r="MQ43" s="99"/>
      <c r="MR43" s="99"/>
      <c r="MS43" s="99"/>
      <c r="MT43" s="99"/>
      <c r="MU43" s="99"/>
      <c r="MV43" s="99"/>
      <c r="MW43" s="99"/>
      <c r="MX43" s="99"/>
      <c r="MY43" s="99"/>
      <c r="MZ43" s="99"/>
      <c r="NA43" s="99"/>
      <c r="NB43" s="99"/>
      <c r="NC43" s="99"/>
      <c r="ND43" s="99"/>
      <c r="NE43" s="99"/>
      <c r="NF43" s="99"/>
      <c r="NG43" s="99"/>
      <c r="NH43" s="99"/>
      <c r="NI43" s="99"/>
      <c r="NJ43" s="99"/>
      <c r="NK43" s="99"/>
      <c r="NL43" s="99"/>
      <c r="NM43" s="99"/>
      <c r="NN43" s="99"/>
      <c r="NO43" s="99"/>
      <c r="NP43" s="99"/>
      <c r="NQ43" s="99"/>
      <c r="NR43" s="99"/>
      <c r="NS43" s="99"/>
      <c r="NT43" s="99"/>
      <c r="NU43" s="99"/>
      <c r="NV43" s="99"/>
      <c r="NW43" s="99"/>
      <c r="NX43" s="99"/>
      <c r="NY43" s="99"/>
      <c r="NZ43" s="99"/>
      <c r="OA43" s="99"/>
      <c r="OB43" s="99"/>
      <c r="OC43" s="99"/>
      <c r="OD43" s="99"/>
      <c r="OE43" s="99"/>
      <c r="OF43" s="99"/>
      <c r="OG43" s="99"/>
      <c r="OH43" s="99"/>
      <c r="OI43" s="99"/>
      <c r="OJ43" s="99"/>
      <c r="OK43" s="99"/>
      <c r="OL43" s="99"/>
      <c r="OM43" s="99"/>
      <c r="ON43" s="99"/>
      <c r="OO43" s="99"/>
      <c r="OP43" s="99"/>
      <c r="OQ43" s="99"/>
      <c r="OR43" s="99"/>
      <c r="OS43" s="99"/>
      <c r="OT43" s="99"/>
      <c r="OU43" s="99"/>
      <c r="OV43" s="99"/>
      <c r="OW43" s="99"/>
      <c r="OX43" s="99"/>
      <c r="OY43" s="99"/>
      <c r="OZ43" s="99"/>
      <c r="PA43" s="99"/>
      <c r="PB43" s="99"/>
      <c r="PC43" s="99"/>
      <c r="PD43" s="99"/>
      <c r="PE43" s="99"/>
      <c r="PF43" s="99"/>
      <c r="PG43" s="99"/>
      <c r="PH43" s="99"/>
      <c r="PI43" s="99"/>
      <c r="PJ43" s="99"/>
      <c r="PK43" s="99"/>
      <c r="PL43" s="99"/>
      <c r="PM43" s="99"/>
      <c r="PN43" s="99"/>
      <c r="PO43" s="99"/>
      <c r="PP43" s="99"/>
      <c r="PQ43" s="99"/>
      <c r="PR43" s="99"/>
      <c r="PS43" s="99"/>
      <c r="PT43" s="99"/>
      <c r="PU43" s="99"/>
      <c r="PV43" s="99"/>
      <c r="PW43" s="99"/>
      <c r="PX43" s="99"/>
      <c r="PY43" s="99"/>
      <c r="PZ43" s="99"/>
      <c r="QA43" s="99"/>
      <c r="QB43" s="99"/>
      <c r="QC43" s="99"/>
      <c r="QD43" s="99"/>
      <c r="QE43" s="99"/>
      <c r="QF43" s="99"/>
      <c r="QG43" s="99"/>
      <c r="QH43" s="99"/>
      <c r="QI43" s="99"/>
      <c r="QJ43" s="99"/>
      <c r="QK43" s="99"/>
      <c r="QL43" s="99"/>
      <c r="QM43" s="99"/>
      <c r="QN43" s="99"/>
      <c r="QO43" s="99"/>
      <c r="QP43" s="99"/>
      <c r="QQ43" s="99"/>
      <c r="QR43" s="99"/>
      <c r="QS43" s="99"/>
      <c r="QT43" s="99"/>
      <c r="QU43" s="99"/>
      <c r="QV43" s="99"/>
      <c r="QW43" s="99"/>
      <c r="QX43" s="99"/>
      <c r="QY43" s="99"/>
      <c r="QZ43" s="99"/>
      <c r="RA43" s="99"/>
      <c r="RB43" s="99"/>
      <c r="RC43" s="99"/>
      <c r="RD43" s="99"/>
      <c r="RE43" s="99"/>
      <c r="RF43" s="99"/>
      <c r="RG43" s="99"/>
      <c r="RH43" s="99"/>
      <c r="RI43" s="99"/>
      <c r="RJ43" s="99"/>
      <c r="RK43" s="99"/>
      <c r="RL43" s="99"/>
      <c r="RM43" s="99"/>
      <c r="RN43" s="99"/>
      <c r="RO43" s="99"/>
      <c r="RP43" s="99"/>
      <c r="RQ43" s="99"/>
      <c r="RR43" s="99"/>
      <c r="RS43" s="99"/>
      <c r="RT43" s="99"/>
      <c r="RU43" s="99"/>
      <c r="RV43" s="99"/>
      <c r="RW43" s="99"/>
      <c r="RX43" s="99"/>
      <c r="RY43" s="99"/>
      <c r="RZ43" s="99"/>
      <c r="SA43" s="99"/>
      <c r="SB43" s="99"/>
      <c r="SC43" s="99"/>
      <c r="SD43" s="99"/>
      <c r="SE43" s="99"/>
      <c r="SF43" s="99"/>
      <c r="SG43" s="99"/>
      <c r="SH43" s="99"/>
      <c r="SI43" s="99"/>
      <c r="SJ43" s="99"/>
      <c r="SK43" s="99"/>
      <c r="SL43" s="99"/>
      <c r="SM43" s="99"/>
      <c r="SN43" s="99"/>
      <c r="SO43" s="99"/>
      <c r="SP43" s="99"/>
      <c r="SQ43" s="99"/>
      <c r="SR43" s="99"/>
      <c r="SS43" s="99"/>
      <c r="ST43" s="99"/>
      <c r="SU43" s="99"/>
    </row>
    <row r="44" spans="1:515" s="16" customFormat="1" ht="15" customHeight="1">
      <c r="A44" s="53"/>
      <c r="B44" s="590" t="s">
        <v>334</v>
      </c>
      <c r="C44" s="590"/>
      <c r="D44" s="590"/>
      <c r="E44" s="590"/>
      <c r="F44" s="590"/>
      <c r="G44" s="590"/>
      <c r="H44" s="590"/>
      <c r="I44" s="590"/>
      <c r="J44" s="590"/>
      <c r="K44" s="590"/>
      <c r="L44" s="590"/>
      <c r="M44" s="590"/>
      <c r="N44" s="590"/>
      <c r="O44" s="590"/>
      <c r="P44" s="590"/>
      <c r="Q44" s="155"/>
      <c r="R44" s="99"/>
      <c r="S44" s="99"/>
      <c r="T44" s="99"/>
      <c r="U44" s="99"/>
      <c r="V44" s="99"/>
      <c r="W44" s="99"/>
      <c r="X44" s="99"/>
      <c r="Y44" s="99"/>
      <c r="Z44" s="99"/>
      <c r="AA44" s="99"/>
      <c r="AB44" s="99"/>
      <c r="AC44" s="99"/>
      <c r="AD44" s="99"/>
      <c r="AE44" s="99"/>
      <c r="AF44" s="99"/>
      <c r="AG44" s="99"/>
      <c r="AH44" s="99"/>
      <c r="AI44" s="99"/>
      <c r="AJ44" s="99"/>
      <c r="AK44" s="99"/>
      <c r="AL44" s="99"/>
      <c r="AM44" s="99"/>
      <c r="AN44" s="99"/>
      <c r="AO44" s="99"/>
      <c r="AP44" s="99"/>
      <c r="AQ44" s="99"/>
      <c r="AR44" s="99"/>
      <c r="AS44" s="99"/>
      <c r="AT44" s="99"/>
      <c r="AU44" s="99"/>
      <c r="AV44" s="99"/>
      <c r="AW44" s="99"/>
      <c r="AX44" s="99"/>
      <c r="AY44" s="99"/>
      <c r="AZ44" s="99"/>
      <c r="BA44" s="99"/>
      <c r="BB44" s="99"/>
      <c r="BC44" s="99"/>
      <c r="BD44" s="99"/>
      <c r="BE44" s="99"/>
      <c r="BF44" s="99"/>
      <c r="BG44" s="99"/>
      <c r="BH44" s="99"/>
      <c r="BI44" s="99"/>
      <c r="BJ44" s="99"/>
      <c r="BK44" s="99"/>
      <c r="BL44" s="99"/>
      <c r="BM44" s="99"/>
      <c r="BN44" s="99"/>
      <c r="BO44" s="99"/>
      <c r="BP44" s="99"/>
      <c r="BQ44" s="99"/>
      <c r="BR44" s="99"/>
      <c r="BS44" s="99"/>
      <c r="BT44" s="99"/>
      <c r="BU44" s="99"/>
      <c r="BV44" s="99"/>
      <c r="BW44" s="99"/>
      <c r="BX44" s="99"/>
      <c r="BY44" s="99"/>
      <c r="BZ44" s="99"/>
      <c r="CA44" s="99"/>
      <c r="CB44" s="99"/>
      <c r="CC44" s="99"/>
      <c r="CD44" s="99"/>
      <c r="CE44" s="99"/>
      <c r="CF44" s="99"/>
      <c r="CG44" s="99"/>
      <c r="CH44" s="99"/>
      <c r="CI44" s="99"/>
      <c r="CJ44" s="99"/>
      <c r="CK44" s="99"/>
      <c r="CL44" s="99"/>
      <c r="CM44" s="99"/>
      <c r="CN44" s="99"/>
      <c r="CO44" s="99"/>
      <c r="CP44" s="99"/>
      <c r="CQ44" s="99"/>
      <c r="CR44" s="99"/>
      <c r="CS44" s="99"/>
      <c r="CT44" s="99"/>
      <c r="CU44" s="99"/>
      <c r="CV44" s="99"/>
      <c r="CW44" s="99"/>
      <c r="CX44" s="99"/>
      <c r="CY44" s="99"/>
      <c r="CZ44" s="99"/>
      <c r="DA44" s="99"/>
      <c r="DB44" s="99"/>
      <c r="DC44" s="99"/>
      <c r="DD44" s="99"/>
      <c r="DE44" s="99"/>
      <c r="DF44" s="99"/>
      <c r="DG44" s="99"/>
      <c r="DH44" s="99"/>
      <c r="DI44" s="99"/>
      <c r="DJ44" s="99"/>
      <c r="DK44" s="99"/>
      <c r="DL44" s="99"/>
      <c r="DM44" s="99"/>
      <c r="DN44" s="99"/>
      <c r="DO44" s="99"/>
      <c r="DP44" s="99"/>
      <c r="DQ44" s="99"/>
      <c r="DR44" s="99"/>
      <c r="DS44" s="99"/>
      <c r="DT44" s="99"/>
      <c r="DU44" s="99"/>
      <c r="DV44" s="99"/>
      <c r="DW44" s="99"/>
      <c r="DX44" s="99"/>
      <c r="DY44" s="99"/>
      <c r="DZ44" s="99"/>
      <c r="EA44" s="99"/>
      <c r="EB44" s="99"/>
      <c r="EC44" s="99"/>
      <c r="ED44" s="99"/>
      <c r="EE44" s="99"/>
      <c r="EF44" s="99"/>
      <c r="EG44" s="99"/>
      <c r="EH44" s="99"/>
      <c r="EI44" s="99"/>
      <c r="EJ44" s="99"/>
      <c r="EK44" s="99"/>
      <c r="EL44" s="99"/>
      <c r="EM44" s="99"/>
      <c r="EN44" s="99"/>
      <c r="EO44" s="99"/>
      <c r="EP44" s="99"/>
      <c r="EQ44" s="99"/>
      <c r="ER44" s="99"/>
      <c r="ES44" s="99"/>
      <c r="ET44" s="99"/>
      <c r="EU44" s="99"/>
      <c r="EV44" s="99"/>
      <c r="EW44" s="99"/>
      <c r="EX44" s="99"/>
      <c r="EY44" s="99"/>
      <c r="EZ44" s="99"/>
      <c r="FA44" s="99"/>
      <c r="FB44" s="99"/>
      <c r="FC44" s="99"/>
      <c r="FD44" s="99"/>
      <c r="FE44" s="99"/>
      <c r="FF44" s="99"/>
      <c r="FG44" s="99"/>
      <c r="FH44" s="99"/>
      <c r="FI44" s="99"/>
      <c r="FJ44" s="99"/>
      <c r="FK44" s="99"/>
      <c r="FL44" s="99"/>
      <c r="FM44" s="99"/>
      <c r="FN44" s="99"/>
      <c r="FO44" s="99"/>
      <c r="FP44" s="99"/>
      <c r="FQ44" s="99"/>
      <c r="FR44" s="99"/>
      <c r="FS44" s="99"/>
      <c r="FT44" s="99"/>
      <c r="FU44" s="99"/>
      <c r="FV44" s="99"/>
      <c r="FW44" s="99"/>
      <c r="FX44" s="99"/>
      <c r="FY44" s="99"/>
      <c r="FZ44" s="99"/>
      <c r="GA44" s="99"/>
      <c r="GB44" s="99"/>
      <c r="GC44" s="99"/>
      <c r="GD44" s="99"/>
      <c r="GE44" s="99"/>
      <c r="GF44" s="99"/>
      <c r="GG44" s="99"/>
      <c r="GH44" s="99"/>
      <c r="GI44" s="99"/>
      <c r="GJ44" s="99"/>
      <c r="GK44" s="99"/>
      <c r="GL44" s="99"/>
      <c r="GM44" s="99"/>
      <c r="GN44" s="99"/>
      <c r="GO44" s="99"/>
      <c r="GP44" s="99"/>
      <c r="GQ44" s="99"/>
      <c r="GR44" s="99"/>
      <c r="GS44" s="99"/>
      <c r="GT44" s="99"/>
      <c r="GU44" s="99"/>
      <c r="GV44" s="99"/>
      <c r="GW44" s="99"/>
      <c r="GX44" s="99"/>
      <c r="GY44" s="99"/>
      <c r="GZ44" s="99"/>
      <c r="HA44" s="99"/>
      <c r="HB44" s="99"/>
      <c r="HC44" s="99"/>
      <c r="HD44" s="99"/>
      <c r="HE44" s="99"/>
      <c r="HF44" s="99"/>
      <c r="HG44" s="99"/>
      <c r="HH44" s="99"/>
      <c r="HI44" s="99"/>
      <c r="HJ44" s="99"/>
      <c r="HK44" s="99"/>
      <c r="HL44" s="99"/>
      <c r="HM44" s="99"/>
      <c r="HN44" s="99"/>
      <c r="HO44" s="99"/>
      <c r="HP44" s="99"/>
      <c r="HQ44" s="99"/>
      <c r="HR44" s="99"/>
      <c r="HS44" s="99"/>
      <c r="HT44" s="99"/>
      <c r="HU44" s="99"/>
      <c r="HV44" s="99"/>
      <c r="HW44" s="99"/>
      <c r="HX44" s="99"/>
      <c r="HY44" s="99"/>
      <c r="HZ44" s="99"/>
      <c r="IA44" s="99"/>
      <c r="IB44" s="99"/>
      <c r="IC44" s="99"/>
      <c r="ID44" s="99"/>
      <c r="IE44" s="99"/>
      <c r="IF44" s="99"/>
      <c r="IG44" s="99"/>
      <c r="IH44" s="99"/>
      <c r="II44" s="99"/>
      <c r="IJ44" s="99"/>
      <c r="IK44" s="99"/>
      <c r="IL44" s="99"/>
      <c r="IM44" s="99"/>
      <c r="IN44" s="99"/>
      <c r="IO44" s="99"/>
      <c r="IP44" s="99"/>
      <c r="IQ44" s="99"/>
      <c r="IR44" s="99"/>
      <c r="IS44" s="99"/>
      <c r="IT44" s="99"/>
      <c r="IU44" s="99"/>
      <c r="IV44" s="99"/>
      <c r="IW44" s="99"/>
      <c r="IX44" s="99"/>
      <c r="IY44" s="99"/>
      <c r="IZ44" s="99"/>
      <c r="JA44" s="99"/>
      <c r="JB44" s="99"/>
      <c r="JC44" s="99"/>
      <c r="JD44" s="99"/>
      <c r="JE44" s="99"/>
      <c r="JF44" s="99"/>
      <c r="JG44" s="99"/>
      <c r="JH44" s="99"/>
      <c r="JI44" s="99"/>
      <c r="JJ44" s="99"/>
      <c r="JK44" s="99"/>
      <c r="JL44" s="99"/>
      <c r="JM44" s="99"/>
      <c r="JN44" s="99"/>
      <c r="JO44" s="99"/>
      <c r="JP44" s="99"/>
      <c r="JQ44" s="99"/>
      <c r="JR44" s="99"/>
      <c r="JS44" s="99"/>
      <c r="JT44" s="99"/>
      <c r="JU44" s="99"/>
      <c r="JV44" s="99"/>
      <c r="JW44" s="99"/>
      <c r="JX44" s="99"/>
      <c r="JY44" s="99"/>
      <c r="JZ44" s="99"/>
      <c r="KA44" s="99"/>
      <c r="KB44" s="99"/>
      <c r="KC44" s="99"/>
      <c r="KD44" s="99"/>
      <c r="KE44" s="99"/>
      <c r="KF44" s="99"/>
      <c r="KG44" s="99"/>
      <c r="KH44" s="99"/>
      <c r="KI44" s="99"/>
      <c r="KJ44" s="99"/>
      <c r="KK44" s="99"/>
      <c r="KL44" s="99"/>
      <c r="KM44" s="99"/>
      <c r="KN44" s="99"/>
      <c r="KO44" s="99"/>
      <c r="KP44" s="99"/>
      <c r="KQ44" s="99"/>
      <c r="KR44" s="99"/>
      <c r="KS44" s="99"/>
      <c r="KT44" s="99"/>
      <c r="KU44" s="99"/>
      <c r="KV44" s="99"/>
      <c r="KW44" s="99"/>
      <c r="KX44" s="99"/>
      <c r="KY44" s="99"/>
      <c r="KZ44" s="99"/>
      <c r="LA44" s="99"/>
      <c r="LB44" s="99"/>
      <c r="LC44" s="99"/>
      <c r="LD44" s="99"/>
      <c r="LE44" s="99"/>
      <c r="LF44" s="99"/>
      <c r="LG44" s="99"/>
      <c r="LH44" s="99"/>
      <c r="LI44" s="99"/>
      <c r="LJ44" s="99"/>
      <c r="LK44" s="99"/>
      <c r="LL44" s="99"/>
      <c r="LM44" s="99"/>
      <c r="LN44" s="99"/>
      <c r="LO44" s="99"/>
      <c r="LP44" s="99"/>
      <c r="LQ44" s="99"/>
      <c r="LR44" s="99"/>
      <c r="LS44" s="99"/>
      <c r="LT44" s="99"/>
      <c r="LU44" s="99"/>
      <c r="LV44" s="99"/>
      <c r="LW44" s="99"/>
      <c r="LX44" s="99"/>
      <c r="LY44" s="99"/>
      <c r="LZ44" s="99"/>
      <c r="MA44" s="99"/>
      <c r="MB44" s="99"/>
      <c r="MC44" s="99"/>
      <c r="MD44" s="99"/>
      <c r="ME44" s="99"/>
      <c r="MF44" s="99"/>
      <c r="MG44" s="99"/>
      <c r="MH44" s="99"/>
      <c r="MI44" s="99"/>
      <c r="MJ44" s="99"/>
      <c r="MK44" s="99"/>
      <c r="ML44" s="99"/>
      <c r="MM44" s="99"/>
      <c r="MN44" s="99"/>
      <c r="MO44" s="99"/>
      <c r="MP44" s="99"/>
      <c r="MQ44" s="99"/>
      <c r="MR44" s="99"/>
      <c r="MS44" s="99"/>
      <c r="MT44" s="99"/>
      <c r="MU44" s="99"/>
      <c r="MV44" s="99"/>
      <c r="MW44" s="99"/>
      <c r="MX44" s="99"/>
      <c r="MY44" s="99"/>
      <c r="MZ44" s="99"/>
      <c r="NA44" s="99"/>
      <c r="NB44" s="99"/>
      <c r="NC44" s="99"/>
      <c r="ND44" s="99"/>
      <c r="NE44" s="99"/>
      <c r="NF44" s="99"/>
      <c r="NG44" s="99"/>
      <c r="NH44" s="99"/>
      <c r="NI44" s="99"/>
      <c r="NJ44" s="99"/>
      <c r="NK44" s="99"/>
      <c r="NL44" s="99"/>
      <c r="NM44" s="99"/>
      <c r="NN44" s="99"/>
      <c r="NO44" s="99"/>
      <c r="NP44" s="99"/>
      <c r="NQ44" s="99"/>
      <c r="NR44" s="99"/>
      <c r="NS44" s="99"/>
      <c r="NT44" s="99"/>
      <c r="NU44" s="99"/>
      <c r="NV44" s="99"/>
      <c r="NW44" s="99"/>
      <c r="NX44" s="99"/>
      <c r="NY44" s="99"/>
      <c r="NZ44" s="99"/>
      <c r="OA44" s="99"/>
      <c r="OB44" s="99"/>
      <c r="OC44" s="99"/>
      <c r="OD44" s="99"/>
      <c r="OE44" s="99"/>
      <c r="OF44" s="99"/>
      <c r="OG44" s="99"/>
      <c r="OH44" s="99"/>
      <c r="OI44" s="99"/>
      <c r="OJ44" s="99"/>
      <c r="OK44" s="99"/>
      <c r="OL44" s="99"/>
      <c r="OM44" s="99"/>
      <c r="ON44" s="99"/>
      <c r="OO44" s="99"/>
      <c r="OP44" s="99"/>
      <c r="OQ44" s="99"/>
      <c r="OR44" s="99"/>
      <c r="OS44" s="99"/>
      <c r="OT44" s="99"/>
      <c r="OU44" s="99"/>
      <c r="OV44" s="99"/>
      <c r="OW44" s="99"/>
      <c r="OX44" s="99"/>
      <c r="OY44" s="99"/>
      <c r="OZ44" s="99"/>
      <c r="PA44" s="99"/>
      <c r="PB44" s="99"/>
      <c r="PC44" s="99"/>
      <c r="PD44" s="99"/>
      <c r="PE44" s="99"/>
      <c r="PF44" s="99"/>
      <c r="PG44" s="99"/>
      <c r="PH44" s="99"/>
      <c r="PI44" s="99"/>
      <c r="PJ44" s="99"/>
      <c r="PK44" s="99"/>
      <c r="PL44" s="99"/>
      <c r="PM44" s="99"/>
      <c r="PN44" s="99"/>
      <c r="PO44" s="99"/>
      <c r="PP44" s="99"/>
      <c r="PQ44" s="99"/>
      <c r="PR44" s="99"/>
      <c r="PS44" s="99"/>
      <c r="PT44" s="99"/>
      <c r="PU44" s="99"/>
      <c r="PV44" s="99"/>
      <c r="PW44" s="99"/>
      <c r="PX44" s="99"/>
      <c r="PY44" s="99"/>
      <c r="PZ44" s="99"/>
      <c r="QA44" s="99"/>
      <c r="QB44" s="99"/>
      <c r="QC44" s="99"/>
      <c r="QD44" s="99"/>
      <c r="QE44" s="99"/>
      <c r="QF44" s="99"/>
      <c r="QG44" s="99"/>
      <c r="QH44" s="99"/>
      <c r="QI44" s="99"/>
      <c r="QJ44" s="99"/>
      <c r="QK44" s="99"/>
      <c r="QL44" s="99"/>
      <c r="QM44" s="99"/>
      <c r="QN44" s="99"/>
      <c r="QO44" s="99"/>
      <c r="QP44" s="99"/>
      <c r="QQ44" s="99"/>
      <c r="QR44" s="99"/>
      <c r="QS44" s="99"/>
      <c r="QT44" s="99"/>
      <c r="QU44" s="99"/>
      <c r="QV44" s="99"/>
      <c r="QW44" s="99"/>
      <c r="QX44" s="99"/>
      <c r="QY44" s="99"/>
      <c r="QZ44" s="99"/>
      <c r="RA44" s="99"/>
      <c r="RB44" s="99"/>
      <c r="RC44" s="99"/>
      <c r="RD44" s="99"/>
      <c r="RE44" s="99"/>
      <c r="RF44" s="99"/>
      <c r="RG44" s="99"/>
      <c r="RH44" s="99"/>
      <c r="RI44" s="99"/>
      <c r="RJ44" s="99"/>
      <c r="RK44" s="99"/>
      <c r="RL44" s="99"/>
      <c r="RM44" s="99"/>
      <c r="RN44" s="99"/>
      <c r="RO44" s="99"/>
      <c r="RP44" s="99"/>
      <c r="RQ44" s="99"/>
      <c r="RR44" s="99"/>
      <c r="RS44" s="99"/>
      <c r="RT44" s="99"/>
      <c r="RU44" s="99"/>
      <c r="RV44" s="99"/>
      <c r="RW44" s="99"/>
      <c r="RX44" s="99"/>
      <c r="RY44" s="99"/>
      <c r="RZ44" s="99"/>
      <c r="SA44" s="99"/>
      <c r="SB44" s="99"/>
      <c r="SC44" s="99"/>
      <c r="SD44" s="99"/>
      <c r="SE44" s="99"/>
      <c r="SF44" s="99"/>
      <c r="SG44" s="99"/>
      <c r="SH44" s="99"/>
      <c r="SI44" s="99"/>
      <c r="SJ44" s="99"/>
      <c r="SK44" s="99"/>
      <c r="SL44" s="99"/>
      <c r="SM44" s="99"/>
      <c r="SN44" s="99"/>
      <c r="SO44" s="99"/>
      <c r="SP44" s="99"/>
      <c r="SQ44" s="99"/>
      <c r="SR44" s="99"/>
      <c r="SS44" s="99"/>
      <c r="ST44" s="99"/>
      <c r="SU44" s="99"/>
    </row>
    <row r="45" spans="1:515" s="16" customFormat="1" ht="15" customHeight="1">
      <c r="A45" s="53"/>
      <c r="B45" s="591"/>
      <c r="C45" s="591"/>
      <c r="D45" s="591"/>
      <c r="E45" s="591"/>
      <c r="F45" s="591"/>
      <c r="G45" s="591"/>
      <c r="H45" s="591"/>
      <c r="I45" s="591"/>
      <c r="J45" s="591"/>
      <c r="K45" s="591"/>
      <c r="L45" s="591"/>
      <c r="M45" s="591"/>
      <c r="N45" s="591"/>
      <c r="O45" s="591"/>
      <c r="P45" s="591"/>
      <c r="Q45" s="155"/>
      <c r="R45" s="99"/>
      <c r="S45" s="99"/>
      <c r="T45" s="99"/>
      <c r="U45" s="99"/>
      <c r="V45" s="99"/>
      <c r="W45" s="99"/>
      <c r="X45" s="99"/>
      <c r="Y45" s="99"/>
      <c r="Z45" s="99"/>
      <c r="AA45" s="99"/>
      <c r="AB45" s="99"/>
      <c r="AC45" s="99"/>
      <c r="AD45" s="99"/>
      <c r="AE45" s="99"/>
      <c r="AF45" s="99"/>
      <c r="AG45" s="99"/>
      <c r="AH45" s="99"/>
      <c r="AI45" s="99"/>
      <c r="AJ45" s="99"/>
      <c r="AK45" s="99"/>
      <c r="AL45" s="99"/>
      <c r="AM45" s="99"/>
      <c r="AN45" s="99"/>
      <c r="AO45" s="99"/>
      <c r="AP45" s="99"/>
      <c r="AQ45" s="99"/>
      <c r="AR45" s="99"/>
      <c r="AS45" s="99"/>
      <c r="AT45" s="99"/>
      <c r="AU45" s="99"/>
      <c r="AV45" s="99"/>
      <c r="AW45" s="99"/>
      <c r="AX45" s="99"/>
      <c r="AY45" s="99"/>
      <c r="AZ45" s="99"/>
      <c r="BA45" s="99"/>
      <c r="BB45" s="99"/>
      <c r="BC45" s="99"/>
      <c r="BD45" s="99"/>
      <c r="BE45" s="99"/>
      <c r="BF45" s="99"/>
      <c r="BG45" s="99"/>
      <c r="BH45" s="99"/>
      <c r="BI45" s="99"/>
      <c r="BJ45" s="99"/>
      <c r="BK45" s="99"/>
      <c r="BL45" s="99"/>
      <c r="BM45" s="99"/>
      <c r="BN45" s="99"/>
      <c r="BO45" s="99"/>
      <c r="BP45" s="99"/>
      <c r="BQ45" s="99"/>
      <c r="BR45" s="99"/>
      <c r="BS45" s="99"/>
      <c r="BT45" s="99"/>
      <c r="BU45" s="99"/>
      <c r="BV45" s="99"/>
      <c r="BW45" s="99"/>
      <c r="BX45" s="99"/>
      <c r="BY45" s="99"/>
      <c r="BZ45" s="99"/>
      <c r="CA45" s="99"/>
      <c r="CB45" s="99"/>
      <c r="CC45" s="99"/>
      <c r="CD45" s="99"/>
      <c r="CE45" s="99"/>
      <c r="CF45" s="99"/>
      <c r="CG45" s="99"/>
      <c r="CH45" s="99"/>
      <c r="CI45" s="99"/>
      <c r="CJ45" s="99"/>
      <c r="CK45" s="99"/>
      <c r="CL45" s="99"/>
      <c r="CM45" s="99"/>
      <c r="CN45" s="99"/>
      <c r="CO45" s="99"/>
      <c r="CP45" s="99"/>
      <c r="CQ45" s="99"/>
      <c r="CR45" s="99"/>
      <c r="CS45" s="99"/>
      <c r="CT45" s="99"/>
      <c r="CU45" s="99"/>
      <c r="CV45" s="99"/>
      <c r="CW45" s="99"/>
      <c r="CX45" s="99"/>
      <c r="CY45" s="99"/>
      <c r="CZ45" s="99"/>
      <c r="DA45" s="99"/>
      <c r="DB45" s="99"/>
      <c r="DC45" s="99"/>
      <c r="DD45" s="99"/>
      <c r="DE45" s="99"/>
      <c r="DF45" s="99"/>
      <c r="DG45" s="99"/>
      <c r="DH45" s="99"/>
      <c r="DI45" s="99"/>
      <c r="DJ45" s="99"/>
      <c r="DK45" s="99"/>
      <c r="DL45" s="99"/>
      <c r="DM45" s="99"/>
      <c r="DN45" s="99"/>
      <c r="DO45" s="99"/>
      <c r="DP45" s="99"/>
      <c r="DQ45" s="99"/>
      <c r="DR45" s="99"/>
      <c r="DS45" s="99"/>
      <c r="DT45" s="99"/>
      <c r="DU45" s="99"/>
      <c r="DV45" s="99"/>
      <c r="DW45" s="99"/>
      <c r="DX45" s="99"/>
      <c r="DY45" s="99"/>
      <c r="DZ45" s="99"/>
      <c r="EA45" s="99"/>
      <c r="EB45" s="99"/>
      <c r="EC45" s="99"/>
      <c r="ED45" s="99"/>
      <c r="EE45" s="99"/>
      <c r="EF45" s="99"/>
      <c r="EG45" s="99"/>
      <c r="EH45" s="99"/>
      <c r="EI45" s="99"/>
      <c r="EJ45" s="99"/>
      <c r="EK45" s="99"/>
      <c r="EL45" s="99"/>
      <c r="EM45" s="99"/>
      <c r="EN45" s="99"/>
      <c r="EO45" s="99"/>
      <c r="EP45" s="99"/>
      <c r="EQ45" s="99"/>
      <c r="ER45" s="99"/>
      <c r="ES45" s="99"/>
      <c r="ET45" s="99"/>
      <c r="EU45" s="99"/>
      <c r="EV45" s="99"/>
      <c r="EW45" s="99"/>
      <c r="EX45" s="99"/>
      <c r="EY45" s="99"/>
      <c r="EZ45" s="99"/>
      <c r="FA45" s="99"/>
      <c r="FB45" s="99"/>
      <c r="FC45" s="99"/>
      <c r="FD45" s="99"/>
      <c r="FE45" s="99"/>
      <c r="FF45" s="99"/>
      <c r="FG45" s="99"/>
      <c r="FH45" s="99"/>
      <c r="FI45" s="99"/>
      <c r="FJ45" s="99"/>
      <c r="FK45" s="99"/>
      <c r="FL45" s="99"/>
      <c r="FM45" s="99"/>
      <c r="FN45" s="99"/>
      <c r="FO45" s="99"/>
      <c r="FP45" s="99"/>
      <c r="FQ45" s="99"/>
      <c r="FR45" s="99"/>
      <c r="FS45" s="99"/>
      <c r="FT45" s="99"/>
      <c r="FU45" s="99"/>
      <c r="FV45" s="99"/>
      <c r="FW45" s="99"/>
      <c r="FX45" s="99"/>
      <c r="FY45" s="99"/>
      <c r="FZ45" s="99"/>
      <c r="GA45" s="99"/>
      <c r="GB45" s="99"/>
      <c r="GC45" s="99"/>
      <c r="GD45" s="99"/>
      <c r="GE45" s="99"/>
      <c r="GF45" s="99"/>
      <c r="GG45" s="99"/>
      <c r="GH45" s="99"/>
      <c r="GI45" s="99"/>
      <c r="GJ45" s="99"/>
      <c r="GK45" s="99"/>
      <c r="GL45" s="99"/>
      <c r="GM45" s="99"/>
      <c r="GN45" s="99"/>
      <c r="GO45" s="99"/>
      <c r="GP45" s="99"/>
      <c r="GQ45" s="99"/>
      <c r="GR45" s="99"/>
      <c r="GS45" s="99"/>
      <c r="GT45" s="99"/>
      <c r="GU45" s="99"/>
      <c r="GV45" s="99"/>
      <c r="GW45" s="99"/>
      <c r="GX45" s="99"/>
      <c r="GY45" s="99"/>
      <c r="GZ45" s="99"/>
      <c r="HA45" s="99"/>
      <c r="HB45" s="99"/>
      <c r="HC45" s="99"/>
      <c r="HD45" s="99"/>
      <c r="HE45" s="99"/>
      <c r="HF45" s="99"/>
      <c r="HG45" s="99"/>
      <c r="HH45" s="99"/>
      <c r="HI45" s="99"/>
      <c r="HJ45" s="99"/>
      <c r="HK45" s="99"/>
      <c r="HL45" s="99"/>
      <c r="HM45" s="99"/>
      <c r="HN45" s="99"/>
      <c r="HO45" s="99"/>
      <c r="HP45" s="99"/>
      <c r="HQ45" s="99"/>
      <c r="HR45" s="99"/>
      <c r="HS45" s="99"/>
      <c r="HT45" s="99"/>
      <c r="HU45" s="99"/>
      <c r="HV45" s="99"/>
      <c r="HW45" s="99"/>
      <c r="HX45" s="99"/>
      <c r="HY45" s="99"/>
      <c r="HZ45" s="99"/>
      <c r="IA45" s="99"/>
      <c r="IB45" s="99"/>
      <c r="IC45" s="99"/>
      <c r="ID45" s="99"/>
      <c r="IE45" s="99"/>
      <c r="IF45" s="99"/>
      <c r="IG45" s="99"/>
      <c r="IH45" s="99"/>
      <c r="II45" s="99"/>
      <c r="IJ45" s="99"/>
      <c r="IK45" s="99"/>
      <c r="IL45" s="99"/>
      <c r="IM45" s="99"/>
      <c r="IN45" s="99"/>
      <c r="IO45" s="99"/>
      <c r="IP45" s="99"/>
      <c r="IQ45" s="99"/>
      <c r="IR45" s="99"/>
      <c r="IS45" s="99"/>
      <c r="IT45" s="99"/>
      <c r="IU45" s="99"/>
      <c r="IV45" s="99"/>
      <c r="IW45" s="99"/>
      <c r="IX45" s="99"/>
      <c r="IY45" s="99"/>
      <c r="IZ45" s="99"/>
      <c r="JA45" s="99"/>
      <c r="JB45" s="99"/>
      <c r="JC45" s="99"/>
      <c r="JD45" s="99"/>
      <c r="JE45" s="99"/>
      <c r="JF45" s="99"/>
      <c r="JG45" s="99"/>
      <c r="JH45" s="99"/>
      <c r="JI45" s="99"/>
      <c r="JJ45" s="99"/>
      <c r="JK45" s="99"/>
      <c r="JL45" s="99"/>
      <c r="JM45" s="99"/>
      <c r="JN45" s="99"/>
      <c r="JO45" s="99"/>
      <c r="JP45" s="99"/>
      <c r="JQ45" s="99"/>
      <c r="JR45" s="99"/>
      <c r="JS45" s="99"/>
      <c r="JT45" s="99"/>
      <c r="JU45" s="99"/>
      <c r="JV45" s="99"/>
      <c r="JW45" s="99"/>
      <c r="JX45" s="99"/>
      <c r="JY45" s="99"/>
      <c r="JZ45" s="99"/>
      <c r="KA45" s="99"/>
      <c r="KB45" s="99"/>
      <c r="KC45" s="99"/>
      <c r="KD45" s="99"/>
      <c r="KE45" s="99"/>
      <c r="KF45" s="99"/>
      <c r="KG45" s="99"/>
      <c r="KH45" s="99"/>
      <c r="KI45" s="99"/>
      <c r="KJ45" s="99"/>
      <c r="KK45" s="99"/>
      <c r="KL45" s="99"/>
      <c r="KM45" s="99"/>
      <c r="KN45" s="99"/>
      <c r="KO45" s="99"/>
      <c r="KP45" s="99"/>
      <c r="KQ45" s="99"/>
      <c r="KR45" s="99"/>
      <c r="KS45" s="99"/>
      <c r="KT45" s="99"/>
      <c r="KU45" s="99"/>
      <c r="KV45" s="99"/>
      <c r="KW45" s="99"/>
      <c r="KX45" s="99"/>
      <c r="KY45" s="99"/>
      <c r="KZ45" s="99"/>
      <c r="LA45" s="99"/>
      <c r="LB45" s="99"/>
      <c r="LC45" s="99"/>
      <c r="LD45" s="99"/>
      <c r="LE45" s="99"/>
      <c r="LF45" s="99"/>
      <c r="LG45" s="99"/>
      <c r="LH45" s="99"/>
      <c r="LI45" s="99"/>
      <c r="LJ45" s="99"/>
      <c r="LK45" s="99"/>
      <c r="LL45" s="99"/>
      <c r="LM45" s="99"/>
      <c r="LN45" s="99"/>
      <c r="LO45" s="99"/>
      <c r="LP45" s="99"/>
      <c r="LQ45" s="99"/>
      <c r="LR45" s="99"/>
      <c r="LS45" s="99"/>
      <c r="LT45" s="99"/>
      <c r="LU45" s="99"/>
      <c r="LV45" s="99"/>
      <c r="LW45" s="99"/>
      <c r="LX45" s="99"/>
      <c r="LY45" s="99"/>
      <c r="LZ45" s="99"/>
      <c r="MA45" s="99"/>
      <c r="MB45" s="99"/>
      <c r="MC45" s="99"/>
      <c r="MD45" s="99"/>
      <c r="ME45" s="99"/>
      <c r="MF45" s="99"/>
      <c r="MG45" s="99"/>
      <c r="MH45" s="99"/>
      <c r="MI45" s="99"/>
      <c r="MJ45" s="99"/>
      <c r="MK45" s="99"/>
      <c r="ML45" s="99"/>
      <c r="MM45" s="99"/>
      <c r="MN45" s="99"/>
      <c r="MO45" s="99"/>
      <c r="MP45" s="99"/>
      <c r="MQ45" s="99"/>
      <c r="MR45" s="99"/>
      <c r="MS45" s="99"/>
      <c r="MT45" s="99"/>
      <c r="MU45" s="99"/>
      <c r="MV45" s="99"/>
      <c r="MW45" s="99"/>
      <c r="MX45" s="99"/>
      <c r="MY45" s="99"/>
      <c r="MZ45" s="99"/>
      <c r="NA45" s="99"/>
      <c r="NB45" s="99"/>
      <c r="NC45" s="99"/>
      <c r="ND45" s="99"/>
      <c r="NE45" s="99"/>
      <c r="NF45" s="99"/>
      <c r="NG45" s="99"/>
      <c r="NH45" s="99"/>
      <c r="NI45" s="99"/>
      <c r="NJ45" s="99"/>
      <c r="NK45" s="99"/>
      <c r="NL45" s="99"/>
      <c r="NM45" s="99"/>
      <c r="NN45" s="99"/>
      <c r="NO45" s="99"/>
      <c r="NP45" s="99"/>
      <c r="NQ45" s="99"/>
      <c r="NR45" s="99"/>
      <c r="NS45" s="99"/>
      <c r="NT45" s="99"/>
      <c r="NU45" s="99"/>
      <c r="NV45" s="99"/>
      <c r="NW45" s="99"/>
      <c r="NX45" s="99"/>
      <c r="NY45" s="99"/>
      <c r="NZ45" s="99"/>
      <c r="OA45" s="99"/>
      <c r="OB45" s="99"/>
      <c r="OC45" s="99"/>
      <c r="OD45" s="99"/>
      <c r="OE45" s="99"/>
      <c r="OF45" s="99"/>
      <c r="OG45" s="99"/>
      <c r="OH45" s="99"/>
      <c r="OI45" s="99"/>
      <c r="OJ45" s="99"/>
      <c r="OK45" s="99"/>
      <c r="OL45" s="99"/>
      <c r="OM45" s="99"/>
      <c r="ON45" s="99"/>
      <c r="OO45" s="99"/>
      <c r="OP45" s="99"/>
      <c r="OQ45" s="99"/>
      <c r="OR45" s="99"/>
      <c r="OS45" s="99"/>
      <c r="OT45" s="99"/>
      <c r="OU45" s="99"/>
      <c r="OV45" s="99"/>
      <c r="OW45" s="99"/>
      <c r="OX45" s="99"/>
      <c r="OY45" s="99"/>
      <c r="OZ45" s="99"/>
      <c r="PA45" s="99"/>
      <c r="PB45" s="99"/>
      <c r="PC45" s="99"/>
      <c r="PD45" s="99"/>
      <c r="PE45" s="99"/>
      <c r="PF45" s="99"/>
      <c r="PG45" s="99"/>
      <c r="PH45" s="99"/>
      <c r="PI45" s="99"/>
      <c r="PJ45" s="99"/>
      <c r="PK45" s="99"/>
      <c r="PL45" s="99"/>
      <c r="PM45" s="99"/>
      <c r="PN45" s="99"/>
      <c r="PO45" s="99"/>
      <c r="PP45" s="99"/>
      <c r="PQ45" s="99"/>
      <c r="PR45" s="99"/>
      <c r="PS45" s="99"/>
      <c r="PT45" s="99"/>
      <c r="PU45" s="99"/>
      <c r="PV45" s="99"/>
      <c r="PW45" s="99"/>
      <c r="PX45" s="99"/>
      <c r="PY45" s="99"/>
      <c r="PZ45" s="99"/>
      <c r="QA45" s="99"/>
      <c r="QB45" s="99"/>
      <c r="QC45" s="99"/>
      <c r="QD45" s="99"/>
      <c r="QE45" s="99"/>
      <c r="QF45" s="99"/>
      <c r="QG45" s="99"/>
      <c r="QH45" s="99"/>
      <c r="QI45" s="99"/>
      <c r="QJ45" s="99"/>
      <c r="QK45" s="99"/>
      <c r="QL45" s="99"/>
      <c r="QM45" s="99"/>
      <c r="QN45" s="99"/>
      <c r="QO45" s="99"/>
      <c r="QP45" s="99"/>
      <c r="QQ45" s="99"/>
      <c r="QR45" s="99"/>
      <c r="QS45" s="99"/>
      <c r="QT45" s="99"/>
      <c r="QU45" s="99"/>
      <c r="QV45" s="99"/>
      <c r="QW45" s="99"/>
      <c r="QX45" s="99"/>
      <c r="QY45" s="99"/>
      <c r="QZ45" s="99"/>
      <c r="RA45" s="99"/>
      <c r="RB45" s="99"/>
      <c r="RC45" s="99"/>
      <c r="RD45" s="99"/>
      <c r="RE45" s="99"/>
      <c r="RF45" s="99"/>
      <c r="RG45" s="99"/>
      <c r="RH45" s="99"/>
      <c r="RI45" s="99"/>
      <c r="RJ45" s="99"/>
      <c r="RK45" s="99"/>
      <c r="RL45" s="99"/>
      <c r="RM45" s="99"/>
      <c r="RN45" s="99"/>
      <c r="RO45" s="99"/>
      <c r="RP45" s="99"/>
      <c r="RQ45" s="99"/>
      <c r="RR45" s="99"/>
      <c r="RS45" s="99"/>
      <c r="RT45" s="99"/>
      <c r="RU45" s="99"/>
      <c r="RV45" s="99"/>
      <c r="RW45" s="99"/>
      <c r="RX45" s="99"/>
      <c r="RY45" s="99"/>
      <c r="RZ45" s="99"/>
      <c r="SA45" s="99"/>
      <c r="SB45" s="99"/>
      <c r="SC45" s="99"/>
      <c r="SD45" s="99"/>
      <c r="SE45" s="99"/>
      <c r="SF45" s="99"/>
      <c r="SG45" s="99"/>
      <c r="SH45" s="99"/>
      <c r="SI45" s="99"/>
      <c r="SJ45" s="99"/>
      <c r="SK45" s="99"/>
      <c r="SL45" s="99"/>
      <c r="SM45" s="99"/>
      <c r="SN45" s="99"/>
      <c r="SO45" s="99"/>
      <c r="SP45" s="99"/>
      <c r="SQ45" s="99"/>
      <c r="SR45" s="99"/>
      <c r="SS45" s="99"/>
      <c r="ST45" s="99"/>
      <c r="SU45" s="99"/>
    </row>
    <row r="46" spans="1:515" s="16" customFormat="1" ht="15" customHeight="1">
      <c r="A46" s="53"/>
      <c r="B46" s="590" t="s">
        <v>117</v>
      </c>
      <c r="C46" s="590"/>
      <c r="D46" s="590"/>
      <c r="E46" s="590"/>
      <c r="F46" s="590"/>
      <c r="G46" s="590"/>
      <c r="H46" s="590"/>
      <c r="I46" s="590"/>
      <c r="J46" s="590"/>
      <c r="K46" s="590"/>
      <c r="L46" s="590"/>
      <c r="M46" s="590"/>
      <c r="N46" s="590"/>
      <c r="O46" s="590"/>
      <c r="P46" s="590"/>
      <c r="Q46" s="155"/>
      <c r="R46" s="99"/>
      <c r="S46" s="99"/>
      <c r="T46" s="99"/>
      <c r="U46" s="99"/>
      <c r="V46" s="99"/>
      <c r="W46" s="99"/>
      <c r="X46" s="99"/>
      <c r="Y46" s="99"/>
      <c r="Z46" s="99"/>
      <c r="AA46" s="99"/>
      <c r="AB46" s="99"/>
      <c r="AC46" s="99"/>
      <c r="AD46" s="99"/>
      <c r="AE46" s="99"/>
      <c r="AF46" s="99"/>
      <c r="AG46" s="99"/>
      <c r="AH46" s="99"/>
      <c r="AI46" s="99"/>
      <c r="AJ46" s="99"/>
      <c r="AK46" s="99"/>
      <c r="AL46" s="99"/>
      <c r="AM46" s="99"/>
      <c r="AN46" s="99"/>
      <c r="AO46" s="99"/>
      <c r="AP46" s="99"/>
      <c r="AQ46" s="99"/>
      <c r="AR46" s="99"/>
      <c r="AS46" s="99"/>
      <c r="AT46" s="99"/>
      <c r="AU46" s="99"/>
      <c r="AV46" s="99"/>
      <c r="AW46" s="99"/>
      <c r="AX46" s="99"/>
      <c r="AY46" s="99"/>
      <c r="AZ46" s="99"/>
      <c r="BA46" s="99"/>
      <c r="BB46" s="99"/>
      <c r="BC46" s="99"/>
      <c r="BD46" s="99"/>
      <c r="BE46" s="99"/>
      <c r="BF46" s="99"/>
      <c r="BG46" s="99"/>
      <c r="BH46" s="99"/>
      <c r="BI46" s="99"/>
      <c r="BJ46" s="99"/>
      <c r="BK46" s="99"/>
      <c r="BL46" s="99"/>
      <c r="BM46" s="99"/>
      <c r="BN46" s="99"/>
      <c r="BO46" s="99"/>
      <c r="BP46" s="99"/>
      <c r="BQ46" s="99"/>
      <c r="BR46" s="99"/>
      <c r="BS46" s="99"/>
      <c r="BT46" s="99"/>
      <c r="BU46" s="99"/>
      <c r="BV46" s="99"/>
      <c r="BW46" s="99"/>
      <c r="BX46" s="99"/>
      <c r="BY46" s="99"/>
      <c r="BZ46" s="99"/>
      <c r="CA46" s="99"/>
      <c r="CB46" s="99"/>
      <c r="CC46" s="99"/>
      <c r="CD46" s="99"/>
      <c r="CE46" s="99"/>
      <c r="CF46" s="99"/>
      <c r="CG46" s="99"/>
      <c r="CH46" s="99"/>
      <c r="CI46" s="99"/>
      <c r="CJ46" s="99"/>
      <c r="CK46" s="99"/>
      <c r="CL46" s="99"/>
      <c r="CM46" s="99"/>
      <c r="CN46" s="99"/>
      <c r="CO46" s="99"/>
      <c r="CP46" s="99"/>
      <c r="CQ46" s="99"/>
      <c r="CR46" s="99"/>
      <c r="CS46" s="99"/>
      <c r="CT46" s="99"/>
      <c r="CU46" s="99"/>
      <c r="CV46" s="99"/>
      <c r="CW46" s="99"/>
      <c r="CX46" s="99"/>
      <c r="CY46" s="99"/>
      <c r="CZ46" s="99"/>
      <c r="DA46" s="99"/>
      <c r="DB46" s="99"/>
      <c r="DC46" s="99"/>
      <c r="DD46" s="99"/>
      <c r="DE46" s="99"/>
      <c r="DF46" s="99"/>
      <c r="DG46" s="99"/>
      <c r="DH46" s="99"/>
      <c r="DI46" s="99"/>
      <c r="DJ46" s="99"/>
      <c r="DK46" s="99"/>
      <c r="DL46" s="99"/>
      <c r="DM46" s="99"/>
      <c r="DN46" s="99"/>
      <c r="DO46" s="99"/>
      <c r="DP46" s="99"/>
      <c r="DQ46" s="99"/>
      <c r="DR46" s="99"/>
      <c r="DS46" s="99"/>
      <c r="DT46" s="99"/>
      <c r="DU46" s="99"/>
      <c r="DV46" s="99"/>
      <c r="DW46" s="99"/>
      <c r="DX46" s="99"/>
      <c r="DY46" s="99"/>
      <c r="DZ46" s="99"/>
      <c r="EA46" s="99"/>
      <c r="EB46" s="99"/>
      <c r="EC46" s="99"/>
      <c r="ED46" s="99"/>
      <c r="EE46" s="99"/>
      <c r="EF46" s="99"/>
      <c r="EG46" s="99"/>
      <c r="EH46" s="99"/>
      <c r="EI46" s="99"/>
      <c r="EJ46" s="99"/>
      <c r="EK46" s="99"/>
      <c r="EL46" s="99"/>
      <c r="EM46" s="99"/>
      <c r="EN46" s="99"/>
      <c r="EO46" s="99"/>
      <c r="EP46" s="99"/>
      <c r="EQ46" s="99"/>
      <c r="ER46" s="99"/>
      <c r="ES46" s="99"/>
      <c r="ET46" s="99"/>
      <c r="EU46" s="99"/>
      <c r="EV46" s="99"/>
      <c r="EW46" s="99"/>
      <c r="EX46" s="99"/>
      <c r="EY46" s="99"/>
      <c r="EZ46" s="99"/>
      <c r="FA46" s="99"/>
      <c r="FB46" s="99"/>
      <c r="FC46" s="99"/>
      <c r="FD46" s="99"/>
      <c r="FE46" s="99"/>
      <c r="FF46" s="99"/>
      <c r="FG46" s="99"/>
      <c r="FH46" s="99"/>
      <c r="FI46" s="99"/>
      <c r="FJ46" s="99"/>
      <c r="FK46" s="99"/>
      <c r="FL46" s="99"/>
      <c r="FM46" s="99"/>
      <c r="FN46" s="99"/>
      <c r="FO46" s="99"/>
      <c r="FP46" s="99"/>
      <c r="FQ46" s="99"/>
      <c r="FR46" s="99"/>
      <c r="FS46" s="99"/>
      <c r="FT46" s="99"/>
      <c r="FU46" s="99"/>
      <c r="FV46" s="99"/>
      <c r="FW46" s="99"/>
      <c r="FX46" s="99"/>
      <c r="FY46" s="99"/>
      <c r="FZ46" s="99"/>
      <c r="GA46" s="99"/>
      <c r="GB46" s="99"/>
      <c r="GC46" s="99"/>
      <c r="GD46" s="99"/>
      <c r="GE46" s="99"/>
      <c r="GF46" s="99"/>
      <c r="GG46" s="99"/>
      <c r="GH46" s="99"/>
      <c r="GI46" s="99"/>
      <c r="GJ46" s="99"/>
      <c r="GK46" s="99"/>
      <c r="GL46" s="99"/>
      <c r="GM46" s="99"/>
      <c r="GN46" s="99"/>
      <c r="GO46" s="99"/>
      <c r="GP46" s="99"/>
      <c r="GQ46" s="99"/>
      <c r="GR46" s="99"/>
      <c r="GS46" s="99"/>
      <c r="GT46" s="99"/>
      <c r="GU46" s="99"/>
      <c r="GV46" s="99"/>
      <c r="GW46" s="99"/>
      <c r="GX46" s="99"/>
      <c r="GY46" s="99"/>
      <c r="GZ46" s="99"/>
      <c r="HA46" s="99"/>
      <c r="HB46" s="99"/>
      <c r="HC46" s="99"/>
      <c r="HD46" s="99"/>
      <c r="HE46" s="99"/>
      <c r="HF46" s="99"/>
      <c r="HG46" s="99"/>
      <c r="HH46" s="99"/>
      <c r="HI46" s="99"/>
      <c r="HJ46" s="99"/>
      <c r="HK46" s="99"/>
      <c r="HL46" s="99"/>
      <c r="HM46" s="99"/>
      <c r="HN46" s="99"/>
      <c r="HO46" s="99"/>
      <c r="HP46" s="99"/>
      <c r="HQ46" s="99"/>
      <c r="HR46" s="99"/>
      <c r="HS46" s="99"/>
      <c r="HT46" s="99"/>
      <c r="HU46" s="99"/>
      <c r="HV46" s="99"/>
      <c r="HW46" s="99"/>
      <c r="HX46" s="99"/>
      <c r="HY46" s="99"/>
      <c r="HZ46" s="99"/>
      <c r="IA46" s="99"/>
      <c r="IB46" s="99"/>
      <c r="IC46" s="99"/>
      <c r="ID46" s="99"/>
      <c r="IE46" s="99"/>
      <c r="IF46" s="99"/>
      <c r="IG46" s="99"/>
      <c r="IH46" s="99"/>
      <c r="II46" s="99"/>
      <c r="IJ46" s="99"/>
      <c r="IK46" s="99"/>
      <c r="IL46" s="99"/>
      <c r="IM46" s="99"/>
      <c r="IN46" s="99"/>
      <c r="IO46" s="99"/>
      <c r="IP46" s="99"/>
      <c r="IQ46" s="99"/>
      <c r="IR46" s="99"/>
      <c r="IS46" s="99"/>
      <c r="IT46" s="99"/>
      <c r="IU46" s="99"/>
      <c r="IV46" s="99"/>
      <c r="IW46" s="99"/>
      <c r="IX46" s="99"/>
      <c r="IY46" s="99"/>
      <c r="IZ46" s="99"/>
      <c r="JA46" s="99"/>
      <c r="JB46" s="99"/>
      <c r="JC46" s="99"/>
      <c r="JD46" s="99"/>
      <c r="JE46" s="99"/>
      <c r="JF46" s="99"/>
      <c r="JG46" s="99"/>
      <c r="JH46" s="99"/>
      <c r="JI46" s="99"/>
      <c r="JJ46" s="99"/>
      <c r="JK46" s="99"/>
      <c r="JL46" s="99"/>
      <c r="JM46" s="99"/>
      <c r="JN46" s="99"/>
      <c r="JO46" s="99"/>
      <c r="JP46" s="99"/>
      <c r="JQ46" s="99"/>
      <c r="JR46" s="99"/>
      <c r="JS46" s="99"/>
      <c r="JT46" s="99"/>
      <c r="JU46" s="99"/>
      <c r="JV46" s="99"/>
      <c r="JW46" s="99"/>
      <c r="JX46" s="99"/>
      <c r="JY46" s="99"/>
      <c r="JZ46" s="99"/>
      <c r="KA46" s="99"/>
      <c r="KB46" s="99"/>
      <c r="KC46" s="99"/>
      <c r="KD46" s="99"/>
      <c r="KE46" s="99"/>
      <c r="KF46" s="99"/>
      <c r="KG46" s="99"/>
      <c r="KH46" s="99"/>
      <c r="KI46" s="99"/>
      <c r="KJ46" s="99"/>
      <c r="KK46" s="99"/>
      <c r="KL46" s="99"/>
      <c r="KM46" s="99"/>
      <c r="KN46" s="99"/>
      <c r="KO46" s="99"/>
      <c r="KP46" s="99"/>
      <c r="KQ46" s="99"/>
      <c r="KR46" s="99"/>
      <c r="KS46" s="99"/>
      <c r="KT46" s="99"/>
      <c r="KU46" s="99"/>
      <c r="KV46" s="99"/>
      <c r="KW46" s="99"/>
      <c r="KX46" s="99"/>
      <c r="KY46" s="99"/>
      <c r="KZ46" s="99"/>
      <c r="LA46" s="99"/>
      <c r="LB46" s="99"/>
      <c r="LC46" s="99"/>
      <c r="LD46" s="99"/>
      <c r="LE46" s="99"/>
      <c r="LF46" s="99"/>
      <c r="LG46" s="99"/>
      <c r="LH46" s="99"/>
      <c r="LI46" s="99"/>
      <c r="LJ46" s="99"/>
      <c r="LK46" s="99"/>
      <c r="LL46" s="99"/>
      <c r="LM46" s="99"/>
      <c r="LN46" s="99"/>
      <c r="LO46" s="99"/>
      <c r="LP46" s="99"/>
      <c r="LQ46" s="99"/>
      <c r="LR46" s="99"/>
      <c r="LS46" s="99"/>
      <c r="LT46" s="99"/>
      <c r="LU46" s="99"/>
      <c r="LV46" s="99"/>
      <c r="LW46" s="99"/>
      <c r="LX46" s="99"/>
      <c r="LY46" s="99"/>
      <c r="LZ46" s="99"/>
      <c r="MA46" s="99"/>
      <c r="MB46" s="99"/>
      <c r="MC46" s="99"/>
      <c r="MD46" s="99"/>
      <c r="ME46" s="99"/>
      <c r="MF46" s="99"/>
      <c r="MG46" s="99"/>
      <c r="MH46" s="99"/>
      <c r="MI46" s="99"/>
      <c r="MJ46" s="99"/>
      <c r="MK46" s="99"/>
      <c r="ML46" s="99"/>
      <c r="MM46" s="99"/>
      <c r="MN46" s="99"/>
      <c r="MO46" s="99"/>
      <c r="MP46" s="99"/>
      <c r="MQ46" s="99"/>
      <c r="MR46" s="99"/>
      <c r="MS46" s="99"/>
      <c r="MT46" s="99"/>
      <c r="MU46" s="99"/>
      <c r="MV46" s="99"/>
      <c r="MW46" s="99"/>
      <c r="MX46" s="99"/>
      <c r="MY46" s="99"/>
      <c r="MZ46" s="99"/>
      <c r="NA46" s="99"/>
      <c r="NB46" s="99"/>
      <c r="NC46" s="99"/>
      <c r="ND46" s="99"/>
      <c r="NE46" s="99"/>
      <c r="NF46" s="99"/>
      <c r="NG46" s="99"/>
      <c r="NH46" s="99"/>
      <c r="NI46" s="99"/>
      <c r="NJ46" s="99"/>
      <c r="NK46" s="99"/>
      <c r="NL46" s="99"/>
      <c r="NM46" s="99"/>
      <c r="NN46" s="99"/>
      <c r="NO46" s="99"/>
      <c r="NP46" s="99"/>
      <c r="NQ46" s="99"/>
      <c r="NR46" s="99"/>
      <c r="NS46" s="99"/>
      <c r="NT46" s="99"/>
      <c r="NU46" s="99"/>
      <c r="NV46" s="99"/>
      <c r="NW46" s="99"/>
      <c r="NX46" s="99"/>
      <c r="NY46" s="99"/>
      <c r="NZ46" s="99"/>
      <c r="OA46" s="99"/>
      <c r="OB46" s="99"/>
      <c r="OC46" s="99"/>
      <c r="OD46" s="99"/>
      <c r="OE46" s="99"/>
      <c r="OF46" s="99"/>
      <c r="OG46" s="99"/>
      <c r="OH46" s="99"/>
      <c r="OI46" s="99"/>
      <c r="OJ46" s="99"/>
      <c r="OK46" s="99"/>
      <c r="OL46" s="99"/>
      <c r="OM46" s="99"/>
      <c r="ON46" s="99"/>
      <c r="OO46" s="99"/>
      <c r="OP46" s="99"/>
      <c r="OQ46" s="99"/>
      <c r="OR46" s="99"/>
      <c r="OS46" s="99"/>
      <c r="OT46" s="99"/>
      <c r="OU46" s="99"/>
      <c r="OV46" s="99"/>
      <c r="OW46" s="99"/>
      <c r="OX46" s="99"/>
      <c r="OY46" s="99"/>
      <c r="OZ46" s="99"/>
      <c r="PA46" s="99"/>
      <c r="PB46" s="99"/>
      <c r="PC46" s="99"/>
      <c r="PD46" s="99"/>
      <c r="PE46" s="99"/>
      <c r="PF46" s="99"/>
      <c r="PG46" s="99"/>
      <c r="PH46" s="99"/>
      <c r="PI46" s="99"/>
      <c r="PJ46" s="99"/>
      <c r="PK46" s="99"/>
      <c r="PL46" s="99"/>
      <c r="PM46" s="99"/>
      <c r="PN46" s="99"/>
      <c r="PO46" s="99"/>
      <c r="PP46" s="99"/>
      <c r="PQ46" s="99"/>
      <c r="PR46" s="99"/>
      <c r="PS46" s="99"/>
      <c r="PT46" s="99"/>
      <c r="PU46" s="99"/>
      <c r="PV46" s="99"/>
      <c r="PW46" s="99"/>
      <c r="PX46" s="99"/>
      <c r="PY46" s="99"/>
      <c r="PZ46" s="99"/>
      <c r="QA46" s="99"/>
      <c r="QB46" s="99"/>
      <c r="QC46" s="99"/>
      <c r="QD46" s="99"/>
      <c r="QE46" s="99"/>
      <c r="QF46" s="99"/>
      <c r="QG46" s="99"/>
      <c r="QH46" s="99"/>
      <c r="QI46" s="99"/>
      <c r="QJ46" s="99"/>
      <c r="QK46" s="99"/>
      <c r="QL46" s="99"/>
      <c r="QM46" s="99"/>
      <c r="QN46" s="99"/>
      <c r="QO46" s="99"/>
      <c r="QP46" s="99"/>
      <c r="QQ46" s="99"/>
      <c r="QR46" s="99"/>
      <c r="QS46" s="99"/>
      <c r="QT46" s="99"/>
      <c r="QU46" s="99"/>
      <c r="QV46" s="99"/>
      <c r="QW46" s="99"/>
      <c r="QX46" s="99"/>
      <c r="QY46" s="99"/>
      <c r="QZ46" s="99"/>
      <c r="RA46" s="99"/>
      <c r="RB46" s="99"/>
      <c r="RC46" s="99"/>
      <c r="RD46" s="99"/>
      <c r="RE46" s="99"/>
      <c r="RF46" s="99"/>
      <c r="RG46" s="99"/>
      <c r="RH46" s="99"/>
      <c r="RI46" s="99"/>
      <c r="RJ46" s="99"/>
      <c r="RK46" s="99"/>
      <c r="RL46" s="99"/>
      <c r="RM46" s="99"/>
      <c r="RN46" s="99"/>
      <c r="RO46" s="99"/>
      <c r="RP46" s="99"/>
      <c r="RQ46" s="99"/>
      <c r="RR46" s="99"/>
      <c r="RS46" s="99"/>
      <c r="RT46" s="99"/>
      <c r="RU46" s="99"/>
      <c r="RV46" s="99"/>
      <c r="RW46" s="99"/>
      <c r="RX46" s="99"/>
      <c r="RY46" s="99"/>
      <c r="RZ46" s="99"/>
      <c r="SA46" s="99"/>
      <c r="SB46" s="99"/>
      <c r="SC46" s="99"/>
      <c r="SD46" s="99"/>
      <c r="SE46" s="99"/>
      <c r="SF46" s="99"/>
      <c r="SG46" s="99"/>
      <c r="SH46" s="99"/>
      <c r="SI46" s="99"/>
      <c r="SJ46" s="99"/>
      <c r="SK46" s="99"/>
      <c r="SL46" s="99"/>
      <c r="SM46" s="99"/>
      <c r="SN46" s="99"/>
      <c r="SO46" s="99"/>
      <c r="SP46" s="99"/>
      <c r="SQ46" s="99"/>
      <c r="SR46" s="99"/>
      <c r="SS46" s="99"/>
      <c r="ST46" s="99"/>
      <c r="SU46" s="99"/>
    </row>
    <row r="47" spans="1:515" s="16" customFormat="1" ht="15" customHeight="1">
      <c r="A47" s="53"/>
      <c r="B47" s="593"/>
      <c r="C47" s="593"/>
      <c r="D47" s="593"/>
      <c r="E47" s="593"/>
      <c r="F47" s="593"/>
      <c r="G47" s="591"/>
      <c r="H47" s="591"/>
      <c r="I47" s="591"/>
      <c r="J47" s="591"/>
      <c r="K47" s="591"/>
      <c r="L47" s="591"/>
      <c r="M47" s="591"/>
      <c r="N47" s="591"/>
      <c r="O47" s="591"/>
      <c r="P47" s="591"/>
      <c r="Q47" s="155"/>
      <c r="R47" s="99"/>
      <c r="S47" s="99"/>
      <c r="T47" s="99"/>
      <c r="U47" s="99"/>
      <c r="V47" s="99"/>
      <c r="W47" s="99"/>
      <c r="X47" s="99"/>
      <c r="Y47" s="99"/>
      <c r="Z47" s="99"/>
      <c r="AA47" s="99"/>
      <c r="AB47" s="99"/>
      <c r="AC47" s="99"/>
      <c r="AD47" s="99"/>
      <c r="AE47" s="99"/>
      <c r="AF47" s="99"/>
      <c r="AG47" s="99"/>
      <c r="AH47" s="99"/>
      <c r="AI47" s="99"/>
      <c r="AJ47" s="99"/>
      <c r="AK47" s="99"/>
      <c r="AL47" s="99"/>
      <c r="AM47" s="99"/>
      <c r="AN47" s="99"/>
      <c r="AO47" s="99"/>
      <c r="AP47" s="99"/>
      <c r="AQ47" s="99"/>
      <c r="AR47" s="99"/>
      <c r="AS47" s="99"/>
      <c r="AT47" s="99"/>
      <c r="AU47" s="99"/>
      <c r="AV47" s="99"/>
      <c r="AW47" s="99"/>
      <c r="AX47" s="99"/>
      <c r="AY47" s="99"/>
      <c r="AZ47" s="99"/>
      <c r="BA47" s="99"/>
      <c r="BB47" s="99"/>
      <c r="BC47" s="99"/>
      <c r="BD47" s="99"/>
      <c r="BE47" s="99"/>
      <c r="BF47" s="99"/>
      <c r="BG47" s="99"/>
      <c r="BH47" s="99"/>
      <c r="BI47" s="99"/>
      <c r="BJ47" s="99"/>
      <c r="BK47" s="99"/>
      <c r="BL47" s="99"/>
      <c r="BM47" s="99"/>
      <c r="BN47" s="99"/>
      <c r="BO47" s="99"/>
      <c r="BP47" s="99"/>
      <c r="BQ47" s="99"/>
      <c r="BR47" s="99"/>
      <c r="BS47" s="99"/>
      <c r="BT47" s="99"/>
      <c r="BU47" s="99"/>
      <c r="BV47" s="99"/>
      <c r="BW47" s="99"/>
      <c r="BX47" s="99"/>
      <c r="BY47" s="99"/>
      <c r="BZ47" s="99"/>
      <c r="CA47" s="99"/>
      <c r="CB47" s="99"/>
      <c r="CC47" s="99"/>
      <c r="CD47" s="99"/>
      <c r="CE47" s="99"/>
      <c r="CF47" s="99"/>
      <c r="CG47" s="99"/>
      <c r="CH47" s="99"/>
      <c r="CI47" s="99"/>
      <c r="CJ47" s="99"/>
      <c r="CK47" s="99"/>
      <c r="CL47" s="99"/>
      <c r="CM47" s="99"/>
      <c r="CN47" s="99"/>
      <c r="CO47" s="99"/>
      <c r="CP47" s="99"/>
      <c r="CQ47" s="99"/>
      <c r="CR47" s="99"/>
      <c r="CS47" s="99"/>
      <c r="CT47" s="99"/>
      <c r="CU47" s="99"/>
      <c r="CV47" s="99"/>
      <c r="CW47" s="99"/>
      <c r="CX47" s="99"/>
      <c r="CY47" s="99"/>
      <c r="CZ47" s="99"/>
      <c r="DA47" s="99"/>
      <c r="DB47" s="99"/>
      <c r="DC47" s="99"/>
      <c r="DD47" s="99"/>
      <c r="DE47" s="99"/>
      <c r="DF47" s="99"/>
      <c r="DG47" s="99"/>
      <c r="DH47" s="99"/>
      <c r="DI47" s="99"/>
      <c r="DJ47" s="99"/>
      <c r="DK47" s="99"/>
      <c r="DL47" s="99"/>
      <c r="DM47" s="99"/>
      <c r="DN47" s="99"/>
      <c r="DO47" s="99"/>
      <c r="DP47" s="99"/>
      <c r="DQ47" s="99"/>
      <c r="DR47" s="99"/>
      <c r="DS47" s="99"/>
      <c r="DT47" s="99"/>
      <c r="DU47" s="99"/>
      <c r="DV47" s="99"/>
      <c r="DW47" s="99"/>
      <c r="DX47" s="99"/>
      <c r="DY47" s="99"/>
      <c r="DZ47" s="99"/>
      <c r="EA47" s="99"/>
      <c r="EB47" s="99"/>
      <c r="EC47" s="99"/>
      <c r="ED47" s="99"/>
      <c r="EE47" s="99"/>
      <c r="EF47" s="99"/>
      <c r="EG47" s="99"/>
      <c r="EH47" s="99"/>
      <c r="EI47" s="99"/>
      <c r="EJ47" s="99"/>
      <c r="EK47" s="99"/>
      <c r="EL47" s="99"/>
      <c r="EM47" s="99"/>
      <c r="EN47" s="99"/>
      <c r="EO47" s="99"/>
      <c r="EP47" s="99"/>
      <c r="EQ47" s="99"/>
      <c r="ER47" s="99"/>
      <c r="ES47" s="99"/>
      <c r="ET47" s="99"/>
      <c r="EU47" s="99"/>
      <c r="EV47" s="99"/>
      <c r="EW47" s="99"/>
      <c r="EX47" s="99"/>
      <c r="EY47" s="99"/>
      <c r="EZ47" s="99"/>
      <c r="FA47" s="99"/>
      <c r="FB47" s="99"/>
      <c r="FC47" s="99"/>
      <c r="FD47" s="99"/>
      <c r="FE47" s="99"/>
      <c r="FF47" s="99"/>
      <c r="FG47" s="99"/>
      <c r="FH47" s="99"/>
      <c r="FI47" s="99"/>
      <c r="FJ47" s="99"/>
      <c r="FK47" s="99"/>
      <c r="FL47" s="99"/>
      <c r="FM47" s="99"/>
      <c r="FN47" s="99"/>
      <c r="FO47" s="99"/>
      <c r="FP47" s="99"/>
      <c r="FQ47" s="99"/>
      <c r="FR47" s="99"/>
      <c r="FS47" s="99"/>
      <c r="FT47" s="99"/>
      <c r="FU47" s="99"/>
      <c r="FV47" s="99"/>
      <c r="FW47" s="99"/>
      <c r="FX47" s="99"/>
      <c r="FY47" s="99"/>
      <c r="FZ47" s="99"/>
      <c r="GA47" s="99"/>
      <c r="GB47" s="99"/>
      <c r="GC47" s="99"/>
      <c r="GD47" s="99"/>
      <c r="GE47" s="99"/>
      <c r="GF47" s="99"/>
      <c r="GG47" s="99"/>
      <c r="GH47" s="99"/>
      <c r="GI47" s="99"/>
      <c r="GJ47" s="99"/>
      <c r="GK47" s="99"/>
      <c r="GL47" s="99"/>
      <c r="GM47" s="99"/>
      <c r="GN47" s="99"/>
      <c r="GO47" s="99"/>
      <c r="GP47" s="99"/>
      <c r="GQ47" s="99"/>
      <c r="GR47" s="99"/>
      <c r="GS47" s="99"/>
      <c r="GT47" s="99"/>
      <c r="GU47" s="99"/>
      <c r="GV47" s="99"/>
      <c r="GW47" s="99"/>
      <c r="GX47" s="99"/>
      <c r="GY47" s="99"/>
      <c r="GZ47" s="99"/>
      <c r="HA47" s="99"/>
      <c r="HB47" s="99"/>
      <c r="HC47" s="99"/>
      <c r="HD47" s="99"/>
      <c r="HE47" s="99"/>
      <c r="HF47" s="99"/>
      <c r="HG47" s="99"/>
      <c r="HH47" s="99"/>
      <c r="HI47" s="99"/>
      <c r="HJ47" s="99"/>
      <c r="HK47" s="99"/>
      <c r="HL47" s="99"/>
      <c r="HM47" s="99"/>
      <c r="HN47" s="99"/>
      <c r="HO47" s="99"/>
      <c r="HP47" s="99"/>
      <c r="HQ47" s="99"/>
      <c r="HR47" s="99"/>
      <c r="HS47" s="99"/>
      <c r="HT47" s="99"/>
      <c r="HU47" s="99"/>
      <c r="HV47" s="99"/>
      <c r="HW47" s="99"/>
      <c r="HX47" s="99"/>
      <c r="HY47" s="99"/>
      <c r="HZ47" s="99"/>
      <c r="IA47" s="99"/>
      <c r="IB47" s="99"/>
      <c r="IC47" s="99"/>
      <c r="ID47" s="99"/>
      <c r="IE47" s="99"/>
      <c r="IF47" s="99"/>
      <c r="IG47" s="99"/>
      <c r="IH47" s="99"/>
      <c r="II47" s="99"/>
      <c r="IJ47" s="99"/>
      <c r="IK47" s="99"/>
      <c r="IL47" s="99"/>
      <c r="IM47" s="99"/>
      <c r="IN47" s="99"/>
      <c r="IO47" s="99"/>
      <c r="IP47" s="99"/>
      <c r="IQ47" s="99"/>
      <c r="IR47" s="99"/>
      <c r="IS47" s="99"/>
      <c r="IT47" s="99"/>
      <c r="IU47" s="99"/>
      <c r="IV47" s="99"/>
      <c r="IW47" s="99"/>
      <c r="IX47" s="99"/>
      <c r="IY47" s="99"/>
      <c r="IZ47" s="99"/>
      <c r="JA47" s="99"/>
      <c r="JB47" s="99"/>
      <c r="JC47" s="99"/>
      <c r="JD47" s="99"/>
      <c r="JE47" s="99"/>
      <c r="JF47" s="99"/>
      <c r="JG47" s="99"/>
      <c r="JH47" s="99"/>
      <c r="JI47" s="99"/>
      <c r="JJ47" s="99"/>
      <c r="JK47" s="99"/>
      <c r="JL47" s="99"/>
      <c r="JM47" s="99"/>
      <c r="JN47" s="99"/>
      <c r="JO47" s="99"/>
      <c r="JP47" s="99"/>
      <c r="JQ47" s="99"/>
      <c r="JR47" s="99"/>
      <c r="JS47" s="99"/>
      <c r="JT47" s="99"/>
      <c r="JU47" s="99"/>
      <c r="JV47" s="99"/>
      <c r="JW47" s="99"/>
      <c r="JX47" s="99"/>
      <c r="JY47" s="99"/>
      <c r="JZ47" s="99"/>
      <c r="KA47" s="99"/>
      <c r="KB47" s="99"/>
      <c r="KC47" s="99"/>
      <c r="KD47" s="99"/>
      <c r="KE47" s="99"/>
      <c r="KF47" s="99"/>
      <c r="KG47" s="99"/>
      <c r="KH47" s="99"/>
      <c r="KI47" s="99"/>
      <c r="KJ47" s="99"/>
      <c r="KK47" s="99"/>
      <c r="KL47" s="99"/>
      <c r="KM47" s="99"/>
      <c r="KN47" s="99"/>
      <c r="KO47" s="99"/>
      <c r="KP47" s="99"/>
      <c r="KQ47" s="99"/>
      <c r="KR47" s="99"/>
      <c r="KS47" s="99"/>
      <c r="KT47" s="99"/>
      <c r="KU47" s="99"/>
      <c r="KV47" s="99"/>
      <c r="KW47" s="99"/>
      <c r="KX47" s="99"/>
      <c r="KY47" s="99"/>
      <c r="KZ47" s="99"/>
      <c r="LA47" s="99"/>
      <c r="LB47" s="99"/>
      <c r="LC47" s="99"/>
      <c r="LD47" s="99"/>
      <c r="LE47" s="99"/>
      <c r="LF47" s="99"/>
      <c r="LG47" s="99"/>
      <c r="LH47" s="99"/>
      <c r="LI47" s="99"/>
      <c r="LJ47" s="99"/>
      <c r="LK47" s="99"/>
      <c r="LL47" s="99"/>
      <c r="LM47" s="99"/>
      <c r="LN47" s="99"/>
      <c r="LO47" s="99"/>
      <c r="LP47" s="99"/>
      <c r="LQ47" s="99"/>
      <c r="LR47" s="99"/>
      <c r="LS47" s="99"/>
      <c r="LT47" s="99"/>
      <c r="LU47" s="99"/>
      <c r="LV47" s="99"/>
      <c r="LW47" s="99"/>
      <c r="LX47" s="99"/>
      <c r="LY47" s="99"/>
      <c r="LZ47" s="99"/>
      <c r="MA47" s="99"/>
      <c r="MB47" s="99"/>
      <c r="MC47" s="99"/>
      <c r="MD47" s="99"/>
      <c r="ME47" s="99"/>
      <c r="MF47" s="99"/>
      <c r="MG47" s="99"/>
      <c r="MH47" s="99"/>
      <c r="MI47" s="99"/>
      <c r="MJ47" s="99"/>
      <c r="MK47" s="99"/>
      <c r="ML47" s="99"/>
      <c r="MM47" s="99"/>
      <c r="MN47" s="99"/>
      <c r="MO47" s="99"/>
      <c r="MP47" s="99"/>
      <c r="MQ47" s="99"/>
      <c r="MR47" s="99"/>
      <c r="MS47" s="99"/>
      <c r="MT47" s="99"/>
      <c r="MU47" s="99"/>
      <c r="MV47" s="99"/>
      <c r="MW47" s="99"/>
      <c r="MX47" s="99"/>
      <c r="MY47" s="99"/>
      <c r="MZ47" s="99"/>
      <c r="NA47" s="99"/>
      <c r="NB47" s="99"/>
      <c r="NC47" s="99"/>
      <c r="ND47" s="99"/>
      <c r="NE47" s="99"/>
      <c r="NF47" s="99"/>
      <c r="NG47" s="99"/>
      <c r="NH47" s="99"/>
      <c r="NI47" s="99"/>
      <c r="NJ47" s="99"/>
      <c r="NK47" s="99"/>
      <c r="NL47" s="99"/>
      <c r="NM47" s="99"/>
      <c r="NN47" s="99"/>
      <c r="NO47" s="99"/>
      <c r="NP47" s="99"/>
      <c r="NQ47" s="99"/>
      <c r="NR47" s="99"/>
      <c r="NS47" s="99"/>
      <c r="NT47" s="99"/>
      <c r="NU47" s="99"/>
      <c r="NV47" s="99"/>
      <c r="NW47" s="99"/>
      <c r="NX47" s="99"/>
      <c r="NY47" s="99"/>
      <c r="NZ47" s="99"/>
      <c r="OA47" s="99"/>
      <c r="OB47" s="99"/>
      <c r="OC47" s="99"/>
      <c r="OD47" s="99"/>
      <c r="OE47" s="99"/>
      <c r="OF47" s="99"/>
      <c r="OG47" s="99"/>
      <c r="OH47" s="99"/>
      <c r="OI47" s="99"/>
      <c r="OJ47" s="99"/>
      <c r="OK47" s="99"/>
      <c r="OL47" s="99"/>
      <c r="OM47" s="99"/>
      <c r="ON47" s="99"/>
      <c r="OO47" s="99"/>
      <c r="OP47" s="99"/>
      <c r="OQ47" s="99"/>
      <c r="OR47" s="99"/>
      <c r="OS47" s="99"/>
      <c r="OT47" s="99"/>
      <c r="OU47" s="99"/>
      <c r="OV47" s="99"/>
      <c r="OW47" s="99"/>
      <c r="OX47" s="99"/>
      <c r="OY47" s="99"/>
      <c r="OZ47" s="99"/>
      <c r="PA47" s="99"/>
      <c r="PB47" s="99"/>
      <c r="PC47" s="99"/>
      <c r="PD47" s="99"/>
      <c r="PE47" s="99"/>
      <c r="PF47" s="99"/>
      <c r="PG47" s="99"/>
      <c r="PH47" s="99"/>
      <c r="PI47" s="99"/>
      <c r="PJ47" s="99"/>
      <c r="PK47" s="99"/>
      <c r="PL47" s="99"/>
      <c r="PM47" s="99"/>
      <c r="PN47" s="99"/>
      <c r="PO47" s="99"/>
      <c r="PP47" s="99"/>
      <c r="PQ47" s="99"/>
      <c r="PR47" s="99"/>
      <c r="PS47" s="99"/>
      <c r="PT47" s="99"/>
      <c r="PU47" s="99"/>
      <c r="PV47" s="99"/>
      <c r="PW47" s="99"/>
      <c r="PX47" s="99"/>
      <c r="PY47" s="99"/>
      <c r="PZ47" s="99"/>
      <c r="QA47" s="99"/>
      <c r="QB47" s="99"/>
      <c r="QC47" s="99"/>
      <c r="QD47" s="99"/>
      <c r="QE47" s="99"/>
      <c r="QF47" s="99"/>
      <c r="QG47" s="99"/>
      <c r="QH47" s="99"/>
      <c r="QI47" s="99"/>
      <c r="QJ47" s="99"/>
      <c r="QK47" s="99"/>
      <c r="QL47" s="99"/>
      <c r="QM47" s="99"/>
      <c r="QN47" s="99"/>
      <c r="QO47" s="99"/>
      <c r="QP47" s="99"/>
      <c r="QQ47" s="99"/>
      <c r="QR47" s="99"/>
      <c r="QS47" s="99"/>
      <c r="QT47" s="99"/>
      <c r="QU47" s="99"/>
      <c r="QV47" s="99"/>
      <c r="QW47" s="99"/>
      <c r="QX47" s="99"/>
      <c r="QY47" s="99"/>
      <c r="QZ47" s="99"/>
      <c r="RA47" s="99"/>
      <c r="RB47" s="99"/>
      <c r="RC47" s="99"/>
      <c r="RD47" s="99"/>
      <c r="RE47" s="99"/>
      <c r="RF47" s="99"/>
      <c r="RG47" s="99"/>
      <c r="RH47" s="99"/>
      <c r="RI47" s="99"/>
      <c r="RJ47" s="99"/>
      <c r="RK47" s="99"/>
      <c r="RL47" s="99"/>
      <c r="RM47" s="99"/>
      <c r="RN47" s="99"/>
      <c r="RO47" s="99"/>
      <c r="RP47" s="99"/>
      <c r="RQ47" s="99"/>
      <c r="RR47" s="99"/>
      <c r="RS47" s="99"/>
      <c r="RT47" s="99"/>
      <c r="RU47" s="99"/>
      <c r="RV47" s="99"/>
      <c r="RW47" s="99"/>
      <c r="RX47" s="99"/>
      <c r="RY47" s="99"/>
      <c r="RZ47" s="99"/>
      <c r="SA47" s="99"/>
      <c r="SB47" s="99"/>
      <c r="SC47" s="99"/>
      <c r="SD47" s="99"/>
      <c r="SE47" s="99"/>
      <c r="SF47" s="99"/>
      <c r="SG47" s="99"/>
      <c r="SH47" s="99"/>
      <c r="SI47" s="99"/>
      <c r="SJ47" s="99"/>
      <c r="SK47" s="99"/>
      <c r="SL47" s="99"/>
      <c r="SM47" s="99"/>
      <c r="SN47" s="99"/>
      <c r="SO47" s="99"/>
      <c r="SP47" s="99"/>
      <c r="SQ47" s="99"/>
      <c r="SR47" s="99"/>
      <c r="SS47" s="99"/>
      <c r="ST47" s="99"/>
      <c r="SU47" s="99"/>
    </row>
    <row r="48" spans="1:515" s="16" customFormat="1" ht="15" customHeight="1">
      <c r="A48" s="53"/>
      <c r="B48" s="592" t="s">
        <v>37</v>
      </c>
      <c r="C48" s="592"/>
      <c r="D48" s="592"/>
      <c r="E48" s="592"/>
      <c r="F48" s="592"/>
      <c r="G48" s="592" t="s">
        <v>125</v>
      </c>
      <c r="H48" s="592"/>
      <c r="I48" s="592"/>
      <c r="J48" s="592" t="s">
        <v>126</v>
      </c>
      <c r="K48" s="592"/>
      <c r="L48" s="52"/>
      <c r="M48" s="93" t="s">
        <v>118</v>
      </c>
      <c r="N48" s="52"/>
      <c r="O48" s="52"/>
      <c r="P48" s="52"/>
      <c r="Q48" s="155"/>
      <c r="R48" s="99"/>
      <c r="S48" s="99"/>
      <c r="T48" s="99"/>
      <c r="U48" s="99"/>
      <c r="V48" s="99"/>
      <c r="W48" s="99"/>
      <c r="X48" s="99"/>
      <c r="Y48" s="99"/>
      <c r="Z48" s="99"/>
      <c r="AA48" s="99"/>
      <c r="AB48" s="99"/>
      <c r="AC48" s="99"/>
      <c r="AD48" s="99"/>
      <c r="AE48" s="99"/>
      <c r="AF48" s="99"/>
      <c r="AG48" s="99"/>
      <c r="AH48" s="99"/>
      <c r="AI48" s="99"/>
      <c r="AJ48" s="99"/>
      <c r="AK48" s="99"/>
      <c r="AL48" s="99"/>
      <c r="AM48" s="99"/>
      <c r="AN48" s="99"/>
      <c r="AO48" s="99"/>
      <c r="AP48" s="99"/>
      <c r="AQ48" s="99"/>
      <c r="AR48" s="99"/>
      <c r="AS48" s="99"/>
      <c r="AT48" s="99"/>
      <c r="AU48" s="99"/>
      <c r="AV48" s="99"/>
      <c r="AW48" s="99"/>
      <c r="AX48" s="99"/>
      <c r="AY48" s="99"/>
      <c r="AZ48" s="99"/>
      <c r="BA48" s="99"/>
      <c r="BB48" s="99"/>
      <c r="BC48" s="99"/>
      <c r="BD48" s="99"/>
      <c r="BE48" s="99"/>
      <c r="BF48" s="99"/>
      <c r="BG48" s="99"/>
      <c r="BH48" s="99"/>
      <c r="BI48" s="99"/>
      <c r="BJ48" s="99"/>
      <c r="BK48" s="99"/>
      <c r="BL48" s="99"/>
      <c r="BM48" s="99"/>
      <c r="BN48" s="99"/>
      <c r="BO48" s="99"/>
      <c r="BP48" s="99"/>
      <c r="BQ48" s="99"/>
      <c r="BR48" s="99"/>
      <c r="BS48" s="99"/>
      <c r="BT48" s="99"/>
      <c r="BU48" s="99"/>
      <c r="BV48" s="99"/>
      <c r="BW48" s="99"/>
      <c r="BX48" s="99"/>
      <c r="BY48" s="99"/>
      <c r="BZ48" s="99"/>
      <c r="CA48" s="99"/>
      <c r="CB48" s="99"/>
      <c r="CC48" s="99"/>
      <c r="CD48" s="99"/>
      <c r="CE48" s="99"/>
      <c r="CF48" s="99"/>
      <c r="CG48" s="99"/>
      <c r="CH48" s="99"/>
      <c r="CI48" s="99"/>
      <c r="CJ48" s="99"/>
      <c r="CK48" s="99"/>
      <c r="CL48" s="99"/>
      <c r="CM48" s="99"/>
      <c r="CN48" s="99"/>
      <c r="CO48" s="99"/>
      <c r="CP48" s="99"/>
      <c r="CQ48" s="99"/>
      <c r="CR48" s="99"/>
      <c r="CS48" s="99"/>
      <c r="CT48" s="99"/>
      <c r="CU48" s="99"/>
      <c r="CV48" s="99"/>
      <c r="CW48" s="99"/>
      <c r="CX48" s="99"/>
      <c r="CY48" s="99"/>
      <c r="CZ48" s="99"/>
      <c r="DA48" s="99"/>
      <c r="DB48" s="99"/>
      <c r="DC48" s="99"/>
      <c r="DD48" s="99"/>
      <c r="DE48" s="99"/>
      <c r="DF48" s="99"/>
      <c r="DG48" s="99"/>
      <c r="DH48" s="99"/>
      <c r="DI48" s="99"/>
      <c r="DJ48" s="99"/>
      <c r="DK48" s="99"/>
      <c r="DL48" s="99"/>
      <c r="DM48" s="99"/>
      <c r="DN48" s="99"/>
      <c r="DO48" s="99"/>
      <c r="DP48" s="99"/>
      <c r="DQ48" s="99"/>
      <c r="DR48" s="99"/>
      <c r="DS48" s="99"/>
      <c r="DT48" s="99"/>
      <c r="DU48" s="99"/>
      <c r="DV48" s="99"/>
      <c r="DW48" s="99"/>
      <c r="DX48" s="99"/>
      <c r="DY48" s="99"/>
      <c r="DZ48" s="99"/>
      <c r="EA48" s="99"/>
      <c r="EB48" s="99"/>
      <c r="EC48" s="99"/>
      <c r="ED48" s="99"/>
      <c r="EE48" s="99"/>
      <c r="EF48" s="99"/>
      <c r="EG48" s="99"/>
      <c r="EH48" s="99"/>
      <c r="EI48" s="99"/>
      <c r="EJ48" s="99"/>
      <c r="EK48" s="99"/>
      <c r="EL48" s="99"/>
      <c r="EM48" s="99"/>
      <c r="EN48" s="99"/>
      <c r="EO48" s="99"/>
      <c r="EP48" s="99"/>
      <c r="EQ48" s="99"/>
      <c r="ER48" s="99"/>
      <c r="ES48" s="99"/>
      <c r="ET48" s="99"/>
      <c r="EU48" s="99"/>
      <c r="EV48" s="99"/>
      <c r="EW48" s="99"/>
      <c r="EX48" s="99"/>
      <c r="EY48" s="99"/>
      <c r="EZ48" s="99"/>
      <c r="FA48" s="99"/>
      <c r="FB48" s="99"/>
      <c r="FC48" s="99"/>
      <c r="FD48" s="99"/>
      <c r="FE48" s="99"/>
      <c r="FF48" s="99"/>
      <c r="FG48" s="99"/>
      <c r="FH48" s="99"/>
      <c r="FI48" s="99"/>
      <c r="FJ48" s="99"/>
      <c r="FK48" s="99"/>
      <c r="FL48" s="99"/>
      <c r="FM48" s="99"/>
      <c r="FN48" s="99"/>
      <c r="FO48" s="99"/>
      <c r="FP48" s="99"/>
      <c r="FQ48" s="99"/>
      <c r="FR48" s="99"/>
      <c r="FS48" s="99"/>
      <c r="FT48" s="99"/>
      <c r="FU48" s="99"/>
      <c r="FV48" s="99"/>
      <c r="FW48" s="99"/>
      <c r="FX48" s="99"/>
      <c r="FY48" s="99"/>
      <c r="FZ48" s="99"/>
      <c r="GA48" s="99"/>
      <c r="GB48" s="99"/>
      <c r="GC48" s="99"/>
      <c r="GD48" s="99"/>
      <c r="GE48" s="99"/>
      <c r="GF48" s="99"/>
      <c r="GG48" s="99"/>
      <c r="GH48" s="99"/>
      <c r="GI48" s="99"/>
      <c r="GJ48" s="99"/>
      <c r="GK48" s="99"/>
      <c r="GL48" s="99"/>
      <c r="GM48" s="99"/>
      <c r="GN48" s="99"/>
      <c r="GO48" s="99"/>
      <c r="GP48" s="99"/>
      <c r="GQ48" s="99"/>
      <c r="GR48" s="99"/>
      <c r="GS48" s="99"/>
      <c r="GT48" s="99"/>
      <c r="GU48" s="99"/>
      <c r="GV48" s="99"/>
      <c r="GW48" s="99"/>
      <c r="GX48" s="99"/>
      <c r="GY48" s="99"/>
      <c r="GZ48" s="99"/>
      <c r="HA48" s="99"/>
      <c r="HB48" s="99"/>
      <c r="HC48" s="99"/>
      <c r="HD48" s="99"/>
      <c r="HE48" s="99"/>
      <c r="HF48" s="99"/>
      <c r="HG48" s="99"/>
      <c r="HH48" s="99"/>
      <c r="HI48" s="99"/>
      <c r="HJ48" s="99"/>
      <c r="HK48" s="99"/>
      <c r="HL48" s="99"/>
      <c r="HM48" s="99"/>
      <c r="HN48" s="99"/>
      <c r="HO48" s="99"/>
      <c r="HP48" s="99"/>
      <c r="HQ48" s="99"/>
      <c r="HR48" s="99"/>
      <c r="HS48" s="99"/>
      <c r="HT48" s="99"/>
      <c r="HU48" s="99"/>
      <c r="HV48" s="99"/>
      <c r="HW48" s="99"/>
      <c r="HX48" s="99"/>
      <c r="HY48" s="99"/>
      <c r="HZ48" s="99"/>
      <c r="IA48" s="99"/>
      <c r="IB48" s="99"/>
      <c r="IC48" s="99"/>
      <c r="ID48" s="99"/>
      <c r="IE48" s="99"/>
      <c r="IF48" s="99"/>
      <c r="IG48" s="99"/>
      <c r="IH48" s="99"/>
      <c r="II48" s="99"/>
      <c r="IJ48" s="99"/>
      <c r="IK48" s="99"/>
      <c r="IL48" s="99"/>
      <c r="IM48" s="99"/>
      <c r="IN48" s="99"/>
      <c r="IO48" s="99"/>
      <c r="IP48" s="99"/>
      <c r="IQ48" s="99"/>
      <c r="IR48" s="99"/>
      <c r="IS48" s="99"/>
      <c r="IT48" s="99"/>
      <c r="IU48" s="99"/>
      <c r="IV48" s="99"/>
      <c r="IW48" s="99"/>
      <c r="IX48" s="99"/>
      <c r="IY48" s="99"/>
      <c r="IZ48" s="99"/>
      <c r="JA48" s="99"/>
      <c r="JB48" s="99"/>
      <c r="JC48" s="99"/>
      <c r="JD48" s="99"/>
      <c r="JE48" s="99"/>
      <c r="JF48" s="99"/>
      <c r="JG48" s="99"/>
      <c r="JH48" s="99"/>
      <c r="JI48" s="99"/>
      <c r="JJ48" s="99"/>
      <c r="JK48" s="99"/>
      <c r="JL48" s="99"/>
      <c r="JM48" s="99"/>
      <c r="JN48" s="99"/>
      <c r="JO48" s="99"/>
      <c r="JP48" s="99"/>
      <c r="JQ48" s="99"/>
      <c r="JR48" s="99"/>
      <c r="JS48" s="99"/>
      <c r="JT48" s="99"/>
      <c r="JU48" s="99"/>
      <c r="JV48" s="99"/>
      <c r="JW48" s="99"/>
      <c r="JX48" s="99"/>
      <c r="JY48" s="99"/>
      <c r="JZ48" s="99"/>
      <c r="KA48" s="99"/>
      <c r="KB48" s="99"/>
      <c r="KC48" s="99"/>
      <c r="KD48" s="99"/>
      <c r="KE48" s="99"/>
      <c r="KF48" s="99"/>
      <c r="KG48" s="99"/>
      <c r="KH48" s="99"/>
      <c r="KI48" s="99"/>
      <c r="KJ48" s="99"/>
      <c r="KK48" s="99"/>
      <c r="KL48" s="99"/>
      <c r="KM48" s="99"/>
      <c r="KN48" s="99"/>
      <c r="KO48" s="99"/>
      <c r="KP48" s="99"/>
      <c r="KQ48" s="99"/>
      <c r="KR48" s="99"/>
      <c r="KS48" s="99"/>
      <c r="KT48" s="99"/>
      <c r="KU48" s="99"/>
      <c r="KV48" s="99"/>
      <c r="KW48" s="99"/>
      <c r="KX48" s="99"/>
      <c r="KY48" s="99"/>
      <c r="KZ48" s="99"/>
      <c r="LA48" s="99"/>
      <c r="LB48" s="99"/>
      <c r="LC48" s="99"/>
      <c r="LD48" s="99"/>
      <c r="LE48" s="99"/>
      <c r="LF48" s="99"/>
      <c r="LG48" s="99"/>
      <c r="LH48" s="99"/>
      <c r="LI48" s="99"/>
      <c r="LJ48" s="99"/>
      <c r="LK48" s="99"/>
      <c r="LL48" s="99"/>
      <c r="LM48" s="99"/>
      <c r="LN48" s="99"/>
      <c r="LO48" s="99"/>
      <c r="LP48" s="99"/>
      <c r="LQ48" s="99"/>
      <c r="LR48" s="99"/>
      <c r="LS48" s="99"/>
      <c r="LT48" s="99"/>
      <c r="LU48" s="99"/>
      <c r="LV48" s="99"/>
      <c r="LW48" s="99"/>
      <c r="LX48" s="99"/>
      <c r="LY48" s="99"/>
      <c r="LZ48" s="99"/>
      <c r="MA48" s="99"/>
      <c r="MB48" s="99"/>
      <c r="MC48" s="99"/>
      <c r="MD48" s="99"/>
      <c r="ME48" s="99"/>
      <c r="MF48" s="99"/>
      <c r="MG48" s="99"/>
      <c r="MH48" s="99"/>
      <c r="MI48" s="99"/>
      <c r="MJ48" s="99"/>
      <c r="MK48" s="99"/>
      <c r="ML48" s="99"/>
      <c r="MM48" s="99"/>
      <c r="MN48" s="99"/>
      <c r="MO48" s="99"/>
      <c r="MP48" s="99"/>
      <c r="MQ48" s="99"/>
      <c r="MR48" s="99"/>
      <c r="MS48" s="99"/>
      <c r="MT48" s="99"/>
      <c r="MU48" s="99"/>
      <c r="MV48" s="99"/>
      <c r="MW48" s="99"/>
      <c r="MX48" s="99"/>
      <c r="MY48" s="99"/>
      <c r="MZ48" s="99"/>
      <c r="NA48" s="99"/>
      <c r="NB48" s="99"/>
      <c r="NC48" s="99"/>
      <c r="ND48" s="99"/>
      <c r="NE48" s="99"/>
      <c r="NF48" s="99"/>
      <c r="NG48" s="99"/>
      <c r="NH48" s="99"/>
      <c r="NI48" s="99"/>
      <c r="NJ48" s="99"/>
      <c r="NK48" s="99"/>
      <c r="NL48" s="99"/>
      <c r="NM48" s="99"/>
      <c r="NN48" s="99"/>
      <c r="NO48" s="99"/>
      <c r="NP48" s="99"/>
      <c r="NQ48" s="99"/>
      <c r="NR48" s="99"/>
      <c r="NS48" s="99"/>
      <c r="NT48" s="99"/>
      <c r="NU48" s="99"/>
      <c r="NV48" s="99"/>
      <c r="NW48" s="99"/>
      <c r="NX48" s="99"/>
      <c r="NY48" s="99"/>
      <c r="NZ48" s="99"/>
      <c r="OA48" s="99"/>
      <c r="OB48" s="99"/>
      <c r="OC48" s="99"/>
      <c r="OD48" s="99"/>
      <c r="OE48" s="99"/>
      <c r="OF48" s="99"/>
      <c r="OG48" s="99"/>
      <c r="OH48" s="99"/>
      <c r="OI48" s="99"/>
      <c r="OJ48" s="99"/>
      <c r="OK48" s="99"/>
      <c r="OL48" s="99"/>
      <c r="OM48" s="99"/>
      <c r="ON48" s="99"/>
      <c r="OO48" s="99"/>
      <c r="OP48" s="99"/>
      <c r="OQ48" s="99"/>
      <c r="OR48" s="99"/>
      <c r="OS48" s="99"/>
      <c r="OT48" s="99"/>
      <c r="OU48" s="99"/>
      <c r="OV48" s="99"/>
      <c r="OW48" s="99"/>
      <c r="OX48" s="99"/>
      <c r="OY48" s="99"/>
      <c r="OZ48" s="99"/>
      <c r="PA48" s="99"/>
      <c r="PB48" s="99"/>
      <c r="PC48" s="99"/>
      <c r="PD48" s="99"/>
      <c r="PE48" s="99"/>
      <c r="PF48" s="99"/>
      <c r="PG48" s="99"/>
      <c r="PH48" s="99"/>
      <c r="PI48" s="99"/>
      <c r="PJ48" s="99"/>
      <c r="PK48" s="99"/>
      <c r="PL48" s="99"/>
      <c r="PM48" s="99"/>
      <c r="PN48" s="99"/>
      <c r="PO48" s="99"/>
      <c r="PP48" s="99"/>
      <c r="PQ48" s="99"/>
      <c r="PR48" s="99"/>
      <c r="PS48" s="99"/>
      <c r="PT48" s="99"/>
      <c r="PU48" s="99"/>
      <c r="PV48" s="99"/>
      <c r="PW48" s="99"/>
      <c r="PX48" s="99"/>
      <c r="PY48" s="99"/>
      <c r="PZ48" s="99"/>
      <c r="QA48" s="99"/>
      <c r="QB48" s="99"/>
      <c r="QC48" s="99"/>
      <c r="QD48" s="99"/>
      <c r="QE48" s="99"/>
      <c r="QF48" s="99"/>
      <c r="QG48" s="99"/>
      <c r="QH48" s="99"/>
      <c r="QI48" s="99"/>
      <c r="QJ48" s="99"/>
      <c r="QK48" s="99"/>
      <c r="QL48" s="99"/>
      <c r="QM48" s="99"/>
      <c r="QN48" s="99"/>
      <c r="QO48" s="99"/>
      <c r="QP48" s="99"/>
      <c r="QQ48" s="99"/>
      <c r="QR48" s="99"/>
      <c r="QS48" s="99"/>
      <c r="QT48" s="99"/>
      <c r="QU48" s="99"/>
      <c r="QV48" s="99"/>
      <c r="QW48" s="99"/>
      <c r="QX48" s="99"/>
      <c r="QY48" s="99"/>
      <c r="QZ48" s="99"/>
      <c r="RA48" s="99"/>
      <c r="RB48" s="99"/>
      <c r="RC48" s="99"/>
      <c r="RD48" s="99"/>
      <c r="RE48" s="99"/>
      <c r="RF48" s="99"/>
      <c r="RG48" s="99"/>
      <c r="RH48" s="99"/>
      <c r="RI48" s="99"/>
      <c r="RJ48" s="99"/>
      <c r="RK48" s="99"/>
      <c r="RL48" s="99"/>
      <c r="RM48" s="99"/>
      <c r="RN48" s="99"/>
      <c r="RO48" s="99"/>
      <c r="RP48" s="99"/>
      <c r="RQ48" s="99"/>
      <c r="RR48" s="99"/>
      <c r="RS48" s="99"/>
      <c r="RT48" s="99"/>
      <c r="RU48" s="99"/>
      <c r="RV48" s="99"/>
      <c r="RW48" s="99"/>
      <c r="RX48" s="99"/>
      <c r="RY48" s="99"/>
      <c r="RZ48" s="99"/>
      <c r="SA48" s="99"/>
      <c r="SB48" s="99"/>
      <c r="SC48" s="99"/>
      <c r="SD48" s="99"/>
      <c r="SE48" s="99"/>
      <c r="SF48" s="99"/>
      <c r="SG48" s="99"/>
      <c r="SH48" s="99"/>
      <c r="SI48" s="99"/>
      <c r="SJ48" s="99"/>
      <c r="SK48" s="99"/>
      <c r="SL48" s="99"/>
      <c r="SM48" s="99"/>
      <c r="SN48" s="99"/>
      <c r="SO48" s="99"/>
      <c r="SP48" s="99"/>
      <c r="SQ48" s="99"/>
      <c r="SR48" s="99"/>
      <c r="SS48" s="99"/>
      <c r="ST48" s="99"/>
      <c r="SU48" s="99"/>
    </row>
    <row r="49" spans="1:515" s="16" customFormat="1" ht="15" customHeight="1">
      <c r="A49" s="53"/>
      <c r="B49" s="591"/>
      <c r="C49" s="591"/>
      <c r="D49" s="591"/>
      <c r="E49" s="591"/>
      <c r="F49" s="591"/>
      <c r="G49" s="591"/>
      <c r="H49" s="591"/>
      <c r="I49" s="591"/>
      <c r="J49" s="591"/>
      <c r="K49" s="591"/>
      <c r="L49" s="591"/>
      <c r="M49" s="591"/>
      <c r="N49" s="591"/>
      <c r="O49" s="591"/>
      <c r="P49" s="591"/>
      <c r="Q49" s="155"/>
      <c r="R49" s="99"/>
      <c r="S49" s="99"/>
      <c r="T49" s="99"/>
      <c r="U49" s="99"/>
      <c r="V49" s="99"/>
      <c r="W49" s="99"/>
      <c r="X49" s="99"/>
      <c r="Y49" s="99"/>
      <c r="Z49" s="99"/>
      <c r="AA49" s="99"/>
      <c r="AB49" s="99"/>
      <c r="AC49" s="99"/>
      <c r="AD49" s="99"/>
      <c r="AE49" s="99"/>
      <c r="AF49" s="99"/>
      <c r="AG49" s="99"/>
      <c r="AH49" s="99"/>
      <c r="AI49" s="99"/>
      <c r="AJ49" s="99"/>
      <c r="AK49" s="99"/>
      <c r="AL49" s="99"/>
      <c r="AM49" s="99"/>
      <c r="AN49" s="99"/>
      <c r="AO49" s="99"/>
      <c r="AP49" s="99"/>
      <c r="AQ49" s="99"/>
      <c r="AR49" s="99"/>
      <c r="AS49" s="99"/>
      <c r="AT49" s="99"/>
      <c r="AU49" s="99"/>
      <c r="AV49" s="99"/>
      <c r="AW49" s="99"/>
      <c r="AX49" s="99"/>
      <c r="AY49" s="99"/>
      <c r="AZ49" s="99"/>
      <c r="BA49" s="99"/>
      <c r="BB49" s="99"/>
      <c r="BC49" s="99"/>
      <c r="BD49" s="99"/>
      <c r="BE49" s="99"/>
      <c r="BF49" s="99"/>
      <c r="BG49" s="99"/>
      <c r="BH49" s="99"/>
      <c r="BI49" s="99"/>
      <c r="BJ49" s="99"/>
      <c r="BK49" s="99"/>
      <c r="BL49" s="99"/>
      <c r="BM49" s="99"/>
      <c r="BN49" s="99"/>
      <c r="BO49" s="99"/>
      <c r="BP49" s="99"/>
      <c r="BQ49" s="99"/>
      <c r="BR49" s="99"/>
      <c r="BS49" s="99"/>
      <c r="BT49" s="99"/>
      <c r="BU49" s="99"/>
      <c r="BV49" s="99"/>
      <c r="BW49" s="99"/>
      <c r="BX49" s="99"/>
      <c r="BY49" s="99"/>
      <c r="BZ49" s="99"/>
      <c r="CA49" s="99"/>
      <c r="CB49" s="99"/>
      <c r="CC49" s="99"/>
      <c r="CD49" s="99"/>
      <c r="CE49" s="99"/>
      <c r="CF49" s="99"/>
      <c r="CG49" s="99"/>
      <c r="CH49" s="99"/>
      <c r="CI49" s="99"/>
      <c r="CJ49" s="99"/>
      <c r="CK49" s="99"/>
      <c r="CL49" s="99"/>
      <c r="CM49" s="99"/>
      <c r="CN49" s="99"/>
      <c r="CO49" s="99"/>
      <c r="CP49" s="99"/>
      <c r="CQ49" s="99"/>
      <c r="CR49" s="99"/>
      <c r="CS49" s="99"/>
      <c r="CT49" s="99"/>
      <c r="CU49" s="99"/>
      <c r="CV49" s="99"/>
      <c r="CW49" s="99"/>
      <c r="CX49" s="99"/>
      <c r="CY49" s="99"/>
      <c r="CZ49" s="99"/>
      <c r="DA49" s="99"/>
      <c r="DB49" s="99"/>
      <c r="DC49" s="99"/>
      <c r="DD49" s="99"/>
      <c r="DE49" s="99"/>
      <c r="DF49" s="99"/>
      <c r="DG49" s="99"/>
      <c r="DH49" s="99"/>
      <c r="DI49" s="99"/>
      <c r="DJ49" s="99"/>
      <c r="DK49" s="99"/>
      <c r="DL49" s="99"/>
      <c r="DM49" s="99"/>
      <c r="DN49" s="99"/>
      <c r="DO49" s="99"/>
      <c r="DP49" s="99"/>
      <c r="DQ49" s="99"/>
      <c r="DR49" s="99"/>
      <c r="DS49" s="99"/>
      <c r="DT49" s="99"/>
      <c r="DU49" s="99"/>
      <c r="DV49" s="99"/>
      <c r="DW49" s="99"/>
      <c r="DX49" s="99"/>
      <c r="DY49" s="99"/>
      <c r="DZ49" s="99"/>
      <c r="EA49" s="99"/>
      <c r="EB49" s="99"/>
      <c r="EC49" s="99"/>
      <c r="ED49" s="99"/>
      <c r="EE49" s="99"/>
      <c r="EF49" s="99"/>
      <c r="EG49" s="99"/>
      <c r="EH49" s="99"/>
      <c r="EI49" s="99"/>
      <c r="EJ49" s="99"/>
      <c r="EK49" s="99"/>
      <c r="EL49" s="99"/>
      <c r="EM49" s="99"/>
      <c r="EN49" s="99"/>
      <c r="EO49" s="99"/>
      <c r="EP49" s="99"/>
      <c r="EQ49" s="99"/>
      <c r="ER49" s="99"/>
      <c r="ES49" s="99"/>
      <c r="ET49" s="99"/>
      <c r="EU49" s="99"/>
      <c r="EV49" s="99"/>
      <c r="EW49" s="99"/>
      <c r="EX49" s="99"/>
      <c r="EY49" s="99"/>
      <c r="EZ49" s="99"/>
      <c r="FA49" s="99"/>
      <c r="FB49" s="99"/>
      <c r="FC49" s="99"/>
      <c r="FD49" s="99"/>
      <c r="FE49" s="99"/>
      <c r="FF49" s="99"/>
      <c r="FG49" s="99"/>
      <c r="FH49" s="99"/>
      <c r="FI49" s="99"/>
      <c r="FJ49" s="99"/>
      <c r="FK49" s="99"/>
      <c r="FL49" s="99"/>
      <c r="FM49" s="99"/>
      <c r="FN49" s="99"/>
      <c r="FO49" s="99"/>
      <c r="FP49" s="99"/>
      <c r="FQ49" s="99"/>
      <c r="FR49" s="99"/>
      <c r="FS49" s="99"/>
      <c r="FT49" s="99"/>
      <c r="FU49" s="99"/>
      <c r="FV49" s="99"/>
      <c r="FW49" s="99"/>
      <c r="FX49" s="99"/>
      <c r="FY49" s="99"/>
      <c r="FZ49" s="99"/>
      <c r="GA49" s="99"/>
      <c r="GB49" s="99"/>
      <c r="GC49" s="99"/>
      <c r="GD49" s="99"/>
      <c r="GE49" s="99"/>
      <c r="GF49" s="99"/>
      <c r="GG49" s="99"/>
      <c r="GH49" s="99"/>
      <c r="GI49" s="99"/>
      <c r="GJ49" s="99"/>
      <c r="GK49" s="99"/>
      <c r="GL49" s="99"/>
      <c r="GM49" s="99"/>
      <c r="GN49" s="99"/>
      <c r="GO49" s="99"/>
      <c r="GP49" s="99"/>
      <c r="GQ49" s="99"/>
      <c r="GR49" s="99"/>
      <c r="GS49" s="99"/>
      <c r="GT49" s="99"/>
      <c r="GU49" s="99"/>
      <c r="GV49" s="99"/>
      <c r="GW49" s="99"/>
      <c r="GX49" s="99"/>
      <c r="GY49" s="99"/>
      <c r="GZ49" s="99"/>
      <c r="HA49" s="99"/>
      <c r="HB49" s="99"/>
      <c r="HC49" s="99"/>
      <c r="HD49" s="99"/>
      <c r="HE49" s="99"/>
      <c r="HF49" s="99"/>
      <c r="HG49" s="99"/>
      <c r="HH49" s="99"/>
      <c r="HI49" s="99"/>
      <c r="HJ49" s="99"/>
      <c r="HK49" s="99"/>
      <c r="HL49" s="99"/>
      <c r="HM49" s="99"/>
      <c r="HN49" s="99"/>
      <c r="HO49" s="99"/>
      <c r="HP49" s="99"/>
      <c r="HQ49" s="99"/>
      <c r="HR49" s="99"/>
      <c r="HS49" s="99"/>
      <c r="HT49" s="99"/>
      <c r="HU49" s="99"/>
      <c r="HV49" s="99"/>
      <c r="HW49" s="99"/>
      <c r="HX49" s="99"/>
      <c r="HY49" s="99"/>
      <c r="HZ49" s="99"/>
      <c r="IA49" s="99"/>
      <c r="IB49" s="99"/>
      <c r="IC49" s="99"/>
      <c r="ID49" s="99"/>
      <c r="IE49" s="99"/>
      <c r="IF49" s="99"/>
      <c r="IG49" s="99"/>
      <c r="IH49" s="99"/>
      <c r="II49" s="99"/>
      <c r="IJ49" s="99"/>
      <c r="IK49" s="99"/>
      <c r="IL49" s="99"/>
      <c r="IM49" s="99"/>
      <c r="IN49" s="99"/>
      <c r="IO49" s="99"/>
      <c r="IP49" s="99"/>
      <c r="IQ49" s="99"/>
      <c r="IR49" s="99"/>
      <c r="IS49" s="99"/>
      <c r="IT49" s="99"/>
      <c r="IU49" s="99"/>
      <c r="IV49" s="99"/>
      <c r="IW49" s="99"/>
      <c r="IX49" s="99"/>
      <c r="IY49" s="99"/>
      <c r="IZ49" s="99"/>
      <c r="JA49" s="99"/>
      <c r="JB49" s="99"/>
      <c r="JC49" s="99"/>
      <c r="JD49" s="99"/>
      <c r="JE49" s="99"/>
      <c r="JF49" s="99"/>
      <c r="JG49" s="99"/>
      <c r="JH49" s="99"/>
      <c r="JI49" s="99"/>
      <c r="JJ49" s="99"/>
      <c r="JK49" s="99"/>
      <c r="JL49" s="99"/>
      <c r="JM49" s="99"/>
      <c r="JN49" s="99"/>
      <c r="JO49" s="99"/>
      <c r="JP49" s="99"/>
      <c r="JQ49" s="99"/>
      <c r="JR49" s="99"/>
      <c r="JS49" s="99"/>
      <c r="JT49" s="99"/>
      <c r="JU49" s="99"/>
      <c r="JV49" s="99"/>
      <c r="JW49" s="99"/>
      <c r="JX49" s="99"/>
      <c r="JY49" s="99"/>
      <c r="JZ49" s="99"/>
      <c r="KA49" s="99"/>
      <c r="KB49" s="99"/>
      <c r="KC49" s="99"/>
      <c r="KD49" s="99"/>
      <c r="KE49" s="99"/>
      <c r="KF49" s="99"/>
      <c r="KG49" s="99"/>
      <c r="KH49" s="99"/>
      <c r="KI49" s="99"/>
      <c r="KJ49" s="99"/>
      <c r="KK49" s="99"/>
      <c r="KL49" s="99"/>
      <c r="KM49" s="99"/>
      <c r="KN49" s="99"/>
      <c r="KO49" s="99"/>
      <c r="KP49" s="99"/>
      <c r="KQ49" s="99"/>
      <c r="KR49" s="99"/>
      <c r="KS49" s="99"/>
      <c r="KT49" s="99"/>
      <c r="KU49" s="99"/>
      <c r="KV49" s="99"/>
      <c r="KW49" s="99"/>
      <c r="KX49" s="99"/>
      <c r="KY49" s="99"/>
      <c r="KZ49" s="99"/>
      <c r="LA49" s="99"/>
      <c r="LB49" s="99"/>
      <c r="LC49" s="99"/>
      <c r="LD49" s="99"/>
      <c r="LE49" s="99"/>
      <c r="LF49" s="99"/>
      <c r="LG49" s="99"/>
      <c r="LH49" s="99"/>
      <c r="LI49" s="99"/>
      <c r="LJ49" s="99"/>
      <c r="LK49" s="99"/>
      <c r="LL49" s="99"/>
      <c r="LM49" s="99"/>
      <c r="LN49" s="99"/>
      <c r="LO49" s="99"/>
      <c r="LP49" s="99"/>
      <c r="LQ49" s="99"/>
      <c r="LR49" s="99"/>
      <c r="LS49" s="99"/>
      <c r="LT49" s="99"/>
      <c r="LU49" s="99"/>
      <c r="LV49" s="99"/>
      <c r="LW49" s="99"/>
      <c r="LX49" s="99"/>
      <c r="LY49" s="99"/>
      <c r="LZ49" s="99"/>
      <c r="MA49" s="99"/>
      <c r="MB49" s="99"/>
      <c r="MC49" s="99"/>
      <c r="MD49" s="99"/>
      <c r="ME49" s="99"/>
      <c r="MF49" s="99"/>
      <c r="MG49" s="99"/>
      <c r="MH49" s="99"/>
      <c r="MI49" s="99"/>
      <c r="MJ49" s="99"/>
      <c r="MK49" s="99"/>
      <c r="ML49" s="99"/>
      <c r="MM49" s="99"/>
      <c r="MN49" s="99"/>
      <c r="MO49" s="99"/>
      <c r="MP49" s="99"/>
      <c r="MQ49" s="99"/>
      <c r="MR49" s="99"/>
      <c r="MS49" s="99"/>
      <c r="MT49" s="99"/>
      <c r="MU49" s="99"/>
      <c r="MV49" s="99"/>
      <c r="MW49" s="99"/>
      <c r="MX49" s="99"/>
      <c r="MY49" s="99"/>
      <c r="MZ49" s="99"/>
      <c r="NA49" s="99"/>
      <c r="NB49" s="99"/>
      <c r="NC49" s="99"/>
      <c r="ND49" s="99"/>
      <c r="NE49" s="99"/>
      <c r="NF49" s="99"/>
      <c r="NG49" s="99"/>
      <c r="NH49" s="99"/>
      <c r="NI49" s="99"/>
      <c r="NJ49" s="99"/>
      <c r="NK49" s="99"/>
      <c r="NL49" s="99"/>
      <c r="NM49" s="99"/>
      <c r="NN49" s="99"/>
      <c r="NO49" s="99"/>
      <c r="NP49" s="99"/>
      <c r="NQ49" s="99"/>
      <c r="NR49" s="99"/>
      <c r="NS49" s="99"/>
      <c r="NT49" s="99"/>
      <c r="NU49" s="99"/>
      <c r="NV49" s="99"/>
      <c r="NW49" s="99"/>
      <c r="NX49" s="99"/>
      <c r="NY49" s="99"/>
      <c r="NZ49" s="99"/>
      <c r="OA49" s="99"/>
      <c r="OB49" s="99"/>
      <c r="OC49" s="99"/>
      <c r="OD49" s="99"/>
      <c r="OE49" s="99"/>
      <c r="OF49" s="99"/>
      <c r="OG49" s="99"/>
      <c r="OH49" s="99"/>
      <c r="OI49" s="99"/>
      <c r="OJ49" s="99"/>
      <c r="OK49" s="99"/>
      <c r="OL49" s="99"/>
      <c r="OM49" s="99"/>
      <c r="ON49" s="99"/>
      <c r="OO49" s="99"/>
      <c r="OP49" s="99"/>
      <c r="OQ49" s="99"/>
      <c r="OR49" s="99"/>
      <c r="OS49" s="99"/>
      <c r="OT49" s="99"/>
      <c r="OU49" s="99"/>
      <c r="OV49" s="99"/>
      <c r="OW49" s="99"/>
      <c r="OX49" s="99"/>
      <c r="OY49" s="99"/>
      <c r="OZ49" s="99"/>
      <c r="PA49" s="99"/>
      <c r="PB49" s="99"/>
      <c r="PC49" s="99"/>
      <c r="PD49" s="99"/>
      <c r="PE49" s="99"/>
      <c r="PF49" s="99"/>
      <c r="PG49" s="99"/>
      <c r="PH49" s="99"/>
      <c r="PI49" s="99"/>
      <c r="PJ49" s="99"/>
      <c r="PK49" s="99"/>
      <c r="PL49" s="99"/>
      <c r="PM49" s="99"/>
      <c r="PN49" s="99"/>
      <c r="PO49" s="99"/>
      <c r="PP49" s="99"/>
      <c r="PQ49" s="99"/>
      <c r="PR49" s="99"/>
      <c r="PS49" s="99"/>
      <c r="PT49" s="99"/>
      <c r="PU49" s="99"/>
      <c r="PV49" s="99"/>
      <c r="PW49" s="99"/>
      <c r="PX49" s="99"/>
      <c r="PY49" s="99"/>
      <c r="PZ49" s="99"/>
      <c r="QA49" s="99"/>
      <c r="QB49" s="99"/>
      <c r="QC49" s="99"/>
      <c r="QD49" s="99"/>
      <c r="QE49" s="99"/>
      <c r="QF49" s="99"/>
      <c r="QG49" s="99"/>
      <c r="QH49" s="99"/>
      <c r="QI49" s="99"/>
      <c r="QJ49" s="99"/>
      <c r="QK49" s="99"/>
      <c r="QL49" s="99"/>
      <c r="QM49" s="99"/>
      <c r="QN49" s="99"/>
      <c r="QO49" s="99"/>
      <c r="QP49" s="99"/>
      <c r="QQ49" s="99"/>
      <c r="QR49" s="99"/>
      <c r="QS49" s="99"/>
      <c r="QT49" s="99"/>
      <c r="QU49" s="99"/>
      <c r="QV49" s="99"/>
      <c r="QW49" s="99"/>
      <c r="QX49" s="99"/>
      <c r="QY49" s="99"/>
      <c r="QZ49" s="99"/>
      <c r="RA49" s="99"/>
      <c r="RB49" s="99"/>
      <c r="RC49" s="99"/>
      <c r="RD49" s="99"/>
      <c r="RE49" s="99"/>
      <c r="RF49" s="99"/>
      <c r="RG49" s="99"/>
      <c r="RH49" s="99"/>
      <c r="RI49" s="99"/>
      <c r="RJ49" s="99"/>
      <c r="RK49" s="99"/>
      <c r="RL49" s="99"/>
      <c r="RM49" s="99"/>
      <c r="RN49" s="99"/>
      <c r="RO49" s="99"/>
      <c r="RP49" s="99"/>
      <c r="RQ49" s="99"/>
      <c r="RR49" s="99"/>
      <c r="RS49" s="99"/>
      <c r="RT49" s="99"/>
      <c r="RU49" s="99"/>
      <c r="RV49" s="99"/>
      <c r="RW49" s="99"/>
      <c r="RX49" s="99"/>
      <c r="RY49" s="99"/>
      <c r="RZ49" s="99"/>
      <c r="SA49" s="99"/>
      <c r="SB49" s="99"/>
      <c r="SC49" s="99"/>
      <c r="SD49" s="99"/>
      <c r="SE49" s="99"/>
      <c r="SF49" s="99"/>
      <c r="SG49" s="99"/>
      <c r="SH49" s="99"/>
      <c r="SI49" s="99"/>
      <c r="SJ49" s="99"/>
      <c r="SK49" s="99"/>
      <c r="SL49" s="99"/>
      <c r="SM49" s="99"/>
      <c r="SN49" s="99"/>
      <c r="SO49" s="99"/>
      <c r="SP49" s="99"/>
      <c r="SQ49" s="99"/>
      <c r="SR49" s="99"/>
      <c r="SS49" s="99"/>
      <c r="ST49" s="99"/>
      <c r="SU49" s="99"/>
    </row>
    <row r="50" spans="1:515" s="16" customFormat="1" ht="15" customHeight="1">
      <c r="A50" s="53"/>
      <c r="B50" s="592" t="s">
        <v>119</v>
      </c>
      <c r="C50" s="592"/>
      <c r="D50" s="592"/>
      <c r="E50" s="592"/>
      <c r="F50" s="592"/>
      <c r="G50" s="592" t="s">
        <v>401</v>
      </c>
      <c r="H50" s="592"/>
      <c r="I50" s="592"/>
      <c r="J50" s="592" t="s">
        <v>120</v>
      </c>
      <c r="K50" s="592"/>
      <c r="L50" s="592"/>
      <c r="M50" s="592" t="s">
        <v>132</v>
      </c>
      <c r="N50" s="592"/>
      <c r="O50" s="592"/>
      <c r="P50" s="592"/>
      <c r="Q50" s="155"/>
      <c r="R50" s="99"/>
      <c r="S50" s="99"/>
      <c r="T50" s="99"/>
      <c r="U50" s="99"/>
      <c r="V50" s="99"/>
      <c r="W50" s="99"/>
      <c r="X50" s="99"/>
      <c r="Y50" s="99"/>
      <c r="Z50" s="99"/>
      <c r="AA50" s="99"/>
      <c r="AB50" s="99"/>
      <c r="AC50" s="99"/>
      <c r="AD50" s="99"/>
      <c r="AE50" s="99"/>
      <c r="AF50" s="99"/>
      <c r="AG50" s="99"/>
      <c r="AH50" s="99"/>
      <c r="AI50" s="99"/>
      <c r="AJ50" s="99"/>
      <c r="AK50" s="99"/>
      <c r="AL50" s="99"/>
      <c r="AM50" s="99"/>
      <c r="AN50" s="99"/>
      <c r="AO50" s="99"/>
      <c r="AP50" s="99"/>
      <c r="AQ50" s="99"/>
      <c r="AR50" s="99"/>
      <c r="AS50" s="99"/>
      <c r="AT50" s="99"/>
      <c r="AU50" s="99"/>
      <c r="AV50" s="99"/>
      <c r="AW50" s="99"/>
      <c r="AX50" s="99"/>
      <c r="AY50" s="99"/>
      <c r="AZ50" s="99"/>
      <c r="BA50" s="99"/>
      <c r="BB50" s="99"/>
      <c r="BC50" s="99"/>
      <c r="BD50" s="99"/>
      <c r="BE50" s="99"/>
      <c r="BF50" s="99"/>
      <c r="BG50" s="99"/>
      <c r="BH50" s="99"/>
      <c r="BI50" s="99"/>
      <c r="BJ50" s="99"/>
      <c r="BK50" s="99"/>
      <c r="BL50" s="99"/>
      <c r="BM50" s="99"/>
      <c r="BN50" s="99"/>
      <c r="BO50" s="99"/>
      <c r="BP50" s="99"/>
      <c r="BQ50" s="99"/>
      <c r="BR50" s="99"/>
      <c r="BS50" s="99"/>
      <c r="BT50" s="99"/>
      <c r="BU50" s="99"/>
      <c r="BV50" s="99"/>
      <c r="BW50" s="99"/>
      <c r="BX50" s="99"/>
      <c r="BY50" s="99"/>
      <c r="BZ50" s="99"/>
      <c r="CA50" s="99"/>
      <c r="CB50" s="99"/>
      <c r="CC50" s="99"/>
      <c r="CD50" s="99"/>
      <c r="CE50" s="99"/>
      <c r="CF50" s="99"/>
      <c r="CG50" s="99"/>
      <c r="CH50" s="99"/>
      <c r="CI50" s="99"/>
      <c r="CJ50" s="99"/>
      <c r="CK50" s="99"/>
      <c r="CL50" s="99"/>
      <c r="CM50" s="99"/>
      <c r="CN50" s="99"/>
      <c r="CO50" s="99"/>
      <c r="CP50" s="99"/>
      <c r="CQ50" s="99"/>
      <c r="CR50" s="99"/>
      <c r="CS50" s="99"/>
      <c r="CT50" s="99"/>
      <c r="CU50" s="99"/>
      <c r="CV50" s="99"/>
      <c r="CW50" s="99"/>
      <c r="CX50" s="99"/>
      <c r="CY50" s="99"/>
      <c r="CZ50" s="99"/>
      <c r="DA50" s="99"/>
      <c r="DB50" s="99"/>
      <c r="DC50" s="99"/>
      <c r="DD50" s="99"/>
      <c r="DE50" s="99"/>
      <c r="DF50" s="99"/>
      <c r="DG50" s="99"/>
      <c r="DH50" s="99"/>
      <c r="DI50" s="99"/>
      <c r="DJ50" s="99"/>
      <c r="DK50" s="99"/>
      <c r="DL50" s="99"/>
      <c r="DM50" s="99"/>
      <c r="DN50" s="99"/>
      <c r="DO50" s="99"/>
      <c r="DP50" s="99"/>
      <c r="DQ50" s="99"/>
      <c r="DR50" s="99"/>
      <c r="DS50" s="99"/>
      <c r="DT50" s="99"/>
      <c r="DU50" s="99"/>
      <c r="DV50" s="99"/>
      <c r="DW50" s="99"/>
      <c r="DX50" s="99"/>
      <c r="DY50" s="99"/>
      <c r="DZ50" s="99"/>
      <c r="EA50" s="99"/>
      <c r="EB50" s="99"/>
      <c r="EC50" s="99"/>
      <c r="ED50" s="99"/>
      <c r="EE50" s="99"/>
      <c r="EF50" s="99"/>
      <c r="EG50" s="99"/>
      <c r="EH50" s="99"/>
      <c r="EI50" s="99"/>
      <c r="EJ50" s="99"/>
      <c r="EK50" s="99"/>
      <c r="EL50" s="99"/>
      <c r="EM50" s="99"/>
      <c r="EN50" s="99"/>
      <c r="EO50" s="99"/>
      <c r="EP50" s="99"/>
      <c r="EQ50" s="99"/>
      <c r="ER50" s="99"/>
      <c r="ES50" s="99"/>
      <c r="ET50" s="99"/>
      <c r="EU50" s="99"/>
      <c r="EV50" s="99"/>
      <c r="EW50" s="99"/>
      <c r="EX50" s="99"/>
      <c r="EY50" s="99"/>
      <c r="EZ50" s="99"/>
      <c r="FA50" s="99"/>
      <c r="FB50" s="99"/>
      <c r="FC50" s="99"/>
      <c r="FD50" s="99"/>
      <c r="FE50" s="99"/>
      <c r="FF50" s="99"/>
      <c r="FG50" s="99"/>
      <c r="FH50" s="99"/>
      <c r="FI50" s="99"/>
      <c r="FJ50" s="99"/>
      <c r="FK50" s="99"/>
      <c r="FL50" s="99"/>
      <c r="FM50" s="99"/>
      <c r="FN50" s="99"/>
      <c r="FO50" s="99"/>
      <c r="FP50" s="99"/>
      <c r="FQ50" s="99"/>
      <c r="FR50" s="99"/>
      <c r="FS50" s="99"/>
      <c r="FT50" s="99"/>
      <c r="FU50" s="99"/>
      <c r="FV50" s="99"/>
      <c r="FW50" s="99"/>
      <c r="FX50" s="99"/>
      <c r="FY50" s="99"/>
      <c r="FZ50" s="99"/>
      <c r="GA50" s="99"/>
      <c r="GB50" s="99"/>
      <c r="GC50" s="99"/>
      <c r="GD50" s="99"/>
      <c r="GE50" s="99"/>
      <c r="GF50" s="99"/>
      <c r="GG50" s="99"/>
      <c r="GH50" s="99"/>
      <c r="GI50" s="99"/>
      <c r="GJ50" s="99"/>
      <c r="GK50" s="99"/>
      <c r="GL50" s="99"/>
      <c r="GM50" s="99"/>
      <c r="GN50" s="99"/>
      <c r="GO50" s="99"/>
      <c r="GP50" s="99"/>
      <c r="GQ50" s="99"/>
      <c r="GR50" s="99"/>
      <c r="GS50" s="99"/>
      <c r="GT50" s="99"/>
      <c r="GU50" s="99"/>
      <c r="GV50" s="99"/>
      <c r="GW50" s="99"/>
      <c r="GX50" s="99"/>
      <c r="GY50" s="99"/>
      <c r="GZ50" s="99"/>
      <c r="HA50" s="99"/>
      <c r="HB50" s="99"/>
      <c r="HC50" s="99"/>
      <c r="HD50" s="99"/>
      <c r="HE50" s="99"/>
      <c r="HF50" s="99"/>
      <c r="HG50" s="99"/>
      <c r="HH50" s="99"/>
      <c r="HI50" s="99"/>
      <c r="HJ50" s="99"/>
      <c r="HK50" s="99"/>
      <c r="HL50" s="99"/>
      <c r="HM50" s="99"/>
      <c r="HN50" s="99"/>
      <c r="HO50" s="99"/>
      <c r="HP50" s="99"/>
      <c r="HQ50" s="99"/>
      <c r="HR50" s="99"/>
      <c r="HS50" s="99"/>
      <c r="HT50" s="99"/>
      <c r="HU50" s="99"/>
      <c r="HV50" s="99"/>
      <c r="HW50" s="99"/>
      <c r="HX50" s="99"/>
      <c r="HY50" s="99"/>
      <c r="HZ50" s="99"/>
      <c r="IA50" s="99"/>
      <c r="IB50" s="99"/>
      <c r="IC50" s="99"/>
      <c r="ID50" s="99"/>
      <c r="IE50" s="99"/>
      <c r="IF50" s="99"/>
      <c r="IG50" s="99"/>
      <c r="IH50" s="99"/>
      <c r="II50" s="99"/>
      <c r="IJ50" s="99"/>
      <c r="IK50" s="99"/>
      <c r="IL50" s="99"/>
      <c r="IM50" s="99"/>
      <c r="IN50" s="99"/>
      <c r="IO50" s="99"/>
      <c r="IP50" s="99"/>
      <c r="IQ50" s="99"/>
      <c r="IR50" s="99"/>
      <c r="IS50" s="99"/>
      <c r="IT50" s="99"/>
      <c r="IU50" s="99"/>
      <c r="IV50" s="99"/>
      <c r="IW50" s="99"/>
      <c r="IX50" s="99"/>
      <c r="IY50" s="99"/>
      <c r="IZ50" s="99"/>
      <c r="JA50" s="99"/>
      <c r="JB50" s="99"/>
      <c r="JC50" s="99"/>
      <c r="JD50" s="99"/>
      <c r="JE50" s="99"/>
      <c r="JF50" s="99"/>
      <c r="JG50" s="99"/>
      <c r="JH50" s="99"/>
      <c r="JI50" s="99"/>
      <c r="JJ50" s="99"/>
      <c r="JK50" s="99"/>
      <c r="JL50" s="99"/>
      <c r="JM50" s="99"/>
      <c r="JN50" s="99"/>
      <c r="JO50" s="99"/>
      <c r="JP50" s="99"/>
      <c r="JQ50" s="99"/>
      <c r="JR50" s="99"/>
      <c r="JS50" s="99"/>
      <c r="JT50" s="99"/>
      <c r="JU50" s="99"/>
      <c r="JV50" s="99"/>
      <c r="JW50" s="99"/>
      <c r="JX50" s="99"/>
      <c r="JY50" s="99"/>
      <c r="JZ50" s="99"/>
      <c r="KA50" s="99"/>
      <c r="KB50" s="99"/>
      <c r="KC50" s="99"/>
      <c r="KD50" s="99"/>
      <c r="KE50" s="99"/>
      <c r="KF50" s="99"/>
      <c r="KG50" s="99"/>
      <c r="KH50" s="99"/>
      <c r="KI50" s="99"/>
      <c r="KJ50" s="99"/>
      <c r="KK50" s="99"/>
      <c r="KL50" s="99"/>
      <c r="KM50" s="99"/>
      <c r="KN50" s="99"/>
      <c r="KO50" s="99"/>
      <c r="KP50" s="99"/>
      <c r="KQ50" s="99"/>
      <c r="KR50" s="99"/>
      <c r="KS50" s="99"/>
      <c r="KT50" s="99"/>
      <c r="KU50" s="99"/>
      <c r="KV50" s="99"/>
      <c r="KW50" s="99"/>
      <c r="KX50" s="99"/>
      <c r="KY50" s="99"/>
      <c r="KZ50" s="99"/>
      <c r="LA50" s="99"/>
      <c r="LB50" s="99"/>
      <c r="LC50" s="99"/>
      <c r="LD50" s="99"/>
      <c r="LE50" s="99"/>
      <c r="LF50" s="99"/>
      <c r="LG50" s="99"/>
      <c r="LH50" s="99"/>
      <c r="LI50" s="99"/>
      <c r="LJ50" s="99"/>
      <c r="LK50" s="99"/>
      <c r="LL50" s="99"/>
      <c r="LM50" s="99"/>
      <c r="LN50" s="99"/>
      <c r="LO50" s="99"/>
      <c r="LP50" s="99"/>
      <c r="LQ50" s="99"/>
      <c r="LR50" s="99"/>
      <c r="LS50" s="99"/>
      <c r="LT50" s="99"/>
      <c r="LU50" s="99"/>
      <c r="LV50" s="99"/>
      <c r="LW50" s="99"/>
      <c r="LX50" s="99"/>
      <c r="LY50" s="99"/>
      <c r="LZ50" s="99"/>
      <c r="MA50" s="99"/>
      <c r="MB50" s="99"/>
      <c r="MC50" s="99"/>
      <c r="MD50" s="99"/>
      <c r="ME50" s="99"/>
      <c r="MF50" s="99"/>
      <c r="MG50" s="99"/>
      <c r="MH50" s="99"/>
      <c r="MI50" s="99"/>
      <c r="MJ50" s="99"/>
      <c r="MK50" s="99"/>
      <c r="ML50" s="99"/>
      <c r="MM50" s="99"/>
      <c r="MN50" s="99"/>
      <c r="MO50" s="99"/>
      <c r="MP50" s="99"/>
      <c r="MQ50" s="99"/>
      <c r="MR50" s="99"/>
      <c r="MS50" s="99"/>
      <c r="MT50" s="99"/>
      <c r="MU50" s="99"/>
      <c r="MV50" s="99"/>
      <c r="MW50" s="99"/>
      <c r="MX50" s="99"/>
      <c r="MY50" s="99"/>
      <c r="MZ50" s="99"/>
      <c r="NA50" s="99"/>
      <c r="NB50" s="99"/>
      <c r="NC50" s="99"/>
      <c r="ND50" s="99"/>
      <c r="NE50" s="99"/>
      <c r="NF50" s="99"/>
      <c r="NG50" s="99"/>
      <c r="NH50" s="99"/>
      <c r="NI50" s="99"/>
      <c r="NJ50" s="99"/>
      <c r="NK50" s="99"/>
      <c r="NL50" s="99"/>
      <c r="NM50" s="99"/>
      <c r="NN50" s="99"/>
      <c r="NO50" s="99"/>
      <c r="NP50" s="99"/>
      <c r="NQ50" s="99"/>
      <c r="NR50" s="99"/>
      <c r="NS50" s="99"/>
      <c r="NT50" s="99"/>
      <c r="NU50" s="99"/>
      <c r="NV50" s="99"/>
      <c r="NW50" s="99"/>
      <c r="NX50" s="99"/>
      <c r="NY50" s="99"/>
      <c r="NZ50" s="99"/>
      <c r="OA50" s="99"/>
      <c r="OB50" s="99"/>
      <c r="OC50" s="99"/>
      <c r="OD50" s="99"/>
      <c r="OE50" s="99"/>
      <c r="OF50" s="99"/>
      <c r="OG50" s="99"/>
      <c r="OH50" s="99"/>
      <c r="OI50" s="99"/>
      <c r="OJ50" s="99"/>
      <c r="OK50" s="99"/>
      <c r="OL50" s="99"/>
      <c r="OM50" s="99"/>
      <c r="ON50" s="99"/>
      <c r="OO50" s="99"/>
      <c r="OP50" s="99"/>
      <c r="OQ50" s="99"/>
      <c r="OR50" s="99"/>
      <c r="OS50" s="99"/>
      <c r="OT50" s="99"/>
      <c r="OU50" s="99"/>
      <c r="OV50" s="99"/>
      <c r="OW50" s="99"/>
      <c r="OX50" s="99"/>
      <c r="OY50" s="99"/>
      <c r="OZ50" s="99"/>
      <c r="PA50" s="99"/>
      <c r="PB50" s="99"/>
      <c r="PC50" s="99"/>
      <c r="PD50" s="99"/>
      <c r="PE50" s="99"/>
      <c r="PF50" s="99"/>
      <c r="PG50" s="99"/>
      <c r="PH50" s="99"/>
      <c r="PI50" s="99"/>
      <c r="PJ50" s="99"/>
      <c r="PK50" s="99"/>
      <c r="PL50" s="99"/>
      <c r="PM50" s="99"/>
      <c r="PN50" s="99"/>
      <c r="PO50" s="99"/>
      <c r="PP50" s="99"/>
      <c r="PQ50" s="99"/>
      <c r="PR50" s="99"/>
      <c r="PS50" s="99"/>
      <c r="PT50" s="99"/>
      <c r="PU50" s="99"/>
      <c r="PV50" s="99"/>
      <c r="PW50" s="99"/>
      <c r="PX50" s="99"/>
      <c r="PY50" s="99"/>
      <c r="PZ50" s="99"/>
      <c r="QA50" s="99"/>
      <c r="QB50" s="99"/>
      <c r="QC50" s="99"/>
      <c r="QD50" s="99"/>
      <c r="QE50" s="99"/>
      <c r="QF50" s="99"/>
      <c r="QG50" s="99"/>
      <c r="QH50" s="99"/>
      <c r="QI50" s="99"/>
      <c r="QJ50" s="99"/>
      <c r="QK50" s="99"/>
      <c r="QL50" s="99"/>
      <c r="QM50" s="99"/>
      <c r="QN50" s="99"/>
      <c r="QO50" s="99"/>
      <c r="QP50" s="99"/>
      <c r="QQ50" s="99"/>
      <c r="QR50" s="99"/>
      <c r="QS50" s="99"/>
      <c r="QT50" s="99"/>
      <c r="QU50" s="99"/>
      <c r="QV50" s="99"/>
      <c r="QW50" s="99"/>
      <c r="QX50" s="99"/>
      <c r="QY50" s="99"/>
      <c r="QZ50" s="99"/>
      <c r="RA50" s="99"/>
      <c r="RB50" s="99"/>
      <c r="RC50" s="99"/>
      <c r="RD50" s="99"/>
      <c r="RE50" s="99"/>
      <c r="RF50" s="99"/>
      <c r="RG50" s="99"/>
      <c r="RH50" s="99"/>
      <c r="RI50" s="99"/>
      <c r="RJ50" s="99"/>
      <c r="RK50" s="99"/>
      <c r="RL50" s="99"/>
      <c r="RM50" s="99"/>
      <c r="RN50" s="99"/>
      <c r="RO50" s="99"/>
      <c r="RP50" s="99"/>
      <c r="RQ50" s="99"/>
      <c r="RR50" s="99"/>
      <c r="RS50" s="99"/>
      <c r="RT50" s="99"/>
      <c r="RU50" s="99"/>
      <c r="RV50" s="99"/>
      <c r="RW50" s="99"/>
      <c r="RX50" s="99"/>
      <c r="RY50" s="99"/>
      <c r="RZ50" s="99"/>
      <c r="SA50" s="99"/>
      <c r="SB50" s="99"/>
      <c r="SC50" s="99"/>
      <c r="SD50" s="99"/>
      <c r="SE50" s="99"/>
      <c r="SF50" s="99"/>
      <c r="SG50" s="99"/>
      <c r="SH50" s="99"/>
      <c r="SI50" s="99"/>
      <c r="SJ50" s="99"/>
      <c r="SK50" s="99"/>
      <c r="SL50" s="99"/>
      <c r="SM50" s="99"/>
      <c r="SN50" s="99"/>
      <c r="SO50" s="99"/>
      <c r="SP50" s="99"/>
      <c r="SQ50" s="99"/>
      <c r="SR50" s="99"/>
      <c r="SS50" s="99"/>
      <c r="ST50" s="99"/>
      <c r="SU50" s="99"/>
    </row>
    <row r="51" spans="1:515" ht="12" customHeight="1">
      <c r="A51" s="51"/>
      <c r="B51" s="48"/>
      <c r="C51" s="48"/>
      <c r="D51" s="48"/>
      <c r="E51" s="48"/>
      <c r="F51" s="48"/>
      <c r="G51" s="48"/>
      <c r="H51" s="48"/>
      <c r="I51" s="48"/>
      <c r="J51" s="48"/>
      <c r="K51" s="48"/>
      <c r="L51" s="48"/>
      <c r="M51" s="48"/>
      <c r="N51" s="48"/>
      <c r="O51" s="48"/>
      <c r="P51" s="48"/>
      <c r="Q51" s="157"/>
    </row>
    <row r="52" spans="1:515" ht="25.9" customHeight="1">
      <c r="A52" s="50"/>
      <c r="B52" s="605" t="s">
        <v>134</v>
      </c>
      <c r="C52" s="605"/>
      <c r="D52" s="605"/>
      <c r="E52" s="605"/>
      <c r="F52" s="605"/>
      <c r="G52" s="605" t="s">
        <v>857</v>
      </c>
      <c r="H52" s="612"/>
      <c r="I52" s="605" t="s">
        <v>184</v>
      </c>
      <c r="J52" s="612"/>
      <c r="K52" s="605" t="s">
        <v>185</v>
      </c>
      <c r="L52" s="605"/>
      <c r="M52" s="605"/>
      <c r="N52" s="605"/>
      <c r="O52" s="605" t="s">
        <v>604</v>
      </c>
      <c r="P52" s="605"/>
      <c r="Q52" s="158"/>
    </row>
    <row r="53" spans="1:515" ht="22.7" customHeight="1">
      <c r="A53" s="50"/>
      <c r="B53" s="611"/>
      <c r="C53" s="611"/>
      <c r="D53" s="611"/>
      <c r="E53" s="611"/>
      <c r="F53" s="611"/>
      <c r="G53" s="604"/>
      <c r="H53" s="604"/>
      <c r="I53" s="610"/>
      <c r="J53" s="610"/>
      <c r="K53" s="604"/>
      <c r="L53" s="604"/>
      <c r="M53" s="604"/>
      <c r="N53" s="604"/>
      <c r="O53" s="604" t="s">
        <v>437</v>
      </c>
      <c r="P53" s="604"/>
      <c r="Q53" s="159"/>
    </row>
    <row r="54" spans="1:515" ht="22.7" customHeight="1">
      <c r="A54" s="50"/>
      <c r="B54" s="611"/>
      <c r="C54" s="611"/>
      <c r="D54" s="611"/>
      <c r="E54" s="611"/>
      <c r="F54" s="611"/>
      <c r="G54" s="604"/>
      <c r="H54" s="604"/>
      <c r="I54" s="610"/>
      <c r="J54" s="610"/>
      <c r="K54" s="604"/>
      <c r="L54" s="604"/>
      <c r="M54" s="604"/>
      <c r="N54" s="604"/>
      <c r="O54" s="604" t="s">
        <v>437</v>
      </c>
      <c r="P54" s="604"/>
      <c r="Q54" s="159"/>
    </row>
    <row r="55" spans="1:515" ht="22.7" customHeight="1">
      <c r="A55" s="50"/>
      <c r="B55" s="611"/>
      <c r="C55" s="611"/>
      <c r="D55" s="611"/>
      <c r="E55" s="611"/>
      <c r="F55" s="611"/>
      <c r="G55" s="604"/>
      <c r="H55" s="604"/>
      <c r="I55" s="610"/>
      <c r="J55" s="610"/>
      <c r="K55" s="604"/>
      <c r="L55" s="604"/>
      <c r="M55" s="604"/>
      <c r="N55" s="604"/>
      <c r="O55" s="604" t="s">
        <v>437</v>
      </c>
      <c r="P55" s="604"/>
      <c r="Q55" s="159"/>
    </row>
    <row r="56" spans="1:515" ht="22.7" customHeight="1">
      <c r="A56" s="50"/>
      <c r="B56" s="611"/>
      <c r="C56" s="611"/>
      <c r="D56" s="611"/>
      <c r="E56" s="611"/>
      <c r="F56" s="611"/>
      <c r="G56" s="604"/>
      <c r="H56" s="604"/>
      <c r="I56" s="610"/>
      <c r="J56" s="610"/>
      <c r="K56" s="604"/>
      <c r="L56" s="604"/>
      <c r="M56" s="604"/>
      <c r="N56" s="604"/>
      <c r="O56" s="615" t="s">
        <v>437</v>
      </c>
      <c r="P56" s="616"/>
      <c r="Q56" s="159"/>
    </row>
    <row r="57" spans="1:515">
      <c r="A57" s="50"/>
      <c r="B57" s="5"/>
      <c r="C57" s="5"/>
      <c r="D57" s="46"/>
      <c r="E57" s="5"/>
      <c r="F57" s="613" t="s">
        <v>336</v>
      </c>
      <c r="G57" s="613"/>
      <c r="H57" s="614"/>
      <c r="I57" s="608">
        <f>SUM(I53:J56)</f>
        <v>0</v>
      </c>
      <c r="J57" s="609"/>
      <c r="K57" s="46"/>
      <c r="L57" s="46"/>
      <c r="M57" s="46"/>
      <c r="N57" s="46"/>
      <c r="O57" s="46"/>
      <c r="P57" s="46"/>
    </row>
    <row r="58" spans="1:515" s="4" customFormat="1" ht="7.15" customHeight="1">
      <c r="A58" s="50"/>
      <c r="B58" s="46"/>
      <c r="C58" s="46"/>
      <c r="D58" s="46"/>
      <c r="E58" s="46"/>
      <c r="F58" s="46"/>
      <c r="G58" s="46"/>
      <c r="H58" s="46"/>
      <c r="I58" s="46"/>
      <c r="J58" s="46"/>
      <c r="K58" s="46"/>
      <c r="L58" s="46"/>
      <c r="M58" s="46"/>
      <c r="N58" s="46"/>
      <c r="O58" s="46"/>
      <c r="P58" s="46"/>
      <c r="Q58" s="73"/>
    </row>
    <row r="59" spans="1:515" s="4" customFormat="1" ht="28.9" customHeight="1">
      <c r="A59" s="153"/>
      <c r="B59" s="73"/>
      <c r="C59" s="73"/>
      <c r="D59" s="73"/>
      <c r="E59" s="73"/>
      <c r="F59" s="73"/>
      <c r="G59" s="73"/>
      <c r="H59" s="73"/>
      <c r="I59" s="73"/>
      <c r="J59" s="73"/>
      <c r="K59" s="73"/>
      <c r="L59" s="73"/>
      <c r="M59" s="73"/>
      <c r="N59" s="73"/>
      <c r="O59" s="73"/>
      <c r="P59" s="73"/>
      <c r="Q59" s="73"/>
    </row>
    <row r="60" spans="1:515" s="4" customFormat="1">
      <c r="A60" s="153"/>
      <c r="B60" s="73"/>
      <c r="C60" s="73"/>
      <c r="D60" s="73"/>
      <c r="E60" s="73"/>
      <c r="F60" s="73"/>
      <c r="G60" s="73"/>
      <c r="H60" s="73"/>
      <c r="I60" s="73"/>
      <c r="J60" s="73"/>
      <c r="K60" s="73"/>
      <c r="L60" s="73"/>
      <c r="M60" s="73"/>
      <c r="N60" s="73"/>
      <c r="O60" s="73"/>
      <c r="P60" s="73"/>
      <c r="Q60" s="73"/>
    </row>
    <row r="61" spans="1:515" s="4" customFormat="1">
      <c r="A61" s="50"/>
      <c r="B61" s="46"/>
      <c r="C61" s="46"/>
      <c r="D61" s="46"/>
      <c r="E61" s="46"/>
      <c r="F61" s="46"/>
      <c r="G61" s="46"/>
      <c r="H61" s="46"/>
      <c r="I61" s="46"/>
      <c r="J61" s="46"/>
      <c r="K61" s="46"/>
      <c r="L61" s="46"/>
      <c r="M61" s="46"/>
      <c r="N61" s="46"/>
      <c r="O61" s="46"/>
      <c r="P61" s="46"/>
      <c r="Q61" s="73"/>
    </row>
    <row r="62" spans="1:515" s="4" customFormat="1">
      <c r="A62" s="50"/>
      <c r="B62" s="46"/>
      <c r="C62" s="46"/>
      <c r="D62" s="46"/>
      <c r="E62" s="46"/>
      <c r="F62" s="46"/>
      <c r="G62" s="46"/>
      <c r="H62" s="46"/>
      <c r="I62" s="46"/>
      <c r="J62" s="46"/>
      <c r="K62" s="46"/>
      <c r="L62" s="46"/>
      <c r="M62" s="46"/>
      <c r="N62" s="46"/>
      <c r="O62" s="46"/>
      <c r="P62" s="46"/>
      <c r="Q62" s="73"/>
    </row>
    <row r="63" spans="1:515" s="4" customFormat="1">
      <c r="A63" s="50"/>
      <c r="B63" s="48"/>
      <c r="C63" s="48"/>
      <c r="D63" s="48"/>
      <c r="E63" s="48"/>
      <c r="F63" s="48"/>
      <c r="G63" s="48"/>
      <c r="H63" s="48"/>
      <c r="I63" s="48"/>
      <c r="J63" s="48"/>
      <c r="K63" s="48"/>
      <c r="L63" s="48"/>
      <c r="M63" s="48"/>
      <c r="N63" s="46"/>
      <c r="O63" s="48"/>
      <c r="P63" s="48"/>
      <c r="Q63" s="73"/>
    </row>
    <row r="64" spans="1:515" s="4" customFormat="1">
      <c r="A64" s="50"/>
      <c r="B64" s="46"/>
      <c r="C64" s="46"/>
      <c r="D64" s="46"/>
      <c r="E64" s="46"/>
      <c r="F64" s="46"/>
      <c r="G64" s="46"/>
      <c r="H64" s="46"/>
      <c r="I64" s="46"/>
      <c r="J64" s="46"/>
      <c r="K64" s="46"/>
      <c r="L64" s="46"/>
      <c r="M64" s="46"/>
      <c r="N64" s="46"/>
      <c r="O64" s="46"/>
      <c r="P64" s="46"/>
      <c r="Q64" s="73"/>
    </row>
    <row r="65" spans="1:17" s="4" customFormat="1">
      <c r="A65" s="50"/>
      <c r="B65" s="46"/>
      <c r="C65" s="46"/>
      <c r="D65" s="46"/>
      <c r="E65" s="46"/>
      <c r="F65" s="46"/>
      <c r="G65" s="46"/>
      <c r="H65" s="46"/>
      <c r="I65" s="46"/>
      <c r="J65" s="46"/>
      <c r="K65" s="46"/>
      <c r="L65" s="46"/>
      <c r="M65" s="46"/>
      <c r="N65" s="46"/>
      <c r="O65" s="46"/>
      <c r="P65" s="46"/>
      <c r="Q65" s="73"/>
    </row>
    <row r="66" spans="1:17" s="4" customFormat="1">
      <c r="A66" s="50"/>
      <c r="B66" s="46"/>
      <c r="C66" s="46"/>
      <c r="D66" s="46"/>
      <c r="E66" s="46"/>
      <c r="F66" s="46"/>
      <c r="G66" s="46"/>
      <c r="H66" s="46"/>
      <c r="I66" s="46"/>
      <c r="J66" s="46"/>
      <c r="K66" s="46"/>
      <c r="L66" s="46"/>
      <c r="M66" s="46"/>
      <c r="N66" s="46"/>
      <c r="O66" s="46"/>
      <c r="P66" s="46"/>
      <c r="Q66" s="73"/>
    </row>
    <row r="67" spans="1:17" s="4" customFormat="1">
      <c r="A67" s="50"/>
      <c r="B67" s="46"/>
      <c r="C67" s="46"/>
      <c r="D67" s="46"/>
      <c r="E67" s="46"/>
      <c r="F67" s="46"/>
      <c r="G67" s="46"/>
      <c r="H67" s="46"/>
      <c r="I67" s="46"/>
      <c r="J67" s="46"/>
      <c r="K67" s="46"/>
      <c r="L67" s="46"/>
      <c r="M67" s="46"/>
      <c r="N67" s="46"/>
      <c r="O67" s="46"/>
      <c r="P67" s="46"/>
      <c r="Q67" s="73"/>
    </row>
    <row r="68" spans="1:17" s="4" customFormat="1">
      <c r="A68" s="50"/>
      <c r="B68" s="46"/>
      <c r="C68" s="46"/>
      <c r="D68" s="46"/>
      <c r="E68" s="46"/>
      <c r="F68" s="46"/>
      <c r="G68" s="46"/>
      <c r="H68" s="46"/>
      <c r="I68" s="46"/>
      <c r="J68" s="46"/>
      <c r="K68" s="46"/>
      <c r="L68" s="46"/>
      <c r="M68" s="46"/>
      <c r="N68" s="46"/>
      <c r="O68" s="46"/>
      <c r="P68" s="46"/>
      <c r="Q68" s="73"/>
    </row>
    <row r="69" spans="1:17" s="4" customFormat="1">
      <c r="A69" s="50"/>
      <c r="B69" s="46"/>
      <c r="C69" s="46"/>
      <c r="D69" s="46"/>
      <c r="E69" s="46"/>
      <c r="F69" s="46"/>
      <c r="G69" s="46"/>
      <c r="H69" s="46"/>
      <c r="I69" s="46"/>
      <c r="J69" s="46"/>
      <c r="K69" s="46"/>
      <c r="L69" s="46"/>
      <c r="M69" s="46"/>
      <c r="N69" s="46"/>
      <c r="O69" s="46"/>
      <c r="P69" s="46"/>
      <c r="Q69" s="73"/>
    </row>
    <row r="70" spans="1:17" s="4" customFormat="1">
      <c r="A70" s="50"/>
      <c r="B70" s="46"/>
      <c r="C70" s="46"/>
      <c r="D70" s="46"/>
      <c r="E70" s="46"/>
      <c r="F70" s="46"/>
      <c r="G70" s="46"/>
      <c r="H70" s="46"/>
      <c r="I70" s="46"/>
      <c r="J70" s="46"/>
      <c r="K70" s="46"/>
      <c r="L70" s="46"/>
      <c r="M70" s="46"/>
      <c r="N70" s="46"/>
      <c r="O70" s="46"/>
      <c r="P70" s="46"/>
      <c r="Q70" s="73"/>
    </row>
    <row r="71" spans="1:17" s="4" customFormat="1">
      <c r="A71" s="50"/>
      <c r="B71" s="46"/>
      <c r="C71" s="46"/>
      <c r="D71" s="46"/>
      <c r="E71" s="46"/>
      <c r="F71" s="46"/>
      <c r="G71" s="46"/>
      <c r="H71" s="46"/>
      <c r="I71" s="46"/>
      <c r="J71" s="46"/>
      <c r="K71" s="46"/>
      <c r="L71" s="46"/>
      <c r="M71" s="46"/>
      <c r="N71" s="46"/>
      <c r="O71" s="46"/>
      <c r="P71" s="46"/>
      <c r="Q71" s="73"/>
    </row>
    <row r="72" spans="1:17" s="4" customFormat="1">
      <c r="A72" s="50"/>
      <c r="B72" s="46"/>
      <c r="C72" s="46"/>
      <c r="D72" s="46"/>
      <c r="E72" s="46"/>
      <c r="F72" s="46"/>
      <c r="G72" s="46"/>
      <c r="H72" s="46"/>
      <c r="I72" s="46"/>
      <c r="J72" s="46"/>
      <c r="K72" s="46"/>
      <c r="L72" s="46"/>
      <c r="M72" s="46"/>
      <c r="N72" s="46"/>
      <c r="O72" s="46"/>
      <c r="P72" s="46"/>
      <c r="Q72" s="73"/>
    </row>
    <row r="73" spans="1:17" s="4" customFormat="1">
      <c r="A73" s="50"/>
      <c r="B73" s="46"/>
      <c r="C73" s="46"/>
      <c r="D73" s="46"/>
      <c r="E73" s="46"/>
      <c r="F73" s="46"/>
      <c r="G73" s="46"/>
      <c r="H73" s="46"/>
      <c r="I73" s="46"/>
      <c r="J73" s="46"/>
      <c r="K73" s="46"/>
      <c r="L73" s="46"/>
      <c r="M73" s="46"/>
      <c r="N73" s="46"/>
      <c r="O73" s="46"/>
      <c r="P73" s="46"/>
      <c r="Q73" s="73"/>
    </row>
    <row r="74" spans="1:17" s="4" customFormat="1">
      <c r="A74" s="50"/>
      <c r="B74" s="46"/>
      <c r="C74" s="46"/>
      <c r="D74" s="46"/>
      <c r="E74" s="46"/>
      <c r="F74" s="46"/>
      <c r="G74" s="46"/>
      <c r="H74" s="46"/>
      <c r="I74" s="46"/>
      <c r="J74" s="46"/>
      <c r="K74" s="46"/>
      <c r="L74" s="46"/>
      <c r="M74" s="46"/>
      <c r="N74" s="46"/>
      <c r="O74" s="46"/>
      <c r="P74" s="46"/>
      <c r="Q74" s="73"/>
    </row>
    <row r="75" spans="1:17" s="4" customFormat="1">
      <c r="A75" s="50"/>
      <c r="B75" s="46"/>
      <c r="C75" s="46"/>
      <c r="D75" s="46"/>
      <c r="E75" s="46"/>
      <c r="F75" s="46"/>
      <c r="G75" s="46"/>
      <c r="H75" s="46"/>
      <c r="I75" s="46"/>
      <c r="J75" s="46"/>
      <c r="K75" s="46"/>
      <c r="L75" s="46"/>
      <c r="M75" s="46"/>
      <c r="N75" s="46"/>
      <c r="O75" s="46"/>
      <c r="P75" s="46"/>
      <c r="Q75" s="73"/>
    </row>
    <row r="76" spans="1:17" s="4" customFormat="1">
      <c r="A76" s="50"/>
      <c r="B76" s="46"/>
      <c r="C76" s="46"/>
      <c r="D76" s="46"/>
      <c r="E76" s="46"/>
      <c r="F76" s="46"/>
      <c r="G76" s="46"/>
      <c r="H76" s="46"/>
      <c r="I76" s="46"/>
      <c r="J76" s="46"/>
      <c r="K76" s="46"/>
      <c r="L76" s="46"/>
      <c r="M76" s="46"/>
      <c r="N76" s="46"/>
      <c r="O76" s="46"/>
      <c r="P76" s="46"/>
      <c r="Q76" s="73"/>
    </row>
    <row r="77" spans="1:17" s="4" customFormat="1">
      <c r="A77" s="50"/>
      <c r="B77" s="46"/>
      <c r="C77" s="46"/>
      <c r="D77" s="46"/>
      <c r="E77" s="46"/>
      <c r="F77" s="46"/>
      <c r="G77" s="46"/>
      <c r="H77" s="46"/>
      <c r="I77" s="46"/>
      <c r="J77" s="46"/>
      <c r="K77" s="46"/>
      <c r="L77" s="46"/>
      <c r="M77" s="46"/>
      <c r="N77" s="46"/>
      <c r="O77" s="46"/>
      <c r="P77" s="46"/>
      <c r="Q77" s="73"/>
    </row>
    <row r="78" spans="1:17" s="4" customFormat="1">
      <c r="A78" s="50"/>
      <c r="B78" s="46"/>
      <c r="C78" s="46"/>
      <c r="D78" s="46"/>
      <c r="E78" s="46"/>
      <c r="F78" s="46"/>
      <c r="G78" s="46"/>
      <c r="H78" s="46"/>
      <c r="I78" s="46"/>
      <c r="J78" s="46"/>
      <c r="K78" s="46"/>
      <c r="L78" s="46"/>
      <c r="M78" s="46"/>
      <c r="N78" s="46"/>
      <c r="O78" s="46"/>
      <c r="P78" s="46"/>
      <c r="Q78" s="73"/>
    </row>
    <row r="79" spans="1:17" s="4" customFormat="1">
      <c r="A79" s="50"/>
      <c r="B79" s="46"/>
      <c r="C79" s="46"/>
      <c r="D79" s="46"/>
      <c r="E79" s="46"/>
      <c r="F79" s="46"/>
      <c r="G79" s="46"/>
      <c r="H79" s="46"/>
      <c r="I79" s="46"/>
      <c r="J79" s="46"/>
      <c r="K79" s="46"/>
      <c r="L79" s="46"/>
      <c r="M79" s="46"/>
      <c r="N79" s="46"/>
      <c r="O79" s="46"/>
      <c r="P79" s="46"/>
      <c r="Q79" s="73"/>
    </row>
    <row r="80" spans="1:17" s="4" customFormat="1">
      <c r="A80" s="50"/>
      <c r="B80" s="46"/>
      <c r="C80" s="46"/>
      <c r="D80" s="46"/>
      <c r="E80" s="46"/>
      <c r="F80" s="46"/>
      <c r="G80" s="46"/>
      <c r="H80" s="46"/>
      <c r="I80" s="46"/>
      <c r="J80" s="46"/>
      <c r="K80" s="46"/>
      <c r="L80" s="46"/>
      <c r="M80" s="46"/>
      <c r="N80" s="46"/>
      <c r="O80" s="46"/>
      <c r="P80" s="46"/>
      <c r="Q80" s="73"/>
    </row>
    <row r="81" spans="1:17" s="4" customFormat="1">
      <c r="A81" s="50"/>
      <c r="B81" s="46"/>
      <c r="C81" s="46"/>
      <c r="D81" s="46"/>
      <c r="E81" s="46"/>
      <c r="F81" s="46"/>
      <c r="G81" s="46"/>
      <c r="H81" s="46"/>
      <c r="I81" s="46"/>
      <c r="J81" s="46"/>
      <c r="K81" s="46"/>
      <c r="L81" s="46"/>
      <c r="M81" s="46"/>
      <c r="N81" s="46"/>
      <c r="O81" s="46"/>
      <c r="P81" s="46"/>
      <c r="Q81" s="73"/>
    </row>
    <row r="82" spans="1:17" s="4" customFormat="1">
      <c r="A82" s="50"/>
      <c r="B82" s="46"/>
      <c r="C82" s="46"/>
      <c r="D82" s="46"/>
      <c r="E82" s="46"/>
      <c r="F82" s="46"/>
      <c r="G82" s="46"/>
      <c r="H82" s="46"/>
      <c r="I82" s="46"/>
      <c r="J82" s="46"/>
      <c r="K82" s="46"/>
      <c r="L82" s="46"/>
      <c r="M82" s="46"/>
      <c r="N82" s="46"/>
      <c r="O82" s="46"/>
      <c r="P82" s="46"/>
      <c r="Q82" s="73"/>
    </row>
    <row r="83" spans="1:17" s="4" customFormat="1">
      <c r="A83" s="50"/>
      <c r="B83" s="46"/>
      <c r="C83" s="46"/>
      <c r="D83" s="46"/>
      <c r="E83" s="46"/>
      <c r="F83" s="46"/>
      <c r="G83" s="46"/>
      <c r="H83" s="46"/>
      <c r="I83" s="46"/>
      <c r="J83" s="46"/>
      <c r="K83" s="46"/>
      <c r="L83" s="46"/>
      <c r="M83" s="46"/>
      <c r="N83" s="46"/>
      <c r="O83" s="46"/>
      <c r="P83" s="46"/>
      <c r="Q83" s="73"/>
    </row>
    <row r="84" spans="1:17" s="4" customFormat="1">
      <c r="A84" s="50"/>
      <c r="B84" s="46"/>
      <c r="C84" s="46"/>
      <c r="D84" s="46"/>
      <c r="E84" s="46"/>
      <c r="F84" s="46"/>
      <c r="G84" s="46"/>
      <c r="H84" s="46"/>
      <c r="I84" s="46"/>
      <c r="J84" s="46"/>
      <c r="K84" s="46"/>
      <c r="L84" s="46"/>
      <c r="M84" s="46"/>
      <c r="N84" s="46"/>
      <c r="O84" s="46"/>
      <c r="P84" s="46"/>
      <c r="Q84" s="73"/>
    </row>
    <row r="85" spans="1:17" s="4" customFormat="1">
      <c r="A85" s="50"/>
      <c r="B85" s="46"/>
      <c r="C85" s="46"/>
      <c r="D85" s="46"/>
      <c r="E85" s="46"/>
      <c r="F85" s="46"/>
      <c r="G85" s="46"/>
      <c r="H85" s="46"/>
      <c r="I85" s="46"/>
      <c r="J85" s="46"/>
      <c r="K85" s="46"/>
      <c r="L85" s="46"/>
      <c r="M85" s="46"/>
      <c r="N85" s="46"/>
      <c r="O85" s="46"/>
      <c r="P85" s="46"/>
      <c r="Q85" s="73"/>
    </row>
    <row r="86" spans="1:17" s="4" customFormat="1">
      <c r="A86" s="50"/>
      <c r="B86" s="46"/>
      <c r="C86" s="46"/>
      <c r="D86" s="46"/>
      <c r="E86" s="46"/>
      <c r="F86" s="46"/>
      <c r="G86" s="46"/>
      <c r="H86" s="46"/>
      <c r="I86" s="46"/>
      <c r="J86" s="46"/>
      <c r="K86" s="46"/>
      <c r="L86" s="46"/>
      <c r="M86" s="46"/>
      <c r="N86" s="46"/>
      <c r="O86" s="46"/>
      <c r="P86" s="46"/>
      <c r="Q86" s="73"/>
    </row>
    <row r="87" spans="1:17" s="4" customFormat="1">
      <c r="A87" s="50"/>
      <c r="B87" s="46"/>
      <c r="C87" s="46"/>
      <c r="D87" s="46"/>
      <c r="E87" s="46"/>
      <c r="F87" s="46"/>
      <c r="G87" s="46"/>
      <c r="H87" s="46"/>
      <c r="I87" s="46"/>
      <c r="J87" s="46"/>
      <c r="K87" s="46"/>
      <c r="L87" s="46"/>
      <c r="M87" s="46"/>
      <c r="N87" s="46"/>
      <c r="O87" s="46"/>
      <c r="P87" s="46"/>
      <c r="Q87" s="73"/>
    </row>
    <row r="88" spans="1:17" s="4" customFormat="1">
      <c r="A88" s="50"/>
      <c r="B88" s="46"/>
      <c r="C88" s="46"/>
      <c r="D88" s="46"/>
      <c r="E88" s="46"/>
      <c r="F88" s="46"/>
      <c r="G88" s="46"/>
      <c r="H88" s="46"/>
      <c r="I88" s="46"/>
      <c r="J88" s="46"/>
      <c r="K88" s="46"/>
      <c r="L88" s="46"/>
      <c r="M88" s="46"/>
      <c r="N88" s="46"/>
      <c r="O88" s="46"/>
      <c r="P88" s="46"/>
      <c r="Q88" s="73"/>
    </row>
    <row r="89" spans="1:17" s="4" customFormat="1">
      <c r="A89" s="50"/>
      <c r="B89" s="46"/>
      <c r="C89" s="46"/>
      <c r="D89" s="46"/>
      <c r="E89" s="46"/>
      <c r="F89" s="46"/>
      <c r="G89" s="46"/>
      <c r="H89" s="46"/>
      <c r="I89" s="46"/>
      <c r="J89" s="46"/>
      <c r="K89" s="46"/>
      <c r="L89" s="46"/>
      <c r="M89" s="46"/>
      <c r="N89" s="46"/>
      <c r="O89" s="46"/>
      <c r="P89" s="46"/>
      <c r="Q89" s="73"/>
    </row>
    <row r="90" spans="1:17" s="4" customFormat="1">
      <c r="A90" s="50"/>
      <c r="B90" s="46"/>
      <c r="C90" s="46"/>
      <c r="D90" s="46"/>
      <c r="E90" s="46"/>
      <c r="F90" s="46"/>
      <c r="G90" s="46"/>
      <c r="H90" s="46"/>
      <c r="I90" s="46"/>
      <c r="J90" s="46"/>
      <c r="K90" s="46"/>
      <c r="L90" s="46"/>
      <c r="M90" s="46"/>
      <c r="N90" s="46"/>
      <c r="O90" s="46"/>
      <c r="P90" s="46"/>
      <c r="Q90" s="73"/>
    </row>
    <row r="91" spans="1:17" s="4" customFormat="1">
      <c r="A91" s="50"/>
      <c r="B91" s="46"/>
      <c r="C91" s="46"/>
      <c r="D91" s="46"/>
      <c r="E91" s="46"/>
      <c r="F91" s="46"/>
      <c r="G91" s="46"/>
      <c r="H91" s="46"/>
      <c r="I91" s="46"/>
      <c r="J91" s="46"/>
      <c r="K91" s="46"/>
      <c r="L91" s="46"/>
      <c r="M91" s="46"/>
      <c r="N91" s="46"/>
      <c r="O91" s="46"/>
      <c r="P91" s="46"/>
      <c r="Q91" s="73"/>
    </row>
    <row r="92" spans="1:17" s="4" customFormat="1">
      <c r="A92" s="50"/>
      <c r="B92" s="46"/>
      <c r="C92" s="46"/>
      <c r="D92" s="46"/>
      <c r="E92" s="46"/>
      <c r="F92" s="46"/>
      <c r="G92" s="46"/>
      <c r="H92" s="46"/>
      <c r="I92" s="46"/>
      <c r="J92" s="46"/>
      <c r="K92" s="46"/>
      <c r="L92" s="46"/>
      <c r="M92" s="46"/>
      <c r="N92" s="46"/>
      <c r="O92" s="46"/>
      <c r="P92" s="46"/>
      <c r="Q92" s="73"/>
    </row>
    <row r="93" spans="1:17" s="4" customFormat="1">
      <c r="A93" s="50"/>
      <c r="B93" s="46"/>
      <c r="C93" s="46"/>
      <c r="D93" s="46"/>
      <c r="E93" s="46"/>
      <c r="F93" s="46"/>
      <c r="G93" s="46"/>
      <c r="H93" s="46"/>
      <c r="I93" s="46"/>
      <c r="J93" s="46"/>
      <c r="K93" s="46"/>
      <c r="L93" s="46"/>
      <c r="M93" s="46"/>
      <c r="N93" s="46"/>
      <c r="O93" s="46"/>
      <c r="P93" s="46"/>
      <c r="Q93" s="73"/>
    </row>
    <row r="94" spans="1:17" s="4" customFormat="1">
      <c r="A94" s="50"/>
      <c r="B94" s="46"/>
      <c r="C94" s="46"/>
      <c r="D94" s="46"/>
      <c r="E94" s="46"/>
      <c r="F94" s="46"/>
      <c r="G94" s="46"/>
      <c r="H94" s="46"/>
      <c r="I94" s="46"/>
      <c r="J94" s="46"/>
      <c r="K94" s="46"/>
      <c r="L94" s="46"/>
      <c r="M94" s="46"/>
      <c r="N94" s="46"/>
      <c r="O94" s="46"/>
      <c r="P94" s="46"/>
      <c r="Q94" s="73"/>
    </row>
    <row r="95" spans="1:17" s="4" customFormat="1">
      <c r="A95" s="50"/>
      <c r="B95" s="46"/>
      <c r="C95" s="46"/>
      <c r="D95" s="46"/>
      <c r="E95" s="46"/>
      <c r="F95" s="46"/>
      <c r="G95" s="46"/>
      <c r="H95" s="46"/>
      <c r="I95" s="46"/>
      <c r="J95" s="46"/>
      <c r="K95" s="46"/>
      <c r="L95" s="46"/>
      <c r="M95" s="46"/>
      <c r="N95" s="46"/>
      <c r="O95" s="46"/>
      <c r="P95" s="46"/>
      <c r="Q95" s="73"/>
    </row>
    <row r="96" spans="1:17" s="4" customFormat="1">
      <c r="A96" s="50"/>
      <c r="B96" s="46"/>
      <c r="C96" s="46"/>
      <c r="D96" s="46"/>
      <c r="E96" s="46"/>
      <c r="F96" s="46"/>
      <c r="G96" s="46"/>
      <c r="H96" s="46"/>
      <c r="I96" s="46"/>
      <c r="J96" s="46"/>
      <c r="K96" s="46"/>
      <c r="L96" s="46"/>
      <c r="M96" s="46"/>
      <c r="N96" s="46"/>
      <c r="O96" s="46"/>
      <c r="P96" s="46"/>
      <c r="Q96" s="73"/>
    </row>
    <row r="97" spans="1:17" s="4" customFormat="1">
      <c r="A97" s="50"/>
      <c r="B97" s="46"/>
      <c r="C97" s="46"/>
      <c r="D97" s="46"/>
      <c r="E97" s="46"/>
      <c r="F97" s="46"/>
      <c r="G97" s="46"/>
      <c r="H97" s="46"/>
      <c r="I97" s="46"/>
      <c r="J97" s="46"/>
      <c r="K97" s="46"/>
      <c r="L97" s="46"/>
      <c r="M97" s="46"/>
      <c r="N97" s="46"/>
      <c r="O97" s="46"/>
      <c r="P97" s="46"/>
      <c r="Q97" s="73"/>
    </row>
    <row r="98" spans="1:17" s="4" customFormat="1">
      <c r="A98" s="50"/>
      <c r="B98" s="46"/>
      <c r="C98" s="46"/>
      <c r="D98" s="46"/>
      <c r="E98" s="46"/>
      <c r="F98" s="46"/>
      <c r="G98" s="46"/>
      <c r="H98" s="46"/>
      <c r="I98" s="46"/>
      <c r="J98" s="46"/>
      <c r="K98" s="46"/>
      <c r="L98" s="46"/>
      <c r="M98" s="46"/>
      <c r="N98" s="46"/>
      <c r="O98" s="46"/>
      <c r="P98" s="46"/>
      <c r="Q98" s="73"/>
    </row>
    <row r="99" spans="1:17" s="4" customFormat="1">
      <c r="A99" s="50"/>
      <c r="B99" s="46"/>
      <c r="C99" s="46"/>
      <c r="D99" s="46"/>
      <c r="E99" s="46"/>
      <c r="F99" s="46"/>
      <c r="G99" s="46"/>
      <c r="H99" s="46"/>
      <c r="I99" s="46"/>
      <c r="J99" s="46"/>
      <c r="K99" s="46"/>
      <c r="L99" s="46"/>
      <c r="M99" s="46"/>
      <c r="N99" s="46"/>
      <c r="O99" s="46"/>
      <c r="P99" s="46"/>
      <c r="Q99" s="73"/>
    </row>
    <row r="100" spans="1:17" s="4" customFormat="1">
      <c r="A100" s="50"/>
      <c r="B100" s="46"/>
      <c r="C100" s="46"/>
      <c r="D100" s="46"/>
      <c r="E100" s="46"/>
      <c r="F100" s="46"/>
      <c r="G100" s="46"/>
      <c r="H100" s="46"/>
      <c r="I100" s="46"/>
      <c r="J100" s="46"/>
      <c r="K100" s="46"/>
      <c r="L100" s="46"/>
      <c r="M100" s="46"/>
      <c r="N100" s="46"/>
      <c r="O100" s="46"/>
      <c r="P100" s="46"/>
      <c r="Q100" s="73"/>
    </row>
    <row r="101" spans="1:17" s="4" customFormat="1">
      <c r="A101" s="50"/>
      <c r="B101" s="46"/>
      <c r="C101" s="46"/>
      <c r="D101" s="46"/>
      <c r="E101" s="46"/>
      <c r="F101" s="46"/>
      <c r="G101" s="46"/>
      <c r="H101" s="46"/>
      <c r="I101" s="46"/>
      <c r="J101" s="46"/>
      <c r="K101" s="46"/>
      <c r="L101" s="46"/>
      <c r="M101" s="46"/>
      <c r="N101" s="46"/>
      <c r="O101" s="46"/>
      <c r="P101" s="46"/>
      <c r="Q101" s="73"/>
    </row>
    <row r="102" spans="1:17" s="4" customFormat="1">
      <c r="A102" s="50"/>
      <c r="B102" s="46"/>
      <c r="C102" s="46"/>
      <c r="D102" s="46"/>
      <c r="E102" s="46"/>
      <c r="F102" s="46"/>
      <c r="G102" s="46"/>
      <c r="H102" s="46"/>
      <c r="I102" s="46"/>
      <c r="J102" s="46"/>
      <c r="K102" s="46"/>
      <c r="L102" s="46"/>
      <c r="M102" s="46"/>
      <c r="N102" s="46"/>
      <c r="O102" s="46"/>
      <c r="P102" s="46"/>
      <c r="Q102" s="73"/>
    </row>
    <row r="103" spans="1:17" s="4" customFormat="1">
      <c r="A103" s="50"/>
      <c r="B103" s="46"/>
      <c r="C103" s="46"/>
      <c r="D103" s="46"/>
      <c r="E103" s="46"/>
      <c r="F103" s="46"/>
      <c r="G103" s="46"/>
      <c r="H103" s="46"/>
      <c r="I103" s="46"/>
      <c r="J103" s="46"/>
      <c r="K103" s="46"/>
      <c r="L103" s="46"/>
      <c r="M103" s="46"/>
      <c r="N103" s="46"/>
      <c r="O103" s="46"/>
      <c r="P103" s="46"/>
      <c r="Q103" s="73"/>
    </row>
    <row r="104" spans="1:17" s="4" customFormat="1">
      <c r="A104" s="50"/>
      <c r="B104" s="46"/>
      <c r="C104" s="46"/>
      <c r="D104" s="46"/>
      <c r="E104" s="46"/>
      <c r="F104" s="46"/>
      <c r="G104" s="46"/>
      <c r="H104" s="46"/>
      <c r="I104" s="46"/>
      <c r="J104" s="46"/>
      <c r="K104" s="46"/>
      <c r="L104" s="46"/>
      <c r="M104" s="46"/>
      <c r="N104" s="46"/>
      <c r="O104" s="46"/>
      <c r="P104" s="46"/>
      <c r="Q104" s="73"/>
    </row>
    <row r="105" spans="1:17" s="4" customFormat="1">
      <c r="A105" s="50"/>
      <c r="B105" s="46"/>
      <c r="C105" s="46"/>
      <c r="D105" s="46"/>
      <c r="E105" s="46"/>
      <c r="F105" s="46"/>
      <c r="G105" s="46"/>
      <c r="H105" s="46"/>
      <c r="I105" s="46"/>
      <c r="J105" s="46"/>
      <c r="K105" s="46"/>
      <c r="L105" s="46"/>
      <c r="M105" s="46"/>
      <c r="N105" s="46"/>
      <c r="O105" s="46"/>
      <c r="P105" s="46"/>
      <c r="Q105" s="73"/>
    </row>
    <row r="106" spans="1:17" s="4" customFormat="1">
      <c r="A106" s="50"/>
      <c r="B106" s="46"/>
      <c r="C106" s="46"/>
      <c r="D106" s="46"/>
      <c r="E106" s="46"/>
      <c r="F106" s="46"/>
      <c r="G106" s="46"/>
      <c r="H106" s="46"/>
      <c r="I106" s="46"/>
      <c r="J106" s="46"/>
      <c r="K106" s="46"/>
      <c r="L106" s="46"/>
      <c r="M106" s="46"/>
      <c r="N106" s="46"/>
      <c r="O106" s="46"/>
      <c r="P106" s="46"/>
      <c r="Q106" s="73"/>
    </row>
    <row r="107" spans="1:17" s="4" customFormat="1">
      <c r="A107" s="50"/>
      <c r="B107" s="46"/>
      <c r="C107" s="46"/>
      <c r="D107" s="46"/>
      <c r="E107" s="46"/>
      <c r="F107" s="46"/>
      <c r="G107" s="46"/>
      <c r="H107" s="46"/>
      <c r="I107" s="46"/>
      <c r="J107" s="46"/>
      <c r="K107" s="46"/>
      <c r="L107" s="46"/>
      <c r="M107" s="46"/>
      <c r="N107" s="46"/>
      <c r="O107" s="46"/>
      <c r="P107" s="46"/>
      <c r="Q107" s="73"/>
    </row>
    <row r="108" spans="1:17" s="4" customFormat="1">
      <c r="A108" s="50"/>
      <c r="B108" s="46"/>
      <c r="C108" s="46"/>
      <c r="D108" s="46"/>
      <c r="E108" s="46"/>
      <c r="F108" s="46"/>
      <c r="G108" s="46"/>
      <c r="H108" s="46"/>
      <c r="I108" s="46"/>
      <c r="J108" s="46"/>
      <c r="K108" s="46"/>
      <c r="L108" s="46"/>
      <c r="M108" s="46"/>
      <c r="N108" s="46"/>
      <c r="O108" s="46"/>
      <c r="P108" s="46"/>
      <c r="Q108" s="73"/>
    </row>
    <row r="109" spans="1:17" s="4" customFormat="1">
      <c r="A109" s="50"/>
      <c r="B109" s="46"/>
      <c r="C109" s="46"/>
      <c r="D109" s="46"/>
      <c r="E109" s="46"/>
      <c r="F109" s="46"/>
      <c r="G109" s="46"/>
      <c r="H109" s="46"/>
      <c r="I109" s="46"/>
      <c r="J109" s="46"/>
      <c r="K109" s="46"/>
      <c r="L109" s="46"/>
      <c r="M109" s="46"/>
      <c r="N109" s="46"/>
      <c r="O109" s="46"/>
      <c r="P109" s="46"/>
      <c r="Q109" s="73"/>
    </row>
    <row r="110" spans="1:17" s="4" customFormat="1">
      <c r="A110" s="50"/>
      <c r="B110" s="46"/>
      <c r="C110" s="46"/>
      <c r="D110" s="46"/>
      <c r="E110" s="46"/>
      <c r="F110" s="46"/>
      <c r="G110" s="46"/>
      <c r="H110" s="46"/>
      <c r="I110" s="46"/>
      <c r="J110" s="46"/>
      <c r="K110" s="46"/>
      <c r="L110" s="46"/>
      <c r="M110" s="46"/>
      <c r="N110" s="46"/>
      <c r="O110" s="46"/>
      <c r="P110" s="46"/>
      <c r="Q110" s="73"/>
    </row>
    <row r="111" spans="1:17" s="4" customFormat="1">
      <c r="A111" s="50"/>
      <c r="B111" s="46"/>
      <c r="C111" s="46"/>
      <c r="D111" s="46"/>
      <c r="E111" s="46"/>
      <c r="F111" s="46"/>
      <c r="G111" s="46"/>
      <c r="H111" s="46"/>
      <c r="I111" s="46"/>
      <c r="J111" s="46"/>
      <c r="K111" s="46"/>
      <c r="L111" s="46"/>
      <c r="M111" s="46"/>
      <c r="N111" s="46"/>
      <c r="O111" s="46"/>
      <c r="P111" s="46"/>
      <c r="Q111" s="73"/>
    </row>
    <row r="112" spans="1:17" s="4" customFormat="1">
      <c r="A112" s="50"/>
      <c r="B112" s="46"/>
      <c r="C112" s="46"/>
      <c r="D112" s="46"/>
      <c r="E112" s="46"/>
      <c r="F112" s="46"/>
      <c r="G112" s="46"/>
      <c r="H112" s="46"/>
      <c r="I112" s="46"/>
      <c r="J112" s="46"/>
      <c r="K112" s="46"/>
      <c r="L112" s="46"/>
      <c r="M112" s="46"/>
      <c r="N112" s="46"/>
      <c r="O112" s="46"/>
      <c r="P112" s="46"/>
      <c r="Q112" s="73"/>
    </row>
    <row r="113" spans="1:17" s="4" customFormat="1">
      <c r="A113" s="50"/>
      <c r="B113" s="46"/>
      <c r="C113" s="46"/>
      <c r="D113" s="46"/>
      <c r="E113" s="46"/>
      <c r="F113" s="46"/>
      <c r="G113" s="46"/>
      <c r="H113" s="46"/>
      <c r="I113" s="46"/>
      <c r="J113" s="46"/>
      <c r="K113" s="46"/>
      <c r="L113" s="46"/>
      <c r="M113" s="46"/>
      <c r="N113" s="46"/>
      <c r="O113" s="46"/>
      <c r="P113" s="46"/>
      <c r="Q113" s="73"/>
    </row>
    <row r="114" spans="1:17" s="4" customFormat="1">
      <c r="A114" s="50"/>
      <c r="B114" s="46"/>
      <c r="C114" s="46"/>
      <c r="D114" s="46"/>
      <c r="E114" s="46"/>
      <c r="F114" s="46"/>
      <c r="G114" s="46"/>
      <c r="H114" s="46"/>
      <c r="I114" s="46"/>
      <c r="J114" s="46"/>
      <c r="K114" s="46"/>
      <c r="L114" s="46"/>
      <c r="M114" s="46"/>
      <c r="N114" s="46"/>
      <c r="O114" s="46"/>
      <c r="P114" s="46"/>
      <c r="Q114" s="73"/>
    </row>
    <row r="115" spans="1:17" s="4" customFormat="1">
      <c r="A115" s="50"/>
      <c r="B115" s="46"/>
      <c r="C115" s="46"/>
      <c r="D115" s="46"/>
      <c r="E115" s="46"/>
      <c r="F115" s="46"/>
      <c r="G115" s="46"/>
      <c r="H115" s="46"/>
      <c r="I115" s="46"/>
      <c r="J115" s="46"/>
      <c r="K115" s="46"/>
      <c r="L115" s="46"/>
      <c r="M115" s="46"/>
      <c r="N115" s="46"/>
      <c r="O115" s="46"/>
      <c r="P115" s="46"/>
      <c r="Q115" s="73"/>
    </row>
    <row r="116" spans="1:17" s="4" customFormat="1">
      <c r="A116" s="50"/>
      <c r="B116" s="46"/>
      <c r="C116" s="46"/>
      <c r="D116" s="46"/>
      <c r="E116" s="46"/>
      <c r="F116" s="46"/>
      <c r="G116" s="46"/>
      <c r="H116" s="46"/>
      <c r="I116" s="46"/>
      <c r="J116" s="46"/>
      <c r="K116" s="46"/>
      <c r="L116" s="46"/>
      <c r="M116" s="46"/>
      <c r="N116" s="46"/>
      <c r="O116" s="46"/>
      <c r="P116" s="46"/>
      <c r="Q116" s="73"/>
    </row>
    <row r="117" spans="1:17" s="4" customFormat="1">
      <c r="A117" s="50"/>
      <c r="B117" s="46"/>
      <c r="C117" s="46"/>
      <c r="D117" s="46"/>
      <c r="E117" s="46"/>
      <c r="F117" s="46"/>
      <c r="G117" s="46"/>
      <c r="H117" s="46"/>
      <c r="I117" s="46"/>
      <c r="J117" s="46"/>
      <c r="K117" s="46"/>
      <c r="L117" s="46"/>
      <c r="M117" s="46"/>
      <c r="N117" s="46"/>
      <c r="O117" s="46"/>
      <c r="P117" s="46"/>
      <c r="Q117" s="73"/>
    </row>
    <row r="118" spans="1:17" s="4" customFormat="1">
      <c r="A118" s="50"/>
      <c r="B118" s="46"/>
      <c r="C118" s="46"/>
      <c r="D118" s="46"/>
      <c r="E118" s="46"/>
      <c r="F118" s="46"/>
      <c r="G118" s="46"/>
      <c r="H118" s="46"/>
      <c r="I118" s="46"/>
      <c r="J118" s="46"/>
      <c r="K118" s="46"/>
      <c r="L118" s="46"/>
      <c r="M118" s="46"/>
      <c r="N118" s="46"/>
      <c r="O118" s="46"/>
      <c r="P118" s="46"/>
      <c r="Q118" s="73"/>
    </row>
    <row r="119" spans="1:17" s="4" customFormat="1">
      <c r="A119" s="50"/>
      <c r="B119" s="46"/>
      <c r="C119" s="46"/>
      <c r="D119" s="46"/>
      <c r="E119" s="46"/>
      <c r="F119" s="46"/>
      <c r="G119" s="46"/>
      <c r="H119" s="46"/>
      <c r="I119" s="46"/>
      <c r="J119" s="46"/>
      <c r="K119" s="46"/>
      <c r="L119" s="46"/>
      <c r="M119" s="46"/>
      <c r="N119" s="46"/>
      <c r="O119" s="46"/>
      <c r="P119" s="46"/>
      <c r="Q119" s="73"/>
    </row>
    <row r="120" spans="1:17" s="4" customFormat="1">
      <c r="A120" s="50"/>
      <c r="B120" s="46"/>
      <c r="C120" s="46"/>
      <c r="D120" s="46"/>
      <c r="E120" s="46"/>
      <c r="F120" s="46"/>
      <c r="G120" s="46"/>
      <c r="H120" s="46"/>
      <c r="I120" s="46"/>
      <c r="J120" s="46"/>
      <c r="K120" s="46"/>
      <c r="L120" s="46"/>
      <c r="M120" s="46"/>
      <c r="N120" s="46"/>
      <c r="O120" s="46"/>
      <c r="P120" s="46"/>
      <c r="Q120" s="73"/>
    </row>
    <row r="121" spans="1:17" s="4" customFormat="1">
      <c r="A121" s="50"/>
      <c r="B121" s="46"/>
      <c r="C121" s="46"/>
      <c r="D121" s="46"/>
      <c r="E121" s="46"/>
      <c r="F121" s="46"/>
      <c r="G121" s="46"/>
      <c r="H121" s="46"/>
      <c r="I121" s="46"/>
      <c r="J121" s="46"/>
      <c r="K121" s="46"/>
      <c r="L121" s="46"/>
      <c r="M121" s="46"/>
      <c r="N121" s="46"/>
      <c r="O121" s="46"/>
      <c r="P121" s="46"/>
      <c r="Q121" s="73"/>
    </row>
    <row r="122" spans="1:17" s="4" customFormat="1">
      <c r="A122" s="50"/>
      <c r="B122" s="46"/>
      <c r="C122" s="46"/>
      <c r="D122" s="46"/>
      <c r="E122" s="46"/>
      <c r="F122" s="46"/>
      <c r="G122" s="46"/>
      <c r="H122" s="46"/>
      <c r="I122" s="46"/>
      <c r="J122" s="46"/>
      <c r="K122" s="46"/>
      <c r="L122" s="46"/>
      <c r="M122" s="46"/>
      <c r="N122" s="46"/>
      <c r="O122" s="46"/>
      <c r="P122" s="46"/>
      <c r="Q122" s="73"/>
    </row>
    <row r="123" spans="1:17" s="4" customFormat="1">
      <c r="A123" s="50"/>
      <c r="B123" s="46"/>
      <c r="C123" s="46"/>
      <c r="D123" s="46"/>
      <c r="E123" s="46"/>
      <c r="F123" s="46"/>
      <c r="G123" s="46"/>
      <c r="H123" s="46"/>
      <c r="I123" s="46"/>
      <c r="J123" s="46"/>
      <c r="K123" s="46"/>
      <c r="L123" s="46"/>
      <c r="M123" s="46"/>
      <c r="N123" s="46"/>
      <c r="O123" s="46"/>
      <c r="P123" s="46"/>
      <c r="Q123" s="73"/>
    </row>
    <row r="124" spans="1:17" s="4" customFormat="1">
      <c r="A124" s="50"/>
      <c r="B124" s="46"/>
      <c r="C124" s="46"/>
      <c r="D124" s="46"/>
      <c r="E124" s="46"/>
      <c r="F124" s="46"/>
      <c r="G124" s="46"/>
      <c r="H124" s="46"/>
      <c r="I124" s="46"/>
      <c r="J124" s="46"/>
      <c r="K124" s="46"/>
      <c r="L124" s="46"/>
      <c r="M124" s="46"/>
      <c r="N124" s="46"/>
      <c r="O124" s="46"/>
      <c r="P124" s="46"/>
      <c r="Q124" s="73"/>
    </row>
    <row r="125" spans="1:17" s="4" customFormat="1">
      <c r="A125" s="50"/>
      <c r="B125" s="46"/>
      <c r="C125" s="46"/>
      <c r="D125" s="46"/>
      <c r="E125" s="46"/>
      <c r="F125" s="46"/>
      <c r="G125" s="46"/>
      <c r="H125" s="46"/>
      <c r="I125" s="46"/>
      <c r="J125" s="46"/>
      <c r="K125" s="46"/>
      <c r="L125" s="46"/>
      <c r="M125" s="46"/>
      <c r="N125" s="46"/>
      <c r="O125" s="46"/>
      <c r="P125" s="46"/>
      <c r="Q125" s="73"/>
    </row>
    <row r="126" spans="1:17" s="4" customFormat="1">
      <c r="A126" s="50"/>
      <c r="B126" s="46"/>
      <c r="C126" s="46"/>
      <c r="D126" s="46"/>
      <c r="E126" s="46"/>
      <c r="F126" s="46"/>
      <c r="G126" s="46"/>
      <c r="H126" s="46"/>
      <c r="I126" s="46"/>
      <c r="J126" s="46"/>
      <c r="K126" s="46"/>
      <c r="L126" s="46"/>
      <c r="M126" s="46"/>
      <c r="N126" s="46"/>
      <c r="O126" s="46"/>
      <c r="P126" s="46"/>
      <c r="Q126" s="73"/>
    </row>
    <row r="127" spans="1:17" s="4" customFormat="1">
      <c r="A127" s="50"/>
      <c r="B127" s="46"/>
      <c r="C127" s="46"/>
      <c r="D127" s="46"/>
      <c r="E127" s="46"/>
      <c r="F127" s="46"/>
      <c r="G127" s="46"/>
      <c r="H127" s="46"/>
      <c r="I127" s="46"/>
      <c r="J127" s="46"/>
      <c r="K127" s="46"/>
      <c r="L127" s="46"/>
      <c r="M127" s="46"/>
      <c r="N127" s="46"/>
      <c r="O127" s="46"/>
      <c r="P127" s="46"/>
      <c r="Q127" s="73"/>
    </row>
    <row r="128" spans="1:17" s="4" customFormat="1">
      <c r="A128" s="50"/>
      <c r="B128" s="46"/>
      <c r="C128" s="46"/>
      <c r="D128" s="46"/>
      <c r="E128" s="46"/>
      <c r="F128" s="46"/>
      <c r="G128" s="46"/>
      <c r="H128" s="46"/>
      <c r="I128" s="46"/>
      <c r="J128" s="46"/>
      <c r="K128" s="46"/>
      <c r="L128" s="46"/>
      <c r="M128" s="46"/>
      <c r="N128" s="46"/>
      <c r="O128" s="46"/>
      <c r="P128" s="46"/>
      <c r="Q128" s="73"/>
    </row>
    <row r="129" spans="1:17" s="4" customFormat="1">
      <c r="A129" s="50"/>
      <c r="B129" s="46"/>
      <c r="C129" s="46"/>
      <c r="D129" s="46"/>
      <c r="E129" s="46"/>
      <c r="F129" s="46"/>
      <c r="G129" s="46"/>
      <c r="H129" s="46"/>
      <c r="I129" s="46"/>
      <c r="J129" s="46"/>
      <c r="K129" s="46"/>
      <c r="L129" s="46"/>
      <c r="M129" s="46"/>
      <c r="N129" s="46"/>
      <c r="O129" s="46"/>
      <c r="P129" s="46"/>
      <c r="Q129" s="73"/>
    </row>
    <row r="130" spans="1:17" s="4" customFormat="1">
      <c r="A130" s="50"/>
      <c r="B130" s="46"/>
      <c r="C130" s="46"/>
      <c r="D130" s="46"/>
      <c r="E130" s="46"/>
      <c r="F130" s="46"/>
      <c r="G130" s="46"/>
      <c r="H130" s="46"/>
      <c r="I130" s="46"/>
      <c r="J130" s="46"/>
      <c r="K130" s="46"/>
      <c r="L130" s="46"/>
      <c r="M130" s="46"/>
      <c r="N130" s="46"/>
      <c r="O130" s="46"/>
      <c r="P130" s="46"/>
      <c r="Q130" s="73"/>
    </row>
    <row r="131" spans="1:17" s="4" customFormat="1">
      <c r="A131" s="50"/>
      <c r="B131" s="46"/>
      <c r="C131" s="46"/>
      <c r="D131" s="46"/>
      <c r="E131" s="46"/>
      <c r="F131" s="46"/>
      <c r="G131" s="46"/>
      <c r="H131" s="46"/>
      <c r="I131" s="46"/>
      <c r="J131" s="46"/>
      <c r="K131" s="46"/>
      <c r="L131" s="46"/>
      <c r="M131" s="46"/>
      <c r="N131" s="46"/>
      <c r="O131" s="46"/>
      <c r="P131" s="46"/>
      <c r="Q131" s="73"/>
    </row>
    <row r="132" spans="1:17" s="4" customFormat="1">
      <c r="A132" s="50"/>
      <c r="B132" s="46"/>
      <c r="C132" s="46"/>
      <c r="D132" s="46"/>
      <c r="E132" s="46"/>
      <c r="F132" s="46"/>
      <c r="G132" s="46"/>
      <c r="H132" s="46"/>
      <c r="I132" s="46"/>
      <c r="J132" s="46"/>
      <c r="K132" s="46"/>
      <c r="L132" s="46"/>
      <c r="M132" s="46"/>
      <c r="N132" s="46"/>
      <c r="O132" s="46"/>
      <c r="P132" s="46"/>
      <c r="Q132" s="73"/>
    </row>
    <row r="133" spans="1:17" s="4" customFormat="1">
      <c r="A133" s="50"/>
      <c r="B133" s="46"/>
      <c r="C133" s="46"/>
      <c r="D133" s="46"/>
      <c r="E133" s="46"/>
      <c r="F133" s="46"/>
      <c r="G133" s="46"/>
      <c r="H133" s="46"/>
      <c r="I133" s="46"/>
      <c r="J133" s="46"/>
      <c r="K133" s="46"/>
      <c r="L133" s="46"/>
      <c r="M133" s="46"/>
      <c r="N133" s="46"/>
      <c r="O133" s="46"/>
      <c r="P133" s="46"/>
      <c r="Q133" s="73"/>
    </row>
    <row r="134" spans="1:17" s="4" customFormat="1">
      <c r="A134" s="50"/>
      <c r="B134" s="46"/>
      <c r="C134" s="46"/>
      <c r="D134" s="46"/>
      <c r="E134" s="46"/>
      <c r="F134" s="46"/>
      <c r="G134" s="46"/>
      <c r="H134" s="46"/>
      <c r="I134" s="46"/>
      <c r="J134" s="46"/>
      <c r="K134" s="46"/>
      <c r="L134" s="46"/>
      <c r="M134" s="46"/>
      <c r="N134" s="46"/>
      <c r="O134" s="46"/>
      <c r="P134" s="46"/>
      <c r="Q134" s="73"/>
    </row>
    <row r="135" spans="1:17" s="4" customFormat="1">
      <c r="A135" s="50"/>
      <c r="B135" s="46"/>
      <c r="C135" s="46"/>
      <c r="D135" s="46"/>
      <c r="E135" s="46"/>
      <c r="F135" s="46"/>
      <c r="G135" s="46"/>
      <c r="H135" s="46"/>
      <c r="I135" s="46"/>
      <c r="J135" s="46"/>
      <c r="K135" s="46"/>
      <c r="L135" s="46"/>
      <c r="M135" s="46"/>
      <c r="N135" s="46"/>
      <c r="O135" s="46"/>
      <c r="P135" s="46"/>
      <c r="Q135" s="73"/>
    </row>
    <row r="136" spans="1:17" s="4" customFormat="1">
      <c r="A136" s="50"/>
      <c r="B136" s="46"/>
      <c r="C136" s="46"/>
      <c r="D136" s="46"/>
      <c r="E136" s="46"/>
      <c r="F136" s="46"/>
      <c r="G136" s="46"/>
      <c r="H136" s="46"/>
      <c r="I136" s="46"/>
      <c r="J136" s="46"/>
      <c r="K136" s="46"/>
      <c r="L136" s="46"/>
      <c r="M136" s="46"/>
      <c r="N136" s="46"/>
      <c r="O136" s="46"/>
      <c r="P136" s="46"/>
      <c r="Q136" s="73"/>
    </row>
    <row r="137" spans="1:17" s="4" customFormat="1">
      <c r="A137" s="50"/>
      <c r="B137" s="46"/>
      <c r="C137" s="46"/>
      <c r="D137" s="46"/>
      <c r="E137" s="46"/>
      <c r="F137" s="46"/>
      <c r="G137" s="46"/>
      <c r="H137" s="46"/>
      <c r="I137" s="46"/>
      <c r="J137" s="46"/>
      <c r="K137" s="46"/>
      <c r="L137" s="46"/>
      <c r="M137" s="46"/>
      <c r="N137" s="46"/>
      <c r="O137" s="46"/>
      <c r="P137" s="46"/>
      <c r="Q137" s="73"/>
    </row>
    <row r="138" spans="1:17" s="4" customFormat="1">
      <c r="A138" s="50"/>
      <c r="B138" s="46"/>
      <c r="C138" s="46"/>
      <c r="D138" s="46"/>
      <c r="E138" s="46"/>
      <c r="F138" s="46"/>
      <c r="G138" s="46"/>
      <c r="H138" s="46"/>
      <c r="I138" s="46"/>
      <c r="J138" s="46"/>
      <c r="K138" s="46"/>
      <c r="L138" s="46"/>
      <c r="M138" s="46"/>
      <c r="N138" s="46"/>
      <c r="O138" s="46"/>
      <c r="P138" s="46"/>
      <c r="Q138" s="73"/>
    </row>
    <row r="139" spans="1:17" s="4" customFormat="1">
      <c r="A139" s="50"/>
      <c r="B139" s="46"/>
      <c r="C139" s="46"/>
      <c r="D139" s="46"/>
      <c r="E139" s="46"/>
      <c r="F139" s="46"/>
      <c r="G139" s="46"/>
      <c r="H139" s="46"/>
      <c r="I139" s="46"/>
      <c r="J139" s="46"/>
      <c r="K139" s="46"/>
      <c r="L139" s="46"/>
      <c r="M139" s="46"/>
      <c r="N139" s="46"/>
      <c r="O139" s="46"/>
      <c r="P139" s="46"/>
      <c r="Q139" s="73"/>
    </row>
    <row r="140" spans="1:17" s="4" customFormat="1">
      <c r="A140" s="50"/>
      <c r="B140" s="46"/>
      <c r="C140" s="46"/>
      <c r="D140" s="46"/>
      <c r="E140" s="46"/>
      <c r="F140" s="46"/>
      <c r="G140" s="46"/>
      <c r="H140" s="46"/>
      <c r="I140" s="46"/>
      <c r="J140" s="46"/>
      <c r="K140" s="46"/>
      <c r="L140" s="46"/>
      <c r="M140" s="46"/>
      <c r="N140" s="46"/>
      <c r="O140" s="46"/>
      <c r="P140" s="46"/>
      <c r="Q140" s="73"/>
    </row>
    <row r="141" spans="1:17" s="4" customFormat="1">
      <c r="A141" s="50"/>
      <c r="B141" s="46"/>
      <c r="C141" s="46"/>
      <c r="D141" s="46"/>
      <c r="E141" s="46"/>
      <c r="F141" s="46"/>
      <c r="G141" s="46"/>
      <c r="H141" s="46"/>
      <c r="I141" s="46"/>
      <c r="J141" s="46"/>
      <c r="K141" s="46"/>
      <c r="L141" s="46"/>
      <c r="M141" s="46"/>
      <c r="N141" s="46"/>
      <c r="O141" s="46"/>
      <c r="P141" s="46"/>
      <c r="Q141" s="73"/>
    </row>
    <row r="142" spans="1:17" s="4" customFormat="1">
      <c r="A142" s="50"/>
      <c r="B142" s="46"/>
      <c r="C142" s="46"/>
      <c r="D142" s="46"/>
      <c r="E142" s="46"/>
      <c r="F142" s="46"/>
      <c r="G142" s="46"/>
      <c r="H142" s="46"/>
      <c r="I142" s="46"/>
      <c r="J142" s="46"/>
      <c r="K142" s="46"/>
      <c r="L142" s="46"/>
      <c r="M142" s="46"/>
      <c r="N142" s="46"/>
      <c r="O142" s="46"/>
      <c r="P142" s="46"/>
      <c r="Q142" s="73"/>
    </row>
    <row r="143" spans="1:17" s="4" customFormat="1">
      <c r="A143" s="50"/>
      <c r="B143" s="46"/>
      <c r="C143" s="46"/>
      <c r="D143" s="46"/>
      <c r="E143" s="46"/>
      <c r="F143" s="46"/>
      <c r="G143" s="46"/>
      <c r="H143" s="46"/>
      <c r="I143" s="46"/>
      <c r="J143" s="46"/>
      <c r="K143" s="46"/>
      <c r="L143" s="46"/>
      <c r="M143" s="46"/>
      <c r="N143" s="46"/>
      <c r="O143" s="46"/>
      <c r="P143" s="46"/>
      <c r="Q143" s="73"/>
    </row>
    <row r="144" spans="1:17" s="4" customFormat="1">
      <c r="A144" s="50"/>
      <c r="B144" s="46"/>
      <c r="C144" s="46"/>
      <c r="D144" s="46"/>
      <c r="E144" s="46"/>
      <c r="F144" s="46"/>
      <c r="G144" s="46"/>
      <c r="H144" s="46"/>
      <c r="I144" s="46"/>
      <c r="J144" s="46"/>
      <c r="K144" s="46"/>
      <c r="L144" s="46"/>
      <c r="M144" s="46"/>
      <c r="N144" s="46"/>
      <c r="O144" s="46"/>
      <c r="P144" s="46"/>
      <c r="Q144" s="73"/>
    </row>
    <row r="145" spans="1:17" s="4" customFormat="1">
      <c r="A145" s="50"/>
      <c r="B145" s="46"/>
      <c r="C145" s="46"/>
      <c r="D145" s="46"/>
      <c r="E145" s="46"/>
      <c r="F145" s="46"/>
      <c r="G145" s="46"/>
      <c r="H145" s="46"/>
      <c r="I145" s="46"/>
      <c r="J145" s="46"/>
      <c r="K145" s="46"/>
      <c r="L145" s="46"/>
      <c r="M145" s="46"/>
      <c r="N145" s="46"/>
      <c r="O145" s="46"/>
      <c r="P145" s="46"/>
      <c r="Q145" s="73"/>
    </row>
    <row r="146" spans="1:17" s="4" customFormat="1">
      <c r="A146" s="50"/>
      <c r="B146" s="46"/>
      <c r="C146" s="46"/>
      <c r="D146" s="46"/>
      <c r="E146" s="46"/>
      <c r="F146" s="46"/>
      <c r="G146" s="46"/>
      <c r="H146" s="46"/>
      <c r="I146" s="46"/>
      <c r="J146" s="46"/>
      <c r="K146" s="46"/>
      <c r="L146" s="46"/>
      <c r="M146" s="46"/>
      <c r="N146" s="46"/>
      <c r="O146" s="46"/>
      <c r="P146" s="46"/>
      <c r="Q146" s="73"/>
    </row>
    <row r="147" spans="1:17" s="4" customFormat="1">
      <c r="A147" s="50"/>
      <c r="B147" s="46"/>
      <c r="C147" s="46"/>
      <c r="D147" s="46"/>
      <c r="E147" s="46"/>
      <c r="F147" s="46"/>
      <c r="G147" s="46"/>
      <c r="H147" s="46"/>
      <c r="I147" s="46"/>
      <c r="J147" s="46"/>
      <c r="K147" s="46"/>
      <c r="L147" s="46"/>
      <c r="M147" s="46"/>
      <c r="N147" s="46"/>
      <c r="O147" s="46"/>
      <c r="P147" s="46"/>
      <c r="Q147" s="73"/>
    </row>
    <row r="148" spans="1:17" s="4" customFormat="1">
      <c r="A148" s="50"/>
      <c r="B148" s="46"/>
      <c r="C148" s="46"/>
      <c r="D148" s="46"/>
      <c r="E148" s="46"/>
      <c r="F148" s="46"/>
      <c r="G148" s="46"/>
      <c r="H148" s="46"/>
      <c r="I148" s="46"/>
      <c r="J148" s="46"/>
      <c r="K148" s="46"/>
      <c r="L148" s="46"/>
      <c r="M148" s="46"/>
      <c r="N148" s="46"/>
      <c r="O148" s="46"/>
      <c r="P148" s="46"/>
      <c r="Q148" s="73"/>
    </row>
    <row r="149" spans="1:17" s="4" customFormat="1">
      <c r="A149" s="50"/>
      <c r="B149" s="46"/>
      <c r="C149" s="46"/>
      <c r="D149" s="46"/>
      <c r="E149" s="46"/>
      <c r="F149" s="46"/>
      <c r="G149" s="46"/>
      <c r="H149" s="46"/>
      <c r="I149" s="46"/>
      <c r="J149" s="46"/>
      <c r="K149" s="46"/>
      <c r="L149" s="46"/>
      <c r="M149" s="46"/>
      <c r="N149" s="46"/>
      <c r="O149" s="46"/>
      <c r="P149" s="46"/>
      <c r="Q149" s="73"/>
    </row>
    <row r="150" spans="1:17" s="4" customFormat="1">
      <c r="A150" s="50"/>
      <c r="B150" s="46"/>
      <c r="C150" s="46"/>
      <c r="D150" s="46"/>
      <c r="E150" s="46"/>
      <c r="F150" s="46"/>
      <c r="G150" s="46"/>
      <c r="H150" s="46"/>
      <c r="I150" s="46"/>
      <c r="J150" s="46"/>
      <c r="K150" s="46"/>
      <c r="L150" s="46"/>
      <c r="M150" s="46"/>
      <c r="N150" s="46"/>
      <c r="O150" s="46"/>
      <c r="P150" s="46"/>
      <c r="Q150" s="73"/>
    </row>
    <row r="151" spans="1:17" s="4" customFormat="1">
      <c r="A151" s="50"/>
      <c r="B151" s="46"/>
      <c r="C151" s="46"/>
      <c r="D151" s="46"/>
      <c r="E151" s="46"/>
      <c r="F151" s="46"/>
      <c r="G151" s="46"/>
      <c r="H151" s="46"/>
      <c r="I151" s="46"/>
      <c r="J151" s="46"/>
      <c r="K151" s="46"/>
      <c r="L151" s="46"/>
      <c r="M151" s="46"/>
      <c r="N151" s="46"/>
      <c r="O151" s="46"/>
      <c r="P151" s="46"/>
      <c r="Q151" s="73"/>
    </row>
    <row r="152" spans="1:17" s="4" customFormat="1">
      <c r="A152" s="50"/>
      <c r="B152" s="46"/>
      <c r="C152" s="46"/>
      <c r="D152" s="46"/>
      <c r="E152" s="46"/>
      <c r="F152" s="46"/>
      <c r="G152" s="46"/>
      <c r="H152" s="46"/>
      <c r="I152" s="46"/>
      <c r="J152" s="46"/>
      <c r="K152" s="46"/>
      <c r="L152" s="46"/>
      <c r="M152" s="46"/>
      <c r="N152" s="46"/>
      <c r="O152" s="46"/>
      <c r="P152" s="46"/>
      <c r="Q152" s="73"/>
    </row>
    <row r="153" spans="1:17" s="4" customFormat="1">
      <c r="A153" s="50"/>
      <c r="B153" s="46"/>
      <c r="C153" s="46"/>
      <c r="D153" s="46"/>
      <c r="E153" s="46"/>
      <c r="F153" s="46"/>
      <c r="G153" s="46"/>
      <c r="H153" s="46"/>
      <c r="I153" s="46"/>
      <c r="J153" s="46"/>
      <c r="K153" s="46"/>
      <c r="L153" s="46"/>
      <c r="M153" s="46"/>
      <c r="N153" s="46"/>
      <c r="O153" s="46"/>
      <c r="P153" s="46"/>
      <c r="Q153" s="73"/>
    </row>
    <row r="154" spans="1:17" s="4" customFormat="1">
      <c r="A154" s="50"/>
      <c r="B154" s="46"/>
      <c r="C154" s="46"/>
      <c r="D154" s="46"/>
      <c r="E154" s="46"/>
      <c r="F154" s="46"/>
      <c r="G154" s="46"/>
      <c r="H154" s="46"/>
      <c r="I154" s="46"/>
      <c r="J154" s="46"/>
      <c r="K154" s="46"/>
      <c r="L154" s="46"/>
      <c r="M154" s="46"/>
      <c r="N154" s="46"/>
      <c r="O154" s="46"/>
      <c r="P154" s="46"/>
      <c r="Q154" s="73"/>
    </row>
    <row r="155" spans="1:17" s="4" customFormat="1">
      <c r="A155" s="50"/>
      <c r="B155" s="46"/>
      <c r="C155" s="46"/>
      <c r="D155" s="46"/>
      <c r="E155" s="46"/>
      <c r="F155" s="46"/>
      <c r="G155" s="46"/>
      <c r="H155" s="46"/>
      <c r="I155" s="46"/>
      <c r="J155" s="46"/>
      <c r="K155" s="46"/>
      <c r="L155" s="46"/>
      <c r="M155" s="46"/>
      <c r="N155" s="46"/>
      <c r="O155" s="46"/>
      <c r="P155" s="46"/>
      <c r="Q155" s="73"/>
    </row>
    <row r="156" spans="1:17" s="4" customFormat="1">
      <c r="A156" s="50"/>
      <c r="B156" s="46"/>
      <c r="C156" s="46"/>
      <c r="D156" s="46"/>
      <c r="E156" s="46"/>
      <c r="F156" s="46"/>
      <c r="G156" s="46"/>
      <c r="H156" s="46"/>
      <c r="I156" s="46"/>
      <c r="J156" s="46"/>
      <c r="K156" s="46"/>
      <c r="L156" s="46"/>
      <c r="M156" s="46"/>
      <c r="N156" s="46"/>
      <c r="O156" s="46"/>
      <c r="P156" s="46"/>
      <c r="Q156" s="73"/>
    </row>
    <row r="157" spans="1:17" s="4" customFormat="1">
      <c r="A157" s="50"/>
      <c r="B157" s="46"/>
      <c r="C157" s="46"/>
      <c r="D157" s="46"/>
      <c r="E157" s="46"/>
      <c r="F157" s="46"/>
      <c r="G157" s="46"/>
      <c r="H157" s="46"/>
      <c r="I157" s="46"/>
      <c r="J157" s="46"/>
      <c r="K157" s="46"/>
      <c r="L157" s="46"/>
      <c r="M157" s="46"/>
      <c r="N157" s="46"/>
      <c r="O157" s="46"/>
      <c r="P157" s="46"/>
      <c r="Q157" s="73"/>
    </row>
    <row r="158" spans="1:17" s="4" customFormat="1">
      <c r="A158" s="50"/>
      <c r="B158" s="46"/>
      <c r="C158" s="46"/>
      <c r="D158" s="46"/>
      <c r="E158" s="46"/>
      <c r="F158" s="46"/>
      <c r="G158" s="46"/>
      <c r="H158" s="46"/>
      <c r="I158" s="46"/>
      <c r="J158" s="46"/>
      <c r="K158" s="46"/>
      <c r="L158" s="46"/>
      <c r="M158" s="46"/>
      <c r="N158" s="46"/>
      <c r="O158" s="46"/>
      <c r="P158" s="46"/>
      <c r="Q158" s="73"/>
    </row>
    <row r="159" spans="1:17" s="4" customFormat="1">
      <c r="A159" s="50"/>
      <c r="B159" s="46"/>
      <c r="C159" s="46"/>
      <c r="D159" s="46"/>
      <c r="E159" s="46"/>
      <c r="F159" s="46"/>
      <c r="G159" s="46"/>
      <c r="H159" s="46"/>
      <c r="I159" s="46"/>
      <c r="J159" s="46"/>
      <c r="K159" s="46"/>
      <c r="L159" s="46"/>
      <c r="M159" s="46"/>
      <c r="N159" s="46"/>
      <c r="O159" s="46"/>
      <c r="P159" s="46"/>
      <c r="Q159" s="73"/>
    </row>
    <row r="160" spans="1:17" s="4" customFormat="1">
      <c r="A160" s="50"/>
      <c r="B160" s="46"/>
      <c r="C160" s="46"/>
      <c r="D160" s="46"/>
      <c r="E160" s="46"/>
      <c r="F160" s="46"/>
      <c r="G160" s="46"/>
      <c r="H160" s="46"/>
      <c r="I160" s="46"/>
      <c r="J160" s="46"/>
      <c r="K160" s="46"/>
      <c r="L160" s="46"/>
      <c r="M160" s="46"/>
      <c r="N160" s="46"/>
      <c r="O160" s="46"/>
      <c r="P160" s="46"/>
      <c r="Q160" s="73"/>
    </row>
    <row r="161" spans="1:17" s="4" customFormat="1">
      <c r="A161" s="50"/>
      <c r="B161" s="46"/>
      <c r="C161" s="46"/>
      <c r="D161" s="46"/>
      <c r="E161" s="46"/>
      <c r="F161" s="46"/>
      <c r="G161" s="46"/>
      <c r="H161" s="46"/>
      <c r="I161" s="46"/>
      <c r="J161" s="46"/>
      <c r="K161" s="46"/>
      <c r="L161" s="46"/>
      <c r="M161" s="46"/>
      <c r="N161" s="46"/>
      <c r="O161" s="46"/>
      <c r="P161" s="46"/>
      <c r="Q161" s="73"/>
    </row>
    <row r="162" spans="1:17" s="4" customFormat="1">
      <c r="A162" s="50"/>
      <c r="B162" s="46"/>
      <c r="C162" s="46"/>
      <c r="D162" s="46"/>
      <c r="E162" s="46"/>
      <c r="F162" s="46"/>
      <c r="G162" s="46"/>
      <c r="H162" s="46"/>
      <c r="I162" s="46"/>
      <c r="J162" s="46"/>
      <c r="K162" s="46"/>
      <c r="L162" s="46"/>
      <c r="M162" s="46"/>
      <c r="N162" s="46"/>
      <c r="O162" s="46"/>
      <c r="P162" s="46"/>
      <c r="Q162" s="73"/>
    </row>
    <row r="163" spans="1:17" s="4" customFormat="1">
      <c r="A163" s="50"/>
      <c r="B163" s="46"/>
      <c r="C163" s="46"/>
      <c r="D163" s="46"/>
      <c r="E163" s="46"/>
      <c r="F163" s="46"/>
      <c r="G163" s="46"/>
      <c r="H163" s="46"/>
      <c r="I163" s="46"/>
      <c r="J163" s="46"/>
      <c r="K163" s="46"/>
      <c r="L163" s="46"/>
      <c r="M163" s="46"/>
      <c r="N163" s="46"/>
      <c r="O163" s="46"/>
      <c r="P163" s="46"/>
      <c r="Q163" s="73"/>
    </row>
    <row r="164" spans="1:17" s="4" customFormat="1">
      <c r="A164" s="50"/>
      <c r="B164" s="46"/>
      <c r="C164" s="46"/>
      <c r="D164" s="46"/>
      <c r="E164" s="46"/>
      <c r="F164" s="46"/>
      <c r="G164" s="46"/>
      <c r="H164" s="46"/>
      <c r="I164" s="46"/>
      <c r="J164" s="46"/>
      <c r="K164" s="46"/>
      <c r="L164" s="46"/>
      <c r="M164" s="46"/>
      <c r="N164" s="46"/>
      <c r="O164" s="46"/>
      <c r="P164" s="46"/>
      <c r="Q164" s="73"/>
    </row>
    <row r="165" spans="1:17" s="4" customFormat="1">
      <c r="A165" s="50"/>
      <c r="B165" s="46"/>
      <c r="C165" s="46"/>
      <c r="D165" s="46"/>
      <c r="E165" s="46"/>
      <c r="F165" s="46"/>
      <c r="G165" s="46"/>
      <c r="H165" s="46"/>
      <c r="I165" s="46"/>
      <c r="J165" s="46"/>
      <c r="K165" s="46"/>
      <c r="L165" s="46"/>
      <c r="M165" s="46"/>
      <c r="N165" s="46"/>
      <c r="O165" s="46"/>
      <c r="P165" s="46"/>
      <c r="Q165" s="73"/>
    </row>
    <row r="166" spans="1:17" s="4" customFormat="1">
      <c r="A166" s="50"/>
      <c r="B166" s="46"/>
      <c r="C166" s="46"/>
      <c r="D166" s="46"/>
      <c r="E166" s="46"/>
      <c r="F166" s="46"/>
      <c r="G166" s="46"/>
      <c r="H166" s="46"/>
      <c r="I166" s="46"/>
      <c r="J166" s="46"/>
      <c r="K166" s="46"/>
      <c r="L166" s="46"/>
      <c r="M166" s="46"/>
      <c r="N166" s="46"/>
      <c r="O166" s="46"/>
      <c r="P166" s="46"/>
      <c r="Q166" s="73"/>
    </row>
    <row r="167" spans="1:17" s="4" customFormat="1">
      <c r="A167" s="50"/>
      <c r="B167" s="46"/>
      <c r="C167" s="46"/>
      <c r="D167" s="46"/>
      <c r="E167" s="46"/>
      <c r="F167" s="46"/>
      <c r="G167" s="46"/>
      <c r="H167" s="46"/>
      <c r="I167" s="46"/>
      <c r="J167" s="46"/>
      <c r="K167" s="46"/>
      <c r="L167" s="46"/>
      <c r="M167" s="46"/>
      <c r="N167" s="46"/>
      <c r="O167" s="46"/>
      <c r="P167" s="46"/>
      <c r="Q167" s="73"/>
    </row>
    <row r="168" spans="1:17" s="4" customFormat="1">
      <c r="A168" s="50"/>
      <c r="B168" s="46"/>
      <c r="C168" s="46"/>
      <c r="D168" s="46"/>
      <c r="E168" s="46"/>
      <c r="F168" s="46"/>
      <c r="G168" s="46"/>
      <c r="H168" s="46"/>
      <c r="I168" s="46"/>
      <c r="J168" s="46"/>
      <c r="K168" s="46"/>
      <c r="L168" s="46"/>
      <c r="M168" s="46"/>
      <c r="N168" s="46"/>
      <c r="O168" s="46"/>
      <c r="P168" s="46"/>
      <c r="Q168" s="73"/>
    </row>
    <row r="169" spans="1:17" s="4" customFormat="1">
      <c r="A169" s="50"/>
      <c r="B169" s="46"/>
      <c r="C169" s="46"/>
      <c r="D169" s="46"/>
      <c r="E169" s="46"/>
      <c r="F169" s="46"/>
      <c r="G169" s="46"/>
      <c r="H169" s="46"/>
      <c r="I169" s="46"/>
      <c r="J169" s="46"/>
      <c r="K169" s="46"/>
      <c r="L169" s="46"/>
      <c r="M169" s="46"/>
      <c r="N169" s="46"/>
      <c r="O169" s="46"/>
      <c r="P169" s="46"/>
      <c r="Q169" s="73"/>
    </row>
    <row r="170" spans="1:17" s="4" customFormat="1">
      <c r="A170" s="50"/>
      <c r="B170" s="46"/>
      <c r="C170" s="46"/>
      <c r="D170" s="46"/>
      <c r="E170" s="46"/>
      <c r="F170" s="46"/>
      <c r="G170" s="46"/>
      <c r="H170" s="46"/>
      <c r="I170" s="46"/>
      <c r="J170" s="46"/>
      <c r="K170" s="46"/>
      <c r="L170" s="46"/>
      <c r="M170" s="46"/>
      <c r="N170" s="46"/>
      <c r="O170" s="46"/>
      <c r="P170" s="46"/>
      <c r="Q170" s="73"/>
    </row>
    <row r="171" spans="1:17" s="4" customFormat="1">
      <c r="A171" s="50"/>
      <c r="B171" s="46"/>
      <c r="C171" s="46"/>
      <c r="D171" s="46"/>
      <c r="E171" s="46"/>
      <c r="F171" s="46"/>
      <c r="G171" s="46"/>
      <c r="H171" s="46"/>
      <c r="I171" s="46"/>
      <c r="J171" s="46"/>
      <c r="K171" s="46"/>
      <c r="L171" s="46"/>
      <c r="M171" s="46"/>
      <c r="N171" s="46"/>
      <c r="O171" s="46"/>
      <c r="P171" s="46"/>
      <c r="Q171" s="73"/>
    </row>
    <row r="172" spans="1:17" s="4" customFormat="1">
      <c r="A172" s="50"/>
      <c r="B172" s="46"/>
      <c r="C172" s="46"/>
      <c r="D172" s="46"/>
      <c r="E172" s="46"/>
      <c r="F172" s="46"/>
      <c r="G172" s="46"/>
      <c r="H172" s="46"/>
      <c r="I172" s="46"/>
      <c r="J172" s="46"/>
      <c r="K172" s="46"/>
      <c r="L172" s="46"/>
      <c r="M172" s="46"/>
      <c r="N172" s="46"/>
      <c r="O172" s="46"/>
      <c r="P172" s="46"/>
      <c r="Q172" s="73"/>
    </row>
    <row r="173" spans="1:17" s="4" customFormat="1">
      <c r="A173" s="50"/>
      <c r="B173" s="46"/>
      <c r="C173" s="46"/>
      <c r="D173" s="46"/>
      <c r="E173" s="46"/>
      <c r="F173" s="46"/>
      <c r="G173" s="46"/>
      <c r="H173" s="46"/>
      <c r="I173" s="46"/>
      <c r="J173" s="46"/>
      <c r="K173" s="46"/>
      <c r="L173" s="46"/>
      <c r="M173" s="46"/>
      <c r="N173" s="46"/>
      <c r="O173" s="46"/>
      <c r="P173" s="46"/>
      <c r="Q173" s="73"/>
    </row>
    <row r="174" spans="1:17" s="4" customFormat="1">
      <c r="A174" s="50"/>
      <c r="B174" s="46"/>
      <c r="C174" s="46"/>
      <c r="D174" s="46"/>
      <c r="E174" s="46"/>
      <c r="F174" s="46"/>
      <c r="G174" s="46"/>
      <c r="H174" s="46"/>
      <c r="I174" s="46"/>
      <c r="J174" s="46"/>
      <c r="K174" s="46"/>
      <c r="L174" s="46"/>
      <c r="M174" s="46"/>
      <c r="N174" s="46"/>
      <c r="O174" s="46"/>
      <c r="P174" s="46"/>
      <c r="Q174" s="73"/>
    </row>
    <row r="175" spans="1:17" s="4" customFormat="1">
      <c r="A175" s="50"/>
      <c r="B175" s="46"/>
      <c r="C175" s="46"/>
      <c r="D175" s="46"/>
      <c r="E175" s="46"/>
      <c r="F175" s="46"/>
      <c r="G175" s="46"/>
      <c r="H175" s="46"/>
      <c r="I175" s="46"/>
      <c r="J175" s="46"/>
      <c r="K175" s="46"/>
      <c r="L175" s="46"/>
      <c r="M175" s="46"/>
      <c r="N175" s="46"/>
      <c r="O175" s="46"/>
      <c r="P175" s="46"/>
      <c r="Q175" s="73"/>
    </row>
    <row r="176" spans="1:17" s="4" customFormat="1">
      <c r="A176" s="50"/>
      <c r="B176" s="46"/>
      <c r="C176" s="46"/>
      <c r="D176" s="46"/>
      <c r="E176" s="46"/>
      <c r="F176" s="46"/>
      <c r="G176" s="46"/>
      <c r="H176" s="46"/>
      <c r="I176" s="46"/>
      <c r="J176" s="46"/>
      <c r="K176" s="46"/>
      <c r="L176" s="46"/>
      <c r="M176" s="46"/>
      <c r="N176" s="46"/>
      <c r="O176" s="46"/>
      <c r="P176" s="46"/>
      <c r="Q176" s="73"/>
    </row>
    <row r="177" spans="1:17" s="4" customFormat="1">
      <c r="A177" s="50"/>
      <c r="B177" s="46"/>
      <c r="C177" s="46"/>
      <c r="D177" s="46"/>
      <c r="E177" s="46"/>
      <c r="F177" s="46"/>
      <c r="G177" s="46"/>
      <c r="H177" s="46"/>
      <c r="I177" s="46"/>
      <c r="J177" s="46"/>
      <c r="K177" s="46"/>
      <c r="L177" s="46"/>
      <c r="M177" s="46"/>
      <c r="N177" s="46"/>
      <c r="O177" s="46"/>
      <c r="P177" s="46"/>
      <c r="Q177" s="73"/>
    </row>
    <row r="178" spans="1:17" s="4" customFormat="1">
      <c r="A178" s="50"/>
      <c r="B178" s="46"/>
      <c r="C178" s="46"/>
      <c r="D178" s="46"/>
      <c r="E178" s="46"/>
      <c r="F178" s="46"/>
      <c r="G178" s="46"/>
      <c r="H178" s="46"/>
      <c r="I178" s="46"/>
      <c r="J178" s="46"/>
      <c r="K178" s="46"/>
      <c r="L178" s="46"/>
      <c r="M178" s="46"/>
      <c r="N178" s="46"/>
      <c r="O178" s="46"/>
      <c r="P178" s="46"/>
      <c r="Q178" s="73"/>
    </row>
    <row r="179" spans="1:17" s="4" customFormat="1">
      <c r="A179" s="50"/>
      <c r="B179" s="46"/>
      <c r="C179" s="46"/>
      <c r="D179" s="46"/>
      <c r="E179" s="46"/>
      <c r="F179" s="46"/>
      <c r="G179" s="46"/>
      <c r="H179" s="46"/>
      <c r="I179" s="46"/>
      <c r="J179" s="46"/>
      <c r="K179" s="46"/>
      <c r="L179" s="46"/>
      <c r="M179" s="46"/>
      <c r="N179" s="46"/>
      <c r="O179" s="46"/>
      <c r="P179" s="46"/>
      <c r="Q179" s="73"/>
    </row>
    <row r="180" spans="1:17" s="4" customFormat="1">
      <c r="A180" s="50"/>
      <c r="B180" s="46"/>
      <c r="C180" s="46"/>
      <c r="D180" s="46"/>
      <c r="E180" s="46"/>
      <c r="F180" s="46"/>
      <c r="G180" s="46"/>
      <c r="H180" s="46"/>
      <c r="I180" s="46"/>
      <c r="J180" s="46"/>
      <c r="K180" s="46"/>
      <c r="L180" s="46"/>
      <c r="M180" s="46"/>
      <c r="N180" s="46"/>
      <c r="O180" s="46"/>
      <c r="P180" s="46"/>
      <c r="Q180" s="73"/>
    </row>
    <row r="181" spans="1:17" s="4" customFormat="1">
      <c r="A181" s="50"/>
      <c r="B181" s="46"/>
      <c r="C181" s="46"/>
      <c r="D181" s="46"/>
      <c r="E181" s="46"/>
      <c r="F181" s="46"/>
      <c r="G181" s="46"/>
      <c r="H181" s="46"/>
      <c r="I181" s="46"/>
      <c r="J181" s="46"/>
      <c r="K181" s="46"/>
      <c r="L181" s="46"/>
      <c r="M181" s="46"/>
      <c r="N181" s="46"/>
      <c r="O181" s="46"/>
      <c r="P181" s="46"/>
      <c r="Q181" s="73"/>
    </row>
    <row r="182" spans="1:17" s="4" customFormat="1">
      <c r="A182" s="50"/>
      <c r="B182" s="46"/>
      <c r="C182" s="46"/>
      <c r="D182" s="46"/>
      <c r="E182" s="46"/>
      <c r="F182" s="46"/>
      <c r="G182" s="46"/>
      <c r="H182" s="46"/>
      <c r="I182" s="46"/>
      <c r="J182" s="46"/>
      <c r="K182" s="46"/>
      <c r="L182" s="46"/>
      <c r="M182" s="46"/>
      <c r="N182" s="46"/>
      <c r="O182" s="46"/>
      <c r="P182" s="46"/>
      <c r="Q182" s="73"/>
    </row>
    <row r="183" spans="1:17" s="4" customFormat="1">
      <c r="A183" s="50"/>
      <c r="B183" s="46"/>
      <c r="C183" s="46"/>
      <c r="D183" s="46"/>
      <c r="E183" s="46"/>
      <c r="F183" s="46"/>
      <c r="G183" s="46"/>
      <c r="H183" s="46"/>
      <c r="I183" s="46"/>
      <c r="J183" s="46"/>
      <c r="K183" s="46"/>
      <c r="L183" s="46"/>
      <c r="M183" s="46"/>
      <c r="N183" s="46"/>
      <c r="O183" s="46"/>
      <c r="P183" s="46"/>
      <c r="Q183" s="73"/>
    </row>
    <row r="184" spans="1:17" s="4" customFormat="1">
      <c r="A184" s="50"/>
      <c r="B184" s="46"/>
      <c r="C184" s="46"/>
      <c r="D184" s="46"/>
      <c r="E184" s="46"/>
      <c r="F184" s="46"/>
      <c r="G184" s="46"/>
      <c r="H184" s="46"/>
      <c r="I184" s="46"/>
      <c r="J184" s="46"/>
      <c r="K184" s="46"/>
      <c r="L184" s="46"/>
      <c r="M184" s="46"/>
      <c r="N184" s="46"/>
      <c r="O184" s="46"/>
      <c r="P184" s="46"/>
      <c r="Q184" s="73"/>
    </row>
    <row r="185" spans="1:17" s="4" customFormat="1">
      <c r="A185" s="50"/>
      <c r="B185" s="46"/>
      <c r="C185" s="46"/>
      <c r="D185" s="46"/>
      <c r="E185" s="46"/>
      <c r="F185" s="46"/>
      <c r="G185" s="46"/>
      <c r="H185" s="46"/>
      <c r="I185" s="46"/>
      <c r="J185" s="46"/>
      <c r="K185" s="46"/>
      <c r="L185" s="46"/>
      <c r="M185" s="46"/>
      <c r="N185" s="46"/>
      <c r="O185" s="46"/>
      <c r="P185" s="46"/>
      <c r="Q185" s="73"/>
    </row>
    <row r="186" spans="1:17" s="4" customFormat="1">
      <c r="A186" s="50"/>
      <c r="B186" s="46"/>
      <c r="C186" s="46"/>
      <c r="D186" s="46"/>
      <c r="E186" s="46"/>
      <c r="F186" s="46"/>
      <c r="G186" s="46"/>
      <c r="H186" s="46"/>
      <c r="I186" s="46"/>
      <c r="J186" s="46"/>
      <c r="K186" s="46"/>
      <c r="L186" s="46"/>
      <c r="M186" s="46"/>
      <c r="N186" s="46"/>
      <c r="O186" s="46"/>
      <c r="P186" s="46"/>
      <c r="Q186" s="73"/>
    </row>
    <row r="187" spans="1:17" s="4" customFormat="1">
      <c r="A187" s="50"/>
      <c r="B187" s="46"/>
      <c r="C187" s="46"/>
      <c r="D187" s="46"/>
      <c r="E187" s="46"/>
      <c r="F187" s="46"/>
      <c r="G187" s="46"/>
      <c r="H187" s="46"/>
      <c r="I187" s="46"/>
      <c r="J187" s="46"/>
      <c r="K187" s="46"/>
      <c r="L187" s="46"/>
      <c r="M187" s="46"/>
      <c r="N187" s="46"/>
      <c r="O187" s="46"/>
      <c r="P187" s="46"/>
      <c r="Q187" s="73"/>
    </row>
    <row r="188" spans="1:17" s="4" customFormat="1">
      <c r="A188" s="50"/>
      <c r="B188" s="46"/>
      <c r="C188" s="46"/>
      <c r="D188" s="46"/>
      <c r="E188" s="46"/>
      <c r="F188" s="46"/>
      <c r="G188" s="46"/>
      <c r="H188" s="46"/>
      <c r="I188" s="46"/>
      <c r="J188" s="46"/>
      <c r="K188" s="46"/>
      <c r="L188" s="46"/>
      <c r="M188" s="46"/>
      <c r="N188" s="46"/>
      <c r="O188" s="46"/>
      <c r="P188" s="46"/>
      <c r="Q188" s="73"/>
    </row>
    <row r="189" spans="1:17" s="4" customFormat="1">
      <c r="A189" s="50"/>
      <c r="B189" s="46"/>
      <c r="C189" s="46"/>
      <c r="D189" s="46"/>
      <c r="E189" s="46"/>
      <c r="F189" s="46"/>
      <c r="G189" s="46"/>
      <c r="H189" s="46"/>
      <c r="I189" s="46"/>
      <c r="J189" s="46"/>
      <c r="K189" s="46"/>
      <c r="L189" s="46"/>
      <c r="M189" s="46"/>
      <c r="N189" s="46"/>
      <c r="O189" s="46"/>
      <c r="P189" s="46"/>
      <c r="Q189" s="73"/>
    </row>
    <row r="190" spans="1:17" s="4" customFormat="1">
      <c r="A190" s="50"/>
      <c r="B190" s="46"/>
      <c r="C190" s="46"/>
      <c r="D190" s="46"/>
      <c r="E190" s="46"/>
      <c r="F190" s="46"/>
      <c r="G190" s="46"/>
      <c r="H190" s="46"/>
      <c r="I190" s="46"/>
      <c r="J190" s="46"/>
      <c r="K190" s="46"/>
      <c r="L190" s="46"/>
      <c r="M190" s="46"/>
      <c r="N190" s="46"/>
      <c r="O190" s="46"/>
      <c r="P190" s="46"/>
      <c r="Q190" s="73"/>
    </row>
    <row r="191" spans="1:17" s="4" customFormat="1">
      <c r="A191" s="50"/>
      <c r="B191" s="46"/>
      <c r="C191" s="46"/>
      <c r="D191" s="46"/>
      <c r="E191" s="46"/>
      <c r="F191" s="46"/>
      <c r="G191" s="46"/>
      <c r="H191" s="46"/>
      <c r="I191" s="46"/>
      <c r="J191" s="46"/>
      <c r="K191" s="46"/>
      <c r="L191" s="46"/>
      <c r="M191" s="46"/>
      <c r="N191" s="46"/>
      <c r="O191" s="46"/>
      <c r="P191" s="46"/>
      <c r="Q191" s="73"/>
    </row>
    <row r="192" spans="1:17" s="4" customFormat="1">
      <c r="A192" s="50"/>
      <c r="B192" s="46"/>
      <c r="C192" s="46"/>
      <c r="D192" s="46"/>
      <c r="E192" s="46"/>
      <c r="F192" s="46"/>
      <c r="G192" s="46"/>
      <c r="H192" s="46"/>
      <c r="I192" s="46"/>
      <c r="J192" s="46"/>
      <c r="K192" s="46"/>
      <c r="L192" s="46"/>
      <c r="M192" s="46"/>
      <c r="N192" s="46"/>
      <c r="O192" s="46"/>
      <c r="P192" s="46"/>
      <c r="Q192" s="73"/>
    </row>
    <row r="193" spans="1:17" s="4" customFormat="1">
      <c r="A193" s="50"/>
      <c r="B193" s="46"/>
      <c r="C193" s="46"/>
      <c r="D193" s="46"/>
      <c r="E193" s="46"/>
      <c r="F193" s="46"/>
      <c r="G193" s="46"/>
      <c r="H193" s="46"/>
      <c r="I193" s="46"/>
      <c r="J193" s="46"/>
      <c r="K193" s="46"/>
      <c r="L193" s="46"/>
      <c r="M193" s="46"/>
      <c r="N193" s="46"/>
      <c r="O193" s="46"/>
      <c r="P193" s="46"/>
      <c r="Q193" s="73"/>
    </row>
    <row r="194" spans="1:17" s="4" customFormat="1">
      <c r="A194" s="50"/>
      <c r="B194" s="46"/>
      <c r="C194" s="46"/>
      <c r="D194" s="46"/>
      <c r="E194" s="46"/>
      <c r="F194" s="46"/>
      <c r="G194" s="46"/>
      <c r="H194" s="46"/>
      <c r="I194" s="46"/>
      <c r="J194" s="46"/>
      <c r="K194" s="46"/>
      <c r="L194" s="46"/>
      <c r="M194" s="46"/>
      <c r="N194" s="46"/>
      <c r="O194" s="46"/>
      <c r="P194" s="46"/>
      <c r="Q194" s="73"/>
    </row>
    <row r="195" spans="1:17" s="4" customFormat="1">
      <c r="A195" s="50"/>
      <c r="B195" s="46"/>
      <c r="C195" s="46"/>
      <c r="D195" s="46"/>
      <c r="E195" s="46"/>
      <c r="F195" s="46"/>
      <c r="G195" s="46"/>
      <c r="H195" s="46"/>
      <c r="I195" s="46"/>
      <c r="J195" s="46"/>
      <c r="K195" s="46"/>
      <c r="L195" s="46"/>
      <c r="M195" s="46"/>
      <c r="N195" s="46"/>
      <c r="O195" s="46"/>
      <c r="P195" s="46"/>
      <c r="Q195" s="73"/>
    </row>
    <row r="196" spans="1:17" s="4" customFormat="1">
      <c r="A196" s="50"/>
      <c r="B196" s="46"/>
      <c r="C196" s="46"/>
      <c r="D196" s="46"/>
      <c r="E196" s="46"/>
      <c r="F196" s="46"/>
      <c r="G196" s="46"/>
      <c r="H196" s="46"/>
      <c r="I196" s="46"/>
      <c r="J196" s="46"/>
      <c r="K196" s="46"/>
      <c r="L196" s="46"/>
      <c r="M196" s="46"/>
      <c r="N196" s="46"/>
      <c r="O196" s="46"/>
      <c r="P196" s="46"/>
      <c r="Q196" s="73"/>
    </row>
    <row r="197" spans="1:17" s="4" customFormat="1">
      <c r="A197" s="50"/>
      <c r="B197" s="46"/>
      <c r="C197" s="46"/>
      <c r="D197" s="46"/>
      <c r="E197" s="46"/>
      <c r="F197" s="46"/>
      <c r="G197" s="46"/>
      <c r="H197" s="46"/>
      <c r="I197" s="46"/>
      <c r="J197" s="46"/>
      <c r="K197" s="46"/>
      <c r="L197" s="46"/>
      <c r="M197" s="46"/>
      <c r="N197" s="46"/>
      <c r="O197" s="46"/>
      <c r="P197" s="46"/>
      <c r="Q197" s="73"/>
    </row>
    <row r="198" spans="1:17" s="4" customFormat="1">
      <c r="A198" s="50"/>
      <c r="B198" s="46"/>
      <c r="C198" s="46"/>
      <c r="D198" s="46"/>
      <c r="E198" s="46"/>
      <c r="F198" s="46"/>
      <c r="G198" s="46"/>
      <c r="H198" s="46"/>
      <c r="I198" s="46"/>
      <c r="J198" s="46"/>
      <c r="K198" s="46"/>
      <c r="L198" s="46"/>
      <c r="M198" s="46"/>
      <c r="N198" s="46"/>
      <c r="O198" s="46"/>
      <c r="P198" s="46"/>
      <c r="Q198" s="73"/>
    </row>
    <row r="199" spans="1:17" s="4" customFormat="1">
      <c r="A199" s="50"/>
      <c r="B199" s="46"/>
      <c r="C199" s="46"/>
      <c r="D199" s="46"/>
      <c r="E199" s="46"/>
      <c r="F199" s="46"/>
      <c r="G199" s="46"/>
      <c r="H199" s="46"/>
      <c r="I199" s="46"/>
      <c r="J199" s="46"/>
      <c r="K199" s="46"/>
      <c r="L199" s="46"/>
      <c r="M199" s="46"/>
      <c r="N199" s="46"/>
      <c r="O199" s="46"/>
      <c r="P199" s="46"/>
      <c r="Q199" s="73"/>
    </row>
    <row r="200" spans="1:17" s="4" customFormat="1">
      <c r="A200" s="50"/>
      <c r="B200" s="46"/>
      <c r="C200" s="46"/>
      <c r="D200" s="46"/>
      <c r="E200" s="46"/>
      <c r="F200" s="46"/>
      <c r="G200" s="46"/>
      <c r="H200" s="46"/>
      <c r="I200" s="46"/>
      <c r="J200" s="46"/>
      <c r="K200" s="46"/>
      <c r="L200" s="46"/>
      <c r="M200" s="46"/>
      <c r="N200" s="46"/>
      <c r="O200" s="46"/>
      <c r="P200" s="46"/>
      <c r="Q200" s="73"/>
    </row>
    <row r="201" spans="1:17" s="4" customFormat="1">
      <c r="A201" s="50"/>
      <c r="B201" s="46"/>
      <c r="C201" s="46"/>
      <c r="D201" s="46"/>
      <c r="E201" s="46"/>
      <c r="F201" s="46"/>
      <c r="G201" s="46"/>
      <c r="H201" s="46"/>
      <c r="I201" s="46"/>
      <c r="J201" s="46"/>
      <c r="K201" s="46"/>
      <c r="L201" s="46"/>
      <c r="M201" s="46"/>
      <c r="N201" s="46"/>
      <c r="O201" s="46"/>
      <c r="P201" s="46"/>
      <c r="Q201" s="73"/>
    </row>
    <row r="202" spans="1:17" s="4" customFormat="1">
      <c r="A202" s="50"/>
      <c r="B202" s="46"/>
      <c r="C202" s="46"/>
      <c r="D202" s="46"/>
      <c r="E202" s="46"/>
      <c r="F202" s="46"/>
      <c r="G202" s="46"/>
      <c r="H202" s="46"/>
      <c r="I202" s="46"/>
      <c r="J202" s="46"/>
      <c r="K202" s="46"/>
      <c r="L202" s="46"/>
      <c r="M202" s="46"/>
      <c r="N202" s="46"/>
      <c r="O202" s="46"/>
      <c r="P202" s="46"/>
      <c r="Q202" s="73"/>
    </row>
    <row r="203" spans="1:17" s="4" customFormat="1">
      <c r="A203" s="50"/>
      <c r="B203" s="46"/>
      <c r="C203" s="46"/>
      <c r="D203" s="46"/>
      <c r="E203" s="46"/>
      <c r="F203" s="46"/>
      <c r="G203" s="46"/>
      <c r="H203" s="46"/>
      <c r="I203" s="46"/>
      <c r="J203" s="46"/>
      <c r="K203" s="46"/>
      <c r="L203" s="46"/>
      <c r="M203" s="46"/>
      <c r="N203" s="46"/>
      <c r="O203" s="46"/>
      <c r="P203" s="46"/>
      <c r="Q203" s="73"/>
    </row>
    <row r="204" spans="1:17" s="4" customFormat="1">
      <c r="A204" s="50"/>
      <c r="B204" s="46"/>
      <c r="C204" s="46"/>
      <c r="D204" s="46"/>
      <c r="E204" s="46"/>
      <c r="F204" s="46"/>
      <c r="G204" s="46"/>
      <c r="H204" s="46"/>
      <c r="I204" s="46"/>
      <c r="J204" s="46"/>
      <c r="K204" s="46"/>
      <c r="L204" s="46"/>
      <c r="M204" s="46"/>
      <c r="N204" s="46"/>
      <c r="O204" s="46"/>
      <c r="P204" s="46"/>
      <c r="Q204" s="73"/>
    </row>
    <row r="205" spans="1:17" s="4" customFormat="1">
      <c r="A205" s="50"/>
      <c r="B205" s="46"/>
      <c r="C205" s="46"/>
      <c r="D205" s="46"/>
      <c r="E205" s="46"/>
      <c r="F205" s="46"/>
      <c r="G205" s="46"/>
      <c r="H205" s="46"/>
      <c r="I205" s="46"/>
      <c r="J205" s="46"/>
      <c r="K205" s="46"/>
      <c r="L205" s="46"/>
      <c r="M205" s="46"/>
      <c r="N205" s="46"/>
      <c r="O205" s="46"/>
      <c r="P205" s="46"/>
      <c r="Q205" s="73"/>
    </row>
    <row r="206" spans="1:17" s="4" customFormat="1">
      <c r="A206" s="50"/>
      <c r="B206" s="46"/>
      <c r="C206" s="46"/>
      <c r="D206" s="46"/>
      <c r="E206" s="46"/>
      <c r="F206" s="46"/>
      <c r="G206" s="46"/>
      <c r="H206" s="46"/>
      <c r="I206" s="46"/>
      <c r="J206" s="46"/>
      <c r="K206" s="46"/>
      <c r="L206" s="46"/>
      <c r="M206" s="46"/>
      <c r="N206" s="46"/>
      <c r="O206" s="46"/>
      <c r="P206" s="46"/>
      <c r="Q206" s="73"/>
    </row>
    <row r="207" spans="1:17" s="4" customFormat="1">
      <c r="A207" s="50"/>
      <c r="B207" s="46"/>
      <c r="C207" s="46"/>
      <c r="D207" s="46"/>
      <c r="E207" s="46"/>
      <c r="F207" s="46"/>
      <c r="G207" s="46"/>
      <c r="H207" s="46"/>
      <c r="I207" s="46"/>
      <c r="J207" s="46"/>
      <c r="K207" s="46"/>
      <c r="L207" s="46"/>
      <c r="M207" s="46"/>
      <c r="N207" s="46"/>
      <c r="O207" s="46"/>
      <c r="P207" s="46"/>
      <c r="Q207" s="73"/>
    </row>
    <row r="208" spans="1:17" s="4" customFormat="1">
      <c r="A208" s="50"/>
      <c r="B208" s="46"/>
      <c r="C208" s="46"/>
      <c r="D208" s="46"/>
      <c r="E208" s="46"/>
      <c r="F208" s="46"/>
      <c r="G208" s="46"/>
      <c r="H208" s="46"/>
      <c r="I208" s="46"/>
      <c r="J208" s="46"/>
      <c r="K208" s="46"/>
      <c r="L208" s="46"/>
      <c r="M208" s="46"/>
      <c r="N208" s="46"/>
      <c r="O208" s="46"/>
      <c r="P208" s="46"/>
      <c r="Q208" s="73"/>
    </row>
    <row r="209" spans="1:17" s="4" customFormat="1">
      <c r="A209" s="50"/>
      <c r="B209" s="46"/>
      <c r="C209" s="46"/>
      <c r="D209" s="46"/>
      <c r="E209" s="46"/>
      <c r="F209" s="46"/>
      <c r="G209" s="46"/>
      <c r="H209" s="46"/>
      <c r="I209" s="46"/>
      <c r="J209" s="46"/>
      <c r="K209" s="46"/>
      <c r="L209" s="46"/>
      <c r="M209" s="46"/>
      <c r="N209" s="46"/>
      <c r="O209" s="46"/>
      <c r="P209" s="46"/>
      <c r="Q209" s="73"/>
    </row>
    <row r="210" spans="1:17" s="4" customFormat="1">
      <c r="A210" s="50"/>
      <c r="B210" s="46"/>
      <c r="C210" s="46"/>
      <c r="D210" s="46"/>
      <c r="E210" s="46"/>
      <c r="F210" s="46"/>
      <c r="G210" s="46"/>
      <c r="H210" s="46"/>
      <c r="I210" s="46"/>
      <c r="J210" s="46"/>
      <c r="K210" s="46"/>
      <c r="L210" s="46"/>
      <c r="M210" s="46"/>
      <c r="N210" s="46"/>
      <c r="O210" s="46"/>
      <c r="P210" s="46"/>
      <c r="Q210" s="73"/>
    </row>
    <row r="211" spans="1:17" s="4" customFormat="1">
      <c r="A211" s="50"/>
      <c r="B211" s="46"/>
      <c r="C211" s="46"/>
      <c r="D211" s="46"/>
      <c r="E211" s="46"/>
      <c r="F211" s="46"/>
      <c r="G211" s="46"/>
      <c r="H211" s="46"/>
      <c r="I211" s="46"/>
      <c r="J211" s="46"/>
      <c r="K211" s="46"/>
      <c r="L211" s="46"/>
      <c r="M211" s="46"/>
      <c r="N211" s="46"/>
      <c r="O211" s="46"/>
      <c r="P211" s="46"/>
      <c r="Q211" s="73"/>
    </row>
    <row r="212" spans="1:17" s="4" customFormat="1">
      <c r="A212" s="50"/>
      <c r="B212" s="46"/>
      <c r="C212" s="46"/>
      <c r="D212" s="46"/>
      <c r="E212" s="46"/>
      <c r="F212" s="46"/>
      <c r="G212" s="46"/>
      <c r="H212" s="46"/>
      <c r="I212" s="46"/>
      <c r="J212" s="46"/>
      <c r="K212" s="46"/>
      <c r="L212" s="46"/>
      <c r="M212" s="46"/>
      <c r="N212" s="46"/>
      <c r="O212" s="46"/>
      <c r="P212" s="46"/>
      <c r="Q212" s="73"/>
    </row>
    <row r="213" spans="1:17" s="4" customFormat="1">
      <c r="A213" s="50"/>
      <c r="B213" s="46"/>
      <c r="C213" s="46"/>
      <c r="D213" s="46"/>
      <c r="E213" s="46"/>
      <c r="F213" s="46"/>
      <c r="G213" s="46"/>
      <c r="H213" s="46"/>
      <c r="I213" s="46"/>
      <c r="J213" s="46"/>
      <c r="K213" s="46"/>
      <c r="L213" s="46"/>
      <c r="M213" s="46"/>
      <c r="N213" s="46"/>
      <c r="O213" s="46"/>
      <c r="P213" s="46"/>
      <c r="Q213" s="73"/>
    </row>
    <row r="214" spans="1:17" s="4" customFormat="1">
      <c r="A214" s="50"/>
      <c r="B214" s="46"/>
      <c r="C214" s="46"/>
      <c r="D214" s="46"/>
      <c r="E214" s="46"/>
      <c r="F214" s="46"/>
      <c r="G214" s="46"/>
      <c r="H214" s="46"/>
      <c r="I214" s="46"/>
      <c r="J214" s="46"/>
      <c r="K214" s="46"/>
      <c r="L214" s="46"/>
      <c r="M214" s="46"/>
      <c r="N214" s="46"/>
      <c r="O214" s="46"/>
      <c r="P214" s="46"/>
      <c r="Q214" s="73"/>
    </row>
    <row r="215" spans="1:17" s="4" customFormat="1">
      <c r="A215" s="50"/>
      <c r="B215" s="46"/>
      <c r="C215" s="46"/>
      <c r="D215" s="46"/>
      <c r="E215" s="46"/>
      <c r="F215" s="46"/>
      <c r="G215" s="46"/>
      <c r="H215" s="46"/>
      <c r="I215" s="46"/>
      <c r="J215" s="46"/>
      <c r="K215" s="46"/>
      <c r="L215" s="46"/>
      <c r="M215" s="46"/>
      <c r="N215" s="46"/>
      <c r="O215" s="46"/>
      <c r="P215" s="46"/>
      <c r="Q215" s="73"/>
    </row>
    <row r="216" spans="1:17" s="4" customFormat="1">
      <c r="A216" s="50"/>
      <c r="B216" s="46"/>
      <c r="C216" s="46"/>
      <c r="D216" s="46"/>
      <c r="E216" s="46"/>
      <c r="F216" s="46"/>
      <c r="G216" s="46"/>
      <c r="H216" s="46"/>
      <c r="I216" s="46"/>
      <c r="J216" s="46"/>
      <c r="K216" s="46"/>
      <c r="L216" s="46"/>
      <c r="M216" s="46"/>
      <c r="N216" s="46"/>
      <c r="O216" s="46"/>
      <c r="P216" s="46"/>
      <c r="Q216" s="73"/>
    </row>
    <row r="217" spans="1:17" s="4" customFormat="1">
      <c r="A217" s="50"/>
      <c r="B217" s="46"/>
      <c r="C217" s="46"/>
      <c r="D217" s="46"/>
      <c r="E217" s="46"/>
      <c r="F217" s="46"/>
      <c r="G217" s="46"/>
      <c r="H217" s="46"/>
      <c r="I217" s="46"/>
      <c r="J217" s="46"/>
      <c r="K217" s="46"/>
      <c r="L217" s="46"/>
      <c r="M217" s="46"/>
      <c r="N217" s="46"/>
      <c r="O217" s="46"/>
      <c r="P217" s="46"/>
      <c r="Q217" s="73"/>
    </row>
    <row r="218" spans="1:17" s="4" customFormat="1">
      <c r="A218" s="50"/>
      <c r="B218" s="46"/>
      <c r="C218" s="46"/>
      <c r="D218" s="46"/>
      <c r="E218" s="46"/>
      <c r="F218" s="46"/>
      <c r="G218" s="46"/>
      <c r="H218" s="46"/>
      <c r="I218" s="46"/>
      <c r="J218" s="46"/>
      <c r="K218" s="46"/>
      <c r="L218" s="46"/>
      <c r="M218" s="46"/>
      <c r="N218" s="46"/>
      <c r="O218" s="46"/>
      <c r="P218" s="46"/>
      <c r="Q218" s="73"/>
    </row>
    <row r="219" spans="1:17" s="4" customFormat="1">
      <c r="A219" s="50"/>
      <c r="B219" s="46"/>
      <c r="C219" s="46"/>
      <c r="D219" s="46"/>
      <c r="E219" s="46"/>
      <c r="F219" s="46"/>
      <c r="G219" s="46"/>
      <c r="H219" s="46"/>
      <c r="I219" s="46"/>
      <c r="J219" s="46"/>
      <c r="K219" s="46"/>
      <c r="L219" s="46"/>
      <c r="M219" s="46"/>
      <c r="N219" s="46"/>
      <c r="O219" s="46"/>
      <c r="P219" s="46"/>
      <c r="Q219" s="73"/>
    </row>
    <row r="220" spans="1:17" s="4" customFormat="1">
      <c r="A220" s="50"/>
      <c r="B220" s="46"/>
      <c r="C220" s="46"/>
      <c r="D220" s="46"/>
      <c r="E220" s="46"/>
      <c r="F220" s="46"/>
      <c r="G220" s="46"/>
      <c r="H220" s="46"/>
      <c r="I220" s="46"/>
      <c r="J220" s="46"/>
      <c r="K220" s="46"/>
      <c r="L220" s="46"/>
      <c r="M220" s="46"/>
      <c r="N220" s="46"/>
      <c r="O220" s="46"/>
      <c r="P220" s="46"/>
      <c r="Q220" s="73"/>
    </row>
    <row r="221" spans="1:17" s="4" customFormat="1">
      <c r="A221" s="50"/>
      <c r="B221" s="46"/>
      <c r="C221" s="46"/>
      <c r="D221" s="46"/>
      <c r="E221" s="46"/>
      <c r="F221" s="46"/>
      <c r="G221" s="46"/>
      <c r="H221" s="46"/>
      <c r="I221" s="46"/>
      <c r="J221" s="46"/>
      <c r="K221" s="46"/>
      <c r="L221" s="46"/>
      <c r="M221" s="46"/>
      <c r="N221" s="46"/>
      <c r="O221" s="46"/>
      <c r="P221" s="46"/>
      <c r="Q221" s="73"/>
    </row>
    <row r="222" spans="1:17" s="4" customFormat="1">
      <c r="A222" s="50"/>
      <c r="B222" s="46"/>
      <c r="C222" s="46"/>
      <c r="D222" s="46"/>
      <c r="E222" s="46"/>
      <c r="F222" s="46"/>
      <c r="G222" s="46"/>
      <c r="H222" s="46"/>
      <c r="I222" s="46"/>
      <c r="J222" s="46"/>
      <c r="K222" s="46"/>
      <c r="L222" s="46"/>
      <c r="M222" s="46"/>
      <c r="N222" s="46"/>
      <c r="O222" s="46"/>
      <c r="P222" s="46"/>
      <c r="Q222" s="73"/>
    </row>
    <row r="223" spans="1:17" s="4" customFormat="1">
      <c r="A223" s="50"/>
      <c r="B223" s="46"/>
      <c r="C223" s="46"/>
      <c r="D223" s="46"/>
      <c r="E223" s="46"/>
      <c r="F223" s="46"/>
      <c r="G223" s="46"/>
      <c r="H223" s="46"/>
      <c r="I223" s="46"/>
      <c r="J223" s="46"/>
      <c r="K223" s="46"/>
      <c r="L223" s="46"/>
      <c r="M223" s="46"/>
      <c r="N223" s="46"/>
      <c r="O223" s="46"/>
      <c r="P223" s="46"/>
      <c r="Q223" s="73"/>
    </row>
    <row r="224" spans="1:17" s="4" customFormat="1">
      <c r="A224" s="50"/>
      <c r="B224" s="46"/>
      <c r="C224" s="46"/>
      <c r="D224" s="46"/>
      <c r="E224" s="46"/>
      <c r="F224" s="46"/>
      <c r="G224" s="46"/>
      <c r="H224" s="46"/>
      <c r="I224" s="46"/>
      <c r="J224" s="46"/>
      <c r="K224" s="46"/>
      <c r="L224" s="46"/>
      <c r="M224" s="46"/>
      <c r="N224" s="46"/>
      <c r="O224" s="46"/>
      <c r="P224" s="46"/>
      <c r="Q224" s="73"/>
    </row>
    <row r="225" spans="1:17" s="4" customFormat="1">
      <c r="A225" s="50"/>
      <c r="B225" s="46"/>
      <c r="C225" s="46"/>
      <c r="D225" s="46"/>
      <c r="E225" s="46"/>
      <c r="F225" s="46"/>
      <c r="G225" s="46"/>
      <c r="H225" s="46"/>
      <c r="I225" s="46"/>
      <c r="J225" s="46"/>
      <c r="K225" s="46"/>
      <c r="L225" s="46"/>
      <c r="M225" s="46"/>
      <c r="N225" s="46"/>
      <c r="O225" s="46"/>
      <c r="P225" s="46"/>
      <c r="Q225" s="73"/>
    </row>
    <row r="226" spans="1:17" s="4" customFormat="1">
      <c r="A226" s="50"/>
      <c r="B226" s="46"/>
      <c r="C226" s="46"/>
      <c r="D226" s="46"/>
      <c r="E226" s="46"/>
      <c r="F226" s="46"/>
      <c r="G226" s="46"/>
      <c r="H226" s="46"/>
      <c r="I226" s="46"/>
      <c r="J226" s="46"/>
      <c r="K226" s="46"/>
      <c r="L226" s="46"/>
      <c r="M226" s="46"/>
      <c r="N226" s="46"/>
      <c r="O226" s="46"/>
      <c r="P226" s="46"/>
      <c r="Q226" s="73"/>
    </row>
    <row r="227" spans="1:17" s="4" customFormat="1">
      <c r="A227" s="50"/>
      <c r="B227" s="46"/>
      <c r="C227" s="46"/>
      <c r="D227" s="46"/>
      <c r="E227" s="46"/>
      <c r="F227" s="46"/>
      <c r="G227" s="46"/>
      <c r="H227" s="46"/>
      <c r="I227" s="46"/>
      <c r="J227" s="46"/>
      <c r="K227" s="46"/>
      <c r="L227" s="46"/>
      <c r="M227" s="46"/>
      <c r="N227" s="46"/>
      <c r="O227" s="46"/>
      <c r="P227" s="46"/>
      <c r="Q227" s="73"/>
    </row>
    <row r="228" spans="1:17" s="4" customFormat="1">
      <c r="A228" s="50"/>
      <c r="B228" s="46"/>
      <c r="C228" s="46"/>
      <c r="D228" s="46"/>
      <c r="E228" s="46"/>
      <c r="F228" s="46"/>
      <c r="G228" s="46"/>
      <c r="H228" s="46"/>
      <c r="I228" s="46"/>
      <c r="J228" s="46"/>
      <c r="K228" s="46"/>
      <c r="L228" s="46"/>
      <c r="M228" s="46"/>
      <c r="N228" s="46"/>
      <c r="O228" s="46"/>
      <c r="P228" s="46"/>
      <c r="Q228" s="73"/>
    </row>
    <row r="229" spans="1:17" s="4" customFormat="1">
      <c r="A229" s="50"/>
      <c r="B229" s="46"/>
      <c r="C229" s="46"/>
      <c r="D229" s="46"/>
      <c r="E229" s="46"/>
      <c r="F229" s="46"/>
      <c r="G229" s="46"/>
      <c r="H229" s="46"/>
      <c r="I229" s="46"/>
      <c r="J229" s="46"/>
      <c r="K229" s="46"/>
      <c r="L229" s="46"/>
      <c r="M229" s="46"/>
      <c r="N229" s="46"/>
      <c r="O229" s="46"/>
      <c r="P229" s="46"/>
      <c r="Q229" s="73"/>
    </row>
    <row r="230" spans="1:17" s="4" customFormat="1">
      <c r="A230" s="50"/>
      <c r="B230" s="46"/>
      <c r="C230" s="46"/>
      <c r="D230" s="46"/>
      <c r="E230" s="46"/>
      <c r="F230" s="46"/>
      <c r="G230" s="46"/>
      <c r="H230" s="46"/>
      <c r="I230" s="46"/>
      <c r="J230" s="46"/>
      <c r="K230" s="46"/>
      <c r="L230" s="46"/>
      <c r="M230" s="46"/>
      <c r="N230" s="46"/>
      <c r="O230" s="46"/>
      <c r="P230" s="46"/>
      <c r="Q230" s="73"/>
    </row>
    <row r="231" spans="1:17" s="4" customFormat="1">
      <c r="A231" s="50"/>
      <c r="B231" s="46"/>
      <c r="C231" s="46"/>
      <c r="D231" s="46"/>
      <c r="E231" s="46"/>
      <c r="F231" s="46"/>
      <c r="G231" s="46"/>
      <c r="H231" s="46"/>
      <c r="I231" s="46"/>
      <c r="J231" s="46"/>
      <c r="K231" s="46"/>
      <c r="L231" s="46"/>
      <c r="M231" s="46"/>
      <c r="N231" s="46"/>
      <c r="O231" s="46"/>
      <c r="P231" s="46"/>
      <c r="Q231" s="73"/>
    </row>
    <row r="232" spans="1:17" s="4" customFormat="1">
      <c r="A232" s="50"/>
      <c r="B232" s="46"/>
      <c r="C232" s="46"/>
      <c r="D232" s="46"/>
      <c r="E232" s="46"/>
      <c r="F232" s="46"/>
      <c r="G232" s="46"/>
      <c r="H232" s="46"/>
      <c r="I232" s="46"/>
      <c r="J232" s="46"/>
      <c r="K232" s="46"/>
      <c r="L232" s="46"/>
      <c r="M232" s="46"/>
      <c r="N232" s="46"/>
      <c r="O232" s="46"/>
      <c r="P232" s="46"/>
      <c r="Q232" s="73"/>
    </row>
    <row r="233" spans="1:17" s="4" customFormat="1">
      <c r="A233" s="50"/>
      <c r="B233" s="46"/>
      <c r="C233" s="46"/>
      <c r="D233" s="46"/>
      <c r="E233" s="46"/>
      <c r="F233" s="46"/>
      <c r="G233" s="46"/>
      <c r="H233" s="46"/>
      <c r="I233" s="46"/>
      <c r="J233" s="46"/>
      <c r="K233" s="46"/>
      <c r="L233" s="46"/>
      <c r="M233" s="46"/>
      <c r="N233" s="46"/>
      <c r="O233" s="46"/>
      <c r="P233" s="46"/>
      <c r="Q233" s="73"/>
    </row>
    <row r="234" spans="1:17" s="4" customFormat="1">
      <c r="A234" s="50"/>
      <c r="B234" s="46"/>
      <c r="C234" s="46"/>
      <c r="D234" s="46"/>
      <c r="E234" s="46"/>
      <c r="F234" s="46"/>
      <c r="G234" s="46"/>
      <c r="H234" s="46"/>
      <c r="I234" s="46"/>
      <c r="J234" s="46"/>
      <c r="K234" s="46"/>
      <c r="L234" s="46"/>
      <c r="M234" s="46"/>
      <c r="N234" s="46"/>
      <c r="O234" s="46"/>
      <c r="P234" s="46"/>
      <c r="Q234" s="73"/>
    </row>
    <row r="235" spans="1:17" s="4" customFormat="1">
      <c r="A235" s="50"/>
      <c r="B235" s="46"/>
      <c r="C235" s="46"/>
      <c r="D235" s="46"/>
      <c r="E235" s="46"/>
      <c r="F235" s="46"/>
      <c r="G235" s="46"/>
      <c r="H235" s="46"/>
      <c r="I235" s="46"/>
      <c r="J235" s="46"/>
      <c r="K235" s="46"/>
      <c r="L235" s="46"/>
      <c r="M235" s="46"/>
      <c r="N235" s="46"/>
      <c r="O235" s="46"/>
      <c r="P235" s="46"/>
      <c r="Q235" s="73"/>
    </row>
    <row r="236" spans="1:17" s="4" customFormat="1">
      <c r="A236" s="50"/>
      <c r="B236" s="46"/>
      <c r="C236" s="46"/>
      <c r="D236" s="46"/>
      <c r="E236" s="46"/>
      <c r="F236" s="46"/>
      <c r="G236" s="46"/>
      <c r="H236" s="46"/>
      <c r="I236" s="46"/>
      <c r="J236" s="46"/>
      <c r="K236" s="46"/>
      <c r="L236" s="46"/>
      <c r="M236" s="46"/>
      <c r="N236" s="46"/>
      <c r="O236" s="46"/>
      <c r="P236" s="46"/>
      <c r="Q236" s="73"/>
    </row>
    <row r="237" spans="1:17" s="4" customFormat="1">
      <c r="A237" s="50"/>
      <c r="B237" s="46"/>
      <c r="C237" s="46"/>
      <c r="D237" s="46"/>
      <c r="E237" s="46"/>
      <c r="F237" s="46"/>
      <c r="G237" s="46"/>
      <c r="H237" s="46"/>
      <c r="I237" s="46"/>
      <c r="J237" s="46"/>
      <c r="K237" s="46"/>
      <c r="L237" s="46"/>
      <c r="M237" s="46"/>
      <c r="N237" s="46"/>
      <c r="O237" s="46"/>
      <c r="P237" s="46"/>
      <c r="Q237" s="73"/>
    </row>
    <row r="238" spans="1:17" s="4" customFormat="1">
      <c r="A238" s="50"/>
      <c r="B238" s="46"/>
      <c r="C238" s="46"/>
      <c r="D238" s="46"/>
      <c r="E238" s="46"/>
      <c r="F238" s="46"/>
      <c r="G238" s="46"/>
      <c r="H238" s="46"/>
      <c r="I238" s="46"/>
      <c r="J238" s="46"/>
      <c r="K238" s="46"/>
      <c r="L238" s="46"/>
      <c r="M238" s="46"/>
      <c r="N238" s="46"/>
      <c r="O238" s="46"/>
      <c r="P238" s="46"/>
      <c r="Q238" s="73"/>
    </row>
    <row r="239" spans="1:17" s="4" customFormat="1">
      <c r="A239" s="50"/>
      <c r="B239" s="46"/>
      <c r="C239" s="46"/>
      <c r="D239" s="46"/>
      <c r="E239" s="46"/>
      <c r="F239" s="46"/>
      <c r="G239" s="46"/>
      <c r="H239" s="46"/>
      <c r="I239" s="46"/>
      <c r="J239" s="46"/>
      <c r="K239" s="46"/>
      <c r="L239" s="46"/>
      <c r="M239" s="46"/>
      <c r="N239" s="46"/>
      <c r="O239" s="46"/>
      <c r="P239" s="46"/>
      <c r="Q239" s="73"/>
    </row>
    <row r="240" spans="1:17" s="4" customFormat="1">
      <c r="A240" s="50"/>
      <c r="B240" s="46"/>
      <c r="C240" s="46"/>
      <c r="D240" s="46"/>
      <c r="E240" s="46"/>
      <c r="F240" s="46"/>
      <c r="G240" s="46"/>
      <c r="H240" s="46"/>
      <c r="I240" s="46"/>
      <c r="J240" s="46"/>
      <c r="K240" s="46"/>
      <c r="L240" s="46"/>
      <c r="M240" s="46"/>
      <c r="N240" s="46"/>
      <c r="O240" s="46"/>
      <c r="P240" s="46"/>
      <c r="Q240" s="73"/>
    </row>
    <row r="241" spans="1:17" s="4" customFormat="1">
      <c r="A241" s="50"/>
      <c r="B241" s="46"/>
      <c r="C241" s="46"/>
      <c r="D241" s="46"/>
      <c r="E241" s="46"/>
      <c r="F241" s="46"/>
      <c r="G241" s="46"/>
      <c r="H241" s="46"/>
      <c r="I241" s="46"/>
      <c r="J241" s="46"/>
      <c r="K241" s="46"/>
      <c r="L241" s="46"/>
      <c r="M241" s="46"/>
      <c r="N241" s="46"/>
      <c r="O241" s="46"/>
      <c r="P241" s="46"/>
      <c r="Q241" s="73"/>
    </row>
    <row r="242" spans="1:17" s="4" customFormat="1">
      <c r="A242" s="50"/>
      <c r="B242" s="46"/>
      <c r="C242" s="46"/>
      <c r="D242" s="46"/>
      <c r="E242" s="46"/>
      <c r="F242" s="46"/>
      <c r="G242" s="46"/>
      <c r="H242" s="46"/>
      <c r="I242" s="46"/>
      <c r="J242" s="46"/>
      <c r="K242" s="46"/>
      <c r="L242" s="46"/>
      <c r="M242" s="46"/>
      <c r="N242" s="46"/>
      <c r="O242" s="46"/>
      <c r="P242" s="46"/>
      <c r="Q242" s="73"/>
    </row>
    <row r="243" spans="1:17" s="4" customFormat="1">
      <c r="A243" s="50"/>
      <c r="B243" s="46"/>
      <c r="C243" s="46"/>
      <c r="D243" s="46"/>
      <c r="E243" s="46"/>
      <c r="F243" s="46"/>
      <c r="G243" s="46"/>
      <c r="H243" s="46"/>
      <c r="I243" s="46"/>
      <c r="J243" s="46"/>
      <c r="K243" s="46"/>
      <c r="L243" s="46"/>
      <c r="M243" s="46"/>
      <c r="N243" s="46"/>
      <c r="O243" s="46"/>
      <c r="P243" s="46"/>
      <c r="Q243" s="73"/>
    </row>
    <row r="244" spans="1:17" s="4" customFormat="1">
      <c r="A244" s="50"/>
      <c r="B244" s="46"/>
      <c r="C244" s="46"/>
      <c r="D244" s="46"/>
      <c r="E244" s="46"/>
      <c r="F244" s="46"/>
      <c r="G244" s="46"/>
      <c r="H244" s="46"/>
      <c r="I244" s="46"/>
      <c r="J244" s="46"/>
      <c r="K244" s="46"/>
      <c r="L244" s="46"/>
      <c r="M244" s="46"/>
      <c r="N244" s="46"/>
      <c r="O244" s="46"/>
      <c r="P244" s="46"/>
      <c r="Q244" s="73"/>
    </row>
    <row r="245" spans="1:17" s="4" customFormat="1">
      <c r="A245" s="50"/>
      <c r="B245" s="46"/>
      <c r="C245" s="46"/>
      <c r="D245" s="46"/>
      <c r="E245" s="46"/>
      <c r="F245" s="46"/>
      <c r="G245" s="46"/>
      <c r="H245" s="46"/>
      <c r="I245" s="46"/>
      <c r="J245" s="46"/>
      <c r="K245" s="46"/>
      <c r="L245" s="46"/>
      <c r="M245" s="46"/>
      <c r="N245" s="46"/>
      <c r="O245" s="46"/>
      <c r="P245" s="46"/>
      <c r="Q245" s="73"/>
    </row>
    <row r="246" spans="1:17" s="4" customFormat="1">
      <c r="A246" s="50"/>
      <c r="B246" s="46"/>
      <c r="C246" s="46"/>
      <c r="D246" s="46"/>
      <c r="E246" s="46"/>
      <c r="F246" s="46"/>
      <c r="G246" s="46"/>
      <c r="H246" s="46"/>
      <c r="I246" s="46"/>
      <c r="J246" s="46"/>
      <c r="K246" s="46"/>
      <c r="L246" s="46"/>
      <c r="M246" s="46"/>
      <c r="N246" s="46"/>
      <c r="O246" s="46"/>
      <c r="P246" s="46"/>
      <c r="Q246" s="73"/>
    </row>
    <row r="247" spans="1:17" s="4" customFormat="1">
      <c r="A247" s="50"/>
      <c r="B247" s="46"/>
      <c r="C247" s="46"/>
      <c r="D247" s="46"/>
      <c r="E247" s="46"/>
      <c r="F247" s="46"/>
      <c r="G247" s="46"/>
      <c r="H247" s="46"/>
      <c r="I247" s="46"/>
      <c r="J247" s="46"/>
      <c r="K247" s="46"/>
      <c r="L247" s="46"/>
      <c r="M247" s="46"/>
      <c r="N247" s="46"/>
      <c r="O247" s="46"/>
      <c r="P247" s="46"/>
      <c r="Q247" s="73"/>
    </row>
    <row r="248" spans="1:17" s="4" customFormat="1">
      <c r="A248" s="50"/>
      <c r="B248" s="46"/>
      <c r="C248" s="46"/>
      <c r="D248" s="46"/>
      <c r="E248" s="46"/>
      <c r="F248" s="46"/>
      <c r="G248" s="46"/>
      <c r="H248" s="46"/>
      <c r="I248" s="46"/>
      <c r="J248" s="46"/>
      <c r="K248" s="46"/>
      <c r="L248" s="46"/>
      <c r="M248" s="46"/>
      <c r="N248" s="46"/>
      <c r="O248" s="46"/>
      <c r="P248" s="46"/>
      <c r="Q248" s="73"/>
    </row>
    <row r="249" spans="1:17" s="4" customFormat="1">
      <c r="A249" s="50"/>
      <c r="B249" s="46"/>
      <c r="C249" s="46"/>
      <c r="D249" s="46"/>
      <c r="E249" s="46"/>
      <c r="F249" s="46"/>
      <c r="G249" s="46"/>
      <c r="H249" s="46"/>
      <c r="I249" s="46"/>
      <c r="J249" s="46"/>
      <c r="K249" s="46"/>
      <c r="L249" s="46"/>
      <c r="M249" s="46"/>
      <c r="N249" s="46"/>
      <c r="O249" s="46"/>
      <c r="P249" s="46"/>
      <c r="Q249" s="73"/>
    </row>
    <row r="250" spans="1:17" s="4" customFormat="1">
      <c r="A250" s="50"/>
      <c r="B250" s="46"/>
      <c r="C250" s="46"/>
      <c r="D250" s="46"/>
      <c r="E250" s="46"/>
      <c r="F250" s="46"/>
      <c r="G250" s="46"/>
      <c r="H250" s="46"/>
      <c r="I250" s="46"/>
      <c r="J250" s="46"/>
      <c r="K250" s="46"/>
      <c r="L250" s="46"/>
      <c r="M250" s="46"/>
      <c r="N250" s="46"/>
      <c r="O250" s="46"/>
      <c r="P250" s="46"/>
      <c r="Q250" s="73"/>
    </row>
    <row r="251" spans="1:17" s="4" customFormat="1">
      <c r="A251" s="50"/>
      <c r="B251" s="46"/>
      <c r="C251" s="46"/>
      <c r="D251" s="46"/>
      <c r="E251" s="46"/>
      <c r="F251" s="46"/>
      <c r="G251" s="46"/>
      <c r="H251" s="46"/>
      <c r="I251" s="46"/>
      <c r="J251" s="46"/>
      <c r="K251" s="46"/>
      <c r="L251" s="46"/>
      <c r="M251" s="46"/>
      <c r="N251" s="46"/>
      <c r="O251" s="46"/>
      <c r="P251" s="46"/>
      <c r="Q251" s="73"/>
    </row>
    <row r="252" spans="1:17" s="4" customFormat="1">
      <c r="A252" s="50"/>
      <c r="B252" s="46"/>
      <c r="C252" s="46"/>
      <c r="D252" s="46"/>
      <c r="E252" s="46"/>
      <c r="F252" s="46"/>
      <c r="G252" s="46"/>
      <c r="H252" s="46"/>
      <c r="I252" s="46"/>
      <c r="J252" s="46"/>
      <c r="K252" s="46"/>
      <c r="L252" s="46"/>
      <c r="M252" s="46"/>
      <c r="N252" s="46"/>
      <c r="O252" s="46"/>
      <c r="P252" s="46"/>
      <c r="Q252" s="73"/>
    </row>
    <row r="253" spans="1:17" s="4" customFormat="1">
      <c r="A253" s="50"/>
      <c r="B253" s="46"/>
      <c r="C253" s="46"/>
      <c r="D253" s="46"/>
      <c r="E253" s="46"/>
      <c r="F253" s="46"/>
      <c r="G253" s="46"/>
      <c r="H253" s="46"/>
      <c r="I253" s="46"/>
      <c r="J253" s="46"/>
      <c r="K253" s="46"/>
      <c r="L253" s="46"/>
      <c r="M253" s="46"/>
      <c r="N253" s="46"/>
      <c r="O253" s="46"/>
      <c r="P253" s="46"/>
      <c r="Q253" s="73"/>
    </row>
    <row r="254" spans="1:17" s="4" customFormat="1">
      <c r="A254" s="50"/>
      <c r="B254" s="46"/>
      <c r="C254" s="46"/>
      <c r="D254" s="46"/>
      <c r="E254" s="46"/>
      <c r="F254" s="46"/>
      <c r="G254" s="46"/>
      <c r="H254" s="46"/>
      <c r="I254" s="46"/>
      <c r="J254" s="46"/>
      <c r="K254" s="46"/>
      <c r="L254" s="46"/>
      <c r="M254" s="46"/>
      <c r="N254" s="46"/>
      <c r="O254" s="46"/>
      <c r="P254" s="46"/>
      <c r="Q254" s="73"/>
    </row>
    <row r="255" spans="1:17" s="4" customFormat="1">
      <c r="A255" s="50"/>
      <c r="B255" s="46"/>
      <c r="C255" s="46"/>
      <c r="D255" s="46"/>
      <c r="E255" s="46"/>
      <c r="F255" s="46"/>
      <c r="G255" s="46"/>
      <c r="H255" s="46"/>
      <c r="I255" s="46"/>
      <c r="J255" s="46"/>
      <c r="K255" s="46"/>
      <c r="L255" s="46"/>
      <c r="M255" s="46"/>
      <c r="N255" s="46"/>
      <c r="O255" s="46"/>
      <c r="P255" s="46"/>
      <c r="Q255" s="73"/>
    </row>
    <row r="256" spans="1:17" s="4" customFormat="1">
      <c r="A256" s="50"/>
      <c r="B256" s="46"/>
      <c r="C256" s="46"/>
      <c r="D256" s="46"/>
      <c r="E256" s="46"/>
      <c r="F256" s="46"/>
      <c r="G256" s="46"/>
      <c r="H256" s="46"/>
      <c r="I256" s="46"/>
      <c r="J256" s="46"/>
      <c r="K256" s="46"/>
      <c r="L256" s="46"/>
      <c r="M256" s="46"/>
      <c r="N256" s="46"/>
      <c r="O256" s="46"/>
      <c r="P256" s="46"/>
      <c r="Q256" s="73"/>
    </row>
    <row r="257" spans="1:17" s="4" customFormat="1">
      <c r="A257" s="50"/>
      <c r="B257" s="46"/>
      <c r="C257" s="46"/>
      <c r="D257" s="46"/>
      <c r="E257" s="46"/>
      <c r="F257" s="46"/>
      <c r="G257" s="46"/>
      <c r="H257" s="46"/>
      <c r="I257" s="46"/>
      <c r="J257" s="46"/>
      <c r="K257" s="46"/>
      <c r="L257" s="46"/>
      <c r="M257" s="46"/>
      <c r="N257" s="46"/>
      <c r="O257" s="46"/>
      <c r="P257" s="46"/>
      <c r="Q257" s="73"/>
    </row>
    <row r="258" spans="1:17" s="4" customFormat="1">
      <c r="A258" s="50"/>
      <c r="B258" s="46"/>
      <c r="C258" s="46"/>
      <c r="D258" s="46"/>
      <c r="E258" s="46"/>
      <c r="F258" s="46"/>
      <c r="G258" s="46"/>
      <c r="H258" s="46"/>
      <c r="I258" s="46"/>
      <c r="J258" s="46"/>
      <c r="K258" s="46"/>
      <c r="L258" s="46"/>
      <c r="M258" s="46"/>
      <c r="N258" s="46"/>
      <c r="O258" s="46"/>
      <c r="P258" s="46"/>
      <c r="Q258" s="73"/>
    </row>
    <row r="259" spans="1:17" s="4" customFormat="1">
      <c r="A259" s="50"/>
      <c r="B259" s="46"/>
      <c r="C259" s="46"/>
      <c r="D259" s="46"/>
      <c r="E259" s="46"/>
      <c r="F259" s="46"/>
      <c r="G259" s="46"/>
      <c r="H259" s="46"/>
      <c r="I259" s="46"/>
      <c r="J259" s="46"/>
      <c r="K259" s="46"/>
      <c r="L259" s="46"/>
      <c r="M259" s="46"/>
      <c r="N259" s="46"/>
      <c r="O259" s="46"/>
      <c r="P259" s="46"/>
      <c r="Q259" s="73"/>
    </row>
    <row r="260" spans="1:17" s="4" customFormat="1">
      <c r="A260" s="50"/>
      <c r="B260" s="46"/>
      <c r="C260" s="46"/>
      <c r="D260" s="46"/>
      <c r="E260" s="46"/>
      <c r="F260" s="46"/>
      <c r="G260" s="46"/>
      <c r="H260" s="46"/>
      <c r="I260" s="46"/>
      <c r="J260" s="46"/>
      <c r="K260" s="46"/>
      <c r="L260" s="46"/>
      <c r="M260" s="46"/>
      <c r="N260" s="46"/>
      <c r="O260" s="46"/>
      <c r="P260" s="46"/>
      <c r="Q260" s="73"/>
    </row>
    <row r="261" spans="1:17" s="4" customFormat="1">
      <c r="A261" s="50"/>
      <c r="B261" s="46"/>
      <c r="C261" s="46"/>
      <c r="D261" s="46"/>
      <c r="E261" s="46"/>
      <c r="F261" s="46"/>
      <c r="G261" s="46"/>
      <c r="H261" s="46"/>
      <c r="I261" s="46"/>
      <c r="J261" s="46"/>
      <c r="K261" s="46"/>
      <c r="L261" s="46"/>
      <c r="M261" s="46"/>
      <c r="N261" s="46"/>
      <c r="O261" s="46"/>
      <c r="P261" s="46"/>
      <c r="Q261" s="73"/>
    </row>
    <row r="262" spans="1:17" s="4" customFormat="1">
      <c r="A262" s="50"/>
      <c r="B262" s="46"/>
      <c r="C262" s="46"/>
      <c r="D262" s="46"/>
      <c r="E262" s="46"/>
      <c r="F262" s="46"/>
      <c r="G262" s="46"/>
      <c r="H262" s="46"/>
      <c r="I262" s="46"/>
      <c r="J262" s="46"/>
      <c r="K262" s="46"/>
      <c r="L262" s="46"/>
      <c r="M262" s="46"/>
      <c r="N262" s="46"/>
      <c r="O262" s="46"/>
      <c r="P262" s="46"/>
      <c r="Q262" s="73"/>
    </row>
    <row r="263" spans="1:17" s="4" customFormat="1">
      <c r="A263" s="50"/>
      <c r="B263" s="46"/>
      <c r="C263" s="46"/>
      <c r="D263" s="46"/>
      <c r="E263" s="46"/>
      <c r="F263" s="46"/>
      <c r="G263" s="46"/>
      <c r="H263" s="46"/>
      <c r="I263" s="46"/>
      <c r="J263" s="46"/>
      <c r="K263" s="46"/>
      <c r="L263" s="46"/>
      <c r="M263" s="46"/>
      <c r="N263" s="46"/>
      <c r="O263" s="46"/>
      <c r="P263" s="46"/>
      <c r="Q263" s="73"/>
    </row>
    <row r="264" spans="1:17" s="4" customFormat="1">
      <c r="A264" s="50"/>
      <c r="B264" s="46"/>
      <c r="C264" s="46"/>
      <c r="D264" s="46"/>
      <c r="E264" s="46"/>
      <c r="F264" s="46"/>
      <c r="G264" s="46"/>
      <c r="H264" s="46"/>
      <c r="I264" s="46"/>
      <c r="J264" s="46"/>
      <c r="K264" s="46"/>
      <c r="L264" s="46"/>
      <c r="M264" s="46"/>
      <c r="N264" s="46"/>
      <c r="O264" s="46"/>
      <c r="P264" s="46"/>
      <c r="Q264" s="73"/>
    </row>
    <row r="265" spans="1:17" s="4" customFormat="1">
      <c r="A265" s="50"/>
      <c r="B265" s="46"/>
      <c r="C265" s="46"/>
      <c r="D265" s="46"/>
      <c r="E265" s="46"/>
      <c r="F265" s="46"/>
      <c r="G265" s="46"/>
      <c r="H265" s="46"/>
      <c r="I265" s="46"/>
      <c r="J265" s="46"/>
      <c r="K265" s="46"/>
      <c r="L265" s="46"/>
      <c r="M265" s="46"/>
      <c r="N265" s="46"/>
      <c r="O265" s="46"/>
      <c r="P265" s="46"/>
      <c r="Q265" s="73"/>
    </row>
    <row r="266" spans="1:17" s="4" customFormat="1">
      <c r="A266" s="50"/>
      <c r="B266" s="46"/>
      <c r="C266" s="46"/>
      <c r="D266" s="46"/>
      <c r="E266" s="46"/>
      <c r="F266" s="46"/>
      <c r="G266" s="46"/>
      <c r="H266" s="46"/>
      <c r="I266" s="46"/>
      <c r="J266" s="46"/>
      <c r="K266" s="46"/>
      <c r="L266" s="46"/>
      <c r="M266" s="46"/>
      <c r="N266" s="46"/>
      <c r="O266" s="46"/>
      <c r="P266" s="46"/>
      <c r="Q266" s="73"/>
    </row>
    <row r="267" spans="1:17" s="4" customFormat="1">
      <c r="A267" s="50"/>
      <c r="B267" s="46"/>
      <c r="C267" s="46"/>
      <c r="D267" s="46"/>
      <c r="E267" s="46"/>
      <c r="F267" s="46"/>
      <c r="G267" s="46"/>
      <c r="H267" s="46"/>
      <c r="I267" s="46"/>
      <c r="J267" s="46"/>
      <c r="K267" s="46"/>
      <c r="L267" s="46"/>
      <c r="M267" s="46"/>
      <c r="N267" s="46"/>
      <c r="O267" s="46"/>
      <c r="P267" s="46"/>
      <c r="Q267" s="73"/>
    </row>
    <row r="268" spans="1:17" s="4" customFormat="1">
      <c r="A268" s="50"/>
      <c r="B268" s="46"/>
      <c r="C268" s="46"/>
      <c r="D268" s="46"/>
      <c r="E268" s="46"/>
      <c r="F268" s="46"/>
      <c r="G268" s="46"/>
      <c r="H268" s="46"/>
      <c r="I268" s="46"/>
      <c r="J268" s="46"/>
      <c r="K268" s="46"/>
      <c r="L268" s="46"/>
      <c r="M268" s="46"/>
      <c r="N268" s="46"/>
      <c r="O268" s="46"/>
      <c r="P268" s="46"/>
      <c r="Q268" s="73"/>
    </row>
    <row r="269" spans="1:17" s="4" customFormat="1">
      <c r="A269" s="50"/>
      <c r="B269" s="46"/>
      <c r="C269" s="46"/>
      <c r="D269" s="46"/>
      <c r="E269" s="46"/>
      <c r="F269" s="46"/>
      <c r="G269" s="46"/>
      <c r="H269" s="46"/>
      <c r="I269" s="46"/>
      <c r="J269" s="46"/>
      <c r="K269" s="46"/>
      <c r="L269" s="46"/>
      <c r="M269" s="46"/>
      <c r="N269" s="46"/>
      <c r="O269" s="46"/>
      <c r="P269" s="46"/>
      <c r="Q269" s="73"/>
    </row>
    <row r="270" spans="1:17" s="4" customFormat="1">
      <c r="A270" s="50"/>
      <c r="B270" s="46"/>
      <c r="C270" s="46"/>
      <c r="D270" s="46"/>
      <c r="E270" s="46"/>
      <c r="F270" s="46"/>
      <c r="G270" s="46"/>
      <c r="H270" s="46"/>
      <c r="I270" s="46"/>
      <c r="J270" s="46"/>
      <c r="K270" s="46"/>
      <c r="L270" s="46"/>
      <c r="M270" s="46"/>
      <c r="N270" s="46"/>
      <c r="O270" s="46"/>
      <c r="P270" s="46"/>
      <c r="Q270" s="73"/>
    </row>
    <row r="271" spans="1:17" s="4" customFormat="1">
      <c r="A271" s="50"/>
      <c r="B271" s="46"/>
      <c r="C271" s="46"/>
      <c r="D271" s="46"/>
      <c r="E271" s="46"/>
      <c r="F271" s="46"/>
      <c r="G271" s="46"/>
      <c r="H271" s="46"/>
      <c r="I271" s="46"/>
      <c r="J271" s="46"/>
      <c r="K271" s="46"/>
      <c r="L271" s="46"/>
      <c r="M271" s="46"/>
      <c r="N271" s="46"/>
      <c r="O271" s="46"/>
      <c r="P271" s="46"/>
      <c r="Q271" s="73"/>
    </row>
    <row r="272" spans="1:17" s="4" customFormat="1">
      <c r="A272" s="50"/>
      <c r="B272" s="46"/>
      <c r="C272" s="46"/>
      <c r="D272" s="46"/>
      <c r="E272" s="46"/>
      <c r="F272" s="46"/>
      <c r="G272" s="46"/>
      <c r="H272" s="46"/>
      <c r="I272" s="46"/>
      <c r="J272" s="46"/>
      <c r="K272" s="46"/>
      <c r="L272" s="46"/>
      <c r="M272" s="46"/>
      <c r="N272" s="46"/>
      <c r="O272" s="46"/>
      <c r="P272" s="46"/>
      <c r="Q272" s="73"/>
    </row>
    <row r="273" spans="1:17" s="4" customFormat="1">
      <c r="A273" s="50"/>
      <c r="B273" s="46"/>
      <c r="C273" s="46"/>
      <c r="D273" s="46"/>
      <c r="E273" s="46"/>
      <c r="F273" s="46"/>
      <c r="G273" s="46"/>
      <c r="H273" s="46"/>
      <c r="I273" s="46"/>
      <c r="J273" s="46"/>
      <c r="K273" s="46"/>
      <c r="L273" s="46"/>
      <c r="M273" s="46"/>
      <c r="N273" s="46"/>
      <c r="O273" s="46"/>
      <c r="P273" s="46"/>
      <c r="Q273" s="73"/>
    </row>
    <row r="274" spans="1:17" s="4" customFormat="1">
      <c r="A274" s="50"/>
      <c r="B274" s="46"/>
      <c r="C274" s="46"/>
      <c r="D274" s="46"/>
      <c r="E274" s="46"/>
      <c r="F274" s="46"/>
      <c r="G274" s="46"/>
      <c r="H274" s="46"/>
      <c r="I274" s="46"/>
      <c r="J274" s="46"/>
      <c r="K274" s="46"/>
      <c r="L274" s="46"/>
      <c r="M274" s="46"/>
      <c r="N274" s="46"/>
      <c r="O274" s="46"/>
      <c r="P274" s="46"/>
      <c r="Q274" s="73"/>
    </row>
    <row r="275" spans="1:17" s="4" customFormat="1">
      <c r="A275" s="50"/>
      <c r="B275" s="46"/>
      <c r="C275" s="46"/>
      <c r="D275" s="46"/>
      <c r="E275" s="46"/>
      <c r="F275" s="46"/>
      <c r="G275" s="46"/>
      <c r="H275" s="46"/>
      <c r="I275" s="46"/>
      <c r="J275" s="46"/>
      <c r="K275" s="46"/>
      <c r="L275" s="46"/>
      <c r="M275" s="46"/>
      <c r="N275" s="46"/>
      <c r="O275" s="46"/>
      <c r="P275" s="46"/>
      <c r="Q275" s="73"/>
    </row>
    <row r="276" spans="1:17" s="4" customFormat="1">
      <c r="A276" s="50"/>
      <c r="B276" s="46"/>
      <c r="C276" s="46"/>
      <c r="D276" s="46"/>
      <c r="E276" s="46"/>
      <c r="F276" s="46"/>
      <c r="G276" s="46"/>
      <c r="H276" s="46"/>
      <c r="I276" s="46"/>
      <c r="J276" s="46"/>
      <c r="K276" s="46"/>
      <c r="L276" s="46"/>
      <c r="M276" s="46"/>
      <c r="N276" s="46"/>
      <c r="O276" s="46"/>
      <c r="P276" s="46"/>
      <c r="Q276" s="73"/>
    </row>
    <row r="277" spans="1:17" s="4" customFormat="1">
      <c r="A277" s="50"/>
      <c r="B277" s="46"/>
      <c r="C277" s="46"/>
      <c r="D277" s="46"/>
      <c r="E277" s="46"/>
      <c r="F277" s="46"/>
      <c r="G277" s="46"/>
      <c r="H277" s="46"/>
      <c r="I277" s="46"/>
      <c r="J277" s="46"/>
      <c r="K277" s="46"/>
      <c r="L277" s="46"/>
      <c r="M277" s="46"/>
      <c r="N277" s="46"/>
      <c r="O277" s="46"/>
      <c r="P277" s="46"/>
      <c r="Q277" s="73"/>
    </row>
    <row r="278" spans="1:17" s="4" customFormat="1">
      <c r="A278" s="50"/>
      <c r="B278" s="46"/>
      <c r="C278" s="46"/>
      <c r="D278" s="46"/>
      <c r="E278" s="46"/>
      <c r="F278" s="46"/>
      <c r="G278" s="46"/>
      <c r="H278" s="46"/>
      <c r="I278" s="46"/>
      <c r="J278" s="46"/>
      <c r="K278" s="46"/>
      <c r="L278" s="46"/>
      <c r="M278" s="46"/>
      <c r="N278" s="46"/>
      <c r="O278" s="46"/>
      <c r="P278" s="46"/>
      <c r="Q278" s="73"/>
    </row>
    <row r="279" spans="1:17" s="4" customFormat="1">
      <c r="A279" s="50"/>
      <c r="B279" s="46"/>
      <c r="C279" s="46"/>
      <c r="D279" s="46"/>
      <c r="E279" s="46"/>
      <c r="F279" s="46"/>
      <c r="G279" s="46"/>
      <c r="H279" s="46"/>
      <c r="I279" s="46"/>
      <c r="J279" s="46"/>
      <c r="K279" s="46"/>
      <c r="L279" s="46"/>
      <c r="M279" s="46"/>
      <c r="N279" s="46"/>
      <c r="O279" s="46"/>
      <c r="P279" s="46"/>
      <c r="Q279" s="73"/>
    </row>
    <row r="280" spans="1:17" s="4" customFormat="1">
      <c r="A280" s="50"/>
      <c r="B280" s="46"/>
      <c r="C280" s="46"/>
      <c r="D280" s="46"/>
      <c r="E280" s="46"/>
      <c r="F280" s="46"/>
      <c r="G280" s="46"/>
      <c r="H280" s="46"/>
      <c r="I280" s="46"/>
      <c r="J280" s="46"/>
      <c r="K280" s="46"/>
      <c r="L280" s="46"/>
      <c r="M280" s="46"/>
      <c r="N280" s="46"/>
      <c r="O280" s="46"/>
      <c r="P280" s="46"/>
      <c r="Q280" s="73"/>
    </row>
    <row r="281" spans="1:17" s="4" customFormat="1">
      <c r="A281" s="50"/>
      <c r="B281" s="46"/>
      <c r="C281" s="46"/>
      <c r="D281" s="46"/>
      <c r="E281" s="46"/>
      <c r="F281" s="46"/>
      <c r="G281" s="46"/>
      <c r="H281" s="46"/>
      <c r="I281" s="46"/>
      <c r="J281" s="46"/>
      <c r="K281" s="46"/>
      <c r="L281" s="46"/>
      <c r="M281" s="46"/>
      <c r="N281" s="46"/>
      <c r="O281" s="46"/>
      <c r="P281" s="46"/>
      <c r="Q281" s="73"/>
    </row>
    <row r="282" spans="1:17" s="4" customFormat="1">
      <c r="A282" s="50"/>
      <c r="B282" s="46"/>
      <c r="C282" s="46"/>
      <c r="D282" s="46"/>
      <c r="E282" s="46"/>
      <c r="F282" s="46"/>
      <c r="G282" s="46"/>
      <c r="H282" s="46"/>
      <c r="I282" s="46"/>
      <c r="J282" s="46"/>
      <c r="K282" s="46"/>
      <c r="L282" s="46"/>
      <c r="M282" s="46"/>
      <c r="N282" s="46"/>
      <c r="O282" s="46"/>
      <c r="P282" s="46"/>
      <c r="Q282" s="73"/>
    </row>
    <row r="283" spans="1:17" s="4" customFormat="1">
      <c r="A283" s="50"/>
      <c r="B283" s="46"/>
      <c r="C283" s="46"/>
      <c r="D283" s="46"/>
      <c r="E283" s="46"/>
      <c r="F283" s="46"/>
      <c r="G283" s="46"/>
      <c r="H283" s="46"/>
      <c r="I283" s="46"/>
      <c r="J283" s="46"/>
      <c r="K283" s="46"/>
      <c r="L283" s="46"/>
      <c r="M283" s="46"/>
      <c r="N283" s="46"/>
      <c r="O283" s="46"/>
      <c r="P283" s="46"/>
      <c r="Q283" s="73"/>
    </row>
    <row r="284" spans="1:17" s="4" customFormat="1">
      <c r="A284" s="50"/>
      <c r="B284" s="46"/>
      <c r="C284" s="46"/>
      <c r="D284" s="46"/>
      <c r="E284" s="46"/>
      <c r="F284" s="46"/>
      <c r="G284" s="46"/>
      <c r="H284" s="46"/>
      <c r="I284" s="46"/>
      <c r="J284" s="46"/>
      <c r="K284" s="46"/>
      <c r="L284" s="46"/>
      <c r="M284" s="46"/>
      <c r="N284" s="46"/>
      <c r="O284" s="46"/>
      <c r="P284" s="46"/>
      <c r="Q284" s="73"/>
    </row>
    <row r="285" spans="1:17" s="4" customFormat="1">
      <c r="A285" s="50"/>
      <c r="B285" s="46"/>
      <c r="C285" s="46"/>
      <c r="D285" s="46"/>
      <c r="E285" s="46"/>
      <c r="F285" s="46"/>
      <c r="G285" s="46"/>
      <c r="H285" s="46"/>
      <c r="I285" s="46"/>
      <c r="J285" s="46"/>
      <c r="K285" s="46"/>
      <c r="L285" s="46"/>
      <c r="M285" s="46"/>
      <c r="N285" s="46"/>
      <c r="O285" s="46"/>
      <c r="P285" s="46"/>
      <c r="Q285" s="73"/>
    </row>
    <row r="286" spans="1:17" s="4" customFormat="1">
      <c r="A286" s="50"/>
      <c r="B286" s="46"/>
      <c r="C286" s="46"/>
      <c r="D286" s="46"/>
      <c r="E286" s="46"/>
      <c r="F286" s="46"/>
      <c r="G286" s="46"/>
      <c r="H286" s="46"/>
      <c r="I286" s="46"/>
      <c r="J286" s="46"/>
      <c r="K286" s="46"/>
      <c r="L286" s="46"/>
      <c r="M286" s="46"/>
      <c r="N286" s="46"/>
      <c r="O286" s="46"/>
      <c r="P286" s="46"/>
      <c r="Q286" s="73"/>
    </row>
    <row r="287" spans="1:17" s="4" customFormat="1">
      <c r="A287" s="50"/>
      <c r="B287" s="46"/>
      <c r="C287" s="46"/>
      <c r="D287" s="46"/>
      <c r="E287" s="46"/>
      <c r="F287" s="46"/>
      <c r="G287" s="46"/>
      <c r="H287" s="46"/>
      <c r="I287" s="46"/>
      <c r="J287" s="46"/>
      <c r="K287" s="46"/>
      <c r="L287" s="46"/>
      <c r="M287" s="46"/>
      <c r="N287" s="46"/>
      <c r="O287" s="46"/>
      <c r="P287" s="46"/>
      <c r="Q287" s="73"/>
    </row>
    <row r="288" spans="1:17" s="4" customFormat="1">
      <c r="A288" s="50"/>
      <c r="B288" s="46"/>
      <c r="C288" s="46"/>
      <c r="D288" s="46"/>
      <c r="E288" s="46"/>
      <c r="F288" s="46"/>
      <c r="G288" s="46"/>
      <c r="H288" s="46"/>
      <c r="I288" s="46"/>
      <c r="J288" s="46"/>
      <c r="K288" s="46"/>
      <c r="L288" s="46"/>
      <c r="M288" s="46"/>
      <c r="N288" s="46"/>
      <c r="O288" s="46"/>
      <c r="P288" s="46"/>
      <c r="Q288" s="73"/>
    </row>
    <row r="289" spans="1:17" s="4" customFormat="1">
      <c r="A289" s="50"/>
      <c r="B289" s="46"/>
      <c r="C289" s="46"/>
      <c r="D289" s="46"/>
      <c r="E289" s="46"/>
      <c r="F289" s="46"/>
      <c r="G289" s="46"/>
      <c r="H289" s="46"/>
      <c r="I289" s="46"/>
      <c r="J289" s="46"/>
      <c r="K289" s="46"/>
      <c r="L289" s="46"/>
      <c r="M289" s="46"/>
      <c r="N289" s="46"/>
      <c r="O289" s="46"/>
      <c r="P289" s="46"/>
      <c r="Q289" s="73"/>
    </row>
    <row r="290" spans="1:17" s="4" customFormat="1">
      <c r="A290" s="50"/>
      <c r="B290" s="46"/>
      <c r="C290" s="46"/>
      <c r="D290" s="46"/>
      <c r="E290" s="46"/>
      <c r="F290" s="46"/>
      <c r="G290" s="46"/>
      <c r="H290" s="46"/>
      <c r="I290" s="46"/>
      <c r="J290" s="46"/>
      <c r="K290" s="46"/>
      <c r="L290" s="46"/>
      <c r="M290" s="46"/>
      <c r="N290" s="46"/>
      <c r="O290" s="46"/>
      <c r="P290" s="46"/>
      <c r="Q290" s="73"/>
    </row>
    <row r="291" spans="1:17" s="4" customFormat="1">
      <c r="A291" s="50"/>
      <c r="B291" s="46"/>
      <c r="C291" s="46"/>
      <c r="D291" s="46"/>
      <c r="E291" s="46"/>
      <c r="F291" s="46"/>
      <c r="G291" s="46"/>
      <c r="H291" s="46"/>
      <c r="I291" s="46"/>
      <c r="J291" s="46"/>
      <c r="K291" s="46"/>
      <c r="L291" s="46"/>
      <c r="M291" s="46"/>
      <c r="N291" s="46"/>
      <c r="O291" s="46"/>
      <c r="P291" s="46"/>
      <c r="Q291" s="73"/>
    </row>
    <row r="292" spans="1:17" s="4" customFormat="1">
      <c r="A292" s="50"/>
      <c r="B292" s="46"/>
      <c r="C292" s="46"/>
      <c r="D292" s="46"/>
      <c r="E292" s="46"/>
      <c r="F292" s="46"/>
      <c r="G292" s="46"/>
      <c r="H292" s="46"/>
      <c r="I292" s="46"/>
      <c r="J292" s="46"/>
      <c r="K292" s="46"/>
      <c r="L292" s="46"/>
      <c r="M292" s="46"/>
      <c r="N292" s="46"/>
      <c r="O292" s="46"/>
      <c r="P292" s="46"/>
      <c r="Q292" s="73"/>
    </row>
    <row r="293" spans="1:17" s="4" customFormat="1">
      <c r="A293" s="50"/>
      <c r="B293" s="46"/>
      <c r="C293" s="46"/>
      <c r="D293" s="46"/>
      <c r="E293" s="46"/>
      <c r="F293" s="46"/>
      <c r="G293" s="46"/>
      <c r="H293" s="46"/>
      <c r="I293" s="46"/>
      <c r="J293" s="46"/>
      <c r="K293" s="46"/>
      <c r="L293" s="46"/>
      <c r="M293" s="46"/>
      <c r="N293" s="46"/>
      <c r="O293" s="46"/>
      <c r="P293" s="46"/>
      <c r="Q293" s="73"/>
    </row>
    <row r="294" spans="1:17" s="4" customFormat="1">
      <c r="A294" s="50"/>
      <c r="B294" s="46"/>
      <c r="C294" s="46"/>
      <c r="D294" s="46"/>
      <c r="E294" s="46"/>
      <c r="F294" s="46"/>
      <c r="G294" s="46"/>
      <c r="H294" s="46"/>
      <c r="I294" s="46"/>
      <c r="J294" s="46"/>
      <c r="K294" s="46"/>
      <c r="L294" s="46"/>
      <c r="M294" s="46"/>
      <c r="N294" s="46"/>
      <c r="O294" s="46"/>
      <c r="P294" s="46"/>
      <c r="Q294" s="73"/>
    </row>
    <row r="295" spans="1:17" s="4" customFormat="1">
      <c r="A295" s="50"/>
      <c r="B295" s="46"/>
      <c r="C295" s="46"/>
      <c r="D295" s="46"/>
      <c r="E295" s="46"/>
      <c r="F295" s="46"/>
      <c r="G295" s="46"/>
      <c r="H295" s="46"/>
      <c r="I295" s="46"/>
      <c r="J295" s="46"/>
      <c r="K295" s="46"/>
      <c r="L295" s="46"/>
      <c r="M295" s="46"/>
      <c r="N295" s="46"/>
      <c r="O295" s="46"/>
      <c r="P295" s="46"/>
      <c r="Q295" s="73"/>
    </row>
    <row r="296" spans="1:17" s="4" customFormat="1">
      <c r="A296" s="50"/>
      <c r="B296" s="46"/>
      <c r="C296" s="46"/>
      <c r="D296" s="46"/>
      <c r="E296" s="46"/>
      <c r="F296" s="46"/>
      <c r="G296" s="46"/>
      <c r="H296" s="46"/>
      <c r="I296" s="46"/>
      <c r="J296" s="46"/>
      <c r="K296" s="46"/>
      <c r="L296" s="46"/>
      <c r="M296" s="46"/>
      <c r="N296" s="46"/>
      <c r="O296" s="46"/>
      <c r="P296" s="46"/>
      <c r="Q296" s="73"/>
    </row>
    <row r="297" spans="1:17" s="4" customFormat="1">
      <c r="A297" s="50"/>
      <c r="B297" s="46"/>
      <c r="C297" s="46"/>
      <c r="D297" s="46"/>
      <c r="E297" s="46"/>
      <c r="F297" s="46"/>
      <c r="G297" s="46"/>
      <c r="H297" s="46"/>
      <c r="I297" s="46"/>
      <c r="J297" s="46"/>
      <c r="K297" s="46"/>
      <c r="L297" s="46"/>
      <c r="M297" s="46"/>
      <c r="N297" s="46"/>
      <c r="O297" s="46"/>
      <c r="P297" s="46"/>
      <c r="Q297" s="73"/>
    </row>
    <row r="298" spans="1:17" s="4" customFormat="1">
      <c r="A298" s="50"/>
      <c r="B298" s="46"/>
      <c r="C298" s="46"/>
      <c r="D298" s="46"/>
      <c r="E298" s="46"/>
      <c r="F298" s="46"/>
      <c r="G298" s="46"/>
      <c r="H298" s="46"/>
      <c r="I298" s="46"/>
      <c r="J298" s="46"/>
      <c r="K298" s="46"/>
      <c r="L298" s="46"/>
      <c r="M298" s="46"/>
      <c r="N298" s="46"/>
      <c r="O298" s="46"/>
      <c r="P298" s="46"/>
      <c r="Q298" s="73"/>
    </row>
    <row r="299" spans="1:17" s="4" customFormat="1">
      <c r="A299" s="50"/>
      <c r="B299" s="46"/>
      <c r="C299" s="46"/>
      <c r="D299" s="46"/>
      <c r="E299" s="46"/>
      <c r="F299" s="46"/>
      <c r="G299" s="46"/>
      <c r="H299" s="46"/>
      <c r="I299" s="46"/>
      <c r="J299" s="46"/>
      <c r="K299" s="46"/>
      <c r="L299" s="46"/>
      <c r="M299" s="46"/>
      <c r="N299" s="46"/>
      <c r="O299" s="46"/>
      <c r="P299" s="46"/>
      <c r="Q299" s="73"/>
    </row>
    <row r="300" spans="1:17" s="4" customFormat="1">
      <c r="A300" s="50"/>
      <c r="B300" s="46"/>
      <c r="C300" s="46"/>
      <c r="D300" s="46"/>
      <c r="E300" s="46"/>
      <c r="F300" s="46"/>
      <c r="G300" s="46"/>
      <c r="H300" s="46"/>
      <c r="I300" s="46"/>
      <c r="J300" s="46"/>
      <c r="K300" s="46"/>
      <c r="L300" s="46"/>
      <c r="M300" s="46"/>
      <c r="N300" s="46"/>
      <c r="O300" s="46"/>
      <c r="P300" s="46"/>
      <c r="Q300" s="73"/>
    </row>
    <row r="301" spans="1:17" s="4" customFormat="1">
      <c r="A301" s="50"/>
      <c r="B301" s="46"/>
      <c r="C301" s="46"/>
      <c r="D301" s="46"/>
      <c r="E301" s="46"/>
      <c r="F301" s="46"/>
      <c r="G301" s="46"/>
      <c r="H301" s="46"/>
      <c r="I301" s="46"/>
      <c r="J301" s="46"/>
      <c r="K301" s="46"/>
      <c r="L301" s="46"/>
      <c r="M301" s="46"/>
      <c r="N301" s="46"/>
      <c r="O301" s="46"/>
      <c r="P301" s="46"/>
      <c r="Q301" s="73"/>
    </row>
    <row r="302" spans="1:17" s="4" customFormat="1">
      <c r="A302" s="50"/>
      <c r="B302" s="46"/>
      <c r="C302" s="46"/>
      <c r="D302" s="46"/>
      <c r="E302" s="46"/>
      <c r="F302" s="46"/>
      <c r="G302" s="46"/>
      <c r="H302" s="46"/>
      <c r="I302" s="46"/>
      <c r="J302" s="46"/>
      <c r="K302" s="46"/>
      <c r="L302" s="46"/>
      <c r="M302" s="46"/>
      <c r="N302" s="46"/>
      <c r="O302" s="46"/>
      <c r="P302" s="46"/>
      <c r="Q302" s="73"/>
    </row>
    <row r="303" spans="1:17" s="4" customFormat="1">
      <c r="A303" s="50"/>
      <c r="B303" s="46"/>
      <c r="C303" s="46"/>
      <c r="D303" s="46"/>
      <c r="E303" s="46"/>
      <c r="F303" s="46"/>
      <c r="G303" s="46"/>
      <c r="H303" s="46"/>
      <c r="I303" s="46"/>
      <c r="J303" s="46"/>
      <c r="K303" s="46"/>
      <c r="L303" s="46"/>
      <c r="M303" s="46"/>
      <c r="N303" s="46"/>
      <c r="O303" s="46"/>
      <c r="P303" s="46"/>
      <c r="Q303" s="73"/>
    </row>
    <row r="304" spans="1:17" s="4" customFormat="1">
      <c r="A304" s="50"/>
      <c r="B304" s="46"/>
      <c r="C304" s="46"/>
      <c r="D304" s="46"/>
      <c r="E304" s="46"/>
      <c r="F304" s="46"/>
      <c r="G304" s="46"/>
      <c r="H304" s="46"/>
      <c r="I304" s="46"/>
      <c r="J304" s="46"/>
      <c r="K304" s="46"/>
      <c r="L304" s="46"/>
      <c r="M304" s="46"/>
      <c r="N304" s="46"/>
      <c r="O304" s="46"/>
      <c r="P304" s="46"/>
      <c r="Q304" s="73"/>
    </row>
    <row r="305" spans="1:17" s="4" customFormat="1">
      <c r="A305" s="50"/>
      <c r="B305" s="46"/>
      <c r="C305" s="46"/>
      <c r="D305" s="46"/>
      <c r="E305" s="46"/>
      <c r="F305" s="46"/>
      <c r="G305" s="46"/>
      <c r="H305" s="46"/>
      <c r="I305" s="46"/>
      <c r="J305" s="46"/>
      <c r="K305" s="46"/>
      <c r="L305" s="46"/>
      <c r="M305" s="46"/>
      <c r="N305" s="46"/>
      <c r="O305" s="46"/>
      <c r="P305" s="46"/>
      <c r="Q305" s="73"/>
    </row>
    <row r="306" spans="1:17" s="4" customFormat="1">
      <c r="A306" s="50"/>
      <c r="B306" s="46"/>
      <c r="C306" s="46"/>
      <c r="D306" s="46"/>
      <c r="E306" s="46"/>
      <c r="F306" s="46"/>
      <c r="G306" s="46"/>
      <c r="H306" s="46"/>
      <c r="I306" s="46"/>
      <c r="J306" s="46"/>
      <c r="K306" s="46"/>
      <c r="L306" s="46"/>
      <c r="M306" s="46"/>
      <c r="N306" s="46"/>
      <c r="O306" s="46"/>
      <c r="P306" s="46"/>
      <c r="Q306" s="73"/>
    </row>
    <row r="307" spans="1:17" s="4" customFormat="1">
      <c r="A307" s="50"/>
      <c r="B307" s="46"/>
      <c r="C307" s="46"/>
      <c r="D307" s="46"/>
      <c r="E307" s="46"/>
      <c r="F307" s="46"/>
      <c r="G307" s="46"/>
      <c r="H307" s="46"/>
      <c r="I307" s="46"/>
      <c r="J307" s="46"/>
      <c r="K307" s="46"/>
      <c r="L307" s="46"/>
      <c r="M307" s="46"/>
      <c r="N307" s="46"/>
      <c r="O307" s="46"/>
      <c r="P307" s="46"/>
      <c r="Q307" s="73"/>
    </row>
    <row r="308" spans="1:17" s="4" customFormat="1">
      <c r="A308" s="50"/>
      <c r="B308" s="46"/>
      <c r="C308" s="46"/>
      <c r="D308" s="46"/>
      <c r="E308" s="46"/>
      <c r="F308" s="46"/>
      <c r="G308" s="46"/>
      <c r="H308" s="46"/>
      <c r="I308" s="46"/>
      <c r="J308" s="46"/>
      <c r="K308" s="46"/>
      <c r="L308" s="46"/>
      <c r="M308" s="46"/>
      <c r="N308" s="46"/>
      <c r="O308" s="46"/>
      <c r="P308" s="46"/>
      <c r="Q308" s="73"/>
    </row>
    <row r="309" spans="1:17" s="4" customFormat="1">
      <c r="A309" s="50"/>
      <c r="B309" s="46"/>
      <c r="C309" s="46"/>
      <c r="D309" s="46"/>
      <c r="E309" s="46"/>
      <c r="F309" s="46"/>
      <c r="G309" s="46"/>
      <c r="H309" s="46"/>
      <c r="I309" s="46"/>
      <c r="J309" s="46"/>
      <c r="K309" s="46"/>
      <c r="L309" s="46"/>
      <c r="M309" s="46"/>
      <c r="N309" s="46"/>
      <c r="O309" s="46"/>
      <c r="P309" s="46"/>
      <c r="Q309" s="73"/>
    </row>
    <row r="310" spans="1:17" s="4" customFormat="1">
      <c r="A310" s="50"/>
      <c r="B310" s="46"/>
      <c r="C310" s="46"/>
      <c r="D310" s="46"/>
      <c r="E310" s="46"/>
      <c r="F310" s="46"/>
      <c r="G310" s="46"/>
      <c r="H310" s="46"/>
      <c r="I310" s="46"/>
      <c r="J310" s="46"/>
      <c r="K310" s="46"/>
      <c r="L310" s="46"/>
      <c r="M310" s="46"/>
      <c r="N310" s="46"/>
      <c r="O310" s="46"/>
      <c r="P310" s="46"/>
      <c r="Q310" s="73"/>
    </row>
    <row r="311" spans="1:17" s="4" customFormat="1">
      <c r="A311" s="50"/>
      <c r="B311" s="46"/>
      <c r="C311" s="46"/>
      <c r="D311" s="46"/>
      <c r="E311" s="46"/>
      <c r="F311" s="46"/>
      <c r="G311" s="46"/>
      <c r="H311" s="46"/>
      <c r="I311" s="46"/>
      <c r="J311" s="46"/>
      <c r="K311" s="46"/>
      <c r="L311" s="46"/>
      <c r="M311" s="46"/>
      <c r="N311" s="46"/>
      <c r="O311" s="46"/>
      <c r="P311" s="46"/>
      <c r="Q311" s="73"/>
    </row>
    <row r="312" spans="1:17" s="4" customFormat="1">
      <c r="A312" s="50"/>
      <c r="B312" s="46"/>
      <c r="C312" s="46"/>
      <c r="D312" s="46"/>
      <c r="E312" s="46"/>
      <c r="F312" s="46"/>
      <c r="G312" s="46"/>
      <c r="H312" s="46"/>
      <c r="I312" s="46"/>
      <c r="J312" s="46"/>
      <c r="K312" s="46"/>
      <c r="L312" s="46"/>
      <c r="M312" s="46"/>
      <c r="N312" s="46"/>
      <c r="O312" s="46"/>
      <c r="P312" s="46"/>
      <c r="Q312" s="73"/>
    </row>
    <row r="313" spans="1:17" s="4" customFormat="1">
      <c r="A313" s="50"/>
      <c r="B313" s="46"/>
      <c r="C313" s="46"/>
      <c r="D313" s="46"/>
      <c r="E313" s="46"/>
      <c r="F313" s="46"/>
      <c r="G313" s="46"/>
      <c r="H313" s="46"/>
      <c r="I313" s="46"/>
      <c r="J313" s="46"/>
      <c r="K313" s="46"/>
      <c r="L313" s="46"/>
      <c r="M313" s="46"/>
      <c r="N313" s="46"/>
      <c r="O313" s="46"/>
      <c r="P313" s="46"/>
      <c r="Q313" s="73"/>
    </row>
    <row r="314" spans="1:17" s="4" customFormat="1">
      <c r="A314" s="50"/>
      <c r="B314" s="46"/>
      <c r="C314" s="46"/>
      <c r="D314" s="46"/>
      <c r="E314" s="46"/>
      <c r="F314" s="46"/>
      <c r="G314" s="46"/>
      <c r="H314" s="46"/>
      <c r="I314" s="46"/>
      <c r="J314" s="46"/>
      <c r="K314" s="46"/>
      <c r="L314" s="46"/>
      <c r="M314" s="46"/>
      <c r="N314" s="46"/>
      <c r="O314" s="46"/>
      <c r="P314" s="46"/>
      <c r="Q314" s="73"/>
    </row>
    <row r="315" spans="1:17" s="4" customFormat="1">
      <c r="A315" s="50"/>
      <c r="B315" s="46"/>
      <c r="C315" s="46"/>
      <c r="D315" s="46"/>
      <c r="E315" s="46"/>
      <c r="F315" s="46"/>
      <c r="G315" s="46"/>
      <c r="H315" s="46"/>
      <c r="I315" s="46"/>
      <c r="J315" s="46"/>
      <c r="K315" s="46"/>
      <c r="L315" s="46"/>
      <c r="M315" s="46"/>
      <c r="N315" s="46"/>
      <c r="O315" s="46"/>
      <c r="P315" s="46"/>
      <c r="Q315" s="73"/>
    </row>
    <row r="316" spans="1:17" s="4" customFormat="1">
      <c r="A316" s="50"/>
      <c r="B316" s="46"/>
      <c r="C316" s="46"/>
      <c r="D316" s="46"/>
      <c r="E316" s="46"/>
      <c r="F316" s="46"/>
      <c r="G316" s="46"/>
      <c r="H316" s="46"/>
      <c r="I316" s="46"/>
      <c r="J316" s="46"/>
      <c r="K316" s="46"/>
      <c r="L316" s="46"/>
      <c r="M316" s="46"/>
      <c r="N316" s="46"/>
      <c r="O316" s="46"/>
      <c r="P316" s="46"/>
      <c r="Q316" s="73"/>
    </row>
    <row r="317" spans="1:17" s="4" customFormat="1">
      <c r="A317" s="50"/>
      <c r="B317" s="46"/>
      <c r="C317" s="46"/>
      <c r="D317" s="46"/>
      <c r="E317" s="46"/>
      <c r="F317" s="46"/>
      <c r="G317" s="46"/>
      <c r="H317" s="46"/>
      <c r="I317" s="46"/>
      <c r="J317" s="46"/>
      <c r="K317" s="46"/>
      <c r="L317" s="46"/>
      <c r="M317" s="46"/>
      <c r="N317" s="46"/>
      <c r="O317" s="46"/>
      <c r="P317" s="46"/>
      <c r="Q317" s="73"/>
    </row>
    <row r="318" spans="1:17" s="4" customFormat="1">
      <c r="A318" s="50"/>
      <c r="B318" s="46"/>
      <c r="C318" s="46"/>
      <c r="D318" s="46"/>
      <c r="E318" s="46"/>
      <c r="F318" s="46"/>
      <c r="G318" s="46"/>
      <c r="H318" s="46"/>
      <c r="I318" s="46"/>
      <c r="J318" s="46"/>
      <c r="K318" s="46"/>
      <c r="L318" s="46"/>
      <c r="M318" s="46"/>
      <c r="N318" s="46"/>
      <c r="O318" s="46"/>
      <c r="P318" s="46"/>
      <c r="Q318" s="73"/>
    </row>
    <row r="319" spans="1:17" s="4" customFormat="1">
      <c r="A319" s="50"/>
      <c r="B319" s="46"/>
      <c r="C319" s="46"/>
      <c r="D319" s="46"/>
      <c r="E319" s="46"/>
      <c r="F319" s="46"/>
      <c r="G319" s="46"/>
      <c r="H319" s="46"/>
      <c r="I319" s="46"/>
      <c r="J319" s="46"/>
      <c r="K319" s="46"/>
      <c r="L319" s="46"/>
      <c r="M319" s="46"/>
      <c r="N319" s="46"/>
      <c r="O319" s="46"/>
      <c r="P319" s="46"/>
      <c r="Q319" s="73"/>
    </row>
    <row r="320" spans="1:17" s="4" customFormat="1">
      <c r="A320" s="50"/>
      <c r="B320" s="46"/>
      <c r="C320" s="46"/>
      <c r="D320" s="46"/>
      <c r="E320" s="46"/>
      <c r="F320" s="46"/>
      <c r="G320" s="46"/>
      <c r="H320" s="46"/>
      <c r="I320" s="46"/>
      <c r="J320" s="46"/>
      <c r="K320" s="46"/>
      <c r="L320" s="46"/>
      <c r="M320" s="46"/>
      <c r="N320" s="46"/>
      <c r="O320" s="46"/>
      <c r="P320" s="46"/>
      <c r="Q320" s="73"/>
    </row>
    <row r="321" spans="1:17" s="4" customFormat="1">
      <c r="A321" s="50"/>
      <c r="B321" s="46"/>
      <c r="C321" s="46"/>
      <c r="D321" s="46"/>
      <c r="E321" s="46"/>
      <c r="F321" s="46"/>
      <c r="G321" s="46"/>
      <c r="H321" s="46"/>
      <c r="I321" s="46"/>
      <c r="J321" s="46"/>
      <c r="K321" s="46"/>
      <c r="L321" s="46"/>
      <c r="M321" s="46"/>
      <c r="N321" s="46"/>
      <c r="O321" s="46"/>
      <c r="P321" s="46"/>
      <c r="Q321" s="73"/>
    </row>
    <row r="322" spans="1:17" s="4" customFormat="1">
      <c r="A322" s="50"/>
      <c r="B322" s="46"/>
      <c r="C322" s="46"/>
      <c r="D322" s="46"/>
      <c r="E322" s="46"/>
      <c r="F322" s="46"/>
      <c r="G322" s="46"/>
      <c r="H322" s="46"/>
      <c r="I322" s="46"/>
      <c r="J322" s="46"/>
      <c r="K322" s="46"/>
      <c r="L322" s="46"/>
      <c r="M322" s="46"/>
      <c r="N322" s="46"/>
      <c r="O322" s="46"/>
      <c r="P322" s="46"/>
      <c r="Q322" s="73"/>
    </row>
    <row r="323" spans="1:17" s="4" customFormat="1">
      <c r="A323" s="50"/>
      <c r="B323" s="46"/>
      <c r="C323" s="46"/>
      <c r="D323" s="46"/>
      <c r="E323" s="46"/>
      <c r="F323" s="46"/>
      <c r="G323" s="46"/>
      <c r="H323" s="46"/>
      <c r="I323" s="46"/>
      <c r="J323" s="46"/>
      <c r="K323" s="46"/>
      <c r="L323" s="46"/>
      <c r="M323" s="46"/>
      <c r="N323" s="46"/>
      <c r="O323" s="46"/>
      <c r="P323" s="46"/>
      <c r="Q323" s="73"/>
    </row>
    <row r="324" spans="1:17" s="4" customFormat="1">
      <c r="A324" s="50"/>
      <c r="B324" s="46"/>
      <c r="C324" s="46"/>
      <c r="D324" s="46"/>
      <c r="E324" s="46"/>
      <c r="F324" s="46"/>
      <c r="G324" s="46"/>
      <c r="H324" s="46"/>
      <c r="I324" s="46"/>
      <c r="J324" s="46"/>
      <c r="K324" s="46"/>
      <c r="L324" s="46"/>
      <c r="M324" s="46"/>
      <c r="N324" s="46"/>
      <c r="O324" s="46"/>
      <c r="P324" s="46"/>
      <c r="Q324" s="73"/>
    </row>
    <row r="325" spans="1:17" s="4" customFormat="1">
      <c r="A325" s="50"/>
      <c r="B325" s="46"/>
      <c r="C325" s="46"/>
      <c r="D325" s="46"/>
      <c r="E325" s="46"/>
      <c r="F325" s="46"/>
      <c r="G325" s="46"/>
      <c r="H325" s="46"/>
      <c r="I325" s="46"/>
      <c r="J325" s="46"/>
      <c r="K325" s="46"/>
      <c r="L325" s="46"/>
      <c r="M325" s="46"/>
      <c r="N325" s="46"/>
      <c r="O325" s="46"/>
      <c r="P325" s="46"/>
      <c r="Q325" s="73"/>
    </row>
    <row r="326" spans="1:17" s="4" customFormat="1">
      <c r="A326" s="50"/>
      <c r="B326" s="46"/>
      <c r="C326" s="46"/>
      <c r="D326" s="46"/>
      <c r="E326" s="46"/>
      <c r="F326" s="46"/>
      <c r="G326" s="46"/>
      <c r="H326" s="46"/>
      <c r="I326" s="46"/>
      <c r="J326" s="46"/>
      <c r="K326" s="46"/>
      <c r="L326" s="46"/>
      <c r="M326" s="46"/>
      <c r="N326" s="46"/>
      <c r="O326" s="46"/>
      <c r="P326" s="46"/>
      <c r="Q326" s="73"/>
    </row>
    <row r="327" spans="1:17" s="4" customFormat="1">
      <c r="A327" s="50"/>
      <c r="B327" s="46"/>
      <c r="C327" s="46"/>
      <c r="D327" s="46"/>
      <c r="E327" s="46"/>
      <c r="F327" s="46"/>
      <c r="G327" s="46"/>
      <c r="H327" s="46"/>
      <c r="I327" s="46"/>
      <c r="J327" s="46"/>
      <c r="K327" s="46"/>
      <c r="L327" s="46"/>
      <c r="M327" s="46"/>
      <c r="N327" s="46"/>
      <c r="O327" s="46"/>
      <c r="P327" s="46"/>
      <c r="Q327" s="73"/>
    </row>
    <row r="328" spans="1:17" s="4" customFormat="1">
      <c r="A328" s="50"/>
      <c r="B328" s="46"/>
      <c r="C328" s="46"/>
      <c r="D328" s="46"/>
      <c r="E328" s="46"/>
      <c r="F328" s="46"/>
      <c r="G328" s="46"/>
      <c r="H328" s="46"/>
      <c r="I328" s="46"/>
      <c r="J328" s="46"/>
      <c r="K328" s="46"/>
      <c r="L328" s="46"/>
      <c r="M328" s="46"/>
      <c r="N328" s="46"/>
      <c r="O328" s="46"/>
      <c r="P328" s="46"/>
      <c r="Q328" s="73"/>
    </row>
    <row r="329" spans="1:17" s="4" customFormat="1">
      <c r="A329" s="50"/>
      <c r="B329" s="46"/>
      <c r="C329" s="46"/>
      <c r="D329" s="46"/>
      <c r="E329" s="46"/>
      <c r="F329" s="46"/>
      <c r="G329" s="46"/>
      <c r="H329" s="46"/>
      <c r="I329" s="46"/>
      <c r="J329" s="46"/>
      <c r="K329" s="46"/>
      <c r="L329" s="46"/>
      <c r="M329" s="46"/>
      <c r="N329" s="46"/>
      <c r="O329" s="46"/>
      <c r="P329" s="46"/>
      <c r="Q329" s="73"/>
    </row>
    <row r="330" spans="1:17" s="4" customFormat="1">
      <c r="A330" s="50"/>
      <c r="B330" s="46"/>
      <c r="C330" s="46"/>
      <c r="D330" s="46"/>
      <c r="E330" s="46"/>
      <c r="F330" s="46"/>
      <c r="G330" s="46"/>
      <c r="H330" s="46"/>
      <c r="I330" s="46"/>
      <c r="J330" s="46"/>
      <c r="K330" s="46"/>
      <c r="L330" s="46"/>
      <c r="M330" s="46"/>
      <c r="N330" s="46"/>
      <c r="O330" s="46"/>
      <c r="P330" s="46"/>
      <c r="Q330" s="73"/>
    </row>
    <row r="331" spans="1:17" s="4" customFormat="1">
      <c r="A331" s="50"/>
      <c r="B331" s="46"/>
      <c r="C331" s="46"/>
      <c r="D331" s="46"/>
      <c r="E331" s="46"/>
      <c r="F331" s="46"/>
      <c r="G331" s="46"/>
      <c r="H331" s="46"/>
      <c r="I331" s="46"/>
      <c r="J331" s="46"/>
      <c r="K331" s="46"/>
      <c r="L331" s="46"/>
      <c r="M331" s="46"/>
      <c r="N331" s="46"/>
      <c r="O331" s="46"/>
      <c r="P331" s="46"/>
      <c r="Q331" s="73"/>
    </row>
    <row r="332" spans="1:17" s="4" customFormat="1">
      <c r="A332" s="50"/>
      <c r="B332" s="46"/>
      <c r="C332" s="46"/>
      <c r="D332" s="46"/>
      <c r="E332" s="46"/>
      <c r="F332" s="46"/>
      <c r="G332" s="46"/>
      <c r="H332" s="46"/>
      <c r="I332" s="46"/>
      <c r="J332" s="46"/>
      <c r="K332" s="46"/>
      <c r="L332" s="46"/>
      <c r="M332" s="46"/>
      <c r="N332" s="46"/>
      <c r="O332" s="46"/>
      <c r="P332" s="46"/>
      <c r="Q332" s="73"/>
    </row>
    <row r="333" spans="1:17" s="4" customFormat="1">
      <c r="A333" s="50"/>
      <c r="B333" s="46"/>
      <c r="C333" s="46"/>
      <c r="D333" s="46"/>
      <c r="E333" s="46"/>
      <c r="F333" s="46"/>
      <c r="G333" s="46"/>
      <c r="H333" s="46"/>
      <c r="I333" s="46"/>
      <c r="J333" s="46"/>
      <c r="K333" s="46"/>
      <c r="L333" s="46"/>
      <c r="M333" s="46"/>
      <c r="N333" s="46"/>
      <c r="O333" s="46"/>
      <c r="P333" s="46"/>
      <c r="Q333" s="73"/>
    </row>
    <row r="334" spans="1:17" s="4" customFormat="1">
      <c r="A334" s="50"/>
      <c r="B334" s="46"/>
      <c r="C334" s="46"/>
      <c r="D334" s="46"/>
      <c r="E334" s="46"/>
      <c r="F334" s="46"/>
      <c r="G334" s="46"/>
      <c r="H334" s="46"/>
      <c r="I334" s="46"/>
      <c r="J334" s="46"/>
      <c r="K334" s="46"/>
      <c r="L334" s="46"/>
      <c r="M334" s="46"/>
      <c r="N334" s="46"/>
      <c r="O334" s="46"/>
      <c r="P334" s="46"/>
      <c r="Q334" s="73"/>
    </row>
    <row r="335" spans="1:17" s="4" customFormat="1">
      <c r="A335" s="50"/>
      <c r="B335" s="46"/>
      <c r="C335" s="46"/>
      <c r="D335" s="46"/>
      <c r="E335" s="46"/>
      <c r="F335" s="46"/>
      <c r="G335" s="46"/>
      <c r="H335" s="46"/>
      <c r="I335" s="46"/>
      <c r="J335" s="46"/>
      <c r="K335" s="46"/>
      <c r="L335" s="46"/>
      <c r="M335" s="46"/>
      <c r="N335" s="46"/>
      <c r="O335" s="46"/>
      <c r="P335" s="46"/>
      <c r="Q335" s="73"/>
    </row>
    <row r="336" spans="1:17" s="4" customFormat="1">
      <c r="A336" s="50"/>
      <c r="B336" s="46"/>
      <c r="C336" s="46"/>
      <c r="D336" s="46"/>
      <c r="E336" s="46"/>
      <c r="F336" s="46"/>
      <c r="G336" s="46"/>
      <c r="H336" s="46"/>
      <c r="I336" s="46"/>
      <c r="J336" s="46"/>
      <c r="K336" s="46"/>
      <c r="L336" s="46"/>
      <c r="M336" s="46"/>
      <c r="N336" s="46"/>
      <c r="O336" s="46"/>
      <c r="P336" s="46"/>
      <c r="Q336" s="73"/>
    </row>
    <row r="337" spans="1:17" s="4" customFormat="1">
      <c r="A337" s="50"/>
      <c r="B337" s="46"/>
      <c r="C337" s="46"/>
      <c r="D337" s="46"/>
      <c r="E337" s="46"/>
      <c r="F337" s="46"/>
      <c r="G337" s="46"/>
      <c r="H337" s="46"/>
      <c r="I337" s="46"/>
      <c r="J337" s="46"/>
      <c r="K337" s="46"/>
      <c r="L337" s="46"/>
      <c r="M337" s="46"/>
      <c r="N337" s="46"/>
      <c r="O337" s="46"/>
      <c r="P337" s="46"/>
      <c r="Q337" s="73"/>
    </row>
    <row r="338" spans="1:17" s="4" customFormat="1">
      <c r="A338" s="50"/>
      <c r="B338" s="46"/>
      <c r="C338" s="46"/>
      <c r="D338" s="46"/>
      <c r="E338" s="46"/>
      <c r="F338" s="46"/>
      <c r="G338" s="46"/>
      <c r="H338" s="46"/>
      <c r="I338" s="46"/>
      <c r="J338" s="46"/>
      <c r="K338" s="46"/>
      <c r="L338" s="46"/>
      <c r="M338" s="46"/>
      <c r="N338" s="46"/>
      <c r="O338" s="46"/>
      <c r="P338" s="46"/>
      <c r="Q338" s="73"/>
    </row>
    <row r="339" spans="1:17" s="4" customFormat="1">
      <c r="A339" s="50"/>
      <c r="B339" s="46"/>
      <c r="C339" s="46"/>
      <c r="D339" s="46"/>
      <c r="E339" s="46"/>
      <c r="F339" s="46"/>
      <c r="G339" s="46"/>
      <c r="H339" s="46"/>
      <c r="I339" s="46"/>
      <c r="J339" s="46"/>
      <c r="K339" s="46"/>
      <c r="L339" s="46"/>
      <c r="M339" s="46"/>
      <c r="N339" s="46"/>
      <c r="O339" s="46"/>
      <c r="P339" s="46"/>
      <c r="Q339" s="73"/>
    </row>
    <row r="340" spans="1:17" s="4" customFormat="1">
      <c r="A340" s="50"/>
      <c r="B340" s="46"/>
      <c r="C340" s="46"/>
      <c r="D340" s="46"/>
      <c r="E340" s="46"/>
      <c r="F340" s="46"/>
      <c r="G340" s="46"/>
      <c r="H340" s="46"/>
      <c r="I340" s="46"/>
      <c r="J340" s="46"/>
      <c r="K340" s="46"/>
      <c r="L340" s="46"/>
      <c r="M340" s="46"/>
      <c r="N340" s="46"/>
      <c r="O340" s="46"/>
      <c r="P340" s="46"/>
      <c r="Q340" s="73"/>
    </row>
    <row r="341" spans="1:17" s="4" customFormat="1">
      <c r="A341" s="50"/>
      <c r="B341" s="46"/>
      <c r="C341" s="46"/>
      <c r="D341" s="46"/>
      <c r="E341" s="46"/>
      <c r="F341" s="46"/>
      <c r="G341" s="46"/>
      <c r="H341" s="46"/>
      <c r="I341" s="46"/>
      <c r="J341" s="46"/>
      <c r="K341" s="46"/>
      <c r="L341" s="46"/>
      <c r="M341" s="46"/>
      <c r="N341" s="46"/>
      <c r="O341" s="46"/>
      <c r="P341" s="46"/>
      <c r="Q341" s="73"/>
    </row>
    <row r="342" spans="1:17" s="4" customFormat="1">
      <c r="A342" s="50"/>
      <c r="B342" s="46"/>
      <c r="C342" s="46"/>
      <c r="D342" s="46"/>
      <c r="E342" s="46"/>
      <c r="F342" s="46"/>
      <c r="G342" s="46"/>
      <c r="H342" s="46"/>
      <c r="I342" s="46"/>
      <c r="J342" s="46"/>
      <c r="K342" s="46"/>
      <c r="L342" s="46"/>
      <c r="M342" s="46"/>
      <c r="N342" s="46"/>
      <c r="O342" s="46"/>
      <c r="P342" s="46"/>
      <c r="Q342" s="73"/>
    </row>
    <row r="343" spans="1:17" s="4" customFormat="1">
      <c r="A343" s="50"/>
      <c r="B343" s="46"/>
      <c r="C343" s="46"/>
      <c r="D343" s="46"/>
      <c r="E343" s="46"/>
      <c r="F343" s="46"/>
      <c r="G343" s="46"/>
      <c r="H343" s="46"/>
      <c r="I343" s="46"/>
      <c r="J343" s="46"/>
      <c r="K343" s="46"/>
      <c r="L343" s="46"/>
      <c r="M343" s="46"/>
      <c r="N343" s="46"/>
      <c r="O343" s="46"/>
      <c r="P343" s="46"/>
      <c r="Q343" s="73"/>
    </row>
    <row r="344" spans="1:17" s="4" customFormat="1">
      <c r="A344" s="50"/>
      <c r="B344" s="46"/>
      <c r="C344" s="46"/>
      <c r="D344" s="46"/>
      <c r="E344" s="46"/>
      <c r="F344" s="46"/>
      <c r="G344" s="46"/>
      <c r="H344" s="46"/>
      <c r="I344" s="46"/>
      <c r="J344" s="46"/>
      <c r="K344" s="46"/>
      <c r="L344" s="46"/>
      <c r="M344" s="46"/>
      <c r="N344" s="46"/>
      <c r="O344" s="46"/>
      <c r="P344" s="46"/>
      <c r="Q344" s="73"/>
    </row>
    <row r="345" spans="1:17" s="4" customFormat="1">
      <c r="A345" s="50"/>
      <c r="B345" s="46"/>
      <c r="C345" s="46"/>
      <c r="D345" s="46"/>
      <c r="E345" s="46"/>
      <c r="F345" s="46"/>
      <c r="G345" s="46"/>
      <c r="H345" s="46"/>
      <c r="I345" s="46"/>
      <c r="J345" s="46"/>
      <c r="K345" s="46"/>
      <c r="L345" s="46"/>
      <c r="M345" s="46"/>
      <c r="N345" s="46"/>
      <c r="O345" s="46"/>
      <c r="P345" s="46"/>
      <c r="Q345" s="73"/>
    </row>
    <row r="346" spans="1:17" s="4" customFormat="1">
      <c r="A346" s="50"/>
      <c r="B346" s="46"/>
      <c r="C346" s="46"/>
      <c r="D346" s="46"/>
      <c r="E346" s="46"/>
      <c r="F346" s="46"/>
      <c r="G346" s="46"/>
      <c r="H346" s="46"/>
      <c r="I346" s="46"/>
      <c r="J346" s="46"/>
      <c r="K346" s="46"/>
      <c r="L346" s="46"/>
      <c r="M346" s="46"/>
      <c r="N346" s="46"/>
      <c r="O346" s="46"/>
      <c r="P346" s="46"/>
      <c r="Q346" s="73"/>
    </row>
    <row r="347" spans="1:17" s="4" customFormat="1">
      <c r="A347" s="50"/>
      <c r="B347" s="46"/>
      <c r="C347" s="46"/>
      <c r="D347" s="46"/>
      <c r="E347" s="46"/>
      <c r="F347" s="46"/>
      <c r="G347" s="46"/>
      <c r="H347" s="46"/>
      <c r="I347" s="46"/>
      <c r="J347" s="46"/>
      <c r="K347" s="46"/>
      <c r="L347" s="46"/>
      <c r="M347" s="46"/>
      <c r="N347" s="46"/>
      <c r="O347" s="46"/>
      <c r="P347" s="46"/>
      <c r="Q347" s="73"/>
    </row>
    <row r="348" spans="1:17" s="4" customFormat="1">
      <c r="A348" s="50"/>
      <c r="B348" s="46"/>
      <c r="C348" s="46"/>
      <c r="D348" s="46"/>
      <c r="E348" s="46"/>
      <c r="F348" s="46"/>
      <c r="G348" s="46"/>
      <c r="H348" s="46"/>
      <c r="I348" s="46"/>
      <c r="J348" s="46"/>
      <c r="K348" s="46"/>
      <c r="L348" s="46"/>
      <c r="M348" s="46"/>
      <c r="N348" s="46"/>
      <c r="O348" s="46"/>
      <c r="P348" s="46"/>
      <c r="Q348" s="73"/>
    </row>
    <row r="349" spans="1:17" s="4" customFormat="1">
      <c r="A349" s="50"/>
      <c r="B349" s="46"/>
      <c r="C349" s="46"/>
      <c r="D349" s="46"/>
      <c r="E349" s="46"/>
      <c r="F349" s="46"/>
      <c r="G349" s="46"/>
      <c r="H349" s="46"/>
      <c r="I349" s="46"/>
      <c r="J349" s="46"/>
      <c r="K349" s="46"/>
      <c r="L349" s="46"/>
      <c r="M349" s="46"/>
      <c r="N349" s="46"/>
      <c r="O349" s="46"/>
      <c r="P349" s="46"/>
      <c r="Q349" s="73"/>
    </row>
    <row r="350" spans="1:17" s="4" customFormat="1">
      <c r="A350" s="50"/>
      <c r="B350" s="46"/>
      <c r="C350" s="46"/>
      <c r="D350" s="46"/>
      <c r="E350" s="46"/>
      <c r="F350" s="46"/>
      <c r="G350" s="46"/>
      <c r="H350" s="46"/>
      <c r="I350" s="46"/>
      <c r="J350" s="46"/>
      <c r="K350" s="46"/>
      <c r="L350" s="46"/>
      <c r="M350" s="46"/>
      <c r="N350" s="46"/>
      <c r="O350" s="46"/>
      <c r="P350" s="46"/>
      <c r="Q350" s="73"/>
    </row>
    <row r="351" spans="1:17" s="4" customFormat="1">
      <c r="A351" s="50"/>
      <c r="B351" s="46"/>
      <c r="C351" s="46"/>
      <c r="D351" s="46"/>
      <c r="E351" s="46"/>
      <c r="F351" s="46"/>
      <c r="G351" s="46"/>
      <c r="H351" s="46"/>
      <c r="I351" s="46"/>
      <c r="J351" s="46"/>
      <c r="K351" s="46"/>
      <c r="L351" s="46"/>
      <c r="M351" s="46"/>
      <c r="N351" s="46"/>
      <c r="O351" s="46"/>
      <c r="P351" s="46"/>
      <c r="Q351" s="73"/>
    </row>
    <row r="352" spans="1:17" s="4" customFormat="1">
      <c r="A352" s="50"/>
      <c r="B352" s="46"/>
      <c r="C352" s="46"/>
      <c r="D352" s="46"/>
      <c r="E352" s="46"/>
      <c r="F352" s="46"/>
      <c r="G352" s="46"/>
      <c r="H352" s="46"/>
      <c r="I352" s="46"/>
      <c r="J352" s="46"/>
      <c r="K352" s="46"/>
      <c r="L352" s="46"/>
      <c r="M352" s="46"/>
      <c r="N352" s="46"/>
      <c r="O352" s="46"/>
      <c r="P352" s="46"/>
      <c r="Q352" s="73"/>
    </row>
    <row r="353" spans="1:17" s="4" customFormat="1">
      <c r="A353" s="50"/>
      <c r="B353" s="46"/>
      <c r="C353" s="46"/>
      <c r="D353" s="46"/>
      <c r="E353" s="46"/>
      <c r="F353" s="46"/>
      <c r="G353" s="46"/>
      <c r="H353" s="46"/>
      <c r="I353" s="46"/>
      <c r="J353" s="46"/>
      <c r="K353" s="46"/>
      <c r="L353" s="46"/>
      <c r="M353" s="46"/>
      <c r="N353" s="46"/>
      <c r="O353" s="46"/>
      <c r="P353" s="46"/>
      <c r="Q353" s="73"/>
    </row>
    <row r="354" spans="1:17" s="4" customFormat="1">
      <c r="A354" s="50"/>
      <c r="B354" s="46"/>
      <c r="C354" s="46"/>
      <c r="D354" s="46"/>
      <c r="E354" s="46"/>
      <c r="F354" s="46"/>
      <c r="G354" s="46"/>
      <c r="H354" s="46"/>
      <c r="I354" s="46"/>
      <c r="J354" s="46"/>
      <c r="K354" s="46"/>
      <c r="L354" s="46"/>
      <c r="M354" s="46"/>
      <c r="N354" s="46"/>
      <c r="O354" s="46"/>
      <c r="P354" s="46"/>
      <c r="Q354" s="73"/>
    </row>
    <row r="355" spans="1:17" s="4" customFormat="1">
      <c r="A355" s="50"/>
      <c r="B355" s="46"/>
      <c r="C355" s="46"/>
      <c r="D355" s="46"/>
      <c r="E355" s="46"/>
      <c r="F355" s="46"/>
      <c r="G355" s="46"/>
      <c r="H355" s="46"/>
      <c r="I355" s="46"/>
      <c r="J355" s="46"/>
      <c r="K355" s="46"/>
      <c r="L355" s="46"/>
      <c r="M355" s="46"/>
      <c r="N355" s="46"/>
      <c r="O355" s="46"/>
      <c r="P355" s="46"/>
      <c r="Q355" s="73"/>
    </row>
    <row r="356" spans="1:17" s="4" customFormat="1">
      <c r="A356" s="50"/>
      <c r="B356" s="46"/>
      <c r="C356" s="46"/>
      <c r="D356" s="46"/>
      <c r="E356" s="46"/>
      <c r="F356" s="46"/>
      <c r="G356" s="46"/>
      <c r="H356" s="46"/>
      <c r="I356" s="46"/>
      <c r="J356" s="46"/>
      <c r="K356" s="46"/>
      <c r="L356" s="46"/>
      <c r="M356" s="46"/>
      <c r="N356" s="46"/>
      <c r="O356" s="46"/>
      <c r="P356" s="46"/>
      <c r="Q356" s="73"/>
    </row>
    <row r="357" spans="1:17" s="4" customFormat="1">
      <c r="A357" s="50"/>
      <c r="B357" s="46"/>
      <c r="C357" s="46"/>
      <c r="D357" s="46"/>
      <c r="E357" s="46"/>
      <c r="F357" s="46"/>
      <c r="G357" s="46"/>
      <c r="H357" s="46"/>
      <c r="I357" s="46"/>
      <c r="J357" s="46"/>
      <c r="K357" s="46"/>
      <c r="L357" s="46"/>
      <c r="M357" s="46"/>
      <c r="N357" s="46"/>
      <c r="O357" s="46"/>
      <c r="P357" s="46"/>
      <c r="Q357" s="73"/>
    </row>
    <row r="358" spans="1:17" s="4" customFormat="1">
      <c r="A358" s="50"/>
      <c r="B358" s="46"/>
      <c r="C358" s="46"/>
      <c r="D358" s="46"/>
      <c r="E358" s="46"/>
      <c r="F358" s="46"/>
      <c r="G358" s="46"/>
      <c r="H358" s="46"/>
      <c r="I358" s="46"/>
      <c r="J358" s="46"/>
      <c r="K358" s="46"/>
      <c r="L358" s="46"/>
      <c r="M358" s="46"/>
      <c r="N358" s="46"/>
      <c r="O358" s="46"/>
      <c r="P358" s="46"/>
      <c r="Q358" s="73"/>
    </row>
    <row r="359" spans="1:17" s="4" customFormat="1">
      <c r="A359" s="50"/>
      <c r="B359" s="46"/>
      <c r="C359" s="46"/>
      <c r="D359" s="46"/>
      <c r="E359" s="46"/>
      <c r="F359" s="46"/>
      <c r="G359" s="46"/>
      <c r="H359" s="46"/>
      <c r="I359" s="46"/>
      <c r="J359" s="46"/>
      <c r="K359" s="46"/>
      <c r="L359" s="46"/>
      <c r="M359" s="46"/>
      <c r="N359" s="46"/>
      <c r="O359" s="46"/>
      <c r="P359" s="46"/>
      <c r="Q359" s="73"/>
    </row>
    <row r="360" spans="1:17" s="4" customFormat="1">
      <c r="A360" s="50"/>
      <c r="B360" s="46"/>
      <c r="C360" s="46"/>
      <c r="D360" s="46"/>
      <c r="E360" s="46"/>
      <c r="F360" s="46"/>
      <c r="G360" s="46"/>
      <c r="H360" s="46"/>
      <c r="I360" s="46"/>
      <c r="J360" s="46"/>
      <c r="K360" s="46"/>
      <c r="L360" s="46"/>
      <c r="M360" s="46"/>
      <c r="N360" s="46"/>
      <c r="O360" s="46"/>
      <c r="P360" s="46"/>
      <c r="Q360" s="73"/>
    </row>
    <row r="361" spans="1:17" s="4" customFormat="1">
      <c r="A361" s="50"/>
      <c r="B361" s="46"/>
      <c r="C361" s="46"/>
      <c r="D361" s="46"/>
      <c r="E361" s="46"/>
      <c r="F361" s="46"/>
      <c r="G361" s="46"/>
      <c r="H361" s="46"/>
      <c r="I361" s="46"/>
      <c r="J361" s="46"/>
      <c r="K361" s="46"/>
      <c r="L361" s="46"/>
      <c r="M361" s="46"/>
      <c r="N361" s="46"/>
      <c r="O361" s="46"/>
      <c r="P361" s="46"/>
      <c r="Q361" s="73"/>
    </row>
    <row r="362" spans="1:17" s="4" customFormat="1">
      <c r="A362" s="50"/>
      <c r="B362" s="46"/>
      <c r="C362" s="46"/>
      <c r="D362" s="46"/>
      <c r="E362" s="46"/>
      <c r="F362" s="46"/>
      <c r="G362" s="46"/>
      <c r="H362" s="46"/>
      <c r="I362" s="46"/>
      <c r="J362" s="46"/>
      <c r="K362" s="46"/>
      <c r="L362" s="46"/>
      <c r="M362" s="46"/>
      <c r="N362" s="46"/>
      <c r="O362" s="46"/>
      <c r="P362" s="46"/>
      <c r="Q362" s="73"/>
    </row>
    <row r="363" spans="1:17" s="4" customFormat="1">
      <c r="A363" s="50"/>
      <c r="B363" s="46"/>
      <c r="C363" s="46"/>
      <c r="D363" s="46"/>
      <c r="E363" s="46"/>
      <c r="F363" s="46"/>
      <c r="G363" s="46"/>
      <c r="H363" s="46"/>
      <c r="I363" s="46"/>
      <c r="J363" s="46"/>
      <c r="K363" s="46"/>
      <c r="L363" s="46"/>
      <c r="M363" s="46"/>
      <c r="N363" s="46"/>
      <c r="O363" s="46"/>
      <c r="P363" s="46"/>
      <c r="Q363" s="73"/>
    </row>
    <row r="364" spans="1:17" s="4" customFormat="1">
      <c r="A364" s="50"/>
      <c r="B364" s="46"/>
      <c r="C364" s="46"/>
      <c r="D364" s="46"/>
      <c r="E364" s="46"/>
      <c r="F364" s="46"/>
      <c r="G364" s="46"/>
      <c r="H364" s="46"/>
      <c r="I364" s="46"/>
      <c r="J364" s="46"/>
      <c r="K364" s="46"/>
      <c r="L364" s="46"/>
      <c r="M364" s="46"/>
      <c r="N364" s="46"/>
      <c r="O364" s="46"/>
      <c r="P364" s="46"/>
      <c r="Q364" s="73"/>
    </row>
    <row r="365" spans="1:17" s="4" customFormat="1">
      <c r="A365" s="50"/>
      <c r="B365" s="46"/>
      <c r="C365" s="46"/>
      <c r="D365" s="46"/>
      <c r="E365" s="46"/>
      <c r="F365" s="46"/>
      <c r="G365" s="46"/>
      <c r="H365" s="46"/>
      <c r="I365" s="46"/>
      <c r="J365" s="46"/>
      <c r="K365" s="46"/>
      <c r="L365" s="46"/>
      <c r="M365" s="46"/>
      <c r="N365" s="46"/>
      <c r="O365" s="46"/>
      <c r="P365" s="46"/>
      <c r="Q365" s="73"/>
    </row>
    <row r="366" spans="1:17" s="4" customFormat="1">
      <c r="A366" s="50"/>
      <c r="B366" s="46"/>
      <c r="C366" s="46"/>
      <c r="D366" s="46"/>
      <c r="E366" s="46"/>
      <c r="F366" s="46"/>
      <c r="G366" s="46"/>
      <c r="H366" s="46"/>
      <c r="I366" s="46"/>
      <c r="J366" s="46"/>
      <c r="K366" s="46"/>
      <c r="L366" s="46"/>
      <c r="M366" s="46"/>
      <c r="N366" s="46"/>
      <c r="O366" s="46"/>
      <c r="P366" s="46"/>
      <c r="Q366" s="73"/>
    </row>
    <row r="367" spans="1:17" s="4" customFormat="1">
      <c r="A367" s="50"/>
      <c r="B367" s="46"/>
      <c r="C367" s="46"/>
      <c r="D367" s="46"/>
      <c r="E367" s="46"/>
      <c r="F367" s="46"/>
      <c r="G367" s="46"/>
      <c r="H367" s="46"/>
      <c r="I367" s="46"/>
      <c r="J367" s="46"/>
      <c r="K367" s="46"/>
      <c r="L367" s="46"/>
      <c r="M367" s="46"/>
      <c r="N367" s="46"/>
      <c r="O367" s="46"/>
      <c r="P367" s="46"/>
      <c r="Q367" s="73"/>
    </row>
    <row r="368" spans="1:17" s="4" customFormat="1">
      <c r="A368" s="50"/>
      <c r="B368" s="46"/>
      <c r="C368" s="46"/>
      <c r="D368" s="46"/>
      <c r="E368" s="46"/>
      <c r="F368" s="46"/>
      <c r="G368" s="46"/>
      <c r="H368" s="46"/>
      <c r="I368" s="46"/>
      <c r="J368" s="46"/>
      <c r="K368" s="46"/>
      <c r="L368" s="46"/>
      <c r="M368" s="46"/>
      <c r="N368" s="46"/>
      <c r="O368" s="46"/>
      <c r="P368" s="46"/>
      <c r="Q368" s="73"/>
    </row>
    <row r="369" spans="1:17" s="4" customFormat="1">
      <c r="A369" s="50"/>
      <c r="B369" s="46"/>
      <c r="C369" s="46"/>
      <c r="D369" s="46"/>
      <c r="E369" s="46"/>
      <c r="F369" s="46"/>
      <c r="G369" s="46"/>
      <c r="H369" s="46"/>
      <c r="I369" s="46"/>
      <c r="J369" s="46"/>
      <c r="K369" s="46"/>
      <c r="L369" s="46"/>
      <c r="M369" s="46"/>
      <c r="N369" s="46"/>
      <c r="O369" s="46"/>
      <c r="P369" s="46"/>
      <c r="Q369" s="73"/>
    </row>
    <row r="370" spans="1:17" s="4" customFormat="1">
      <c r="A370" s="50"/>
      <c r="B370" s="46"/>
      <c r="C370" s="46"/>
      <c r="D370" s="46"/>
      <c r="E370" s="46"/>
      <c r="F370" s="46"/>
      <c r="G370" s="46"/>
      <c r="H370" s="46"/>
      <c r="I370" s="46"/>
      <c r="J370" s="46"/>
      <c r="K370" s="46"/>
      <c r="L370" s="46"/>
      <c r="M370" s="46"/>
      <c r="N370" s="46"/>
      <c r="O370" s="46"/>
      <c r="P370" s="46"/>
      <c r="Q370" s="73"/>
    </row>
    <row r="371" spans="1:17" s="4" customFormat="1">
      <c r="A371" s="50"/>
      <c r="B371" s="46"/>
      <c r="C371" s="46"/>
      <c r="D371" s="46"/>
      <c r="E371" s="46"/>
      <c r="F371" s="46"/>
      <c r="G371" s="46"/>
      <c r="H371" s="46"/>
      <c r="I371" s="46"/>
      <c r="J371" s="46"/>
      <c r="K371" s="46"/>
      <c r="L371" s="46"/>
      <c r="M371" s="46"/>
      <c r="N371" s="46"/>
      <c r="O371" s="46"/>
      <c r="P371" s="46"/>
      <c r="Q371" s="73"/>
    </row>
    <row r="372" spans="1:17" s="4" customFormat="1">
      <c r="A372" s="50"/>
      <c r="B372" s="46"/>
      <c r="C372" s="46"/>
      <c r="D372" s="46"/>
      <c r="E372" s="46"/>
      <c r="F372" s="46"/>
      <c r="G372" s="46"/>
      <c r="H372" s="46"/>
      <c r="I372" s="46"/>
      <c r="J372" s="46"/>
      <c r="K372" s="46"/>
      <c r="L372" s="46"/>
      <c r="M372" s="46"/>
      <c r="N372" s="46"/>
      <c r="O372" s="46"/>
      <c r="P372" s="46"/>
      <c r="Q372" s="73"/>
    </row>
    <row r="373" spans="1:17" s="4" customFormat="1">
      <c r="A373" s="50"/>
      <c r="B373" s="46"/>
      <c r="C373" s="46"/>
      <c r="D373" s="46"/>
      <c r="E373" s="46"/>
      <c r="F373" s="46"/>
      <c r="G373" s="46"/>
      <c r="H373" s="46"/>
      <c r="I373" s="46"/>
      <c r="J373" s="46"/>
      <c r="K373" s="46"/>
      <c r="L373" s="46"/>
      <c r="M373" s="46"/>
      <c r="N373" s="46"/>
      <c r="O373" s="46"/>
      <c r="P373" s="46"/>
      <c r="Q373" s="73"/>
    </row>
    <row r="374" spans="1:17" s="4" customFormat="1">
      <c r="A374" s="50"/>
      <c r="B374" s="46"/>
      <c r="C374" s="46"/>
      <c r="D374" s="46"/>
      <c r="E374" s="46"/>
      <c r="F374" s="46"/>
      <c r="G374" s="46"/>
      <c r="H374" s="46"/>
      <c r="I374" s="46"/>
      <c r="J374" s="46"/>
      <c r="K374" s="46"/>
      <c r="L374" s="46"/>
      <c r="M374" s="46"/>
      <c r="N374" s="46"/>
      <c r="O374" s="46"/>
      <c r="P374" s="46"/>
      <c r="Q374" s="73"/>
    </row>
    <row r="375" spans="1:17" s="4" customFormat="1">
      <c r="A375" s="50"/>
      <c r="B375" s="46"/>
      <c r="C375" s="46"/>
      <c r="D375" s="46"/>
      <c r="E375" s="46"/>
      <c r="F375" s="46"/>
      <c r="G375" s="46"/>
      <c r="H375" s="46"/>
      <c r="I375" s="46"/>
      <c r="J375" s="46"/>
      <c r="K375" s="46"/>
      <c r="L375" s="46"/>
      <c r="M375" s="46"/>
      <c r="N375" s="46"/>
      <c r="O375" s="46"/>
      <c r="P375" s="46"/>
      <c r="Q375" s="73"/>
    </row>
    <row r="376" spans="1:17" s="4" customFormat="1">
      <c r="A376" s="50"/>
      <c r="B376" s="46"/>
      <c r="C376" s="46"/>
      <c r="D376" s="46"/>
      <c r="E376" s="46"/>
      <c r="F376" s="46"/>
      <c r="G376" s="46"/>
      <c r="H376" s="46"/>
      <c r="I376" s="46"/>
      <c r="J376" s="46"/>
      <c r="K376" s="46"/>
      <c r="L376" s="46"/>
      <c r="M376" s="46"/>
      <c r="N376" s="46"/>
      <c r="O376" s="46"/>
      <c r="P376" s="46"/>
      <c r="Q376" s="73"/>
    </row>
    <row r="377" spans="1:17" s="4" customFormat="1">
      <c r="A377" s="50"/>
      <c r="B377" s="46"/>
      <c r="C377" s="46"/>
      <c r="D377" s="46"/>
      <c r="E377" s="46"/>
      <c r="F377" s="46"/>
      <c r="G377" s="46"/>
      <c r="H377" s="46"/>
      <c r="I377" s="46"/>
      <c r="J377" s="46"/>
      <c r="K377" s="46"/>
      <c r="L377" s="46"/>
      <c r="M377" s="46"/>
      <c r="N377" s="46"/>
      <c r="O377" s="46"/>
      <c r="P377" s="46"/>
      <c r="Q377" s="73"/>
    </row>
    <row r="378" spans="1:17" s="4" customFormat="1">
      <c r="A378" s="50"/>
      <c r="B378" s="46"/>
      <c r="C378" s="46"/>
      <c r="D378" s="46"/>
      <c r="E378" s="46"/>
      <c r="F378" s="46"/>
      <c r="G378" s="46"/>
      <c r="H378" s="46"/>
      <c r="I378" s="46"/>
      <c r="J378" s="46"/>
      <c r="K378" s="46"/>
      <c r="L378" s="46"/>
      <c r="M378" s="46"/>
      <c r="N378" s="46"/>
      <c r="O378" s="46"/>
      <c r="P378" s="46"/>
      <c r="Q378" s="73"/>
    </row>
    <row r="379" spans="1:17" s="4" customFormat="1">
      <c r="A379" s="50"/>
      <c r="B379" s="46"/>
      <c r="C379" s="46"/>
      <c r="D379" s="46"/>
      <c r="E379" s="46"/>
      <c r="F379" s="46"/>
      <c r="G379" s="46"/>
      <c r="H379" s="46"/>
      <c r="I379" s="46"/>
      <c r="J379" s="46"/>
      <c r="K379" s="46"/>
      <c r="L379" s="46"/>
      <c r="M379" s="46"/>
      <c r="N379" s="46"/>
      <c r="O379" s="46"/>
      <c r="P379" s="46"/>
      <c r="Q379" s="73"/>
    </row>
    <row r="380" spans="1:17" s="4" customFormat="1">
      <c r="A380" s="50"/>
      <c r="B380" s="46"/>
      <c r="C380" s="46"/>
      <c r="D380" s="46"/>
      <c r="E380" s="46"/>
      <c r="F380" s="46"/>
      <c r="G380" s="46"/>
      <c r="H380" s="46"/>
      <c r="I380" s="46"/>
      <c r="J380" s="46"/>
      <c r="K380" s="46"/>
      <c r="L380" s="46"/>
      <c r="M380" s="46"/>
      <c r="N380" s="46"/>
      <c r="O380" s="46"/>
      <c r="P380" s="46"/>
      <c r="Q380" s="73"/>
    </row>
    <row r="381" spans="1:17" s="4" customFormat="1">
      <c r="A381" s="50"/>
      <c r="B381" s="46"/>
      <c r="C381" s="46"/>
      <c r="D381" s="46"/>
      <c r="E381" s="46"/>
      <c r="F381" s="46"/>
      <c r="G381" s="46"/>
      <c r="H381" s="46"/>
      <c r="I381" s="46"/>
      <c r="J381" s="46"/>
      <c r="K381" s="46"/>
      <c r="L381" s="46"/>
      <c r="M381" s="46"/>
      <c r="N381" s="46"/>
      <c r="O381" s="46"/>
      <c r="P381" s="46"/>
      <c r="Q381" s="73"/>
    </row>
    <row r="382" spans="1:17" s="4" customFormat="1">
      <c r="A382" s="50"/>
      <c r="B382" s="46"/>
      <c r="C382" s="46"/>
      <c r="D382" s="46"/>
      <c r="E382" s="46"/>
      <c r="F382" s="46"/>
      <c r="G382" s="46"/>
      <c r="H382" s="46"/>
      <c r="I382" s="46"/>
      <c r="J382" s="46"/>
      <c r="K382" s="46"/>
      <c r="L382" s="46"/>
      <c r="M382" s="46"/>
      <c r="N382" s="46"/>
      <c r="O382" s="46"/>
      <c r="P382" s="46"/>
      <c r="Q382" s="73"/>
    </row>
    <row r="383" spans="1:17" s="4" customFormat="1">
      <c r="A383" s="50"/>
      <c r="B383" s="46"/>
      <c r="C383" s="46"/>
      <c r="D383" s="46"/>
      <c r="E383" s="46"/>
      <c r="F383" s="46"/>
      <c r="G383" s="46"/>
      <c r="H383" s="46"/>
      <c r="I383" s="46"/>
      <c r="J383" s="46"/>
      <c r="K383" s="46"/>
      <c r="L383" s="46"/>
      <c r="M383" s="46"/>
      <c r="N383" s="46"/>
      <c r="O383" s="46"/>
      <c r="P383" s="46"/>
      <c r="Q383" s="73"/>
    </row>
    <row r="384" spans="1:17" s="4" customFormat="1">
      <c r="A384" s="50"/>
      <c r="B384" s="46"/>
      <c r="C384" s="46"/>
      <c r="D384" s="46"/>
      <c r="E384" s="46"/>
      <c r="F384" s="46"/>
      <c r="G384" s="46"/>
      <c r="H384" s="46"/>
      <c r="I384" s="46"/>
      <c r="J384" s="46"/>
      <c r="K384" s="46"/>
      <c r="L384" s="46"/>
      <c r="M384" s="46"/>
      <c r="N384" s="46"/>
      <c r="O384" s="46"/>
      <c r="P384" s="46"/>
      <c r="Q384" s="73"/>
    </row>
    <row r="385" spans="1:17" s="4" customFormat="1">
      <c r="A385" s="50"/>
      <c r="B385" s="46"/>
      <c r="C385" s="46"/>
      <c r="D385" s="46"/>
      <c r="E385" s="46"/>
      <c r="F385" s="46"/>
      <c r="G385" s="46"/>
      <c r="H385" s="46"/>
      <c r="I385" s="46"/>
      <c r="J385" s="46"/>
      <c r="K385" s="46"/>
      <c r="L385" s="46"/>
      <c r="M385" s="46"/>
      <c r="N385" s="46"/>
      <c r="O385" s="46"/>
      <c r="P385" s="46"/>
      <c r="Q385" s="73"/>
    </row>
    <row r="386" spans="1:17" s="4" customFormat="1">
      <c r="A386" s="50"/>
      <c r="B386" s="46"/>
      <c r="C386" s="46"/>
      <c r="D386" s="46"/>
      <c r="E386" s="46"/>
      <c r="F386" s="46"/>
      <c r="G386" s="46"/>
      <c r="H386" s="46"/>
      <c r="I386" s="46"/>
      <c r="J386" s="46"/>
      <c r="K386" s="46"/>
      <c r="L386" s="46"/>
      <c r="M386" s="46"/>
      <c r="N386" s="46"/>
      <c r="O386" s="46"/>
      <c r="P386" s="46"/>
      <c r="Q386" s="73"/>
    </row>
    <row r="387" spans="1:17" s="4" customFormat="1">
      <c r="A387" s="50"/>
      <c r="B387" s="46"/>
      <c r="C387" s="46"/>
      <c r="D387" s="46"/>
      <c r="E387" s="46"/>
      <c r="F387" s="46"/>
      <c r="G387" s="46"/>
      <c r="H387" s="46"/>
      <c r="I387" s="46"/>
      <c r="J387" s="46"/>
      <c r="K387" s="46"/>
      <c r="L387" s="46"/>
      <c r="M387" s="46"/>
      <c r="N387" s="46"/>
      <c r="O387" s="46"/>
      <c r="P387" s="46"/>
      <c r="Q387" s="73"/>
    </row>
    <row r="388" spans="1:17" s="4" customFormat="1">
      <c r="A388" s="50"/>
      <c r="B388" s="46"/>
      <c r="C388" s="46"/>
      <c r="D388" s="46"/>
      <c r="E388" s="46"/>
      <c r="F388" s="46"/>
      <c r="G388" s="46"/>
      <c r="H388" s="46"/>
      <c r="I388" s="46"/>
      <c r="J388" s="46"/>
      <c r="K388" s="46"/>
      <c r="L388" s="46"/>
      <c r="M388" s="46"/>
      <c r="N388" s="46"/>
      <c r="O388" s="46"/>
      <c r="P388" s="46"/>
      <c r="Q388" s="73"/>
    </row>
    <row r="389" spans="1:17" s="4" customFormat="1">
      <c r="A389" s="50"/>
      <c r="B389" s="46"/>
      <c r="C389" s="46"/>
      <c r="D389" s="46"/>
      <c r="E389" s="46"/>
      <c r="F389" s="46"/>
      <c r="G389" s="46"/>
      <c r="H389" s="46"/>
      <c r="I389" s="46"/>
      <c r="J389" s="46"/>
      <c r="K389" s="46"/>
      <c r="L389" s="46"/>
      <c r="M389" s="46"/>
      <c r="N389" s="46"/>
      <c r="O389" s="46"/>
      <c r="P389" s="46"/>
      <c r="Q389" s="73"/>
    </row>
    <row r="390" spans="1:17" s="4" customFormat="1">
      <c r="A390" s="50"/>
      <c r="B390" s="46"/>
      <c r="C390" s="46"/>
      <c r="D390" s="46"/>
      <c r="E390" s="46"/>
      <c r="F390" s="46"/>
      <c r="G390" s="46"/>
      <c r="H390" s="46"/>
      <c r="I390" s="46"/>
      <c r="J390" s="46"/>
      <c r="K390" s="46"/>
      <c r="L390" s="46"/>
      <c r="M390" s="46"/>
      <c r="N390" s="46"/>
      <c r="O390" s="46"/>
      <c r="P390" s="46"/>
      <c r="Q390" s="73"/>
    </row>
    <row r="391" spans="1:17" s="4" customFormat="1">
      <c r="A391" s="50"/>
      <c r="B391" s="46"/>
      <c r="C391" s="46"/>
      <c r="D391" s="46"/>
      <c r="E391" s="46"/>
      <c r="F391" s="46"/>
      <c r="G391" s="46"/>
      <c r="H391" s="46"/>
      <c r="I391" s="46"/>
      <c r="J391" s="46"/>
      <c r="K391" s="46"/>
      <c r="L391" s="46"/>
      <c r="M391" s="46"/>
      <c r="N391" s="46"/>
      <c r="O391" s="46"/>
      <c r="P391" s="46"/>
      <c r="Q391" s="73"/>
    </row>
    <row r="392" spans="1:17" s="4" customFormat="1">
      <c r="A392" s="50"/>
      <c r="B392" s="46"/>
      <c r="C392" s="46"/>
      <c r="D392" s="46"/>
      <c r="E392" s="46"/>
      <c r="F392" s="46"/>
      <c r="G392" s="46"/>
      <c r="H392" s="46"/>
      <c r="I392" s="46"/>
      <c r="J392" s="46"/>
      <c r="K392" s="46"/>
      <c r="L392" s="46"/>
      <c r="M392" s="46"/>
      <c r="N392" s="46"/>
      <c r="O392" s="46"/>
      <c r="P392" s="46"/>
      <c r="Q392" s="73"/>
    </row>
    <row r="393" spans="1:17" s="4" customFormat="1">
      <c r="A393" s="50"/>
      <c r="B393" s="46"/>
      <c r="C393" s="46"/>
      <c r="D393" s="46"/>
      <c r="E393" s="46"/>
      <c r="F393" s="46"/>
      <c r="G393" s="46"/>
      <c r="H393" s="46"/>
      <c r="I393" s="46"/>
      <c r="J393" s="46"/>
      <c r="K393" s="46"/>
      <c r="L393" s="46"/>
      <c r="M393" s="46"/>
      <c r="N393" s="46"/>
      <c r="O393" s="46"/>
      <c r="P393" s="46"/>
      <c r="Q393" s="73"/>
    </row>
    <row r="394" spans="1:17" s="4" customFormat="1">
      <c r="A394" s="50"/>
      <c r="B394" s="46"/>
      <c r="C394" s="46"/>
      <c r="D394" s="46"/>
      <c r="E394" s="46"/>
      <c r="F394" s="46"/>
      <c r="G394" s="46"/>
      <c r="H394" s="46"/>
      <c r="I394" s="46"/>
      <c r="J394" s="46"/>
      <c r="K394" s="46"/>
      <c r="L394" s="46"/>
      <c r="M394" s="46"/>
      <c r="N394" s="46"/>
      <c r="O394" s="46"/>
      <c r="P394" s="46"/>
      <c r="Q394" s="73"/>
    </row>
    <row r="395" spans="1:17" s="4" customFormat="1">
      <c r="A395" s="50"/>
      <c r="B395" s="46"/>
      <c r="C395" s="46"/>
      <c r="D395" s="46"/>
      <c r="E395" s="46"/>
      <c r="F395" s="46"/>
      <c r="G395" s="46"/>
      <c r="H395" s="46"/>
      <c r="I395" s="46"/>
      <c r="J395" s="46"/>
      <c r="K395" s="46"/>
      <c r="L395" s="46"/>
      <c r="M395" s="46"/>
      <c r="N395" s="46"/>
      <c r="O395" s="46"/>
      <c r="P395" s="46"/>
      <c r="Q395" s="73"/>
    </row>
    <row r="396" spans="1:17" s="4" customFormat="1">
      <c r="A396" s="50"/>
      <c r="B396" s="46"/>
      <c r="C396" s="46"/>
      <c r="D396" s="46"/>
      <c r="E396" s="46"/>
      <c r="F396" s="46"/>
      <c r="G396" s="46"/>
      <c r="H396" s="46"/>
      <c r="I396" s="46"/>
      <c r="J396" s="46"/>
      <c r="K396" s="46"/>
      <c r="L396" s="46"/>
      <c r="M396" s="46"/>
      <c r="N396" s="46"/>
      <c r="O396" s="46"/>
      <c r="P396" s="46"/>
      <c r="Q396" s="73"/>
    </row>
    <row r="397" spans="1:17" s="4" customFormat="1">
      <c r="A397" s="50"/>
      <c r="B397" s="46"/>
      <c r="C397" s="46"/>
      <c r="D397" s="46"/>
      <c r="E397" s="46"/>
      <c r="F397" s="46"/>
      <c r="G397" s="46"/>
      <c r="H397" s="46"/>
      <c r="I397" s="46"/>
      <c r="J397" s="46"/>
      <c r="K397" s="46"/>
      <c r="L397" s="46"/>
      <c r="M397" s="46"/>
      <c r="N397" s="46"/>
      <c r="O397" s="46"/>
      <c r="P397" s="46"/>
      <c r="Q397" s="73"/>
    </row>
    <row r="398" spans="1:17" s="4" customFormat="1">
      <c r="A398" s="50"/>
      <c r="B398" s="46"/>
      <c r="C398" s="46"/>
      <c r="D398" s="46"/>
      <c r="E398" s="46"/>
      <c r="F398" s="46"/>
      <c r="G398" s="46"/>
      <c r="H398" s="46"/>
      <c r="I398" s="46"/>
      <c r="J398" s="46"/>
      <c r="K398" s="46"/>
      <c r="L398" s="46"/>
      <c r="M398" s="46"/>
      <c r="N398" s="46"/>
      <c r="O398" s="46"/>
      <c r="P398" s="46"/>
      <c r="Q398" s="73"/>
    </row>
    <row r="399" spans="1:17" s="4" customFormat="1">
      <c r="A399" s="50"/>
      <c r="B399" s="46"/>
      <c r="C399" s="46"/>
      <c r="D399" s="46"/>
      <c r="E399" s="46"/>
      <c r="F399" s="46"/>
      <c r="G399" s="46"/>
      <c r="H399" s="46"/>
      <c r="I399" s="46"/>
      <c r="J399" s="46"/>
      <c r="K399" s="46"/>
      <c r="L399" s="46"/>
      <c r="M399" s="46"/>
      <c r="N399" s="46"/>
      <c r="O399" s="46"/>
      <c r="P399" s="46"/>
      <c r="Q399" s="73"/>
    </row>
    <row r="400" spans="1:17" s="4" customFormat="1">
      <c r="A400" s="50"/>
      <c r="B400" s="46"/>
      <c r="C400" s="46"/>
      <c r="D400" s="46"/>
      <c r="E400" s="46"/>
      <c r="F400" s="46"/>
      <c r="G400" s="46"/>
      <c r="H400" s="46"/>
      <c r="I400" s="46"/>
      <c r="J400" s="46"/>
      <c r="K400" s="46"/>
      <c r="L400" s="46"/>
      <c r="M400" s="46"/>
      <c r="N400" s="46"/>
      <c r="O400" s="46"/>
      <c r="P400" s="46"/>
      <c r="Q400" s="73"/>
    </row>
    <row r="401" spans="1:17" s="4" customFormat="1">
      <c r="A401" s="50"/>
      <c r="B401" s="46"/>
      <c r="C401" s="46"/>
      <c r="D401" s="46"/>
      <c r="E401" s="46"/>
      <c r="F401" s="46"/>
      <c r="G401" s="46"/>
      <c r="H401" s="46"/>
      <c r="I401" s="46"/>
      <c r="J401" s="46"/>
      <c r="K401" s="46"/>
      <c r="L401" s="46"/>
      <c r="M401" s="46"/>
      <c r="N401" s="46"/>
      <c r="O401" s="46"/>
      <c r="P401" s="46"/>
      <c r="Q401" s="73"/>
    </row>
    <row r="402" spans="1:17" s="4" customFormat="1">
      <c r="A402" s="50"/>
      <c r="B402" s="46"/>
      <c r="C402" s="46"/>
      <c r="D402" s="46"/>
      <c r="E402" s="46"/>
      <c r="F402" s="46"/>
      <c r="G402" s="46"/>
      <c r="H402" s="46"/>
      <c r="I402" s="46"/>
      <c r="J402" s="46"/>
      <c r="K402" s="46"/>
      <c r="L402" s="46"/>
      <c r="M402" s="46"/>
      <c r="N402" s="46"/>
      <c r="O402" s="46"/>
      <c r="P402" s="46"/>
      <c r="Q402" s="73"/>
    </row>
    <row r="403" spans="1:17" s="4" customFormat="1">
      <c r="A403" s="50"/>
      <c r="B403" s="46"/>
      <c r="C403" s="46"/>
      <c r="D403" s="46"/>
      <c r="E403" s="46"/>
      <c r="F403" s="46"/>
      <c r="G403" s="46"/>
      <c r="H403" s="46"/>
      <c r="I403" s="46"/>
      <c r="J403" s="46"/>
      <c r="K403" s="46"/>
      <c r="L403" s="46"/>
      <c r="M403" s="46"/>
      <c r="N403" s="46"/>
      <c r="O403" s="46"/>
      <c r="P403" s="46"/>
      <c r="Q403" s="73"/>
    </row>
    <row r="404" spans="1:17" s="4" customFormat="1">
      <c r="A404" s="50"/>
      <c r="B404" s="46"/>
      <c r="C404" s="46"/>
      <c r="D404" s="46"/>
      <c r="E404" s="46"/>
      <c r="F404" s="46"/>
      <c r="G404" s="46"/>
      <c r="H404" s="46"/>
      <c r="I404" s="46"/>
      <c r="J404" s="46"/>
      <c r="K404" s="46"/>
      <c r="L404" s="46"/>
      <c r="M404" s="46"/>
      <c r="N404" s="46"/>
      <c r="O404" s="46"/>
      <c r="P404" s="46"/>
      <c r="Q404" s="73"/>
    </row>
    <row r="405" spans="1:17" s="4" customFormat="1">
      <c r="A405" s="50"/>
      <c r="B405" s="46"/>
      <c r="C405" s="46"/>
      <c r="D405" s="46"/>
      <c r="E405" s="46"/>
      <c r="F405" s="46"/>
      <c r="G405" s="46"/>
      <c r="H405" s="46"/>
      <c r="I405" s="46"/>
      <c r="J405" s="46"/>
      <c r="K405" s="46"/>
      <c r="L405" s="46"/>
      <c r="M405" s="46"/>
      <c r="N405" s="46"/>
      <c r="O405" s="46"/>
      <c r="P405" s="46"/>
      <c r="Q405" s="73"/>
    </row>
    <row r="406" spans="1:17" s="4" customFormat="1">
      <c r="A406" s="50"/>
      <c r="B406" s="46"/>
      <c r="C406" s="46"/>
      <c r="D406" s="46"/>
      <c r="E406" s="46"/>
      <c r="F406" s="46"/>
      <c r="G406" s="46"/>
      <c r="H406" s="46"/>
      <c r="I406" s="46"/>
      <c r="J406" s="46"/>
      <c r="K406" s="46"/>
      <c r="L406" s="46"/>
      <c r="M406" s="46"/>
      <c r="N406" s="46"/>
      <c r="O406" s="46"/>
      <c r="P406" s="46"/>
      <c r="Q406" s="73"/>
    </row>
    <row r="407" spans="1:17" s="4" customFormat="1">
      <c r="A407" s="50"/>
      <c r="B407" s="46"/>
      <c r="C407" s="46"/>
      <c r="D407" s="46"/>
      <c r="E407" s="46"/>
      <c r="F407" s="46"/>
      <c r="G407" s="46"/>
      <c r="H407" s="46"/>
      <c r="I407" s="46"/>
      <c r="J407" s="46"/>
      <c r="K407" s="46"/>
      <c r="L407" s="46"/>
      <c r="M407" s="46"/>
      <c r="N407" s="46"/>
      <c r="O407" s="46"/>
      <c r="P407" s="46"/>
      <c r="Q407" s="73"/>
    </row>
    <row r="408" spans="1:17" s="4" customFormat="1">
      <c r="A408" s="50"/>
      <c r="B408" s="46"/>
      <c r="C408" s="46"/>
      <c r="D408" s="46"/>
      <c r="E408" s="46"/>
      <c r="F408" s="46"/>
      <c r="G408" s="46"/>
      <c r="H408" s="46"/>
      <c r="I408" s="46"/>
      <c r="J408" s="46"/>
      <c r="K408" s="46"/>
      <c r="L408" s="46"/>
      <c r="M408" s="46"/>
      <c r="N408" s="46"/>
      <c r="O408" s="46"/>
      <c r="P408" s="46"/>
      <c r="Q408" s="73"/>
    </row>
    <row r="409" spans="1:17" s="4" customFormat="1">
      <c r="A409" s="50"/>
      <c r="B409" s="46"/>
      <c r="C409" s="46"/>
      <c r="D409" s="46"/>
      <c r="E409" s="46"/>
      <c r="F409" s="46"/>
      <c r="G409" s="46"/>
      <c r="H409" s="46"/>
      <c r="I409" s="46"/>
      <c r="J409" s="46"/>
      <c r="K409" s="46"/>
      <c r="L409" s="46"/>
      <c r="M409" s="46"/>
      <c r="N409" s="46"/>
      <c r="O409" s="46"/>
      <c r="P409" s="46"/>
      <c r="Q409" s="73"/>
    </row>
    <row r="410" spans="1:17" s="4" customFormat="1">
      <c r="A410" s="50"/>
      <c r="B410" s="46"/>
      <c r="C410" s="46"/>
      <c r="D410" s="46"/>
      <c r="E410" s="46"/>
      <c r="F410" s="46"/>
      <c r="G410" s="46"/>
      <c r="H410" s="46"/>
      <c r="I410" s="46"/>
      <c r="J410" s="46"/>
      <c r="K410" s="46"/>
      <c r="L410" s="46"/>
      <c r="M410" s="46"/>
      <c r="N410" s="46"/>
      <c r="O410" s="46"/>
      <c r="P410" s="46"/>
      <c r="Q410" s="73"/>
    </row>
    <row r="411" spans="1:17" s="4" customFormat="1">
      <c r="A411" s="50"/>
      <c r="B411" s="46"/>
      <c r="C411" s="46"/>
      <c r="D411" s="46"/>
      <c r="E411" s="46"/>
      <c r="F411" s="46"/>
      <c r="G411" s="46"/>
      <c r="H411" s="46"/>
      <c r="I411" s="46"/>
      <c r="J411" s="46"/>
      <c r="K411" s="46"/>
      <c r="L411" s="46"/>
      <c r="M411" s="46"/>
      <c r="N411" s="46"/>
      <c r="O411" s="46"/>
      <c r="P411" s="46"/>
      <c r="Q411" s="73"/>
    </row>
    <row r="412" spans="1:17" s="4" customFormat="1">
      <c r="A412" s="50"/>
      <c r="B412" s="46"/>
      <c r="C412" s="46"/>
      <c r="D412" s="46"/>
      <c r="E412" s="46"/>
      <c r="F412" s="46"/>
      <c r="G412" s="46"/>
      <c r="H412" s="46"/>
      <c r="I412" s="46"/>
      <c r="J412" s="46"/>
      <c r="K412" s="46"/>
      <c r="L412" s="46"/>
      <c r="M412" s="46"/>
      <c r="N412" s="46"/>
      <c r="O412" s="46"/>
      <c r="P412" s="46"/>
      <c r="Q412" s="73"/>
    </row>
    <row r="413" spans="1:17" s="4" customFormat="1">
      <c r="A413" s="50"/>
      <c r="B413" s="46"/>
      <c r="C413" s="46"/>
      <c r="D413" s="46"/>
      <c r="E413" s="46"/>
      <c r="F413" s="46"/>
      <c r="G413" s="46"/>
      <c r="H413" s="46"/>
      <c r="I413" s="46"/>
      <c r="J413" s="46"/>
      <c r="K413" s="46"/>
      <c r="L413" s="46"/>
      <c r="M413" s="46"/>
      <c r="N413" s="46"/>
      <c r="O413" s="46"/>
      <c r="P413" s="46"/>
      <c r="Q413" s="73"/>
    </row>
    <row r="414" spans="1:17" s="4" customFormat="1">
      <c r="A414" s="50"/>
      <c r="B414" s="46"/>
      <c r="C414" s="46"/>
      <c r="D414" s="46"/>
      <c r="E414" s="46"/>
      <c r="F414" s="46"/>
      <c r="G414" s="46"/>
      <c r="H414" s="46"/>
      <c r="I414" s="46"/>
      <c r="J414" s="46"/>
      <c r="K414" s="46"/>
      <c r="L414" s="46"/>
      <c r="M414" s="46"/>
      <c r="N414" s="46"/>
      <c r="O414" s="46"/>
      <c r="P414" s="46"/>
      <c r="Q414" s="73"/>
    </row>
    <row r="415" spans="1:17" s="4" customFormat="1">
      <c r="A415" s="50"/>
      <c r="B415" s="46"/>
      <c r="C415" s="46"/>
      <c r="D415" s="46"/>
      <c r="E415" s="46"/>
      <c r="F415" s="46"/>
      <c r="G415" s="46"/>
      <c r="H415" s="46"/>
      <c r="I415" s="46"/>
      <c r="J415" s="46"/>
      <c r="K415" s="46"/>
      <c r="L415" s="46"/>
      <c r="M415" s="46"/>
      <c r="N415" s="46"/>
      <c r="O415" s="46"/>
      <c r="P415" s="46"/>
      <c r="Q415" s="73"/>
    </row>
    <row r="416" spans="1:17" s="4" customFormat="1">
      <c r="A416" s="50"/>
      <c r="B416" s="46"/>
      <c r="C416" s="46"/>
      <c r="D416" s="46"/>
      <c r="E416" s="46"/>
      <c r="F416" s="46"/>
      <c r="G416" s="46"/>
      <c r="H416" s="46"/>
      <c r="I416" s="46"/>
      <c r="J416" s="46"/>
      <c r="K416" s="46"/>
      <c r="L416" s="46"/>
      <c r="M416" s="46"/>
      <c r="N416" s="46"/>
      <c r="O416" s="46"/>
      <c r="P416" s="46"/>
      <c r="Q416" s="73"/>
    </row>
    <row r="417" spans="1:17" s="4" customFormat="1">
      <c r="A417" s="50"/>
      <c r="B417" s="46"/>
      <c r="C417" s="46"/>
      <c r="D417" s="46"/>
      <c r="E417" s="46"/>
      <c r="F417" s="46"/>
      <c r="G417" s="46"/>
      <c r="H417" s="46"/>
      <c r="I417" s="46"/>
      <c r="J417" s="46"/>
      <c r="K417" s="46"/>
      <c r="L417" s="46"/>
      <c r="M417" s="46"/>
      <c r="N417" s="46"/>
      <c r="O417" s="46"/>
      <c r="P417" s="46"/>
      <c r="Q417" s="73"/>
    </row>
    <row r="418" spans="1:17" s="4" customFormat="1">
      <c r="A418" s="50"/>
      <c r="B418" s="46"/>
      <c r="C418" s="46"/>
      <c r="D418" s="46"/>
      <c r="E418" s="46"/>
      <c r="F418" s="46"/>
      <c r="G418" s="46"/>
      <c r="H418" s="46"/>
      <c r="I418" s="46"/>
      <c r="J418" s="46"/>
      <c r="K418" s="46"/>
      <c r="L418" s="46"/>
      <c r="M418" s="46"/>
      <c r="N418" s="46"/>
      <c r="O418" s="46"/>
      <c r="P418" s="46"/>
      <c r="Q418" s="73"/>
    </row>
    <row r="419" spans="1:17" s="4" customFormat="1">
      <c r="A419" s="50"/>
      <c r="B419" s="46"/>
      <c r="C419" s="46"/>
      <c r="D419" s="46"/>
      <c r="E419" s="46"/>
      <c r="F419" s="46"/>
      <c r="G419" s="46"/>
      <c r="H419" s="46"/>
      <c r="I419" s="46"/>
      <c r="J419" s="46"/>
      <c r="K419" s="46"/>
      <c r="L419" s="46"/>
      <c r="M419" s="46"/>
      <c r="N419" s="46"/>
      <c r="O419" s="46"/>
      <c r="P419" s="46"/>
      <c r="Q419" s="73"/>
    </row>
    <row r="420" spans="1:17" s="4" customFormat="1">
      <c r="A420" s="50"/>
      <c r="B420" s="46"/>
      <c r="C420" s="46"/>
      <c r="D420" s="46"/>
      <c r="E420" s="46"/>
      <c r="F420" s="46"/>
      <c r="G420" s="46"/>
      <c r="H420" s="46"/>
      <c r="I420" s="46"/>
      <c r="J420" s="46"/>
      <c r="K420" s="46"/>
      <c r="L420" s="46"/>
      <c r="M420" s="46"/>
      <c r="N420" s="46"/>
      <c r="O420" s="46"/>
      <c r="P420" s="46"/>
      <c r="Q420" s="73"/>
    </row>
    <row r="421" spans="1:17" s="4" customFormat="1">
      <c r="A421" s="50"/>
      <c r="B421" s="46"/>
      <c r="C421" s="46"/>
      <c r="D421" s="46"/>
      <c r="E421" s="46"/>
      <c r="F421" s="46"/>
      <c r="G421" s="46"/>
      <c r="H421" s="46"/>
      <c r="I421" s="46"/>
      <c r="J421" s="46"/>
      <c r="K421" s="46"/>
      <c r="L421" s="46"/>
      <c r="M421" s="46"/>
      <c r="N421" s="46"/>
      <c r="O421" s="46"/>
      <c r="P421" s="46"/>
      <c r="Q421" s="73"/>
    </row>
    <row r="422" spans="1:17" s="4" customFormat="1">
      <c r="A422" s="50"/>
      <c r="B422" s="46"/>
      <c r="C422" s="46"/>
      <c r="D422" s="46"/>
      <c r="E422" s="46"/>
      <c r="F422" s="46"/>
      <c r="G422" s="46"/>
      <c r="H422" s="46"/>
      <c r="I422" s="46"/>
      <c r="J422" s="46"/>
      <c r="K422" s="46"/>
      <c r="L422" s="46"/>
      <c r="M422" s="46"/>
      <c r="N422" s="46"/>
      <c r="O422" s="46"/>
      <c r="P422" s="46"/>
      <c r="Q422" s="73"/>
    </row>
    <row r="423" spans="1:17" s="4" customFormat="1">
      <c r="A423" s="50"/>
      <c r="B423" s="46"/>
      <c r="C423" s="46"/>
      <c r="D423" s="46"/>
      <c r="E423" s="46"/>
      <c r="F423" s="46"/>
      <c r="G423" s="46"/>
      <c r="H423" s="46"/>
      <c r="I423" s="46"/>
      <c r="J423" s="46"/>
      <c r="K423" s="46"/>
      <c r="L423" s="46"/>
      <c r="M423" s="46"/>
      <c r="N423" s="46"/>
      <c r="O423" s="46"/>
      <c r="P423" s="46"/>
      <c r="Q423" s="73"/>
    </row>
    <row r="424" spans="1:17" s="4" customFormat="1">
      <c r="A424" s="50"/>
      <c r="B424" s="46"/>
      <c r="C424" s="46"/>
      <c r="D424" s="46"/>
      <c r="E424" s="46"/>
      <c r="F424" s="46"/>
      <c r="G424" s="46"/>
      <c r="H424" s="46"/>
      <c r="I424" s="46"/>
      <c r="J424" s="46"/>
      <c r="K424" s="46"/>
      <c r="L424" s="46"/>
      <c r="M424" s="46"/>
      <c r="N424" s="46"/>
      <c r="O424" s="46"/>
      <c r="P424" s="46"/>
      <c r="Q424" s="73"/>
    </row>
    <row r="425" spans="1:17" s="4" customFormat="1">
      <c r="A425" s="50"/>
      <c r="B425" s="46"/>
      <c r="C425" s="46"/>
      <c r="D425" s="46"/>
      <c r="E425" s="46"/>
      <c r="F425" s="46"/>
      <c r="G425" s="46"/>
      <c r="H425" s="46"/>
      <c r="I425" s="46"/>
      <c r="J425" s="46"/>
      <c r="K425" s="46"/>
      <c r="L425" s="46"/>
      <c r="M425" s="46"/>
      <c r="N425" s="46"/>
      <c r="O425" s="46"/>
      <c r="P425" s="46"/>
      <c r="Q425" s="73"/>
    </row>
    <row r="426" spans="1:17" s="4" customFormat="1">
      <c r="A426" s="50"/>
      <c r="B426" s="46"/>
      <c r="C426" s="46"/>
      <c r="D426" s="46"/>
      <c r="E426" s="46"/>
      <c r="F426" s="46"/>
      <c r="G426" s="46"/>
      <c r="H426" s="46"/>
      <c r="I426" s="46"/>
      <c r="J426" s="46"/>
      <c r="K426" s="46"/>
      <c r="L426" s="46"/>
      <c r="M426" s="46"/>
      <c r="N426" s="46"/>
      <c r="O426" s="46"/>
      <c r="P426" s="46"/>
      <c r="Q426" s="73"/>
    </row>
    <row r="427" spans="1:17" s="4" customFormat="1">
      <c r="A427" s="50"/>
      <c r="B427" s="46"/>
      <c r="C427" s="46"/>
      <c r="D427" s="46"/>
      <c r="E427" s="46"/>
      <c r="F427" s="46"/>
      <c r="G427" s="46"/>
      <c r="H427" s="46"/>
      <c r="I427" s="46"/>
      <c r="J427" s="46"/>
      <c r="K427" s="46"/>
      <c r="L427" s="46"/>
      <c r="M427" s="46"/>
      <c r="N427" s="46"/>
      <c r="O427" s="46"/>
      <c r="P427" s="46"/>
      <c r="Q427" s="73"/>
    </row>
    <row r="428" spans="1:17" s="4" customFormat="1">
      <c r="A428" s="50"/>
      <c r="B428" s="46"/>
      <c r="C428" s="46"/>
      <c r="D428" s="46"/>
      <c r="E428" s="46"/>
      <c r="F428" s="46"/>
      <c r="G428" s="46"/>
      <c r="H428" s="46"/>
      <c r="I428" s="46"/>
      <c r="J428" s="46"/>
      <c r="K428" s="46"/>
      <c r="L428" s="46"/>
      <c r="M428" s="46"/>
      <c r="N428" s="46"/>
      <c r="O428" s="46"/>
      <c r="P428" s="46"/>
      <c r="Q428" s="73"/>
    </row>
    <row r="429" spans="1:17" s="4" customFormat="1">
      <c r="A429" s="50"/>
      <c r="B429" s="46"/>
      <c r="C429" s="46"/>
      <c r="D429" s="46"/>
      <c r="E429" s="46"/>
      <c r="F429" s="46"/>
      <c r="G429" s="46"/>
      <c r="H429" s="46"/>
      <c r="I429" s="46"/>
      <c r="J429" s="46"/>
      <c r="K429" s="46"/>
      <c r="L429" s="46"/>
      <c r="M429" s="46"/>
      <c r="N429" s="46"/>
      <c r="O429" s="46"/>
      <c r="P429" s="46"/>
      <c r="Q429" s="73"/>
    </row>
    <row r="430" spans="1:17" s="4" customFormat="1">
      <c r="A430" s="50"/>
      <c r="B430" s="46"/>
      <c r="C430" s="46"/>
      <c r="D430" s="46"/>
      <c r="E430" s="46"/>
      <c r="F430" s="46"/>
      <c r="G430" s="46"/>
      <c r="H430" s="46"/>
      <c r="I430" s="46"/>
      <c r="J430" s="46"/>
      <c r="K430" s="46"/>
      <c r="L430" s="46"/>
      <c r="M430" s="46"/>
      <c r="N430" s="46"/>
      <c r="O430" s="46"/>
      <c r="P430" s="46"/>
      <c r="Q430" s="73"/>
    </row>
    <row r="431" spans="1:17" s="4" customFormat="1">
      <c r="A431" s="50"/>
      <c r="B431" s="46"/>
      <c r="C431" s="46"/>
      <c r="D431" s="46"/>
      <c r="E431" s="46"/>
      <c r="F431" s="46"/>
      <c r="G431" s="46"/>
      <c r="H431" s="46"/>
      <c r="I431" s="46"/>
      <c r="J431" s="46"/>
      <c r="K431" s="46"/>
      <c r="L431" s="46"/>
      <c r="M431" s="46"/>
      <c r="N431" s="46"/>
      <c r="O431" s="46"/>
      <c r="P431" s="46"/>
      <c r="Q431" s="73"/>
    </row>
    <row r="432" spans="1:17" s="4" customFormat="1">
      <c r="A432" s="50"/>
      <c r="B432" s="46"/>
      <c r="C432" s="46"/>
      <c r="D432" s="46"/>
      <c r="E432" s="46"/>
      <c r="F432" s="46"/>
      <c r="G432" s="46"/>
      <c r="H432" s="46"/>
      <c r="I432" s="46"/>
      <c r="J432" s="46"/>
      <c r="K432" s="46"/>
      <c r="L432" s="46"/>
      <c r="M432" s="46"/>
      <c r="N432" s="46"/>
      <c r="O432" s="46"/>
      <c r="P432" s="46"/>
      <c r="Q432" s="73"/>
    </row>
    <row r="433" spans="1:17" s="4" customFormat="1">
      <c r="A433" s="50"/>
      <c r="B433" s="46"/>
      <c r="C433" s="46"/>
      <c r="D433" s="46"/>
      <c r="E433" s="46"/>
      <c r="F433" s="46"/>
      <c r="G433" s="46"/>
      <c r="H433" s="46"/>
      <c r="I433" s="46"/>
      <c r="J433" s="46"/>
      <c r="K433" s="46"/>
      <c r="L433" s="46"/>
      <c r="M433" s="46"/>
      <c r="N433" s="46"/>
      <c r="O433" s="46"/>
      <c r="P433" s="46"/>
      <c r="Q433" s="73"/>
    </row>
    <row r="434" spans="1:17" s="4" customFormat="1">
      <c r="A434" s="50"/>
      <c r="B434" s="46"/>
      <c r="C434" s="46"/>
      <c r="D434" s="46"/>
      <c r="E434" s="46"/>
      <c r="F434" s="46"/>
      <c r="G434" s="46"/>
      <c r="H434" s="46"/>
      <c r="I434" s="46"/>
      <c r="J434" s="46"/>
      <c r="K434" s="46"/>
      <c r="L434" s="46"/>
      <c r="M434" s="46"/>
      <c r="N434" s="46"/>
      <c r="O434" s="46"/>
      <c r="P434" s="46"/>
      <c r="Q434" s="73"/>
    </row>
    <row r="435" spans="1:17">
      <c r="A435" s="11"/>
      <c r="B435" s="12"/>
      <c r="C435" s="12"/>
      <c r="D435" s="12"/>
      <c r="E435" s="12"/>
      <c r="F435" s="12"/>
      <c r="G435" s="12"/>
      <c r="H435" s="12"/>
      <c r="I435" s="12"/>
      <c r="J435" s="12"/>
      <c r="K435" s="12"/>
      <c r="L435" s="12"/>
      <c r="M435" s="12"/>
      <c r="N435" s="12"/>
      <c r="O435" s="12"/>
      <c r="P435" s="12"/>
    </row>
    <row r="436" spans="1:17">
      <c r="A436" s="11"/>
      <c r="B436" s="12"/>
      <c r="C436" s="12"/>
      <c r="D436" s="12"/>
      <c r="E436" s="12"/>
      <c r="F436" s="12"/>
      <c r="G436" s="12"/>
      <c r="H436" s="12"/>
      <c r="I436" s="12"/>
      <c r="J436" s="12"/>
      <c r="K436" s="12"/>
      <c r="L436" s="12"/>
      <c r="M436" s="12"/>
      <c r="N436" s="12"/>
      <c r="O436" s="12"/>
      <c r="P436" s="12"/>
    </row>
    <row r="437" spans="1:17">
      <c r="A437" s="11"/>
      <c r="B437" s="12"/>
      <c r="C437" s="12"/>
      <c r="D437" s="12"/>
      <c r="E437" s="12"/>
      <c r="F437" s="12"/>
      <c r="G437" s="12"/>
      <c r="H437" s="12"/>
      <c r="I437" s="12"/>
      <c r="J437" s="12"/>
      <c r="K437" s="12"/>
      <c r="L437" s="12"/>
      <c r="M437" s="12"/>
      <c r="N437" s="12"/>
      <c r="O437" s="12"/>
      <c r="P437" s="12"/>
    </row>
    <row r="438" spans="1:17">
      <c r="A438" s="11"/>
      <c r="B438" s="12"/>
      <c r="C438" s="12"/>
      <c r="D438" s="12"/>
      <c r="E438" s="12"/>
      <c r="F438" s="12"/>
      <c r="G438" s="12"/>
      <c r="H438" s="12"/>
      <c r="I438" s="12"/>
      <c r="J438" s="12"/>
      <c r="K438" s="12"/>
      <c r="L438" s="12"/>
      <c r="M438" s="12"/>
      <c r="N438" s="12"/>
      <c r="O438" s="12"/>
      <c r="P438" s="12"/>
    </row>
    <row r="439" spans="1:17">
      <c r="A439" s="11"/>
      <c r="B439" s="12"/>
      <c r="C439" s="12"/>
      <c r="D439" s="12"/>
      <c r="E439" s="12"/>
      <c r="F439" s="12"/>
      <c r="G439" s="12"/>
      <c r="H439" s="12"/>
      <c r="I439" s="12"/>
      <c r="J439" s="12"/>
      <c r="K439" s="12"/>
      <c r="L439" s="12"/>
      <c r="M439" s="12"/>
      <c r="N439" s="12"/>
      <c r="O439" s="12"/>
      <c r="P439" s="12"/>
    </row>
    <row r="440" spans="1:17">
      <c r="A440" s="11"/>
      <c r="B440" s="12"/>
      <c r="C440" s="12"/>
      <c r="D440" s="12"/>
      <c r="E440" s="12"/>
      <c r="F440" s="12"/>
      <c r="G440" s="12"/>
      <c r="H440" s="12"/>
      <c r="I440" s="12"/>
      <c r="J440" s="12"/>
      <c r="K440" s="12"/>
      <c r="L440" s="12"/>
      <c r="M440" s="12"/>
      <c r="N440" s="12"/>
      <c r="O440" s="12"/>
      <c r="P440" s="12"/>
    </row>
    <row r="441" spans="1:17">
      <c r="A441" s="11"/>
      <c r="B441" s="12"/>
      <c r="C441" s="12"/>
      <c r="D441" s="12"/>
      <c r="E441" s="12"/>
      <c r="F441" s="12"/>
      <c r="G441" s="12"/>
      <c r="H441" s="12"/>
      <c r="I441" s="12"/>
      <c r="J441" s="12"/>
      <c r="K441" s="12"/>
      <c r="L441" s="12"/>
      <c r="M441" s="12"/>
      <c r="N441" s="12"/>
      <c r="O441" s="12"/>
      <c r="P441" s="12"/>
    </row>
    <row r="442" spans="1:17">
      <c r="A442" s="11"/>
      <c r="B442" s="12"/>
      <c r="C442" s="12"/>
      <c r="D442" s="12"/>
      <c r="E442" s="12"/>
      <c r="F442" s="12"/>
      <c r="G442" s="12"/>
      <c r="H442" s="12"/>
      <c r="I442" s="12"/>
      <c r="J442" s="12"/>
      <c r="K442" s="12"/>
      <c r="L442" s="12"/>
      <c r="M442" s="12"/>
      <c r="N442" s="12"/>
      <c r="O442" s="12"/>
      <c r="P442" s="12"/>
    </row>
  </sheetData>
  <sheetProtection algorithmName="SHA-512" hashValue="djcrlcz088DP6XKv6uyRt6Gn1sHX62ByOfMujCkBdZG2oKgtyan1Fj9NPZYti5Oo7TdBAvgleNG6NWSmtqcOzQ==" saltValue="R9z1wsQZ8f/fSFibYtRnIA==" spinCount="100000" sheet="1" selectLockedCells="1"/>
  <mergeCells count="106">
    <mergeCell ref="I57:J57"/>
    <mergeCell ref="K55:N55"/>
    <mergeCell ref="I56:J56"/>
    <mergeCell ref="M47:P47"/>
    <mergeCell ref="O53:P53"/>
    <mergeCell ref="O54:P54"/>
    <mergeCell ref="B53:F53"/>
    <mergeCell ref="G52:H52"/>
    <mergeCell ref="B52:F52"/>
    <mergeCell ref="I54:J54"/>
    <mergeCell ref="G55:H55"/>
    <mergeCell ref="I55:J55"/>
    <mergeCell ref="B54:F54"/>
    <mergeCell ref="B55:F55"/>
    <mergeCell ref="K52:N52"/>
    <mergeCell ref="I52:J52"/>
    <mergeCell ref="I53:J53"/>
    <mergeCell ref="F57:H57"/>
    <mergeCell ref="B56:F56"/>
    <mergeCell ref="G56:H56"/>
    <mergeCell ref="K56:N56"/>
    <mergeCell ref="O55:P55"/>
    <mergeCell ref="O56:P56"/>
    <mergeCell ref="G53:H53"/>
    <mergeCell ref="B41:P41"/>
    <mergeCell ref="G48:I48"/>
    <mergeCell ref="G47:I47"/>
    <mergeCell ref="B50:F50"/>
    <mergeCell ref="G50:I50"/>
    <mergeCell ref="J50:L50"/>
    <mergeCell ref="M50:P50"/>
    <mergeCell ref="B48:F48"/>
    <mergeCell ref="B49:F49"/>
    <mergeCell ref="G49:I49"/>
    <mergeCell ref="J49:L49"/>
    <mergeCell ref="B45:P45"/>
    <mergeCell ref="B43:P43"/>
    <mergeCell ref="B46:P46"/>
    <mergeCell ref="J48:K48"/>
    <mergeCell ref="B47:F47"/>
    <mergeCell ref="K53:N53"/>
    <mergeCell ref="K54:N54"/>
    <mergeCell ref="M49:P49"/>
    <mergeCell ref="J47:L47"/>
    <mergeCell ref="B44:P44"/>
    <mergeCell ref="O52:P52"/>
    <mergeCell ref="G54:H54"/>
    <mergeCell ref="F1:P1"/>
    <mergeCell ref="F2:P2"/>
    <mergeCell ref="F6:P6"/>
    <mergeCell ref="B19:P19"/>
    <mergeCell ref="B21:P21"/>
    <mergeCell ref="B23:F23"/>
    <mergeCell ref="M23:P23"/>
    <mergeCell ref="M25:P25"/>
    <mergeCell ref="G23:I23"/>
    <mergeCell ref="J23:L23"/>
    <mergeCell ref="D10:P10"/>
    <mergeCell ref="I13:K13"/>
    <mergeCell ref="L13:M13"/>
    <mergeCell ref="M24:P24"/>
    <mergeCell ref="L12:M12"/>
    <mergeCell ref="O12:P12"/>
    <mergeCell ref="B25:F25"/>
    <mergeCell ref="M38:P38"/>
    <mergeCell ref="B27:F27"/>
    <mergeCell ref="G36:I36"/>
    <mergeCell ref="J36:L36"/>
    <mergeCell ref="G37:I37"/>
    <mergeCell ref="G27:L27"/>
    <mergeCell ref="B28:F28"/>
    <mergeCell ref="G28:L28"/>
    <mergeCell ref="B34:P34"/>
    <mergeCell ref="M27:P27"/>
    <mergeCell ref="B30:P30"/>
    <mergeCell ref="B33:P33"/>
    <mergeCell ref="B35:P35"/>
    <mergeCell ref="B32:P32"/>
    <mergeCell ref="M28:P28"/>
    <mergeCell ref="B31:P31"/>
    <mergeCell ref="B37:F37"/>
    <mergeCell ref="B38:F38"/>
    <mergeCell ref="G38:I38"/>
    <mergeCell ref="J38:L38"/>
    <mergeCell ref="E15:H15"/>
    <mergeCell ref="J37:L37"/>
    <mergeCell ref="M37:P37"/>
    <mergeCell ref="I12:K12"/>
    <mergeCell ref="O13:P13"/>
    <mergeCell ref="B36:F36"/>
    <mergeCell ref="B7:P7"/>
    <mergeCell ref="B8:P8"/>
    <mergeCell ref="M36:P36"/>
    <mergeCell ref="D12:H12"/>
    <mergeCell ref="B15:D15"/>
    <mergeCell ref="G26:L26"/>
    <mergeCell ref="M26:P26"/>
    <mergeCell ref="B24:F24"/>
    <mergeCell ref="B22:P22"/>
    <mergeCell ref="B20:P20"/>
    <mergeCell ref="B17:P17"/>
    <mergeCell ref="D13:H13"/>
    <mergeCell ref="B26:F26"/>
    <mergeCell ref="G25:L25"/>
    <mergeCell ref="B12:C12"/>
    <mergeCell ref="B10:C10"/>
  </mergeCells>
  <phoneticPr fontId="0" type="noConversion"/>
  <dataValidations count="2">
    <dataValidation type="list" allowBlank="1" showInputMessage="1" showErrorMessage="1" sqref="O52:P52" xr:uid="{00000000-0002-0000-0000-000001000000}">
      <formula1>$O$52</formula1>
    </dataValidation>
    <dataValidation type="list" showInputMessage="1" showErrorMessage="1" sqref="O53:P56" xr:uid="{00000000-0002-0000-0000-000000000000}">
      <formula1>"Select One, For Profit, Not For Profit"</formula1>
    </dataValidation>
  </dataValidations>
  <printOptions horizontalCentered="1"/>
  <pageMargins left="0.25" right="0.25" top="0.25" bottom="0.5" header="0.3" footer="0.3"/>
  <pageSetup scale="83" orientation="portrait" r:id="rId1"/>
  <headerFooter>
    <oddHeader xml:space="preserve">&amp;R
</oddHeader>
    <oddFooter>&amp;L&amp;"Arial,Regular"HOME - HTF&amp;C&amp;"Arial,Regular"Page 1 of 30&amp;R&amp;"Arial,Regular"2023</oddFooter>
  </headerFooter>
  <ignoredErrors>
    <ignoredError sqref="A17:A58 A61:A62 A65:A129" numberStoredAsText="1"/>
  </ignoredError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S251"/>
  <sheetViews>
    <sheetView showGridLines="0" showRowColHeaders="0" zoomScaleNormal="100" workbookViewId="0">
      <selection activeCell="R3" sqref="R3"/>
    </sheetView>
  </sheetViews>
  <sheetFormatPr defaultColWidth="8.85546875" defaultRowHeight="12.75"/>
  <cols>
    <col min="1" max="1" width="4.7109375" style="251" customWidth="1"/>
    <col min="2" max="9" width="4.7109375" style="56" customWidth="1"/>
    <col min="10" max="16" width="7.140625" style="56" customWidth="1"/>
    <col min="17" max="17" width="5.85546875" style="56" customWidth="1"/>
    <col min="18" max="18" width="20.7109375" style="56" customWidth="1"/>
    <col min="19" max="19" width="2" style="56" customWidth="1"/>
    <col min="20" max="71" width="8.85546875" style="53"/>
    <col min="72" max="16384" width="8.85546875" style="56"/>
  </cols>
  <sheetData>
    <row r="1" spans="1:71" ht="16.5" customHeight="1">
      <c r="A1" s="244" t="s">
        <v>74</v>
      </c>
      <c r="B1" s="600" t="s">
        <v>579</v>
      </c>
      <c r="C1" s="600"/>
      <c r="D1" s="600"/>
      <c r="E1" s="600"/>
      <c r="F1" s="600"/>
      <c r="G1" s="600"/>
      <c r="H1" s="600"/>
      <c r="I1" s="600"/>
      <c r="J1" s="600"/>
      <c r="K1" s="600"/>
      <c r="L1" s="600"/>
      <c r="M1" s="600"/>
      <c r="N1" s="600"/>
      <c r="O1" s="600"/>
      <c r="P1" s="600"/>
      <c r="Q1" s="600"/>
      <c r="R1" s="601"/>
      <c r="S1" s="53"/>
    </row>
    <row r="2" spans="1:71" ht="16.5" customHeight="1">
      <c r="A2" s="244"/>
      <c r="B2" s="52"/>
      <c r="C2" s="52"/>
      <c r="D2" s="52"/>
      <c r="E2" s="52"/>
      <c r="F2" s="52"/>
      <c r="G2" s="52"/>
      <c r="H2" s="52"/>
      <c r="I2" s="52"/>
      <c r="J2" s="52"/>
      <c r="K2" s="52"/>
      <c r="L2" s="52"/>
      <c r="M2" s="52"/>
      <c r="N2" s="52"/>
      <c r="O2" s="52"/>
      <c r="P2" s="52"/>
      <c r="Q2" s="53"/>
      <c r="S2" s="53"/>
    </row>
    <row r="3" spans="1:71" ht="16.5" customHeight="1">
      <c r="A3" s="244" t="s">
        <v>1</v>
      </c>
      <c r="B3" s="627" t="s">
        <v>653</v>
      </c>
      <c r="C3" s="627"/>
      <c r="D3" s="627"/>
      <c r="E3" s="627"/>
      <c r="F3" s="627"/>
      <c r="G3" s="627"/>
      <c r="H3" s="627"/>
      <c r="I3" s="627"/>
      <c r="J3" s="627"/>
      <c r="K3" s="627"/>
      <c r="L3" s="627"/>
      <c r="M3" s="627"/>
      <c r="N3" s="627"/>
      <c r="O3" s="627"/>
      <c r="P3" s="627"/>
      <c r="Q3" s="53"/>
      <c r="R3" s="55" t="s">
        <v>437</v>
      </c>
      <c r="S3" s="53"/>
    </row>
    <row r="4" spans="1:71" ht="16.5" customHeight="1">
      <c r="A4" s="244"/>
      <c r="B4" s="627" t="s">
        <v>700</v>
      </c>
      <c r="C4" s="627"/>
      <c r="D4" s="627"/>
      <c r="E4" s="627"/>
      <c r="F4" s="627"/>
      <c r="G4" s="627"/>
      <c r="H4" s="627"/>
      <c r="I4" s="627"/>
      <c r="J4" s="627"/>
      <c r="K4" s="627"/>
      <c r="L4" s="627"/>
      <c r="M4" s="627"/>
      <c r="N4" s="627"/>
      <c r="O4" s="627"/>
      <c r="P4" s="627"/>
      <c r="Q4" s="53"/>
      <c r="R4" s="53"/>
      <c r="S4" s="53"/>
    </row>
    <row r="5" spans="1:71" ht="16.5" customHeight="1">
      <c r="A5" s="244"/>
      <c r="B5" s="52"/>
      <c r="C5" s="52"/>
      <c r="D5" s="52"/>
      <c r="E5" s="52"/>
      <c r="F5" s="52"/>
      <c r="G5" s="52"/>
      <c r="H5" s="52"/>
      <c r="I5" s="52"/>
      <c r="J5" s="52"/>
      <c r="K5" s="52"/>
      <c r="L5" s="52"/>
      <c r="M5" s="52"/>
      <c r="N5" s="52"/>
      <c r="O5" s="52"/>
      <c r="P5" s="52"/>
      <c r="Q5" s="53"/>
      <c r="R5" s="53"/>
      <c r="S5" s="53"/>
    </row>
    <row r="6" spans="1:71" ht="16.5" customHeight="1">
      <c r="A6" s="244" t="s">
        <v>2</v>
      </c>
      <c r="B6" s="627" t="s">
        <v>654</v>
      </c>
      <c r="C6" s="627"/>
      <c r="D6" s="627"/>
      <c r="E6" s="627"/>
      <c r="F6" s="627"/>
      <c r="G6" s="627"/>
      <c r="H6" s="627"/>
      <c r="I6" s="627"/>
      <c r="J6" s="627"/>
      <c r="K6" s="627"/>
      <c r="L6" s="627"/>
      <c r="M6" s="627"/>
      <c r="N6" s="627"/>
      <c r="O6" s="627"/>
      <c r="P6" s="627"/>
      <c r="Q6" s="53"/>
      <c r="R6" s="55" t="s">
        <v>437</v>
      </c>
      <c r="S6" s="53"/>
    </row>
    <row r="7" spans="1:71" ht="16.5" customHeight="1">
      <c r="A7" s="244"/>
      <c r="B7" s="627" t="s">
        <v>655</v>
      </c>
      <c r="C7" s="627"/>
      <c r="D7" s="627"/>
      <c r="E7" s="627"/>
      <c r="F7" s="627"/>
      <c r="G7" s="627"/>
      <c r="H7" s="627"/>
      <c r="I7" s="627"/>
      <c r="J7" s="627"/>
      <c r="K7" s="627"/>
      <c r="L7" s="627"/>
      <c r="M7" s="627"/>
      <c r="N7" s="627"/>
      <c r="O7" s="627"/>
      <c r="P7" s="627"/>
      <c r="Q7" s="53"/>
      <c r="R7" s="53"/>
      <c r="S7" s="53"/>
    </row>
    <row r="8" spans="1:71" s="31" customFormat="1" ht="16.5" customHeight="1">
      <c r="A8" s="252"/>
      <c r="B8" s="201"/>
      <c r="C8" s="201"/>
      <c r="D8" s="201"/>
      <c r="E8" s="201"/>
      <c r="F8" s="201"/>
      <c r="G8" s="201"/>
      <c r="H8" s="201"/>
      <c r="I8" s="201"/>
      <c r="J8" s="201"/>
      <c r="K8" s="201"/>
      <c r="L8" s="201"/>
      <c r="M8" s="201"/>
      <c r="N8" s="201"/>
      <c r="O8" s="201"/>
      <c r="P8" s="201"/>
      <c r="Q8" s="201"/>
      <c r="R8" s="201"/>
      <c r="S8" s="201"/>
      <c r="T8" s="201"/>
      <c r="U8" s="201"/>
      <c r="V8" s="201"/>
      <c r="W8" s="201"/>
      <c r="X8" s="201"/>
      <c r="Y8" s="201"/>
      <c r="Z8" s="201"/>
      <c r="AA8" s="201"/>
      <c r="AB8" s="201"/>
      <c r="AC8" s="201"/>
      <c r="AD8" s="201"/>
      <c r="AE8" s="201"/>
      <c r="AF8" s="201"/>
      <c r="AG8" s="201"/>
      <c r="AH8" s="201"/>
      <c r="AI8" s="201"/>
      <c r="AJ8" s="201"/>
      <c r="AK8" s="201"/>
      <c r="AL8" s="201"/>
      <c r="AM8" s="201"/>
      <c r="AN8" s="201"/>
      <c r="AO8" s="201"/>
      <c r="AP8" s="201"/>
      <c r="AQ8" s="201"/>
      <c r="AR8" s="201"/>
      <c r="AS8" s="201"/>
      <c r="AT8" s="201"/>
      <c r="AU8" s="201"/>
      <c r="AV8" s="201"/>
      <c r="AW8" s="201"/>
      <c r="AX8" s="201"/>
      <c r="AY8" s="201"/>
      <c r="AZ8" s="201"/>
      <c r="BA8" s="201"/>
      <c r="BB8" s="201"/>
      <c r="BC8" s="201"/>
      <c r="BD8" s="201"/>
      <c r="BE8" s="201"/>
      <c r="BF8" s="201"/>
      <c r="BG8" s="201"/>
      <c r="BH8" s="201"/>
      <c r="BI8" s="201"/>
      <c r="BJ8" s="201"/>
      <c r="BK8" s="201"/>
      <c r="BL8" s="201"/>
      <c r="BM8" s="201"/>
      <c r="BN8" s="201"/>
      <c r="BO8" s="201"/>
      <c r="BP8" s="201"/>
      <c r="BQ8" s="201"/>
      <c r="BR8" s="201"/>
      <c r="BS8" s="201"/>
    </row>
    <row r="9" spans="1:71" ht="16.5" customHeight="1">
      <c r="A9" s="244" t="s">
        <v>3</v>
      </c>
      <c r="B9" s="627" t="s">
        <v>577</v>
      </c>
      <c r="C9" s="627"/>
      <c r="D9" s="627"/>
      <c r="E9" s="627"/>
      <c r="F9" s="627"/>
      <c r="G9" s="627"/>
      <c r="H9" s="627"/>
      <c r="I9" s="627"/>
      <c r="J9" s="627"/>
      <c r="K9" s="629" t="s">
        <v>757</v>
      </c>
      <c r="L9" s="629"/>
      <c r="M9" s="629"/>
      <c r="N9" s="629"/>
      <c r="O9" s="629"/>
      <c r="P9" s="629"/>
      <c r="Q9" s="53"/>
      <c r="R9" s="55" t="s">
        <v>437</v>
      </c>
      <c r="S9" s="53"/>
    </row>
    <row r="10" spans="1:71" ht="16.5" customHeight="1">
      <c r="A10" s="244"/>
      <c r="B10" s="621" t="s">
        <v>864</v>
      </c>
      <c r="C10" s="621"/>
      <c r="D10" s="621"/>
      <c r="E10" s="621"/>
      <c r="F10" s="621"/>
      <c r="G10" s="621"/>
      <c r="H10" s="621"/>
      <c r="I10" s="621"/>
      <c r="J10" s="621"/>
      <c r="K10" s="621"/>
      <c r="L10" s="621"/>
      <c r="M10" s="621"/>
      <c r="N10" s="621"/>
      <c r="O10" s="621"/>
      <c r="P10" s="621"/>
      <c r="Q10" s="621"/>
      <c r="R10" s="621"/>
      <c r="S10" s="631"/>
    </row>
    <row r="11" spans="1:71" ht="16.5" customHeight="1">
      <c r="A11" s="244"/>
      <c r="B11" s="621"/>
      <c r="C11" s="621"/>
      <c r="D11" s="621"/>
      <c r="E11" s="621"/>
      <c r="F11" s="621"/>
      <c r="G11" s="621"/>
      <c r="H11" s="621"/>
      <c r="I11" s="621"/>
      <c r="J11" s="621"/>
      <c r="K11" s="621"/>
      <c r="L11" s="621"/>
      <c r="M11" s="621"/>
      <c r="N11" s="621"/>
      <c r="O11" s="621"/>
      <c r="P11" s="621"/>
      <c r="Q11" s="621"/>
      <c r="R11" s="621"/>
      <c r="S11" s="631"/>
    </row>
    <row r="12" spans="1:71" ht="16.5" customHeight="1">
      <c r="A12" s="244"/>
      <c r="B12" s="627" t="s">
        <v>761</v>
      </c>
      <c r="C12" s="627"/>
      <c r="D12" s="627"/>
      <c r="E12" s="627"/>
      <c r="F12" s="627"/>
      <c r="G12" s="627"/>
      <c r="H12" s="627"/>
      <c r="I12" s="627"/>
      <c r="J12" s="627"/>
      <c r="K12" s="627"/>
      <c r="L12" s="627"/>
      <c r="M12" s="627"/>
      <c r="N12" s="627"/>
      <c r="O12" s="627"/>
      <c r="P12" s="627"/>
      <c r="Q12" s="53"/>
      <c r="R12" s="53"/>
      <c r="S12" s="53"/>
    </row>
    <row r="13" spans="1:71" ht="16.5" customHeight="1">
      <c r="A13" s="244"/>
      <c r="B13" s="53"/>
      <c r="C13" s="53"/>
      <c r="D13" s="53"/>
      <c r="E13" s="53"/>
      <c r="F13" s="53"/>
      <c r="G13" s="53"/>
      <c r="H13" s="53"/>
      <c r="I13" s="53"/>
      <c r="J13" s="53"/>
      <c r="K13" s="53"/>
      <c r="L13" s="53"/>
      <c r="M13" s="53"/>
      <c r="N13" s="53"/>
      <c r="O13" s="53"/>
      <c r="P13" s="53"/>
      <c r="Q13" s="53"/>
      <c r="R13" s="53"/>
      <c r="S13" s="53"/>
    </row>
    <row r="14" spans="1:71" ht="16.5" customHeight="1">
      <c r="A14" s="244" t="s">
        <v>21</v>
      </c>
      <c r="B14" s="627" t="s">
        <v>578</v>
      </c>
      <c r="C14" s="627"/>
      <c r="D14" s="627"/>
      <c r="E14" s="627"/>
      <c r="F14" s="627"/>
      <c r="G14" s="627"/>
      <c r="H14" s="627"/>
      <c r="I14" s="627"/>
      <c r="J14" s="627"/>
      <c r="K14" s="627"/>
      <c r="L14" s="627"/>
      <c r="M14" s="627"/>
      <c r="N14" s="627"/>
      <c r="O14" s="627"/>
      <c r="P14" s="627"/>
      <c r="Q14" s="52"/>
      <c r="R14" s="55" t="s">
        <v>437</v>
      </c>
      <c r="S14" s="53"/>
    </row>
    <row r="15" spans="1:71" ht="16.5" customHeight="1">
      <c r="A15" s="244"/>
      <c r="B15" s="627" t="s">
        <v>758</v>
      </c>
      <c r="C15" s="627"/>
      <c r="D15" s="627"/>
      <c r="E15" s="627"/>
      <c r="F15" s="627"/>
      <c r="G15" s="627"/>
      <c r="H15" s="627"/>
      <c r="I15" s="627"/>
      <c r="J15" s="627"/>
      <c r="K15" s="627"/>
      <c r="L15" s="627"/>
      <c r="M15" s="627"/>
      <c r="N15" s="627"/>
      <c r="O15" s="627"/>
      <c r="P15" s="627"/>
      <c r="Q15" s="627"/>
      <c r="R15" s="53"/>
      <c r="S15" s="53"/>
      <c r="X15" s="90"/>
    </row>
    <row r="16" spans="1:71" ht="16.5" customHeight="1">
      <c r="A16" s="244"/>
      <c r="B16" s="53"/>
      <c r="C16" s="626" t="s">
        <v>608</v>
      </c>
      <c r="D16" s="626"/>
      <c r="E16" s="626"/>
      <c r="F16" s="626"/>
      <c r="G16" s="626"/>
      <c r="H16" s="626"/>
      <c r="I16" s="626"/>
      <c r="J16" s="626"/>
      <c r="K16" s="626"/>
      <c r="L16" s="626"/>
      <c r="M16" s="626"/>
      <c r="N16" s="626"/>
      <c r="O16" s="626"/>
      <c r="P16" s="626"/>
      <c r="Q16" s="626"/>
      <c r="R16" s="626"/>
      <c r="S16" s="53"/>
    </row>
    <row r="17" spans="1:19" ht="16.5" customHeight="1">
      <c r="A17" s="244"/>
      <c r="B17" s="53"/>
      <c r="C17" s="626"/>
      <c r="D17" s="626"/>
      <c r="E17" s="626"/>
      <c r="F17" s="626"/>
      <c r="G17" s="626"/>
      <c r="H17" s="626"/>
      <c r="I17" s="626"/>
      <c r="J17" s="626"/>
      <c r="K17" s="626"/>
      <c r="L17" s="626"/>
      <c r="M17" s="626"/>
      <c r="N17" s="626"/>
      <c r="O17" s="626"/>
      <c r="P17" s="626"/>
      <c r="Q17" s="626"/>
      <c r="R17" s="626"/>
      <c r="S17" s="53"/>
    </row>
    <row r="18" spans="1:19" ht="16.5" customHeight="1">
      <c r="A18" s="244"/>
      <c r="B18" s="53"/>
      <c r="C18" s="626"/>
      <c r="D18" s="626"/>
      <c r="E18" s="626"/>
      <c r="F18" s="626"/>
      <c r="G18" s="626"/>
      <c r="H18" s="626"/>
      <c r="I18" s="626"/>
      <c r="J18" s="626"/>
      <c r="K18" s="626"/>
      <c r="L18" s="626"/>
      <c r="M18" s="626"/>
      <c r="N18" s="626"/>
      <c r="O18" s="626"/>
      <c r="P18" s="626"/>
      <c r="Q18" s="626"/>
      <c r="R18" s="626"/>
      <c r="S18" s="53"/>
    </row>
    <row r="19" spans="1:19" ht="16.5" customHeight="1">
      <c r="A19" s="244"/>
      <c r="B19" s="53"/>
      <c r="C19" s="626"/>
      <c r="D19" s="626"/>
      <c r="E19" s="626"/>
      <c r="F19" s="626"/>
      <c r="G19" s="626"/>
      <c r="H19" s="626"/>
      <c r="I19" s="626"/>
      <c r="J19" s="626"/>
      <c r="K19" s="626"/>
      <c r="L19" s="626"/>
      <c r="M19" s="626"/>
      <c r="N19" s="626"/>
      <c r="O19" s="626"/>
      <c r="P19" s="626"/>
      <c r="Q19" s="626"/>
      <c r="R19" s="626"/>
      <c r="S19" s="53"/>
    </row>
    <row r="20" spans="1:19" ht="23.25" customHeight="1">
      <c r="A20" s="244"/>
      <c r="B20" s="53"/>
      <c r="C20" s="626"/>
      <c r="D20" s="626"/>
      <c r="E20" s="626"/>
      <c r="F20" s="626"/>
      <c r="G20" s="626"/>
      <c r="H20" s="626"/>
      <c r="I20" s="626"/>
      <c r="J20" s="626"/>
      <c r="K20" s="626"/>
      <c r="L20" s="626"/>
      <c r="M20" s="626"/>
      <c r="N20" s="626"/>
      <c r="O20" s="626"/>
      <c r="P20" s="626"/>
      <c r="Q20" s="626"/>
      <c r="R20" s="626"/>
      <c r="S20" s="53"/>
    </row>
    <row r="21" spans="1:19" ht="16.5" customHeight="1">
      <c r="A21" s="244"/>
      <c r="B21" s="53"/>
      <c r="C21" s="628" t="s">
        <v>564</v>
      </c>
      <c r="D21" s="628"/>
      <c r="E21" s="628"/>
      <c r="F21" s="628"/>
      <c r="G21" s="628"/>
      <c r="H21" s="628"/>
      <c r="I21" s="628"/>
      <c r="J21" s="628"/>
      <c r="K21" s="628"/>
      <c r="L21" s="628"/>
      <c r="M21" s="628"/>
      <c r="N21" s="628"/>
      <c r="O21" s="628"/>
      <c r="P21" s="628"/>
      <c r="Q21" s="122"/>
      <c r="R21" s="53"/>
      <c r="S21" s="53"/>
    </row>
    <row r="22" spans="1:19" ht="16.5" customHeight="1">
      <c r="A22" s="244"/>
      <c r="B22" s="53"/>
      <c r="C22" s="626" t="s">
        <v>605</v>
      </c>
      <c r="D22" s="626"/>
      <c r="E22" s="626"/>
      <c r="F22" s="626"/>
      <c r="G22" s="626"/>
      <c r="H22" s="626"/>
      <c r="I22" s="626"/>
      <c r="J22" s="626"/>
      <c r="K22" s="626"/>
      <c r="L22" s="626"/>
      <c r="M22" s="626"/>
      <c r="N22" s="626"/>
      <c r="O22" s="626"/>
      <c r="P22" s="626"/>
      <c r="Q22" s="626"/>
      <c r="R22" s="626"/>
      <c r="S22" s="53"/>
    </row>
    <row r="23" spans="1:19" ht="16.5" customHeight="1">
      <c r="A23" s="244"/>
      <c r="B23" s="77"/>
      <c r="C23" s="626"/>
      <c r="D23" s="626"/>
      <c r="E23" s="626"/>
      <c r="F23" s="626"/>
      <c r="G23" s="626"/>
      <c r="H23" s="626"/>
      <c r="I23" s="626"/>
      <c r="J23" s="626"/>
      <c r="K23" s="626"/>
      <c r="L23" s="626"/>
      <c r="M23" s="626"/>
      <c r="N23" s="626"/>
      <c r="O23" s="626"/>
      <c r="P23" s="626"/>
      <c r="Q23" s="626"/>
      <c r="R23" s="626"/>
      <c r="S23" s="53"/>
    </row>
    <row r="24" spans="1:19" ht="16.5" customHeight="1">
      <c r="A24" s="244"/>
      <c r="B24" s="77"/>
      <c r="C24" s="626"/>
      <c r="D24" s="626"/>
      <c r="E24" s="626"/>
      <c r="F24" s="626"/>
      <c r="G24" s="626"/>
      <c r="H24" s="626"/>
      <c r="I24" s="626"/>
      <c r="J24" s="626"/>
      <c r="K24" s="626"/>
      <c r="L24" s="626"/>
      <c r="M24" s="626"/>
      <c r="N24" s="626"/>
      <c r="O24" s="626"/>
      <c r="P24" s="626"/>
      <c r="Q24" s="626"/>
      <c r="R24" s="626"/>
      <c r="S24" s="53"/>
    </row>
    <row r="25" spans="1:19" ht="19.5" customHeight="1">
      <c r="A25" s="244"/>
      <c r="B25" s="77"/>
      <c r="C25" s="626"/>
      <c r="D25" s="626"/>
      <c r="E25" s="626"/>
      <c r="F25" s="626"/>
      <c r="G25" s="626"/>
      <c r="H25" s="626"/>
      <c r="I25" s="626"/>
      <c r="J25" s="626"/>
      <c r="K25" s="626"/>
      <c r="L25" s="626"/>
      <c r="M25" s="626"/>
      <c r="N25" s="626"/>
      <c r="O25" s="626"/>
      <c r="P25" s="626"/>
      <c r="Q25" s="626"/>
      <c r="R25" s="626"/>
      <c r="S25" s="53"/>
    </row>
    <row r="26" spans="1:19" ht="16.5" customHeight="1">
      <c r="A26" s="244"/>
      <c r="B26" s="77"/>
      <c r="C26" s="77"/>
      <c r="D26" s="77"/>
      <c r="E26" s="77"/>
      <c r="F26" s="77"/>
      <c r="G26" s="77"/>
      <c r="H26" s="77"/>
      <c r="I26" s="77"/>
      <c r="J26" s="77"/>
      <c r="K26" s="77"/>
      <c r="L26" s="77"/>
      <c r="M26" s="77"/>
      <c r="N26" s="77"/>
      <c r="O26" s="77"/>
      <c r="P26" s="77"/>
      <c r="Q26" s="53"/>
      <c r="R26" s="53"/>
      <c r="S26" s="53"/>
    </row>
    <row r="27" spans="1:19" ht="16.5" customHeight="1">
      <c r="A27" s="244"/>
      <c r="B27" s="632" t="s">
        <v>759</v>
      </c>
      <c r="C27" s="632"/>
      <c r="D27" s="632"/>
      <c r="E27" s="632"/>
      <c r="F27" s="632"/>
      <c r="G27" s="632"/>
      <c r="H27" s="632"/>
      <c r="I27" s="632"/>
      <c r="J27" s="632"/>
      <c r="K27" s="632"/>
      <c r="L27" s="632"/>
      <c r="M27" s="632"/>
      <c r="N27" s="632"/>
      <c r="O27" s="632"/>
      <c r="P27" s="632"/>
      <c r="Q27" s="634"/>
      <c r="R27" s="634"/>
      <c r="S27" s="53"/>
    </row>
    <row r="28" spans="1:19" ht="16.5" customHeight="1">
      <c r="A28" s="244"/>
      <c r="B28" s="43"/>
      <c r="C28" s="43"/>
      <c r="D28" s="43"/>
      <c r="E28" s="43"/>
      <c r="F28" s="43"/>
      <c r="G28" s="43"/>
      <c r="H28" s="43"/>
      <c r="I28" s="52"/>
      <c r="J28" s="43"/>
      <c r="K28" s="43"/>
      <c r="L28" s="43"/>
      <c r="M28" s="43"/>
      <c r="N28" s="43"/>
      <c r="O28" s="43"/>
      <c r="P28" s="43"/>
      <c r="Q28" s="53"/>
      <c r="R28" s="53"/>
      <c r="S28" s="53"/>
    </row>
    <row r="29" spans="1:19" ht="16.5" customHeight="1">
      <c r="A29" s="244"/>
      <c r="B29" s="632" t="s">
        <v>760</v>
      </c>
      <c r="C29" s="632"/>
      <c r="D29" s="632"/>
      <c r="E29" s="632"/>
      <c r="F29" s="632"/>
      <c r="G29" s="632"/>
      <c r="H29" s="632"/>
      <c r="I29" s="632"/>
      <c r="J29" s="632"/>
      <c r="K29" s="632"/>
      <c r="L29" s="632"/>
      <c r="M29" s="632"/>
      <c r="N29" s="632"/>
      <c r="O29" s="632"/>
      <c r="P29" s="632"/>
      <c r="Q29" s="633"/>
      <c r="R29" s="633"/>
      <c r="S29" s="53"/>
    </row>
    <row r="30" spans="1:19" ht="16.5" customHeight="1">
      <c r="A30" s="244"/>
      <c r="B30" s="77"/>
      <c r="C30" s="77"/>
      <c r="D30" s="77"/>
      <c r="E30" s="77"/>
      <c r="F30" s="77"/>
      <c r="G30" s="77"/>
      <c r="H30" s="77"/>
      <c r="I30" s="53"/>
      <c r="J30" s="630"/>
      <c r="K30" s="630"/>
      <c r="L30" s="630"/>
      <c r="M30" s="630"/>
      <c r="N30" s="630"/>
      <c r="O30" s="630"/>
      <c r="P30" s="630"/>
      <c r="Q30" s="53"/>
      <c r="R30" s="53"/>
      <c r="S30" s="53"/>
    </row>
    <row r="31" spans="1:19" ht="16.5" customHeight="1">
      <c r="A31" s="244"/>
      <c r="B31" s="53"/>
      <c r="C31" s="53"/>
      <c r="D31" s="53"/>
      <c r="E31" s="53"/>
      <c r="F31" s="53"/>
      <c r="G31" s="53"/>
      <c r="H31" s="53"/>
      <c r="I31" s="53"/>
      <c r="J31" s="630"/>
      <c r="K31" s="630"/>
      <c r="L31" s="630"/>
      <c r="M31" s="630"/>
      <c r="N31" s="630"/>
      <c r="O31" s="630"/>
      <c r="P31" s="630"/>
      <c r="Q31" s="53"/>
      <c r="R31" s="53"/>
      <c r="S31" s="53"/>
    </row>
    <row r="32" spans="1:19" ht="15.75" customHeight="1">
      <c r="A32" s="244" t="s">
        <v>22</v>
      </c>
      <c r="B32" s="620" t="s">
        <v>762</v>
      </c>
      <c r="C32" s="620"/>
      <c r="D32" s="620"/>
      <c r="E32" s="620"/>
      <c r="F32" s="620"/>
      <c r="G32" s="620"/>
      <c r="H32" s="620"/>
      <c r="I32" s="620"/>
      <c r="J32" s="620"/>
      <c r="K32" s="620"/>
      <c r="L32" s="620"/>
      <c r="M32" s="620"/>
      <c r="N32" s="620"/>
      <c r="O32" s="620"/>
      <c r="P32" s="620"/>
      <c r="Q32" s="620"/>
      <c r="R32" s="620"/>
      <c r="S32" s="53"/>
    </row>
    <row r="33" spans="1:19" ht="16.5" customHeight="1">
      <c r="A33" s="97"/>
      <c r="B33" s="620"/>
      <c r="C33" s="620"/>
      <c r="D33" s="620"/>
      <c r="E33" s="620"/>
      <c r="F33" s="620"/>
      <c r="G33" s="620"/>
      <c r="H33" s="620"/>
      <c r="I33" s="620"/>
      <c r="J33" s="620"/>
      <c r="K33" s="620"/>
      <c r="L33" s="620"/>
      <c r="M33" s="620"/>
      <c r="N33" s="620"/>
      <c r="O33" s="620"/>
      <c r="P33" s="620"/>
      <c r="Q33" s="620"/>
      <c r="R33" s="620"/>
      <c r="S33" s="53"/>
    </row>
    <row r="34" spans="1:19" ht="20.25" customHeight="1">
      <c r="A34" s="97"/>
      <c r="B34" s="53"/>
      <c r="C34" s="53"/>
      <c r="D34" s="53"/>
      <c r="E34" s="53"/>
      <c r="F34" s="53"/>
      <c r="G34" s="53"/>
      <c r="H34" s="53"/>
      <c r="I34" s="53"/>
      <c r="J34" s="53"/>
      <c r="K34" s="53"/>
      <c r="L34" s="53"/>
      <c r="M34" s="53"/>
      <c r="N34" s="53"/>
      <c r="O34" s="53"/>
      <c r="P34" s="53"/>
      <c r="Q34" s="53"/>
      <c r="R34" s="53"/>
      <c r="S34" s="53"/>
    </row>
    <row r="35" spans="1:19" ht="26.25" customHeight="1">
      <c r="A35" s="97"/>
      <c r="B35" s="618" t="s">
        <v>763</v>
      </c>
      <c r="C35" s="618"/>
      <c r="D35" s="618"/>
      <c r="E35" s="618"/>
      <c r="F35" s="90"/>
      <c r="G35" s="90"/>
      <c r="H35" s="90"/>
      <c r="I35" s="622" t="s">
        <v>696</v>
      </c>
      <c r="J35" s="622"/>
      <c r="K35" s="622"/>
      <c r="L35" s="122"/>
      <c r="M35" s="622" t="s">
        <v>697</v>
      </c>
      <c r="N35" s="622"/>
      <c r="O35" s="622"/>
      <c r="P35" s="622"/>
      <c r="Q35" s="622"/>
      <c r="R35" s="622"/>
      <c r="S35" s="122"/>
    </row>
    <row r="36" spans="1:19" ht="16.5" customHeight="1">
      <c r="A36" s="97"/>
      <c r="B36" s="619" t="s">
        <v>437</v>
      </c>
      <c r="C36" s="619"/>
      <c r="D36" s="619"/>
      <c r="E36" s="619"/>
      <c r="F36" s="53"/>
      <c r="G36" s="53"/>
      <c r="H36" s="53"/>
      <c r="I36" s="618" t="s">
        <v>690</v>
      </c>
      <c r="J36" s="618"/>
      <c r="K36" s="358"/>
      <c r="L36" s="53"/>
      <c r="M36" s="623"/>
      <c r="N36" s="624"/>
      <c r="O36" s="624"/>
      <c r="P36" s="624"/>
      <c r="Q36" s="624"/>
      <c r="R36" s="625"/>
      <c r="S36" s="53"/>
    </row>
    <row r="37" spans="1:19" ht="16.5" customHeight="1">
      <c r="A37" s="97"/>
      <c r="B37" s="619" t="s">
        <v>437</v>
      </c>
      <c r="C37" s="619"/>
      <c r="D37" s="619"/>
      <c r="E37" s="619"/>
      <c r="F37" s="53"/>
      <c r="G37" s="53"/>
      <c r="H37" s="53"/>
      <c r="I37" s="618" t="s">
        <v>690</v>
      </c>
      <c r="J37" s="618"/>
      <c r="K37" s="358"/>
      <c r="L37" s="53"/>
      <c r="M37" s="617"/>
      <c r="N37" s="617"/>
      <c r="O37" s="617"/>
      <c r="P37" s="617"/>
      <c r="Q37" s="617"/>
      <c r="R37" s="617"/>
      <c r="S37" s="53"/>
    </row>
    <row r="38" spans="1:19" ht="16.5" customHeight="1">
      <c r="A38" s="97"/>
      <c r="B38" s="619" t="s">
        <v>437</v>
      </c>
      <c r="C38" s="619"/>
      <c r="D38" s="619"/>
      <c r="E38" s="619"/>
      <c r="F38" s="53"/>
      <c r="G38" s="53"/>
      <c r="H38" s="53"/>
      <c r="I38" s="618" t="s">
        <v>690</v>
      </c>
      <c r="J38" s="618"/>
      <c r="K38" s="358"/>
      <c r="L38" s="53"/>
      <c r="M38" s="617"/>
      <c r="N38" s="617"/>
      <c r="O38" s="617"/>
      <c r="P38" s="617"/>
      <c r="Q38" s="617"/>
      <c r="R38" s="617"/>
      <c r="S38" s="53"/>
    </row>
    <row r="39" spans="1:19" ht="16.5" customHeight="1">
      <c r="A39" s="97"/>
      <c r="B39" s="619" t="s">
        <v>437</v>
      </c>
      <c r="C39" s="619"/>
      <c r="D39" s="619"/>
      <c r="E39" s="619"/>
      <c r="F39" s="53"/>
      <c r="G39" s="53"/>
      <c r="H39" s="53"/>
      <c r="I39" s="618" t="s">
        <v>690</v>
      </c>
      <c r="J39" s="618"/>
      <c r="K39" s="358"/>
      <c r="L39" s="53"/>
      <c r="M39" s="617"/>
      <c r="N39" s="617"/>
      <c r="O39" s="617"/>
      <c r="P39" s="617"/>
      <c r="Q39" s="617"/>
      <c r="R39" s="617"/>
      <c r="S39" s="53"/>
    </row>
    <row r="40" spans="1:19" ht="16.5" customHeight="1">
      <c r="A40" s="97"/>
      <c r="B40" s="619" t="s">
        <v>437</v>
      </c>
      <c r="C40" s="619"/>
      <c r="D40" s="619"/>
      <c r="E40" s="619"/>
      <c r="F40" s="53"/>
      <c r="G40" s="53"/>
      <c r="H40" s="53"/>
      <c r="I40" s="618" t="s">
        <v>690</v>
      </c>
      <c r="J40" s="618"/>
      <c r="K40" s="358"/>
      <c r="L40" s="53"/>
      <c r="M40" s="617"/>
      <c r="N40" s="617"/>
      <c r="O40" s="617"/>
      <c r="P40" s="617"/>
      <c r="Q40" s="617"/>
      <c r="R40" s="617"/>
      <c r="S40" s="53"/>
    </row>
    <row r="41" spans="1:19" ht="16.5" customHeight="1">
      <c r="A41" s="97"/>
      <c r="B41" s="619" t="s">
        <v>437</v>
      </c>
      <c r="C41" s="619"/>
      <c r="D41" s="619"/>
      <c r="E41" s="619"/>
      <c r="F41" s="53"/>
      <c r="G41" s="53"/>
      <c r="H41" s="53"/>
      <c r="I41" s="618" t="s">
        <v>690</v>
      </c>
      <c r="J41" s="618"/>
      <c r="K41" s="358"/>
      <c r="L41" s="53"/>
      <c r="M41" s="617"/>
      <c r="N41" s="617"/>
      <c r="O41" s="617"/>
      <c r="P41" s="617"/>
      <c r="Q41" s="617"/>
      <c r="R41" s="617"/>
      <c r="S41" s="53"/>
    </row>
    <row r="42" spans="1:19" ht="16.5" customHeight="1">
      <c r="A42" s="97"/>
      <c r="B42" s="619" t="s">
        <v>437</v>
      </c>
      <c r="C42" s="619"/>
      <c r="D42" s="619"/>
      <c r="E42" s="619"/>
      <c r="F42" s="53"/>
      <c r="G42" s="53"/>
      <c r="H42" s="53"/>
      <c r="I42" s="618" t="s">
        <v>690</v>
      </c>
      <c r="J42" s="618"/>
      <c r="K42" s="358"/>
      <c r="L42" s="53"/>
      <c r="M42" s="617"/>
      <c r="N42" s="617"/>
      <c r="O42" s="617"/>
      <c r="P42" s="617"/>
      <c r="Q42" s="617"/>
      <c r="R42" s="617"/>
      <c r="S42" s="53"/>
    </row>
    <row r="43" spans="1:19" ht="16.5" customHeight="1">
      <c r="A43" s="97"/>
      <c r="B43" s="619" t="s">
        <v>437</v>
      </c>
      <c r="C43" s="619"/>
      <c r="D43" s="619"/>
      <c r="E43" s="619"/>
      <c r="F43" s="53"/>
      <c r="G43" s="53"/>
      <c r="H43" s="53"/>
      <c r="I43" s="618" t="s">
        <v>690</v>
      </c>
      <c r="J43" s="618"/>
      <c r="K43" s="358"/>
      <c r="L43" s="53"/>
      <c r="M43" s="617"/>
      <c r="N43" s="617"/>
      <c r="O43" s="617"/>
      <c r="P43" s="617"/>
      <c r="Q43" s="617"/>
      <c r="R43" s="617"/>
      <c r="S43" s="53"/>
    </row>
    <row r="44" spans="1:19" s="53" customFormat="1" ht="16.5" customHeight="1">
      <c r="A44" s="97" t="s">
        <v>38</v>
      </c>
    </row>
    <row r="45" spans="1:19" s="53" customFormat="1" ht="9" customHeight="1">
      <c r="A45" s="97"/>
    </row>
    <row r="46" spans="1:19" s="53" customFormat="1" ht="15.6" customHeight="1">
      <c r="A46" s="97"/>
    </row>
    <row r="47" spans="1:19" s="53" customFormat="1" ht="15.6" customHeight="1">
      <c r="A47" s="97"/>
    </row>
    <row r="48" spans="1:19" s="53" customFormat="1">
      <c r="A48" s="97"/>
    </row>
    <row r="49" spans="1:1" s="53" customFormat="1">
      <c r="A49" s="97"/>
    </row>
    <row r="50" spans="1:1" s="53" customFormat="1">
      <c r="A50" s="97"/>
    </row>
    <row r="51" spans="1:1" s="53" customFormat="1">
      <c r="A51" s="97"/>
    </row>
    <row r="52" spans="1:1" s="53" customFormat="1">
      <c r="A52" s="97"/>
    </row>
    <row r="53" spans="1:1" s="53" customFormat="1">
      <c r="A53" s="97"/>
    </row>
    <row r="54" spans="1:1" s="53" customFormat="1">
      <c r="A54" s="97"/>
    </row>
    <row r="55" spans="1:1" s="53" customFormat="1">
      <c r="A55" s="97"/>
    </row>
    <row r="56" spans="1:1" s="53" customFormat="1">
      <c r="A56" s="97"/>
    </row>
    <row r="57" spans="1:1" s="53" customFormat="1">
      <c r="A57" s="97"/>
    </row>
    <row r="58" spans="1:1" s="53" customFormat="1">
      <c r="A58" s="97"/>
    </row>
    <row r="59" spans="1:1" s="53" customFormat="1">
      <c r="A59" s="97"/>
    </row>
    <row r="60" spans="1:1" s="53" customFormat="1">
      <c r="A60" s="97"/>
    </row>
    <row r="61" spans="1:1" s="53" customFormat="1">
      <c r="A61" s="97"/>
    </row>
    <row r="62" spans="1:1" s="53" customFormat="1">
      <c r="A62" s="97"/>
    </row>
    <row r="63" spans="1:1" s="53" customFormat="1">
      <c r="A63" s="97"/>
    </row>
    <row r="64" spans="1:1" s="53" customFormat="1">
      <c r="A64" s="97"/>
    </row>
    <row r="65" spans="1:1" s="53" customFormat="1">
      <c r="A65" s="97"/>
    </row>
    <row r="66" spans="1:1" s="53" customFormat="1">
      <c r="A66" s="97"/>
    </row>
    <row r="67" spans="1:1" s="53" customFormat="1">
      <c r="A67" s="97"/>
    </row>
    <row r="68" spans="1:1" s="53" customFormat="1">
      <c r="A68" s="97"/>
    </row>
    <row r="69" spans="1:1" s="53" customFormat="1">
      <c r="A69" s="97"/>
    </row>
    <row r="70" spans="1:1" s="53" customFormat="1">
      <c r="A70" s="97"/>
    </row>
    <row r="71" spans="1:1" s="53" customFormat="1">
      <c r="A71" s="97"/>
    </row>
    <row r="72" spans="1:1" s="53" customFormat="1">
      <c r="A72" s="97"/>
    </row>
    <row r="73" spans="1:1" s="53" customFormat="1">
      <c r="A73" s="97"/>
    </row>
    <row r="74" spans="1:1" s="53" customFormat="1">
      <c r="A74" s="97"/>
    </row>
    <row r="75" spans="1:1" s="53" customFormat="1">
      <c r="A75" s="97"/>
    </row>
    <row r="76" spans="1:1" s="53" customFormat="1">
      <c r="A76" s="97"/>
    </row>
    <row r="77" spans="1:1" s="53" customFormat="1">
      <c r="A77" s="97"/>
    </row>
    <row r="78" spans="1:1" s="53" customFormat="1">
      <c r="A78" s="97"/>
    </row>
    <row r="79" spans="1:1" s="53" customFormat="1">
      <c r="A79" s="97"/>
    </row>
    <row r="80" spans="1:1" s="53" customFormat="1">
      <c r="A80" s="97"/>
    </row>
    <row r="81" spans="1:1" s="53" customFormat="1">
      <c r="A81" s="97"/>
    </row>
    <row r="82" spans="1:1" s="53" customFormat="1">
      <c r="A82" s="97"/>
    </row>
    <row r="83" spans="1:1" s="53" customFormat="1">
      <c r="A83" s="97"/>
    </row>
    <row r="84" spans="1:1" s="53" customFormat="1">
      <c r="A84" s="97"/>
    </row>
    <row r="85" spans="1:1" s="53" customFormat="1">
      <c r="A85" s="97"/>
    </row>
    <row r="86" spans="1:1" s="53" customFormat="1">
      <c r="A86" s="97"/>
    </row>
    <row r="87" spans="1:1" s="53" customFormat="1">
      <c r="A87" s="97"/>
    </row>
    <row r="88" spans="1:1" s="53" customFormat="1">
      <c r="A88" s="97"/>
    </row>
    <row r="89" spans="1:1" s="53" customFormat="1">
      <c r="A89" s="97"/>
    </row>
    <row r="90" spans="1:1" s="53" customFormat="1">
      <c r="A90" s="97"/>
    </row>
    <row r="91" spans="1:1" s="53" customFormat="1">
      <c r="A91" s="97"/>
    </row>
    <row r="92" spans="1:1" s="53" customFormat="1">
      <c r="A92" s="97"/>
    </row>
    <row r="93" spans="1:1" s="53" customFormat="1">
      <c r="A93" s="97"/>
    </row>
    <row r="94" spans="1:1" s="53" customFormat="1">
      <c r="A94" s="97"/>
    </row>
    <row r="95" spans="1:1" s="53" customFormat="1">
      <c r="A95" s="97"/>
    </row>
    <row r="96" spans="1:1" s="53" customFormat="1">
      <c r="A96" s="97"/>
    </row>
    <row r="97" spans="1:1" s="53" customFormat="1">
      <c r="A97" s="97"/>
    </row>
    <row r="98" spans="1:1" s="53" customFormat="1">
      <c r="A98" s="97"/>
    </row>
    <row r="99" spans="1:1" s="53" customFormat="1">
      <c r="A99" s="97"/>
    </row>
    <row r="100" spans="1:1" s="53" customFormat="1">
      <c r="A100" s="97"/>
    </row>
    <row r="101" spans="1:1" s="53" customFormat="1">
      <c r="A101" s="97"/>
    </row>
    <row r="102" spans="1:1" s="53" customFormat="1">
      <c r="A102" s="97"/>
    </row>
    <row r="103" spans="1:1" s="53" customFormat="1">
      <c r="A103" s="97"/>
    </row>
    <row r="104" spans="1:1" s="53" customFormat="1">
      <c r="A104" s="97"/>
    </row>
    <row r="105" spans="1:1" s="53" customFormat="1">
      <c r="A105" s="97"/>
    </row>
    <row r="106" spans="1:1" s="53" customFormat="1">
      <c r="A106" s="97"/>
    </row>
    <row r="107" spans="1:1" s="53" customFormat="1">
      <c r="A107" s="97"/>
    </row>
    <row r="108" spans="1:1" s="53" customFormat="1">
      <c r="A108" s="97"/>
    </row>
    <row r="109" spans="1:1" s="53" customFormat="1">
      <c r="A109" s="97"/>
    </row>
    <row r="110" spans="1:1" s="53" customFormat="1">
      <c r="A110" s="97"/>
    </row>
    <row r="111" spans="1:1" s="53" customFormat="1">
      <c r="A111" s="97"/>
    </row>
    <row r="112" spans="1:1" s="53" customFormat="1">
      <c r="A112" s="97"/>
    </row>
    <row r="113" spans="1:1" s="53" customFormat="1">
      <c r="A113" s="97"/>
    </row>
    <row r="114" spans="1:1" s="53" customFormat="1">
      <c r="A114" s="97"/>
    </row>
    <row r="115" spans="1:1" s="53" customFormat="1">
      <c r="A115" s="97"/>
    </row>
    <row r="116" spans="1:1" s="53" customFormat="1">
      <c r="A116" s="97"/>
    </row>
    <row r="117" spans="1:1" s="53" customFormat="1">
      <c r="A117" s="97"/>
    </row>
    <row r="118" spans="1:1" s="53" customFormat="1">
      <c r="A118" s="97"/>
    </row>
    <row r="119" spans="1:1" s="53" customFormat="1">
      <c r="A119" s="97"/>
    </row>
    <row r="120" spans="1:1" s="53" customFormat="1">
      <c r="A120" s="97"/>
    </row>
    <row r="121" spans="1:1" s="53" customFormat="1">
      <c r="A121" s="97"/>
    </row>
    <row r="122" spans="1:1" s="53" customFormat="1">
      <c r="A122" s="97"/>
    </row>
    <row r="123" spans="1:1" s="53" customFormat="1">
      <c r="A123" s="97"/>
    </row>
    <row r="124" spans="1:1" s="53" customFormat="1">
      <c r="A124" s="97"/>
    </row>
    <row r="125" spans="1:1" s="53" customFormat="1">
      <c r="A125" s="97"/>
    </row>
    <row r="126" spans="1:1" s="53" customFormat="1">
      <c r="A126" s="97"/>
    </row>
    <row r="127" spans="1:1" s="53" customFormat="1">
      <c r="A127" s="97"/>
    </row>
    <row r="128" spans="1:1" s="53" customFormat="1">
      <c r="A128" s="97"/>
    </row>
    <row r="129" spans="1:1" s="53" customFormat="1">
      <c r="A129" s="97"/>
    </row>
    <row r="130" spans="1:1" s="53" customFormat="1">
      <c r="A130" s="97"/>
    </row>
    <row r="131" spans="1:1" s="53" customFormat="1">
      <c r="A131" s="97"/>
    </row>
    <row r="132" spans="1:1" s="53" customFormat="1">
      <c r="A132" s="97"/>
    </row>
    <row r="133" spans="1:1" s="53" customFormat="1">
      <c r="A133" s="97"/>
    </row>
    <row r="134" spans="1:1" s="53" customFormat="1">
      <c r="A134" s="97"/>
    </row>
    <row r="135" spans="1:1" s="53" customFormat="1">
      <c r="A135" s="97"/>
    </row>
    <row r="136" spans="1:1" s="53" customFormat="1">
      <c r="A136" s="97"/>
    </row>
    <row r="137" spans="1:1" s="53" customFormat="1">
      <c r="A137" s="97"/>
    </row>
    <row r="138" spans="1:1" s="53" customFormat="1">
      <c r="A138" s="97"/>
    </row>
    <row r="139" spans="1:1" s="53" customFormat="1">
      <c r="A139" s="97"/>
    </row>
    <row r="140" spans="1:1" s="53" customFormat="1">
      <c r="A140" s="97"/>
    </row>
    <row r="141" spans="1:1" s="53" customFormat="1">
      <c r="A141" s="97"/>
    </row>
    <row r="142" spans="1:1" s="53" customFormat="1">
      <c r="A142" s="97"/>
    </row>
    <row r="143" spans="1:1" s="53" customFormat="1">
      <c r="A143" s="97"/>
    </row>
    <row r="144" spans="1:1" s="53" customFormat="1">
      <c r="A144" s="97"/>
    </row>
    <row r="145" spans="1:1" s="53" customFormat="1">
      <c r="A145" s="97"/>
    </row>
    <row r="146" spans="1:1" s="53" customFormat="1">
      <c r="A146" s="97"/>
    </row>
    <row r="147" spans="1:1" s="53" customFormat="1">
      <c r="A147" s="97"/>
    </row>
    <row r="148" spans="1:1" s="53" customFormat="1">
      <c r="A148" s="97"/>
    </row>
    <row r="149" spans="1:1" s="53" customFormat="1">
      <c r="A149" s="97"/>
    </row>
    <row r="150" spans="1:1" s="53" customFormat="1">
      <c r="A150" s="97"/>
    </row>
    <row r="151" spans="1:1" s="53" customFormat="1">
      <c r="A151" s="97"/>
    </row>
    <row r="152" spans="1:1" s="53" customFormat="1">
      <c r="A152" s="97"/>
    </row>
    <row r="153" spans="1:1" s="53" customFormat="1">
      <c r="A153" s="97"/>
    </row>
    <row r="154" spans="1:1" s="53" customFormat="1">
      <c r="A154" s="97"/>
    </row>
    <row r="155" spans="1:1" s="53" customFormat="1">
      <c r="A155" s="97"/>
    </row>
    <row r="156" spans="1:1" s="53" customFormat="1">
      <c r="A156" s="97"/>
    </row>
    <row r="157" spans="1:1" s="53" customFormat="1">
      <c r="A157" s="97"/>
    </row>
    <row r="158" spans="1:1" s="53" customFormat="1">
      <c r="A158" s="97"/>
    </row>
    <row r="159" spans="1:1" s="53" customFormat="1">
      <c r="A159" s="97"/>
    </row>
    <row r="160" spans="1:1" s="53" customFormat="1">
      <c r="A160" s="97"/>
    </row>
    <row r="161" spans="1:1" s="53" customFormat="1">
      <c r="A161" s="97"/>
    </row>
    <row r="162" spans="1:1" s="53" customFormat="1">
      <c r="A162" s="97"/>
    </row>
    <row r="163" spans="1:1" s="53" customFormat="1">
      <c r="A163" s="97"/>
    </row>
    <row r="164" spans="1:1" s="53" customFormat="1">
      <c r="A164" s="97"/>
    </row>
    <row r="165" spans="1:1" s="53" customFormat="1">
      <c r="A165" s="97"/>
    </row>
    <row r="166" spans="1:1" s="53" customFormat="1">
      <c r="A166" s="97"/>
    </row>
    <row r="167" spans="1:1" s="53" customFormat="1">
      <c r="A167" s="97"/>
    </row>
    <row r="168" spans="1:1" s="53" customFormat="1">
      <c r="A168" s="97"/>
    </row>
    <row r="169" spans="1:1" s="53" customFormat="1">
      <c r="A169" s="97"/>
    </row>
    <row r="170" spans="1:1" s="53" customFormat="1">
      <c r="A170" s="97"/>
    </row>
    <row r="171" spans="1:1" s="53" customFormat="1">
      <c r="A171" s="97"/>
    </row>
    <row r="172" spans="1:1" s="53" customFormat="1">
      <c r="A172" s="97"/>
    </row>
    <row r="173" spans="1:1" s="53" customFormat="1">
      <c r="A173" s="97"/>
    </row>
    <row r="174" spans="1:1" s="53" customFormat="1">
      <c r="A174" s="97"/>
    </row>
    <row r="175" spans="1:1" s="53" customFormat="1">
      <c r="A175" s="97"/>
    </row>
    <row r="176" spans="1:1" s="53" customFormat="1">
      <c r="A176" s="97"/>
    </row>
    <row r="177" spans="1:1" s="53" customFormat="1">
      <c r="A177" s="97"/>
    </row>
    <row r="178" spans="1:1" s="53" customFormat="1">
      <c r="A178" s="97"/>
    </row>
    <row r="179" spans="1:1" s="53" customFormat="1">
      <c r="A179" s="97"/>
    </row>
    <row r="180" spans="1:1" s="53" customFormat="1">
      <c r="A180" s="97"/>
    </row>
    <row r="181" spans="1:1" s="53" customFormat="1">
      <c r="A181" s="97"/>
    </row>
    <row r="182" spans="1:1" s="53" customFormat="1">
      <c r="A182" s="97"/>
    </row>
    <row r="183" spans="1:1" s="53" customFormat="1">
      <c r="A183" s="97"/>
    </row>
    <row r="184" spans="1:1" s="53" customFormat="1">
      <c r="A184" s="97"/>
    </row>
    <row r="185" spans="1:1" s="53" customFormat="1">
      <c r="A185" s="97"/>
    </row>
    <row r="186" spans="1:1" s="53" customFormat="1">
      <c r="A186" s="97"/>
    </row>
    <row r="187" spans="1:1" s="53" customFormat="1">
      <c r="A187" s="97"/>
    </row>
    <row r="188" spans="1:1" s="53" customFormat="1">
      <c r="A188" s="97"/>
    </row>
    <row r="189" spans="1:1" s="53" customFormat="1">
      <c r="A189" s="97"/>
    </row>
    <row r="190" spans="1:1" s="53" customFormat="1">
      <c r="A190" s="97"/>
    </row>
    <row r="191" spans="1:1" s="53" customFormat="1">
      <c r="A191" s="97"/>
    </row>
    <row r="192" spans="1:1" s="53" customFormat="1">
      <c r="A192" s="97"/>
    </row>
    <row r="193" spans="1:1" s="53" customFormat="1">
      <c r="A193" s="97"/>
    </row>
    <row r="194" spans="1:1" s="53" customFormat="1">
      <c r="A194" s="97"/>
    </row>
    <row r="195" spans="1:1" s="53" customFormat="1">
      <c r="A195" s="97"/>
    </row>
    <row r="196" spans="1:1" s="53" customFormat="1">
      <c r="A196" s="97"/>
    </row>
    <row r="197" spans="1:1" s="53" customFormat="1">
      <c r="A197" s="97"/>
    </row>
    <row r="198" spans="1:1" s="53" customFormat="1">
      <c r="A198" s="97"/>
    </row>
    <row r="199" spans="1:1" s="53" customFormat="1">
      <c r="A199" s="97"/>
    </row>
    <row r="200" spans="1:1" s="53" customFormat="1">
      <c r="A200" s="97"/>
    </row>
    <row r="201" spans="1:1" s="53" customFormat="1">
      <c r="A201" s="97"/>
    </row>
    <row r="202" spans="1:1" s="53" customFormat="1">
      <c r="A202" s="97"/>
    </row>
    <row r="203" spans="1:1" s="53" customFormat="1">
      <c r="A203" s="97"/>
    </row>
    <row r="204" spans="1:1" s="53" customFormat="1">
      <c r="A204" s="97"/>
    </row>
    <row r="205" spans="1:1" s="53" customFormat="1">
      <c r="A205" s="97"/>
    </row>
    <row r="206" spans="1:1" s="53" customFormat="1">
      <c r="A206" s="97"/>
    </row>
    <row r="207" spans="1:1" s="53" customFormat="1">
      <c r="A207" s="97"/>
    </row>
    <row r="208" spans="1:1" s="53" customFormat="1">
      <c r="A208" s="97"/>
    </row>
    <row r="209" spans="1:1" s="53" customFormat="1">
      <c r="A209" s="97"/>
    </row>
    <row r="210" spans="1:1" s="53" customFormat="1">
      <c r="A210" s="97"/>
    </row>
    <row r="211" spans="1:1" s="53" customFormat="1">
      <c r="A211" s="97"/>
    </row>
    <row r="212" spans="1:1" s="53" customFormat="1">
      <c r="A212" s="97"/>
    </row>
    <row r="213" spans="1:1" s="53" customFormat="1">
      <c r="A213" s="97"/>
    </row>
    <row r="214" spans="1:1" s="53" customFormat="1">
      <c r="A214" s="97"/>
    </row>
    <row r="215" spans="1:1" s="53" customFormat="1">
      <c r="A215" s="97"/>
    </row>
    <row r="216" spans="1:1" s="53" customFormat="1">
      <c r="A216" s="97"/>
    </row>
    <row r="217" spans="1:1" s="53" customFormat="1">
      <c r="A217" s="97"/>
    </row>
    <row r="218" spans="1:1" s="53" customFormat="1">
      <c r="A218" s="97"/>
    </row>
    <row r="219" spans="1:1" s="53" customFormat="1">
      <c r="A219" s="97"/>
    </row>
    <row r="220" spans="1:1" s="53" customFormat="1">
      <c r="A220" s="97"/>
    </row>
    <row r="221" spans="1:1" s="53" customFormat="1">
      <c r="A221" s="97"/>
    </row>
    <row r="222" spans="1:1" s="53" customFormat="1">
      <c r="A222" s="97"/>
    </row>
    <row r="223" spans="1:1" s="53" customFormat="1">
      <c r="A223" s="97"/>
    </row>
    <row r="224" spans="1:1" s="53" customFormat="1">
      <c r="A224" s="97"/>
    </row>
    <row r="225" spans="1:1" s="53" customFormat="1">
      <c r="A225" s="97"/>
    </row>
    <row r="226" spans="1:1" s="53" customFormat="1">
      <c r="A226" s="97"/>
    </row>
    <row r="227" spans="1:1" s="53" customFormat="1">
      <c r="A227" s="97"/>
    </row>
    <row r="228" spans="1:1" s="53" customFormat="1">
      <c r="A228" s="97"/>
    </row>
    <row r="229" spans="1:1" s="53" customFormat="1">
      <c r="A229" s="97"/>
    </row>
    <row r="230" spans="1:1" s="53" customFormat="1">
      <c r="A230" s="97"/>
    </row>
    <row r="231" spans="1:1" s="53" customFormat="1">
      <c r="A231" s="97"/>
    </row>
    <row r="232" spans="1:1" s="53" customFormat="1">
      <c r="A232" s="97"/>
    </row>
    <row r="233" spans="1:1" s="53" customFormat="1">
      <c r="A233" s="97"/>
    </row>
    <row r="234" spans="1:1" s="53" customFormat="1">
      <c r="A234" s="97"/>
    </row>
    <row r="235" spans="1:1" s="53" customFormat="1">
      <c r="A235" s="97"/>
    </row>
    <row r="236" spans="1:1" s="53" customFormat="1">
      <c r="A236" s="97"/>
    </row>
    <row r="237" spans="1:1" s="53" customFormat="1">
      <c r="A237" s="97"/>
    </row>
    <row r="238" spans="1:1" s="53" customFormat="1">
      <c r="A238" s="97"/>
    </row>
    <row r="239" spans="1:1" s="53" customFormat="1">
      <c r="A239" s="97"/>
    </row>
    <row r="240" spans="1:1" s="53" customFormat="1">
      <c r="A240" s="97"/>
    </row>
    <row r="241" spans="1:1" s="53" customFormat="1">
      <c r="A241" s="97"/>
    </row>
    <row r="242" spans="1:1" s="53" customFormat="1">
      <c r="A242" s="97"/>
    </row>
    <row r="243" spans="1:1" s="53" customFormat="1">
      <c r="A243" s="97"/>
    </row>
    <row r="244" spans="1:1" s="53" customFormat="1">
      <c r="A244" s="97"/>
    </row>
    <row r="245" spans="1:1" s="53" customFormat="1">
      <c r="A245" s="97"/>
    </row>
    <row r="246" spans="1:1" s="53" customFormat="1">
      <c r="A246" s="97"/>
    </row>
    <row r="247" spans="1:1" s="53" customFormat="1">
      <c r="A247" s="97"/>
    </row>
    <row r="248" spans="1:1" s="53" customFormat="1">
      <c r="A248" s="97"/>
    </row>
    <row r="249" spans="1:1" s="53" customFormat="1">
      <c r="A249" s="97"/>
    </row>
    <row r="250" spans="1:1" s="53" customFormat="1">
      <c r="A250" s="97"/>
    </row>
    <row r="251" spans="1:1" s="53" customFormat="1">
      <c r="A251" s="97"/>
    </row>
  </sheetData>
  <sheetProtection algorithmName="SHA-512" hashValue="yU6vAeiTdS7BrcMMN218wHhAYkOmU5zqcwNOAXXDsV+lATkURkWI6QNrsk16dks1lxLaXgIuAi52iH+/ZVvnHw==" saltValue="mpgpohl6qCfSjOPX7C2jEA==" spinCount="100000" sheet="1" selectLockedCells="1"/>
  <protectedRanges>
    <protectedRange sqref="R3 R6 R14 R9" name="Range2"/>
    <protectedRange sqref="R3 R6 R14 R9" name="Range1"/>
  </protectedRanges>
  <mergeCells count="47">
    <mergeCell ref="B6:P6"/>
    <mergeCell ref="B4:P4"/>
    <mergeCell ref="B3:P3"/>
    <mergeCell ref="B12:P12"/>
    <mergeCell ref="B7:P7"/>
    <mergeCell ref="J30:P30"/>
    <mergeCell ref="J31:P31"/>
    <mergeCell ref="S10:S11"/>
    <mergeCell ref="B29:R29"/>
    <mergeCell ref="B27:R27"/>
    <mergeCell ref="B38:E38"/>
    <mergeCell ref="I37:J37"/>
    <mergeCell ref="I38:J38"/>
    <mergeCell ref="M37:R37"/>
    <mergeCell ref="M38:R38"/>
    <mergeCell ref="B37:E37"/>
    <mergeCell ref="B1:R1"/>
    <mergeCell ref="B32:R33"/>
    <mergeCell ref="B10:R11"/>
    <mergeCell ref="B36:E36"/>
    <mergeCell ref="B35:E35"/>
    <mergeCell ref="I36:J36"/>
    <mergeCell ref="M35:R35"/>
    <mergeCell ref="M36:R36"/>
    <mergeCell ref="C16:R20"/>
    <mergeCell ref="C22:R25"/>
    <mergeCell ref="B9:J9"/>
    <mergeCell ref="B14:P14"/>
    <mergeCell ref="B15:Q15"/>
    <mergeCell ref="I35:K35"/>
    <mergeCell ref="C21:P21"/>
    <mergeCell ref="K9:P9"/>
    <mergeCell ref="B39:E39"/>
    <mergeCell ref="B40:E40"/>
    <mergeCell ref="B41:E41"/>
    <mergeCell ref="B42:E42"/>
    <mergeCell ref="B43:E43"/>
    <mergeCell ref="I39:J39"/>
    <mergeCell ref="I40:J40"/>
    <mergeCell ref="I41:J41"/>
    <mergeCell ref="I42:J42"/>
    <mergeCell ref="I43:J43"/>
    <mergeCell ref="M39:R39"/>
    <mergeCell ref="M40:R40"/>
    <mergeCell ref="M41:R41"/>
    <mergeCell ref="M42:R42"/>
    <mergeCell ref="M43:R43"/>
  </mergeCells>
  <dataValidations count="2">
    <dataValidation type="list" showInputMessage="1" showErrorMessage="1" sqref="R3 R14 R6 R9" xr:uid="{00000000-0002-0000-0100-000000000000}">
      <formula1>"Select One, Yes, No, N/A"</formula1>
    </dataValidation>
    <dataValidation type="list" allowBlank="1" showInputMessage="1" showErrorMessage="1" sqref="B36:E43" xr:uid="{4E4CAD01-C9B9-4FC8-A5E2-B96F7660306C}">
      <formula1>"Select One, Alaskan Native, American Indian, Asian, Pacific Islander, Black Non-Hispanic, White Non-Hispanic"</formula1>
    </dataValidation>
  </dataValidations>
  <hyperlinks>
    <hyperlink ref="K9:P9" r:id="rId1" display="(Documents can be found at www.wvhdf.com)" xr:uid="{417FA62E-4804-4BFF-BA87-CADD415AE891}"/>
  </hyperlinks>
  <printOptions horizontalCentered="1"/>
  <pageMargins left="0.25" right="0.25" top="0.25" bottom="0.5" header="0.3" footer="0.3"/>
  <pageSetup scale="85" orientation="portrait" r:id="rId2"/>
  <headerFooter>
    <oddHeader xml:space="preserve">&amp;R
</oddHeader>
    <oddFooter>&amp;L&amp;"Arial,Regular"HOME - HTF&amp;C&amp;"Arial,Regular"Page 2 of 30&amp;R&amp;"Arial,Regular"2023</oddFooter>
  </headerFooter>
  <ignoredErrors>
    <ignoredError sqref="A1" numberStoredAsText="1"/>
  </ignoredErrors>
  <drawing r:id="rId3"/>
  <legacyDrawing r:id="rId4"/>
  <mc:AlternateContent xmlns:mc="http://schemas.openxmlformats.org/markup-compatibility/2006">
    <mc:Choice Requires="x14">
      <controls>
        <mc:AlternateContent xmlns:mc="http://schemas.openxmlformats.org/markup-compatibility/2006">
          <mc:Choice Requires="x14">
            <control shapeId="83971" r:id="rId5" name="Check Box 3">
              <controlPr defaultSize="0" autoFill="0" autoLine="0" autoPict="0">
                <anchor moveWithCells="1">
                  <from>
                    <xdr:col>0</xdr:col>
                    <xdr:colOff>276225</xdr:colOff>
                    <xdr:row>15</xdr:row>
                    <xdr:rowOff>38100</xdr:rowOff>
                  </from>
                  <to>
                    <xdr:col>1</xdr:col>
                    <xdr:colOff>190500</xdr:colOff>
                    <xdr:row>16</xdr:row>
                    <xdr:rowOff>38100</xdr:rowOff>
                  </to>
                </anchor>
              </controlPr>
            </control>
          </mc:Choice>
        </mc:AlternateContent>
        <mc:AlternateContent xmlns:mc="http://schemas.openxmlformats.org/markup-compatibility/2006">
          <mc:Choice Requires="x14">
            <control shapeId="83973" r:id="rId6" name="Check Box 5">
              <controlPr defaultSize="0" autoFill="0" autoLine="0" autoPict="0">
                <anchor moveWithCells="1">
                  <from>
                    <xdr:col>0</xdr:col>
                    <xdr:colOff>276225</xdr:colOff>
                    <xdr:row>21</xdr:row>
                    <xdr:rowOff>38100</xdr:rowOff>
                  </from>
                  <to>
                    <xdr:col>1</xdr:col>
                    <xdr:colOff>190500</xdr:colOff>
                    <xdr:row>22</xdr:row>
                    <xdr:rowOff>38100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5">
    <pageSetUpPr fitToPage="1"/>
  </sheetPr>
  <dimension ref="A1:BW267"/>
  <sheetViews>
    <sheetView showGridLines="0" zoomScaleNormal="100" workbookViewId="0">
      <selection activeCell="J11" sqref="J11"/>
    </sheetView>
  </sheetViews>
  <sheetFormatPr defaultColWidth="9.140625" defaultRowHeight="12.75"/>
  <cols>
    <col min="1" max="1" width="4.5703125" style="34" customWidth="1"/>
    <col min="2" max="2" width="3.85546875" style="34" customWidth="1"/>
    <col min="3" max="5" width="9.140625" style="34"/>
    <col min="6" max="6" width="7.42578125" style="34" customWidth="1"/>
    <col min="7" max="7" width="10" style="34" customWidth="1"/>
    <col min="8" max="8" width="8.85546875" style="34" customWidth="1"/>
    <col min="9" max="9" width="9.140625" style="34"/>
    <col min="10" max="10" width="9.28515625" style="34" customWidth="1"/>
    <col min="11" max="11" width="7.5703125" style="34" customWidth="1"/>
    <col min="12" max="12" width="7.85546875" style="34" customWidth="1"/>
    <col min="13" max="13" width="9.28515625" style="34" customWidth="1"/>
    <col min="14" max="14" width="9.5703125" style="34" customWidth="1"/>
    <col min="15" max="15" width="9.42578125" style="34" customWidth="1"/>
    <col min="16" max="16" width="7.5703125" style="34" customWidth="1"/>
    <col min="17" max="17" width="4.42578125" style="34" customWidth="1"/>
    <col min="18" max="18" width="2.7109375" style="34" customWidth="1"/>
    <col min="19" max="75" width="9.140625" style="71"/>
    <col min="76" max="16384" width="9.140625" style="34"/>
  </cols>
  <sheetData>
    <row r="1" spans="1:18" ht="18.95" customHeight="1">
      <c r="A1" s="245" t="s">
        <v>75</v>
      </c>
      <c r="B1" s="60" t="s">
        <v>523</v>
      </c>
      <c r="C1" s="60"/>
      <c r="D1" s="60"/>
      <c r="E1" s="60"/>
      <c r="F1" s="60"/>
      <c r="G1" s="60"/>
      <c r="H1" s="60"/>
      <c r="I1" s="60"/>
      <c r="J1" s="60"/>
      <c r="K1" s="60"/>
      <c r="L1" s="60"/>
      <c r="M1" s="60"/>
      <c r="N1" s="60"/>
      <c r="O1" s="60"/>
      <c r="P1" s="60"/>
      <c r="Q1" s="60"/>
      <c r="R1" s="64"/>
    </row>
    <row r="2" spans="1:18" ht="27" customHeight="1">
      <c r="A2" s="246"/>
      <c r="B2" s="643" t="s">
        <v>606</v>
      </c>
      <c r="C2" s="643"/>
      <c r="D2" s="643"/>
      <c r="E2" s="643"/>
      <c r="F2" s="643"/>
      <c r="G2" s="643"/>
      <c r="H2" s="643"/>
      <c r="I2" s="643"/>
      <c r="J2" s="643"/>
      <c r="K2" s="643"/>
      <c r="L2" s="643"/>
      <c r="M2" s="643"/>
      <c r="N2" s="643"/>
      <c r="O2" s="643"/>
      <c r="P2" s="643"/>
      <c r="Q2" s="643"/>
      <c r="R2" s="36"/>
    </row>
    <row r="3" spans="1:18" ht="10.5" customHeight="1">
      <c r="A3" s="61"/>
      <c r="B3" s="36"/>
      <c r="C3" s="58"/>
      <c r="D3" s="58"/>
      <c r="E3" s="58"/>
      <c r="F3" s="58"/>
      <c r="G3" s="58"/>
      <c r="H3" s="58"/>
      <c r="I3" s="58"/>
      <c r="J3" s="58"/>
      <c r="K3" s="58"/>
      <c r="L3" s="58"/>
      <c r="M3" s="58"/>
      <c r="N3" s="58"/>
      <c r="O3" s="58"/>
      <c r="P3" s="58"/>
      <c r="Q3" s="58"/>
      <c r="R3" s="36"/>
    </row>
    <row r="4" spans="1:18" ht="25.5" customHeight="1">
      <c r="A4" s="246"/>
      <c r="B4" s="643" t="s">
        <v>607</v>
      </c>
      <c r="C4" s="643"/>
      <c r="D4" s="643"/>
      <c r="E4" s="643"/>
      <c r="F4" s="643"/>
      <c r="G4" s="643"/>
      <c r="H4" s="643"/>
      <c r="I4" s="643"/>
      <c r="J4" s="643"/>
      <c r="K4" s="643"/>
      <c r="L4" s="643"/>
      <c r="M4" s="643"/>
      <c r="N4" s="643"/>
      <c r="O4" s="643"/>
      <c r="P4" s="643"/>
      <c r="Q4" s="643"/>
      <c r="R4" s="36"/>
    </row>
    <row r="5" spans="1:18" ht="10.5" customHeight="1">
      <c r="A5" s="61"/>
      <c r="B5" s="36"/>
      <c r="C5" s="58"/>
      <c r="D5" s="58"/>
      <c r="E5" s="58"/>
      <c r="F5" s="58"/>
      <c r="G5" s="58"/>
      <c r="H5" s="58"/>
      <c r="I5" s="58"/>
      <c r="J5" s="58"/>
      <c r="K5" s="58"/>
      <c r="L5" s="58"/>
      <c r="M5" s="58"/>
      <c r="N5" s="58"/>
      <c r="O5" s="58"/>
      <c r="P5" s="58"/>
      <c r="Q5" s="58"/>
      <c r="R5" s="36"/>
    </row>
    <row r="6" spans="1:18" ht="27.75" customHeight="1">
      <c r="A6" s="466"/>
      <c r="B6" s="643" t="s">
        <v>627</v>
      </c>
      <c r="C6" s="643"/>
      <c r="D6" s="643"/>
      <c r="E6" s="643"/>
      <c r="F6" s="643"/>
      <c r="G6" s="643"/>
      <c r="H6" s="643"/>
      <c r="I6" s="643"/>
      <c r="J6" s="643"/>
      <c r="K6" s="643"/>
      <c r="L6" s="643"/>
      <c r="M6" s="643"/>
      <c r="N6" s="643"/>
      <c r="O6" s="643"/>
      <c r="P6" s="643"/>
      <c r="Q6" s="643"/>
      <c r="R6" s="36"/>
    </row>
    <row r="7" spans="1:18" ht="10.5" customHeight="1">
      <c r="A7" s="61"/>
      <c r="B7" s="36"/>
      <c r="C7" s="58"/>
      <c r="D7" s="58"/>
      <c r="E7" s="58"/>
      <c r="F7" s="58"/>
      <c r="G7" s="58"/>
      <c r="H7" s="58"/>
      <c r="I7" s="58"/>
      <c r="J7" s="58"/>
      <c r="K7" s="58"/>
      <c r="L7" s="58"/>
      <c r="M7" s="58"/>
      <c r="N7" s="58"/>
      <c r="O7" s="58"/>
      <c r="P7" s="58"/>
      <c r="Q7" s="58"/>
      <c r="R7" s="36"/>
    </row>
    <row r="8" spans="1:18" ht="18.95" customHeight="1">
      <c r="A8" s="245" t="s">
        <v>76</v>
      </c>
      <c r="B8" s="636" t="s">
        <v>259</v>
      </c>
      <c r="C8" s="636"/>
      <c r="D8" s="636"/>
      <c r="E8" s="636"/>
      <c r="F8" s="636"/>
      <c r="G8" s="636"/>
      <c r="H8" s="636"/>
      <c r="I8" s="636"/>
      <c r="J8" s="636"/>
      <c r="K8" s="636"/>
      <c r="L8" s="636"/>
      <c r="M8" s="636"/>
      <c r="N8" s="636"/>
      <c r="O8" s="636"/>
      <c r="P8" s="636"/>
      <c r="Q8" s="636"/>
      <c r="R8" s="64"/>
    </row>
    <row r="9" spans="1:18" ht="18.95" customHeight="1">
      <c r="A9" s="61"/>
      <c r="B9" s="60" t="s">
        <v>1</v>
      </c>
      <c r="C9" s="635" t="s">
        <v>130</v>
      </c>
      <c r="D9" s="635"/>
      <c r="E9" s="635"/>
      <c r="F9" s="635"/>
      <c r="G9" s="635"/>
      <c r="H9" s="635"/>
      <c r="I9" s="635"/>
      <c r="J9" s="635"/>
      <c r="K9" s="635"/>
      <c r="L9" s="635"/>
      <c r="M9" s="635"/>
      <c r="N9" s="635"/>
      <c r="O9" s="635"/>
      <c r="P9" s="635"/>
      <c r="Q9" s="635"/>
      <c r="R9" s="36"/>
    </row>
    <row r="10" spans="1:18" ht="18.95" customHeight="1">
      <c r="A10" s="61"/>
      <c r="B10" s="60" t="s">
        <v>2</v>
      </c>
      <c r="C10" s="635" t="s">
        <v>435</v>
      </c>
      <c r="D10" s="635"/>
      <c r="E10" s="635"/>
      <c r="F10" s="635"/>
      <c r="G10" s="635"/>
      <c r="H10" s="635"/>
      <c r="I10" s="635"/>
      <c r="J10" s="635"/>
      <c r="K10" s="635"/>
      <c r="L10" s="635"/>
      <c r="M10" s="635"/>
      <c r="N10" s="635"/>
      <c r="O10" s="635"/>
      <c r="P10" s="635"/>
      <c r="Q10" s="635"/>
      <c r="R10" s="36"/>
    </row>
    <row r="11" spans="1:18" ht="18.95" customHeight="1">
      <c r="A11" s="61"/>
      <c r="B11" s="60" t="s">
        <v>3</v>
      </c>
      <c r="C11" s="635" t="s">
        <v>441</v>
      </c>
      <c r="D11" s="635"/>
      <c r="E11" s="635"/>
      <c r="F11" s="635"/>
      <c r="G11" s="635"/>
      <c r="H11" s="635"/>
      <c r="I11" s="635"/>
      <c r="J11" s="55" t="s">
        <v>437</v>
      </c>
      <c r="K11" s="59"/>
      <c r="L11" s="59"/>
      <c r="M11" s="59"/>
      <c r="N11" s="59"/>
      <c r="O11" s="59"/>
      <c r="P11" s="59"/>
      <c r="Q11" s="64"/>
      <c r="R11" s="60"/>
    </row>
    <row r="12" spans="1:18" ht="10.5" customHeight="1">
      <c r="A12" s="61"/>
      <c r="B12" s="36"/>
      <c r="C12" s="58"/>
      <c r="D12" s="58"/>
      <c r="E12" s="58"/>
      <c r="F12" s="58"/>
      <c r="G12" s="58"/>
      <c r="H12" s="58"/>
      <c r="I12" s="58"/>
      <c r="J12" s="58"/>
      <c r="K12" s="58"/>
      <c r="L12" s="58"/>
      <c r="M12" s="58"/>
      <c r="N12" s="58"/>
      <c r="O12" s="58"/>
      <c r="P12" s="58"/>
      <c r="Q12" s="58"/>
      <c r="R12" s="36"/>
    </row>
    <row r="13" spans="1:18" ht="18.95" customHeight="1">
      <c r="A13" s="245" t="s">
        <v>77</v>
      </c>
      <c r="B13" s="636" t="s">
        <v>694</v>
      </c>
      <c r="C13" s="636"/>
      <c r="D13" s="636"/>
      <c r="E13" s="636"/>
      <c r="F13" s="636"/>
      <c r="G13" s="636"/>
      <c r="H13" s="636"/>
      <c r="I13" s="636"/>
      <c r="J13" s="636"/>
      <c r="K13" s="636"/>
      <c r="L13" s="636"/>
      <c r="M13" s="636"/>
      <c r="N13" s="636"/>
      <c r="O13" s="636"/>
      <c r="P13" s="636"/>
      <c r="Q13" s="636"/>
      <c r="R13" s="63"/>
    </row>
    <row r="14" spans="1:18" ht="25.5" customHeight="1">
      <c r="A14" s="61"/>
      <c r="B14" s="63" t="s">
        <v>1</v>
      </c>
      <c r="C14" s="642" t="s">
        <v>439</v>
      </c>
      <c r="D14" s="642"/>
      <c r="E14" s="642"/>
      <c r="F14" s="642"/>
      <c r="G14" s="642"/>
      <c r="H14" s="642"/>
      <c r="I14" s="74"/>
      <c r="J14" s="62" t="s">
        <v>437</v>
      </c>
      <c r="K14" s="63"/>
      <c r="L14" s="63"/>
      <c r="M14" s="63"/>
      <c r="N14" s="63"/>
      <c r="O14" s="63"/>
      <c r="P14" s="63"/>
      <c r="Q14" s="64"/>
      <c r="R14" s="64"/>
    </row>
    <row r="15" spans="1:18" ht="18.95" customHeight="1">
      <c r="A15" s="61"/>
      <c r="B15" s="63" t="s">
        <v>2</v>
      </c>
      <c r="C15" s="74" t="s">
        <v>440</v>
      </c>
      <c r="D15" s="74"/>
      <c r="E15" s="74"/>
      <c r="F15" s="74"/>
      <c r="G15" s="74"/>
      <c r="H15" s="74"/>
      <c r="I15" s="74"/>
      <c r="J15" s="336"/>
      <c r="K15" s="36"/>
      <c r="L15" s="36"/>
      <c r="M15" s="36"/>
      <c r="N15" s="36"/>
      <c r="O15" s="36"/>
      <c r="P15" s="36"/>
      <c r="Q15" s="64"/>
      <c r="R15" s="64"/>
    </row>
    <row r="16" spans="1:18" ht="21.75" customHeight="1">
      <c r="A16" s="61"/>
      <c r="B16" s="63" t="s">
        <v>3</v>
      </c>
      <c r="C16" s="74" t="s">
        <v>438</v>
      </c>
      <c r="D16" s="74"/>
      <c r="E16" s="74"/>
      <c r="F16" s="74"/>
      <c r="G16" s="74"/>
      <c r="H16" s="74"/>
      <c r="I16" s="74"/>
      <c r="J16" s="55" t="s">
        <v>437</v>
      </c>
      <c r="K16" s="60"/>
      <c r="L16" s="60"/>
      <c r="M16" s="60"/>
      <c r="N16" s="60"/>
      <c r="O16" s="60"/>
      <c r="P16" s="60"/>
      <c r="Q16" s="64"/>
      <c r="R16" s="280"/>
    </row>
    <row r="17" spans="1:75" ht="23.25" customHeight="1">
      <c r="A17" s="61"/>
      <c r="B17" s="63" t="s">
        <v>21</v>
      </c>
      <c r="C17" s="74" t="s">
        <v>436</v>
      </c>
      <c r="D17" s="74"/>
      <c r="E17" s="74"/>
      <c r="F17" s="74"/>
      <c r="G17" s="74"/>
      <c r="H17" s="74"/>
      <c r="I17" s="64"/>
      <c r="J17" s="55" t="s">
        <v>437</v>
      </c>
      <c r="K17" s="67" t="s">
        <v>473</v>
      </c>
      <c r="L17" s="67"/>
      <c r="M17" s="55" t="s">
        <v>437</v>
      </c>
      <c r="N17" s="67" t="s">
        <v>474</v>
      </c>
      <c r="O17" s="64"/>
      <c r="P17" s="64"/>
      <c r="R17" s="71"/>
    </row>
    <row r="18" spans="1:75" ht="10.5" customHeight="1">
      <c r="A18" s="61"/>
      <c r="B18" s="63"/>
      <c r="C18" s="36"/>
      <c r="D18" s="36"/>
      <c r="E18" s="75"/>
      <c r="F18" s="75"/>
      <c r="G18" s="64"/>
      <c r="H18" s="64"/>
      <c r="I18" s="64"/>
      <c r="J18" s="71"/>
      <c r="K18" s="71"/>
      <c r="L18" s="67"/>
      <c r="M18" s="67"/>
      <c r="N18" s="67"/>
      <c r="O18" s="67"/>
      <c r="P18" s="60"/>
      <c r="Q18" s="64"/>
      <c r="R18" s="64"/>
    </row>
    <row r="19" spans="1:75">
      <c r="A19" s="61"/>
      <c r="B19" s="63" t="s">
        <v>22</v>
      </c>
      <c r="C19" s="646" t="s">
        <v>816</v>
      </c>
      <c r="D19" s="646"/>
      <c r="E19" s="646"/>
      <c r="F19" s="646"/>
      <c r="G19" s="646"/>
      <c r="H19" s="646"/>
      <c r="I19" s="646"/>
      <c r="J19" s="646"/>
      <c r="K19" s="646"/>
      <c r="L19" s="646"/>
      <c r="M19" s="646"/>
      <c r="N19" s="646"/>
      <c r="O19" s="646"/>
      <c r="P19" s="646"/>
      <c r="Q19" s="646"/>
      <c r="R19" s="64"/>
    </row>
    <row r="20" spans="1:75" ht="15" customHeight="1">
      <c r="A20" s="61"/>
      <c r="B20" s="36"/>
      <c r="C20" s="647" t="s">
        <v>859</v>
      </c>
      <c r="D20" s="647"/>
      <c r="E20" s="647"/>
      <c r="F20" s="647"/>
      <c r="G20" s="647"/>
      <c r="H20" s="647"/>
      <c r="I20" s="647"/>
      <c r="J20" s="647"/>
      <c r="K20" s="647"/>
      <c r="L20" s="647"/>
      <c r="M20" s="337"/>
      <c r="N20" s="337"/>
      <c r="O20" s="283"/>
      <c r="P20" s="283"/>
      <c r="Q20" s="283"/>
      <c r="R20" s="64"/>
    </row>
    <row r="21" spans="1:75" ht="10.5" customHeight="1">
      <c r="A21" s="61"/>
      <c r="B21" s="36"/>
      <c r="C21" s="645"/>
      <c r="D21" s="645"/>
      <c r="E21" s="645"/>
      <c r="F21" s="645"/>
      <c r="G21" s="645"/>
      <c r="H21" s="645"/>
      <c r="I21" s="64"/>
      <c r="J21" s="59"/>
      <c r="K21" s="67"/>
      <c r="L21" s="67"/>
      <c r="M21" s="67"/>
      <c r="N21" s="67"/>
      <c r="O21" s="67"/>
      <c r="P21" s="60"/>
      <c r="Q21" s="64"/>
      <c r="R21" s="64"/>
    </row>
    <row r="22" spans="1:75" ht="18.95" customHeight="1">
      <c r="A22" s="245" t="s">
        <v>668</v>
      </c>
      <c r="B22" s="644" t="s">
        <v>354</v>
      </c>
      <c r="C22" s="644"/>
      <c r="D22" s="644"/>
      <c r="E22" s="644"/>
      <c r="F22" s="644"/>
      <c r="G22" s="644"/>
      <c r="H22" s="75"/>
      <c r="I22" s="75"/>
      <c r="J22" s="68"/>
      <c r="K22" s="64"/>
      <c r="L22" s="64"/>
      <c r="M22" s="64"/>
      <c r="N22" s="64"/>
      <c r="O22" s="64"/>
      <c r="P22" s="64"/>
      <c r="Q22" s="64"/>
      <c r="R22" s="64"/>
    </row>
    <row r="23" spans="1:75" ht="25.5" customHeight="1">
      <c r="A23" s="246"/>
      <c r="B23" s="643" t="s">
        <v>574</v>
      </c>
      <c r="C23" s="643"/>
      <c r="D23" s="643"/>
      <c r="E23" s="643"/>
      <c r="F23" s="643"/>
      <c r="G23" s="643"/>
      <c r="H23" s="643"/>
      <c r="I23" s="643"/>
      <c r="J23" s="643"/>
      <c r="K23" s="643"/>
      <c r="L23" s="643"/>
      <c r="M23" s="643"/>
      <c r="N23" s="643"/>
      <c r="O23" s="643"/>
      <c r="P23" s="643"/>
      <c r="Q23" s="643"/>
      <c r="R23" s="36"/>
    </row>
    <row r="24" spans="1:75" ht="10.5" customHeight="1">
      <c r="A24" s="246"/>
      <c r="B24" s="36"/>
      <c r="C24" s="58"/>
      <c r="D24" s="58"/>
      <c r="E24" s="58"/>
      <c r="F24" s="58"/>
      <c r="G24" s="58"/>
      <c r="H24" s="58"/>
      <c r="I24" s="58"/>
      <c r="J24" s="58"/>
      <c r="K24" s="58"/>
      <c r="L24" s="58"/>
      <c r="M24" s="58"/>
      <c r="N24" s="58"/>
      <c r="O24" s="58"/>
      <c r="P24" s="58"/>
      <c r="Q24" s="58"/>
      <c r="R24" s="36"/>
    </row>
    <row r="25" spans="1:75" ht="18.95" customHeight="1">
      <c r="A25" s="245" t="s">
        <v>89</v>
      </c>
      <c r="B25" s="644" t="s">
        <v>376</v>
      </c>
      <c r="C25" s="644"/>
      <c r="D25" s="644"/>
      <c r="E25" s="644"/>
      <c r="F25" s="644"/>
      <c r="G25" s="644"/>
      <c r="H25" s="644"/>
      <c r="I25" s="644"/>
      <c r="J25" s="644"/>
      <c r="K25" s="644"/>
      <c r="L25" s="644"/>
      <c r="M25" s="644"/>
      <c r="N25" s="644"/>
      <c r="O25" s="644"/>
      <c r="P25" s="644"/>
      <c r="Q25" s="644"/>
      <c r="R25" s="60"/>
    </row>
    <row r="26" spans="1:75" ht="18.95" customHeight="1">
      <c r="A26" s="246"/>
      <c r="B26" s="635" t="s">
        <v>575</v>
      </c>
      <c r="C26" s="635"/>
      <c r="D26" s="635"/>
      <c r="E26" s="635"/>
      <c r="F26" s="635"/>
      <c r="G26" s="635"/>
      <c r="H26" s="635"/>
      <c r="I26" s="635"/>
      <c r="J26" s="635"/>
      <c r="K26" s="635"/>
      <c r="L26" s="635"/>
      <c r="M26" s="635"/>
      <c r="N26" s="635"/>
      <c r="O26" s="635"/>
      <c r="P26" s="635"/>
      <c r="Q26" s="635"/>
      <c r="R26" s="36"/>
    </row>
    <row r="27" spans="1:75" ht="10.5" customHeight="1">
      <c r="A27" s="246"/>
      <c r="B27" s="36"/>
      <c r="C27" s="58"/>
      <c r="D27" s="58"/>
      <c r="E27" s="58"/>
      <c r="F27" s="58"/>
      <c r="G27" s="58"/>
      <c r="H27" s="58"/>
      <c r="I27" s="58"/>
      <c r="J27" s="58"/>
      <c r="K27" s="58"/>
      <c r="L27" s="58"/>
      <c r="M27" s="58"/>
      <c r="N27" s="58"/>
      <c r="O27" s="58"/>
      <c r="P27" s="58"/>
      <c r="Q27" s="58"/>
      <c r="R27" s="36"/>
    </row>
    <row r="28" spans="1:75" ht="18.95" customHeight="1">
      <c r="A28" s="245" t="s">
        <v>91</v>
      </c>
      <c r="B28" s="644" t="s">
        <v>70</v>
      </c>
      <c r="C28" s="644"/>
      <c r="D28" s="644"/>
      <c r="E28" s="644"/>
      <c r="F28" s="644"/>
      <c r="G28" s="644"/>
      <c r="H28" s="644"/>
      <c r="I28" s="644"/>
      <c r="J28" s="644"/>
      <c r="K28" s="644"/>
      <c r="L28" s="644"/>
      <c r="M28" s="644"/>
      <c r="N28" s="644"/>
      <c r="O28" s="644"/>
      <c r="P28" s="644"/>
      <c r="Q28" s="644"/>
      <c r="R28" s="64"/>
    </row>
    <row r="29" spans="1:75" ht="37.5" customHeight="1">
      <c r="A29" s="246"/>
      <c r="B29" s="643" t="s">
        <v>260</v>
      </c>
      <c r="C29" s="643"/>
      <c r="D29" s="643"/>
      <c r="E29" s="643"/>
      <c r="F29" s="643"/>
      <c r="G29" s="643"/>
      <c r="H29" s="643"/>
      <c r="I29" s="643"/>
      <c r="J29" s="643"/>
      <c r="K29" s="643"/>
      <c r="L29" s="643"/>
      <c r="M29" s="643"/>
      <c r="N29" s="643"/>
      <c r="O29" s="643"/>
      <c r="P29" s="643"/>
      <c r="Q29" s="643"/>
      <c r="R29" s="36"/>
    </row>
    <row r="30" spans="1:75" ht="10.5" customHeight="1">
      <c r="A30" s="246"/>
      <c r="B30" s="36"/>
      <c r="C30" s="58"/>
      <c r="D30" s="58"/>
      <c r="E30" s="58"/>
      <c r="F30" s="58"/>
      <c r="G30" s="58"/>
      <c r="H30" s="58"/>
      <c r="I30" s="58"/>
      <c r="J30" s="58"/>
      <c r="K30" s="58"/>
      <c r="L30" s="58"/>
      <c r="M30" s="58"/>
      <c r="N30" s="58"/>
      <c r="O30" s="58"/>
      <c r="P30" s="58"/>
      <c r="Q30" s="58"/>
      <c r="R30" s="36"/>
    </row>
    <row r="31" spans="1:75" s="37" customFormat="1" ht="21" customHeight="1">
      <c r="A31" s="246" t="s">
        <v>94</v>
      </c>
      <c r="B31" s="644" t="s">
        <v>701</v>
      </c>
      <c r="C31" s="644"/>
      <c r="D31" s="644"/>
      <c r="E31" s="644"/>
      <c r="F31" s="64"/>
      <c r="G31" s="64"/>
      <c r="H31" s="64"/>
      <c r="I31" s="64"/>
      <c r="J31" s="68"/>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64"/>
      <c r="AS31" s="64"/>
      <c r="AT31" s="64"/>
      <c r="AU31" s="64"/>
      <c r="AV31" s="64"/>
      <c r="AW31" s="64"/>
      <c r="AX31" s="64"/>
      <c r="AY31" s="64"/>
      <c r="AZ31" s="64"/>
      <c r="BA31" s="64"/>
      <c r="BB31" s="64"/>
      <c r="BC31" s="64"/>
      <c r="BD31" s="64"/>
      <c r="BE31" s="64"/>
      <c r="BF31" s="64"/>
      <c r="BG31" s="64"/>
      <c r="BH31" s="64"/>
      <c r="BI31" s="64"/>
      <c r="BJ31" s="64"/>
      <c r="BK31" s="64"/>
      <c r="BL31" s="64"/>
      <c r="BM31" s="64"/>
      <c r="BN31" s="64"/>
      <c r="BO31" s="64"/>
      <c r="BP31" s="64"/>
      <c r="BQ31" s="64"/>
      <c r="BR31" s="64"/>
      <c r="BS31" s="64"/>
      <c r="BT31" s="64"/>
      <c r="BU31" s="64"/>
      <c r="BV31" s="64"/>
      <c r="BW31" s="64"/>
    </row>
    <row r="32" spans="1:75" s="37" customFormat="1" ht="28.5" customHeight="1">
      <c r="A32" s="65"/>
      <c r="B32" s="635" t="s">
        <v>702</v>
      </c>
      <c r="C32" s="635"/>
      <c r="D32" s="635"/>
      <c r="E32" s="635"/>
      <c r="F32" s="635"/>
      <c r="G32" s="635"/>
      <c r="H32" s="55" t="s">
        <v>437</v>
      </c>
      <c r="J32" s="58"/>
      <c r="K32" s="58"/>
      <c r="L32" s="635" t="s">
        <v>638</v>
      </c>
      <c r="M32" s="635"/>
      <c r="N32" s="635"/>
      <c r="O32" s="635"/>
      <c r="P32" s="635"/>
      <c r="Q32" s="635"/>
      <c r="R32" s="66"/>
      <c r="S32" s="64"/>
      <c r="T32" s="64"/>
      <c r="U32" s="64"/>
      <c r="V32" s="64"/>
      <c r="W32" s="64"/>
      <c r="X32" s="64"/>
      <c r="Y32" s="64"/>
      <c r="Z32" s="64"/>
      <c r="AA32" s="64"/>
      <c r="AB32" s="64"/>
      <c r="AC32" s="64"/>
      <c r="AD32" s="64"/>
      <c r="AE32" s="64"/>
      <c r="AF32" s="64"/>
      <c r="AG32" s="64"/>
      <c r="AH32" s="64"/>
      <c r="AI32" s="64"/>
      <c r="AJ32" s="64"/>
      <c r="AK32" s="64"/>
      <c r="AL32" s="64"/>
      <c r="AM32" s="64"/>
      <c r="AN32" s="64"/>
      <c r="AO32" s="64"/>
      <c r="AP32" s="64"/>
      <c r="AQ32" s="64"/>
      <c r="AR32" s="64"/>
      <c r="AS32" s="64"/>
      <c r="AT32" s="64"/>
      <c r="AU32" s="64"/>
      <c r="AV32" s="64"/>
      <c r="AW32" s="64"/>
      <c r="AX32" s="64"/>
      <c r="AY32" s="64"/>
      <c r="AZ32" s="64"/>
      <c r="BA32" s="64"/>
      <c r="BB32" s="64"/>
      <c r="BC32" s="64"/>
      <c r="BD32" s="64"/>
      <c r="BE32" s="64"/>
      <c r="BF32" s="64"/>
      <c r="BG32" s="64"/>
      <c r="BH32" s="64"/>
      <c r="BI32" s="64"/>
      <c r="BJ32" s="64"/>
      <c r="BK32" s="64"/>
      <c r="BL32" s="64"/>
      <c r="BM32" s="64"/>
      <c r="BN32" s="64"/>
      <c r="BO32" s="64"/>
      <c r="BP32" s="64"/>
      <c r="BQ32" s="64"/>
      <c r="BR32" s="64"/>
      <c r="BS32" s="64"/>
      <c r="BT32" s="64"/>
      <c r="BU32" s="64"/>
      <c r="BV32" s="64"/>
      <c r="BW32" s="64"/>
    </row>
    <row r="33" spans="1:75" s="37" customFormat="1" ht="46.5" customHeight="1">
      <c r="A33" s="61"/>
      <c r="B33" s="643" t="s">
        <v>705</v>
      </c>
      <c r="C33" s="643"/>
      <c r="D33" s="643"/>
      <c r="E33" s="643"/>
      <c r="F33" s="643"/>
      <c r="G33" s="643"/>
      <c r="H33" s="643"/>
      <c r="I33" s="643"/>
      <c r="J33" s="643"/>
      <c r="K33" s="643"/>
      <c r="L33" s="643"/>
      <c r="M33" s="643"/>
      <c r="N33" s="643"/>
      <c r="O33" s="643"/>
      <c r="P33" s="643"/>
      <c r="Q33" s="643"/>
      <c r="R33" s="36"/>
      <c r="S33" s="64"/>
      <c r="T33" s="64"/>
      <c r="U33" s="64"/>
      <c r="V33" s="64"/>
      <c r="W33" s="64"/>
      <c r="X33" s="64"/>
      <c r="Y33" s="64"/>
      <c r="Z33" s="64"/>
      <c r="AA33" s="64"/>
      <c r="AB33" s="64"/>
      <c r="AC33" s="64"/>
      <c r="AD33" s="64"/>
      <c r="AE33" s="64"/>
      <c r="AF33" s="64"/>
      <c r="AG33" s="64"/>
      <c r="AH33" s="64"/>
      <c r="AI33" s="64"/>
      <c r="AJ33" s="64"/>
      <c r="AK33" s="64"/>
      <c r="AL33" s="64"/>
      <c r="AM33" s="64"/>
      <c r="AN33" s="64"/>
      <c r="AO33" s="64"/>
      <c r="AP33" s="64"/>
      <c r="AQ33" s="64"/>
      <c r="AR33" s="64"/>
      <c r="AS33" s="64"/>
      <c r="AT33" s="64"/>
      <c r="AU33" s="64"/>
      <c r="AV33" s="64"/>
      <c r="AW33" s="64"/>
      <c r="AX33" s="64"/>
      <c r="AY33" s="64"/>
      <c r="AZ33" s="64"/>
      <c r="BA33" s="64"/>
      <c r="BB33" s="64"/>
      <c r="BC33" s="64"/>
      <c r="BD33" s="64"/>
      <c r="BE33" s="64"/>
      <c r="BF33" s="64"/>
      <c r="BG33" s="64"/>
      <c r="BH33" s="64"/>
      <c r="BI33" s="64"/>
      <c r="BJ33" s="64"/>
      <c r="BK33" s="64"/>
      <c r="BL33" s="64"/>
      <c r="BM33" s="64"/>
      <c r="BN33" s="64"/>
      <c r="BO33" s="64"/>
      <c r="BP33" s="64"/>
      <c r="BQ33" s="64"/>
      <c r="BR33" s="64"/>
      <c r="BS33" s="64"/>
      <c r="BT33" s="64"/>
      <c r="BU33" s="64"/>
      <c r="BV33" s="64"/>
      <c r="BW33" s="64"/>
    </row>
    <row r="34" spans="1:75" s="37" customFormat="1" ht="18.95" customHeight="1">
      <c r="A34" s="61"/>
      <c r="B34" s="60" t="s">
        <v>1</v>
      </c>
      <c r="C34" s="635" t="s">
        <v>722</v>
      </c>
      <c r="D34" s="635"/>
      <c r="E34" s="635"/>
      <c r="F34" s="635"/>
      <c r="G34" s="635"/>
      <c r="H34" s="635"/>
      <c r="I34" s="635"/>
      <c r="J34" s="635"/>
      <c r="K34" s="635"/>
      <c r="L34" s="635"/>
      <c r="M34" s="635"/>
      <c r="N34" s="635"/>
      <c r="O34" s="635"/>
      <c r="P34" s="635"/>
      <c r="Q34" s="68"/>
      <c r="R34" s="64"/>
      <c r="S34" s="64"/>
      <c r="T34" s="64"/>
      <c r="U34" s="64"/>
      <c r="V34" s="64"/>
      <c r="W34" s="64"/>
      <c r="X34" s="64"/>
      <c r="Y34" s="64"/>
      <c r="Z34" s="64"/>
      <c r="AA34" s="64"/>
      <c r="AB34" s="64"/>
      <c r="AC34" s="64"/>
      <c r="AD34" s="64"/>
      <c r="AE34" s="64"/>
      <c r="AF34" s="64"/>
      <c r="AG34" s="64"/>
      <c r="AH34" s="64"/>
      <c r="AI34" s="64"/>
      <c r="AJ34" s="64"/>
      <c r="AK34" s="64"/>
      <c r="AL34" s="64"/>
      <c r="AM34" s="64"/>
      <c r="AN34" s="64"/>
      <c r="AO34" s="64"/>
      <c r="AP34" s="64"/>
      <c r="AQ34" s="64"/>
      <c r="AR34" s="64"/>
      <c r="AS34" s="64"/>
      <c r="AT34" s="64"/>
      <c r="AU34" s="64"/>
      <c r="AV34" s="64"/>
      <c r="AW34" s="64"/>
      <c r="AX34" s="64"/>
      <c r="AY34" s="64"/>
      <c r="AZ34" s="64"/>
      <c r="BA34" s="64"/>
      <c r="BB34" s="64"/>
      <c r="BC34" s="64"/>
      <c r="BD34" s="64"/>
      <c r="BE34" s="64"/>
      <c r="BF34" s="64"/>
      <c r="BG34" s="64"/>
      <c r="BH34" s="64"/>
      <c r="BI34" s="64"/>
      <c r="BJ34" s="64"/>
      <c r="BK34" s="64"/>
      <c r="BL34" s="64"/>
      <c r="BM34" s="64"/>
      <c r="BN34" s="64"/>
      <c r="BO34" s="64"/>
      <c r="BP34" s="64"/>
      <c r="BQ34" s="64"/>
      <c r="BR34" s="64"/>
      <c r="BS34" s="64"/>
      <c r="BT34" s="64"/>
      <c r="BU34" s="64"/>
      <c r="BV34" s="64"/>
      <c r="BW34" s="64"/>
    </row>
    <row r="35" spans="1:75" s="37" customFormat="1" ht="18.95" customHeight="1">
      <c r="A35" s="69"/>
      <c r="B35" s="465"/>
      <c r="C35" s="637" t="s">
        <v>723</v>
      </c>
      <c r="D35" s="637"/>
      <c r="E35" s="637"/>
      <c r="F35" s="637"/>
      <c r="G35" s="637"/>
      <c r="H35" s="637"/>
      <c r="I35" s="637"/>
      <c r="J35" s="637"/>
      <c r="K35" s="637"/>
      <c r="L35" s="637"/>
      <c r="M35" s="637"/>
      <c r="N35" s="637"/>
      <c r="O35" s="637"/>
      <c r="P35" s="637"/>
      <c r="Q35" s="64"/>
      <c r="R35" s="64"/>
      <c r="S35" s="64"/>
      <c r="T35" s="64"/>
      <c r="U35" s="64"/>
      <c r="V35" s="64"/>
      <c r="W35" s="64"/>
      <c r="X35" s="64"/>
      <c r="Y35" s="64"/>
      <c r="Z35" s="64"/>
      <c r="AA35" s="64"/>
      <c r="AB35" s="64"/>
      <c r="AC35" s="64"/>
      <c r="AD35" s="64"/>
      <c r="AE35" s="64"/>
      <c r="AF35" s="64"/>
      <c r="AG35" s="64"/>
      <c r="AH35" s="64"/>
      <c r="AI35" s="64"/>
      <c r="AJ35" s="64"/>
      <c r="AK35" s="64"/>
      <c r="AL35" s="64"/>
      <c r="AM35" s="64"/>
      <c r="AN35" s="64"/>
      <c r="AO35" s="64"/>
      <c r="AP35" s="64"/>
      <c r="AQ35" s="64"/>
      <c r="AR35" s="64"/>
      <c r="AS35" s="64"/>
      <c r="AT35" s="64"/>
      <c r="AU35" s="64"/>
      <c r="AV35" s="64"/>
      <c r="AW35" s="64"/>
      <c r="AX35" s="64"/>
      <c r="AY35" s="64"/>
      <c r="AZ35" s="64"/>
      <c r="BA35" s="64"/>
      <c r="BB35" s="64"/>
      <c r="BC35" s="64"/>
      <c r="BD35" s="64"/>
      <c r="BE35" s="64"/>
      <c r="BF35" s="64"/>
      <c r="BG35" s="64"/>
      <c r="BH35" s="64"/>
      <c r="BI35" s="64"/>
      <c r="BJ35" s="64"/>
      <c r="BK35" s="64"/>
      <c r="BL35" s="64"/>
      <c r="BM35" s="64"/>
      <c r="BN35" s="64"/>
      <c r="BO35" s="64"/>
      <c r="BP35" s="64"/>
      <c r="BQ35" s="64"/>
      <c r="BR35" s="64"/>
      <c r="BS35" s="64"/>
      <c r="BT35" s="64"/>
      <c r="BU35" s="64"/>
      <c r="BV35" s="64"/>
      <c r="BW35" s="64"/>
    </row>
    <row r="36" spans="1:75" s="37" customFormat="1" ht="18.95" customHeight="1">
      <c r="A36" s="69"/>
      <c r="B36" s="443"/>
      <c r="C36" s="637" t="s">
        <v>724</v>
      </c>
      <c r="D36" s="637"/>
      <c r="E36" s="637"/>
      <c r="F36" s="637"/>
      <c r="G36" s="637"/>
      <c r="H36" s="637"/>
      <c r="I36" s="637"/>
      <c r="J36" s="637"/>
      <c r="K36" s="637"/>
      <c r="L36" s="637"/>
      <c r="M36" s="637"/>
      <c r="N36" s="637"/>
      <c r="O36" s="637"/>
      <c r="P36" s="637"/>
      <c r="Q36" s="64"/>
      <c r="R36" s="64"/>
      <c r="S36" s="64"/>
      <c r="T36" s="64"/>
      <c r="U36" s="64"/>
      <c r="V36" s="64"/>
      <c r="W36" s="64"/>
      <c r="X36" s="64"/>
      <c r="Y36" s="64"/>
      <c r="Z36" s="64"/>
      <c r="AA36" s="64"/>
      <c r="AB36" s="64"/>
      <c r="AC36" s="64"/>
      <c r="AD36" s="64"/>
      <c r="AE36" s="64"/>
      <c r="AF36" s="64"/>
      <c r="AG36" s="64"/>
      <c r="AH36" s="64"/>
      <c r="AI36" s="64"/>
      <c r="AJ36" s="64"/>
      <c r="AK36" s="64"/>
      <c r="AL36" s="64"/>
      <c r="AM36" s="64"/>
      <c r="AN36" s="64"/>
      <c r="AO36" s="64"/>
      <c r="AP36" s="64"/>
      <c r="AQ36" s="64"/>
      <c r="AR36" s="64"/>
      <c r="AS36" s="64"/>
      <c r="AT36" s="64"/>
      <c r="AU36" s="64"/>
      <c r="AV36" s="64"/>
      <c r="AW36" s="64"/>
      <c r="AX36" s="64"/>
      <c r="AY36" s="64"/>
      <c r="AZ36" s="64"/>
      <c r="BA36" s="64"/>
      <c r="BB36" s="64"/>
      <c r="BC36" s="64"/>
      <c r="BD36" s="64"/>
      <c r="BE36" s="64"/>
      <c r="BF36" s="64"/>
      <c r="BG36" s="64"/>
      <c r="BH36" s="64"/>
      <c r="BI36" s="64"/>
      <c r="BJ36" s="64"/>
      <c r="BK36" s="64"/>
      <c r="BL36" s="64"/>
      <c r="BM36" s="64"/>
      <c r="BN36" s="64"/>
      <c r="BO36" s="64"/>
      <c r="BP36" s="64"/>
      <c r="BQ36" s="64"/>
      <c r="BR36" s="64"/>
      <c r="BS36" s="64"/>
      <c r="BT36" s="64"/>
      <c r="BU36" s="64"/>
      <c r="BV36" s="64"/>
      <c r="BW36" s="64"/>
    </row>
    <row r="37" spans="1:75" s="37" customFormat="1" ht="18.95" customHeight="1">
      <c r="A37" s="69"/>
      <c r="B37" s="60" t="s">
        <v>2</v>
      </c>
      <c r="C37" s="635" t="s">
        <v>731</v>
      </c>
      <c r="D37" s="635"/>
      <c r="E37" s="635"/>
      <c r="F37" s="635"/>
      <c r="G37" s="635"/>
      <c r="H37" s="635"/>
      <c r="I37" s="635"/>
      <c r="J37" s="635"/>
      <c r="K37" s="635"/>
      <c r="L37" s="635"/>
      <c r="M37" s="635"/>
      <c r="N37" s="635"/>
      <c r="O37" s="635"/>
      <c r="P37" s="635"/>
      <c r="Q37" s="64"/>
      <c r="R37" s="64"/>
      <c r="S37" s="64"/>
      <c r="T37" s="64"/>
      <c r="U37" s="64"/>
      <c r="V37" s="64"/>
      <c r="W37" s="64"/>
      <c r="X37" s="64"/>
      <c r="Y37" s="64"/>
      <c r="Z37" s="64"/>
      <c r="AA37" s="64"/>
      <c r="AB37" s="64"/>
      <c r="AC37" s="64"/>
      <c r="AD37" s="64"/>
      <c r="AE37" s="64"/>
      <c r="AF37" s="64"/>
      <c r="AG37" s="64"/>
      <c r="AH37" s="64"/>
      <c r="AI37" s="64"/>
      <c r="AJ37" s="64"/>
      <c r="AK37" s="64"/>
      <c r="AL37" s="64"/>
      <c r="AM37" s="64"/>
      <c r="AN37" s="64"/>
      <c r="AO37" s="64"/>
      <c r="AP37" s="64"/>
      <c r="AQ37" s="64"/>
      <c r="AR37" s="64"/>
      <c r="AS37" s="64"/>
      <c r="AT37" s="64"/>
      <c r="AU37" s="64"/>
      <c r="AV37" s="64"/>
      <c r="AW37" s="64"/>
      <c r="AX37" s="64"/>
      <c r="AY37" s="64"/>
      <c r="AZ37" s="64"/>
      <c r="BA37" s="64"/>
      <c r="BB37" s="64"/>
      <c r="BC37" s="64"/>
      <c r="BD37" s="64"/>
      <c r="BE37" s="64"/>
      <c r="BF37" s="64"/>
      <c r="BG37" s="64"/>
      <c r="BH37" s="64"/>
      <c r="BI37" s="64"/>
      <c r="BJ37" s="64"/>
      <c r="BK37" s="64"/>
      <c r="BL37" s="64"/>
      <c r="BM37" s="64"/>
      <c r="BN37" s="64"/>
      <c r="BO37" s="64"/>
      <c r="BP37" s="64"/>
      <c r="BQ37" s="64"/>
      <c r="BR37" s="64"/>
      <c r="BS37" s="64"/>
      <c r="BT37" s="64"/>
      <c r="BU37" s="64"/>
      <c r="BV37" s="64"/>
      <c r="BW37" s="64"/>
    </row>
    <row r="38" spans="1:75" s="37" customFormat="1" ht="18.95" customHeight="1">
      <c r="A38" s="69"/>
      <c r="B38" s="60" t="s">
        <v>3</v>
      </c>
      <c r="C38" s="635" t="s">
        <v>725</v>
      </c>
      <c r="D38" s="635"/>
      <c r="E38" s="635"/>
      <c r="F38" s="635"/>
      <c r="G38" s="635"/>
      <c r="H38" s="635"/>
      <c r="I38" s="635"/>
      <c r="J38" s="635"/>
      <c r="K38" s="635"/>
      <c r="L38" s="635"/>
      <c r="M38" s="635"/>
      <c r="N38" s="635"/>
      <c r="O38" s="635"/>
      <c r="P38" s="635"/>
      <c r="Q38" s="64"/>
      <c r="R38" s="64"/>
      <c r="S38" s="64"/>
      <c r="T38" s="64"/>
      <c r="U38" s="64"/>
      <c r="V38" s="64"/>
      <c r="W38" s="64"/>
      <c r="X38" s="64"/>
      <c r="Y38" s="64"/>
      <c r="Z38" s="64"/>
      <c r="AA38" s="64"/>
      <c r="AB38" s="64"/>
      <c r="AC38" s="64"/>
      <c r="AD38" s="64"/>
      <c r="AE38" s="64"/>
      <c r="AF38" s="64"/>
      <c r="AG38" s="64"/>
      <c r="AH38" s="64"/>
      <c r="AI38" s="64"/>
      <c r="AJ38" s="64"/>
      <c r="AK38" s="64"/>
      <c r="AL38" s="64"/>
      <c r="AM38" s="64"/>
      <c r="AN38" s="64"/>
      <c r="AO38" s="64"/>
      <c r="AP38" s="64"/>
      <c r="AQ38" s="64"/>
      <c r="AR38" s="64"/>
      <c r="AS38" s="64"/>
      <c r="AT38" s="64"/>
      <c r="AU38" s="64"/>
      <c r="AV38" s="64"/>
      <c r="AW38" s="64"/>
      <c r="AX38" s="64"/>
      <c r="AY38" s="64"/>
      <c r="AZ38" s="64"/>
      <c r="BA38" s="64"/>
      <c r="BB38" s="64"/>
      <c r="BC38" s="64"/>
      <c r="BD38" s="64"/>
      <c r="BE38" s="64"/>
      <c r="BF38" s="64"/>
      <c r="BG38" s="64"/>
      <c r="BH38" s="64"/>
      <c r="BI38" s="64"/>
      <c r="BJ38" s="64"/>
      <c r="BK38" s="64"/>
      <c r="BL38" s="64"/>
      <c r="BM38" s="64"/>
      <c r="BN38" s="64"/>
      <c r="BO38" s="64"/>
      <c r="BP38" s="64"/>
      <c r="BQ38" s="64"/>
      <c r="BR38" s="64"/>
      <c r="BS38" s="64"/>
      <c r="BT38" s="64"/>
      <c r="BU38" s="64"/>
      <c r="BV38" s="64"/>
      <c r="BW38" s="64"/>
    </row>
    <row r="39" spans="1:75" s="37" customFormat="1" ht="18.95" customHeight="1">
      <c r="A39" s="69"/>
      <c r="B39" s="60"/>
      <c r="C39" s="637" t="s">
        <v>726</v>
      </c>
      <c r="D39" s="637"/>
      <c r="E39" s="637"/>
      <c r="F39" s="637"/>
      <c r="G39" s="637"/>
      <c r="H39" s="637"/>
      <c r="I39" s="637"/>
      <c r="J39" s="637"/>
      <c r="K39" s="637"/>
      <c r="L39" s="637"/>
      <c r="M39" s="637"/>
      <c r="N39" s="637"/>
      <c r="O39" s="637"/>
      <c r="P39" s="637"/>
      <c r="Q39" s="70"/>
      <c r="R39" s="36"/>
      <c r="S39" s="64"/>
      <c r="T39" s="64"/>
      <c r="U39" s="64"/>
      <c r="V39" s="64"/>
      <c r="W39" s="64"/>
      <c r="X39" s="64"/>
      <c r="Y39" s="64"/>
      <c r="Z39" s="64"/>
      <c r="AA39" s="64"/>
      <c r="AB39" s="64"/>
      <c r="AC39" s="64"/>
      <c r="AD39" s="64"/>
      <c r="AE39" s="64"/>
      <c r="AF39" s="64"/>
      <c r="AG39" s="64"/>
      <c r="AH39" s="64"/>
      <c r="AI39" s="64"/>
      <c r="AJ39" s="64"/>
      <c r="AK39" s="64"/>
      <c r="AL39" s="64"/>
      <c r="AM39" s="64"/>
      <c r="AN39" s="64"/>
      <c r="AO39" s="64"/>
      <c r="AP39" s="64"/>
      <c r="AQ39" s="64"/>
      <c r="AR39" s="64"/>
      <c r="AS39" s="64"/>
      <c r="AT39" s="64"/>
      <c r="AU39" s="64"/>
      <c r="AV39" s="64"/>
      <c r="AW39" s="64"/>
      <c r="AX39" s="64"/>
      <c r="AY39" s="64"/>
      <c r="AZ39" s="64"/>
      <c r="BA39" s="64"/>
      <c r="BB39" s="64"/>
      <c r="BC39" s="64"/>
      <c r="BD39" s="64"/>
      <c r="BE39" s="64"/>
      <c r="BF39" s="64"/>
      <c r="BG39" s="64"/>
      <c r="BH39" s="64"/>
      <c r="BI39" s="64"/>
      <c r="BJ39" s="64"/>
      <c r="BK39" s="64"/>
      <c r="BL39" s="64"/>
      <c r="BM39" s="64"/>
      <c r="BN39" s="64"/>
      <c r="BO39" s="64"/>
      <c r="BP39" s="64"/>
      <c r="BQ39" s="64"/>
      <c r="BR39" s="64"/>
      <c r="BS39" s="64"/>
      <c r="BT39" s="64"/>
      <c r="BU39" s="64"/>
      <c r="BV39" s="64"/>
      <c r="BW39" s="64"/>
    </row>
    <row r="40" spans="1:75" s="37" customFormat="1" ht="18.95" customHeight="1">
      <c r="A40" s="69"/>
      <c r="B40" s="60" t="s">
        <v>21</v>
      </c>
      <c r="C40" s="635" t="s">
        <v>727</v>
      </c>
      <c r="D40" s="635"/>
      <c r="E40" s="635"/>
      <c r="F40" s="635"/>
      <c r="G40" s="635"/>
      <c r="H40" s="635"/>
      <c r="I40" s="635"/>
      <c r="J40" s="635"/>
      <c r="K40" s="635"/>
      <c r="L40" s="635"/>
      <c r="M40" s="635"/>
      <c r="N40" s="635"/>
      <c r="O40" s="635"/>
      <c r="P40" s="635"/>
      <c r="Q40" s="58"/>
      <c r="R40" s="36"/>
      <c r="S40" s="64"/>
      <c r="T40" s="64"/>
      <c r="U40" s="64"/>
      <c r="V40" s="64"/>
      <c r="W40" s="64"/>
      <c r="X40" s="64"/>
      <c r="Y40" s="64"/>
      <c r="Z40" s="64"/>
      <c r="AA40" s="64"/>
      <c r="AB40" s="64"/>
      <c r="AC40" s="64"/>
      <c r="AD40" s="64"/>
      <c r="AE40" s="64"/>
      <c r="AF40" s="64"/>
      <c r="AG40" s="64"/>
      <c r="AH40" s="64"/>
      <c r="AI40" s="64"/>
      <c r="AJ40" s="64"/>
      <c r="AK40" s="64"/>
      <c r="AL40" s="64"/>
      <c r="AM40" s="64"/>
      <c r="AN40" s="64"/>
      <c r="AO40" s="64"/>
      <c r="AP40" s="64"/>
      <c r="AQ40" s="64"/>
      <c r="AR40" s="64"/>
      <c r="AS40" s="64"/>
      <c r="AT40" s="64"/>
      <c r="AU40" s="64"/>
      <c r="AV40" s="64"/>
      <c r="AW40" s="64"/>
      <c r="AX40" s="64"/>
      <c r="AY40" s="64"/>
      <c r="AZ40" s="64"/>
      <c r="BA40" s="64"/>
      <c r="BB40" s="64"/>
      <c r="BC40" s="64"/>
      <c r="BD40" s="64"/>
      <c r="BE40" s="64"/>
      <c r="BF40" s="64"/>
      <c r="BG40" s="64"/>
      <c r="BH40" s="64"/>
      <c r="BI40" s="64"/>
      <c r="BJ40" s="64"/>
      <c r="BK40" s="64"/>
      <c r="BL40" s="64"/>
      <c r="BM40" s="64"/>
      <c r="BN40" s="64"/>
      <c r="BO40" s="64"/>
      <c r="BP40" s="64"/>
      <c r="BQ40" s="64"/>
      <c r="BR40" s="64"/>
      <c r="BS40" s="64"/>
      <c r="BT40" s="64"/>
      <c r="BU40" s="64"/>
      <c r="BV40" s="64"/>
      <c r="BW40" s="64"/>
    </row>
    <row r="41" spans="1:75" s="37" customFormat="1" ht="18.95" customHeight="1">
      <c r="A41" s="69"/>
      <c r="B41" s="60"/>
      <c r="C41" s="637" t="s">
        <v>777</v>
      </c>
      <c r="D41" s="637"/>
      <c r="E41" s="637"/>
      <c r="F41" s="637"/>
      <c r="G41" s="637"/>
      <c r="H41" s="637"/>
      <c r="I41" s="637"/>
      <c r="J41" s="637"/>
      <c r="K41" s="637"/>
      <c r="L41" s="637"/>
      <c r="M41" s="637"/>
      <c r="N41" s="637"/>
      <c r="O41" s="637"/>
      <c r="P41" s="637"/>
      <c r="Q41" s="58"/>
      <c r="R41" s="36"/>
      <c r="S41" s="64"/>
      <c r="T41" s="64"/>
      <c r="U41" s="64"/>
      <c r="V41" s="64"/>
      <c r="W41" s="64"/>
      <c r="X41" s="64"/>
      <c r="Y41" s="64"/>
      <c r="Z41" s="64"/>
      <c r="AA41" s="64"/>
      <c r="AB41" s="64"/>
      <c r="AC41" s="64"/>
      <c r="AD41" s="64"/>
      <c r="AE41" s="64"/>
      <c r="AF41" s="64"/>
      <c r="AG41" s="64"/>
      <c r="AH41" s="64"/>
      <c r="AI41" s="64"/>
      <c r="AJ41" s="64"/>
      <c r="AK41" s="64"/>
      <c r="AL41" s="64"/>
      <c r="AM41" s="64"/>
      <c r="AN41" s="64"/>
      <c r="AO41" s="64"/>
      <c r="AP41" s="64"/>
      <c r="AQ41" s="64"/>
      <c r="AR41" s="64"/>
      <c r="AS41" s="64"/>
      <c r="AT41" s="64"/>
      <c r="AU41" s="64"/>
      <c r="AV41" s="64"/>
      <c r="AW41" s="64"/>
      <c r="AX41" s="64"/>
      <c r="AY41" s="64"/>
      <c r="AZ41" s="64"/>
      <c r="BA41" s="64"/>
      <c r="BB41" s="64"/>
      <c r="BC41" s="64"/>
      <c r="BD41" s="64"/>
      <c r="BE41" s="64"/>
      <c r="BF41" s="64"/>
      <c r="BG41" s="64"/>
      <c r="BH41" s="64"/>
      <c r="BI41" s="64"/>
      <c r="BJ41" s="64"/>
      <c r="BK41" s="64"/>
      <c r="BL41" s="64"/>
      <c r="BM41" s="64"/>
      <c r="BN41" s="64"/>
      <c r="BO41" s="64"/>
      <c r="BP41" s="64"/>
      <c r="BQ41" s="64"/>
      <c r="BR41" s="64"/>
      <c r="BS41" s="64"/>
      <c r="BT41" s="64"/>
      <c r="BU41" s="64"/>
      <c r="BV41" s="64"/>
      <c r="BW41" s="64"/>
    </row>
    <row r="42" spans="1:75" s="37" customFormat="1" ht="18.95" customHeight="1">
      <c r="A42" s="69"/>
      <c r="B42" s="60" t="s">
        <v>22</v>
      </c>
      <c r="C42" s="635" t="s">
        <v>728</v>
      </c>
      <c r="D42" s="637"/>
      <c r="E42" s="637"/>
      <c r="F42" s="637"/>
      <c r="G42" s="637"/>
      <c r="H42" s="637"/>
      <c r="I42" s="637"/>
      <c r="J42" s="637"/>
      <c r="K42" s="637"/>
      <c r="L42" s="637"/>
      <c r="M42" s="637"/>
      <c r="N42" s="637"/>
      <c r="O42" s="637"/>
      <c r="P42" s="637"/>
      <c r="Q42" s="58"/>
      <c r="R42" s="36"/>
      <c r="S42" s="64"/>
      <c r="T42" s="64"/>
      <c r="U42" s="64"/>
      <c r="V42" s="64"/>
      <c r="W42" s="64"/>
      <c r="X42" s="64"/>
      <c r="Y42" s="64"/>
      <c r="Z42" s="64"/>
      <c r="AA42" s="64"/>
      <c r="AB42" s="64"/>
      <c r="AC42" s="64"/>
      <c r="AD42" s="64"/>
      <c r="AE42" s="64"/>
      <c r="AF42" s="64"/>
      <c r="AG42" s="64"/>
      <c r="AH42" s="64"/>
      <c r="AI42" s="64"/>
      <c r="AJ42" s="64"/>
      <c r="AK42" s="64"/>
      <c r="AL42" s="64"/>
      <c r="AM42" s="64"/>
      <c r="AN42" s="64"/>
      <c r="AO42" s="64"/>
      <c r="AP42" s="64"/>
      <c r="AQ42" s="64"/>
      <c r="AR42" s="64"/>
      <c r="AS42" s="64"/>
      <c r="AT42" s="64"/>
      <c r="AU42" s="64"/>
      <c r="AV42" s="64"/>
      <c r="AW42" s="64"/>
      <c r="AX42" s="64"/>
      <c r="AY42" s="64"/>
      <c r="AZ42" s="64"/>
      <c r="BA42" s="64"/>
      <c r="BB42" s="64"/>
      <c r="BC42" s="64"/>
      <c r="BD42" s="64"/>
      <c r="BE42" s="64"/>
      <c r="BF42" s="64"/>
      <c r="BG42" s="64"/>
      <c r="BH42" s="64"/>
      <c r="BI42" s="64"/>
      <c r="BJ42" s="64"/>
      <c r="BK42" s="64"/>
      <c r="BL42" s="64"/>
      <c r="BM42" s="64"/>
      <c r="BN42" s="64"/>
      <c r="BO42" s="64"/>
      <c r="BP42" s="64"/>
      <c r="BQ42" s="64"/>
      <c r="BR42" s="64"/>
      <c r="BS42" s="64"/>
      <c r="BT42" s="64"/>
      <c r="BU42" s="64"/>
      <c r="BV42" s="64"/>
      <c r="BW42" s="64"/>
    </row>
    <row r="43" spans="1:75" s="37" customFormat="1" ht="18.95" customHeight="1">
      <c r="A43" s="69"/>
      <c r="B43" s="60" t="s">
        <v>69</v>
      </c>
      <c r="C43" s="635" t="s">
        <v>729</v>
      </c>
      <c r="D43" s="635"/>
      <c r="E43" s="635"/>
      <c r="F43" s="635"/>
      <c r="G43" s="635"/>
      <c r="H43" s="635"/>
      <c r="I43" s="635"/>
      <c r="J43" s="635"/>
      <c r="K43" s="635"/>
      <c r="L43" s="635"/>
      <c r="M43" s="635"/>
      <c r="N43" s="635"/>
      <c r="O43" s="635"/>
      <c r="P43" s="635"/>
      <c r="Q43" s="58"/>
      <c r="R43" s="36"/>
      <c r="S43" s="64"/>
      <c r="T43" s="64"/>
      <c r="U43" s="64"/>
      <c r="V43" s="64"/>
      <c r="W43" s="64"/>
      <c r="X43" s="64"/>
      <c r="Y43" s="64"/>
      <c r="Z43" s="64"/>
      <c r="AA43" s="64"/>
      <c r="AB43" s="64"/>
      <c r="AC43" s="64"/>
      <c r="AD43" s="64"/>
      <c r="AE43" s="64"/>
      <c r="AF43" s="64"/>
      <c r="AG43" s="64"/>
      <c r="AH43" s="64"/>
      <c r="AI43" s="64"/>
      <c r="AJ43" s="64"/>
      <c r="AK43" s="64"/>
      <c r="AL43" s="64"/>
      <c r="AM43" s="64"/>
      <c r="AN43" s="64"/>
      <c r="AO43" s="64"/>
      <c r="AP43" s="64"/>
      <c r="AQ43" s="64"/>
      <c r="AR43" s="64"/>
      <c r="AS43" s="64"/>
      <c r="AT43" s="64"/>
      <c r="AU43" s="64"/>
      <c r="AV43" s="64"/>
      <c r="AW43" s="64"/>
      <c r="AX43" s="64"/>
      <c r="AY43" s="64"/>
      <c r="AZ43" s="64"/>
      <c r="BA43" s="64"/>
      <c r="BB43" s="64"/>
      <c r="BC43" s="64"/>
      <c r="BD43" s="64"/>
      <c r="BE43" s="64"/>
      <c r="BF43" s="64"/>
      <c r="BG43" s="64"/>
      <c r="BH43" s="64"/>
      <c r="BI43" s="64"/>
      <c r="BJ43" s="64"/>
      <c r="BK43" s="64"/>
      <c r="BL43" s="64"/>
      <c r="BM43" s="64"/>
      <c r="BN43" s="64"/>
      <c r="BO43" s="64"/>
      <c r="BP43" s="64"/>
      <c r="BQ43" s="64"/>
      <c r="BR43" s="64"/>
      <c r="BS43" s="64"/>
      <c r="BT43" s="64"/>
      <c r="BU43" s="64"/>
      <c r="BV43" s="64"/>
      <c r="BW43" s="64"/>
    </row>
    <row r="44" spans="1:75" s="37" customFormat="1" ht="18.95" customHeight="1">
      <c r="A44" s="69"/>
      <c r="B44" s="60"/>
      <c r="C44" s="637" t="s">
        <v>730</v>
      </c>
      <c r="D44" s="635"/>
      <c r="E44" s="635"/>
      <c r="F44" s="635"/>
      <c r="G44" s="635"/>
      <c r="H44" s="635"/>
      <c r="I44" s="635"/>
      <c r="J44" s="635"/>
      <c r="K44" s="635"/>
      <c r="L44" s="635"/>
      <c r="M44" s="635"/>
      <c r="N44" s="635"/>
      <c r="O44" s="635"/>
      <c r="P44" s="635"/>
      <c r="Q44" s="58"/>
      <c r="R44" s="36"/>
      <c r="S44" s="64"/>
      <c r="T44" s="64"/>
      <c r="U44" s="64"/>
      <c r="V44" s="64"/>
      <c r="W44" s="64"/>
      <c r="X44" s="64"/>
      <c r="Y44" s="64"/>
      <c r="Z44" s="64"/>
      <c r="AA44" s="64"/>
      <c r="AB44" s="64"/>
      <c r="AC44" s="64"/>
      <c r="AD44" s="64"/>
      <c r="AE44" s="64"/>
      <c r="AF44" s="64"/>
      <c r="AG44" s="64"/>
      <c r="AH44" s="64"/>
      <c r="AI44" s="64"/>
      <c r="AJ44" s="64"/>
      <c r="AK44" s="64"/>
      <c r="AL44" s="64"/>
      <c r="AM44" s="64"/>
      <c r="AN44" s="64"/>
      <c r="AO44" s="64"/>
      <c r="AP44" s="64"/>
      <c r="AQ44" s="64"/>
      <c r="AR44" s="64"/>
      <c r="AS44" s="64"/>
      <c r="AT44" s="64"/>
      <c r="AU44" s="64"/>
      <c r="AV44" s="64"/>
      <c r="AW44" s="64"/>
      <c r="AX44" s="64"/>
      <c r="AY44" s="64"/>
      <c r="AZ44" s="64"/>
      <c r="BA44" s="64"/>
      <c r="BB44" s="64"/>
      <c r="BC44" s="64"/>
      <c r="BD44" s="64"/>
      <c r="BE44" s="64"/>
      <c r="BF44" s="64"/>
      <c r="BG44" s="64"/>
      <c r="BH44" s="64"/>
      <c r="BI44" s="64"/>
      <c r="BJ44" s="64"/>
      <c r="BK44" s="64"/>
      <c r="BL44" s="64"/>
      <c r="BM44" s="64"/>
      <c r="BN44" s="64"/>
      <c r="BO44" s="64"/>
      <c r="BP44" s="64"/>
      <c r="BQ44" s="64"/>
      <c r="BR44" s="64"/>
      <c r="BS44" s="64"/>
      <c r="BT44" s="64"/>
      <c r="BU44" s="64"/>
      <c r="BV44" s="64"/>
      <c r="BW44" s="64"/>
    </row>
    <row r="45" spans="1:75" s="37" customFormat="1" ht="18.95" customHeight="1">
      <c r="A45" s="69"/>
      <c r="B45" s="60"/>
      <c r="C45" s="637" t="s">
        <v>778</v>
      </c>
      <c r="D45" s="635"/>
      <c r="E45" s="635"/>
      <c r="F45" s="635"/>
      <c r="G45" s="635"/>
      <c r="H45" s="635"/>
      <c r="I45" s="635"/>
      <c r="J45" s="635"/>
      <c r="K45" s="635"/>
      <c r="L45" s="635"/>
      <c r="M45" s="635"/>
      <c r="N45" s="635"/>
      <c r="O45" s="635"/>
      <c r="P45" s="635"/>
      <c r="Q45" s="58"/>
      <c r="R45" s="36"/>
      <c r="S45" s="64"/>
      <c r="T45" s="64"/>
      <c r="U45" s="64"/>
      <c r="V45" s="64"/>
      <c r="W45" s="64"/>
      <c r="X45" s="64"/>
      <c r="Y45" s="64"/>
      <c r="Z45" s="64"/>
      <c r="AA45" s="64"/>
      <c r="AB45" s="64"/>
      <c r="AC45" s="64"/>
      <c r="AD45" s="64"/>
      <c r="AE45" s="64"/>
      <c r="AF45" s="64"/>
      <c r="AG45" s="64"/>
      <c r="AH45" s="64"/>
      <c r="AI45" s="64"/>
      <c r="AJ45" s="64"/>
      <c r="AK45" s="64"/>
      <c r="AL45" s="64"/>
      <c r="AM45" s="64"/>
      <c r="AN45" s="64"/>
      <c r="AO45" s="64"/>
      <c r="AP45" s="64"/>
      <c r="AQ45" s="64"/>
      <c r="AR45" s="64"/>
      <c r="AS45" s="64"/>
      <c r="AT45" s="64"/>
      <c r="AU45" s="64"/>
      <c r="AV45" s="64"/>
      <c r="AW45" s="64"/>
      <c r="AX45" s="64"/>
      <c r="AY45" s="64"/>
      <c r="AZ45" s="64"/>
      <c r="BA45" s="64"/>
      <c r="BB45" s="64"/>
      <c r="BC45" s="64"/>
      <c r="BD45" s="64"/>
      <c r="BE45" s="64"/>
      <c r="BF45" s="64"/>
      <c r="BG45" s="64"/>
      <c r="BH45" s="64"/>
      <c r="BI45" s="64"/>
      <c r="BJ45" s="64"/>
      <c r="BK45" s="64"/>
      <c r="BL45" s="64"/>
      <c r="BM45" s="64"/>
      <c r="BN45" s="64"/>
      <c r="BO45" s="64"/>
      <c r="BP45" s="64"/>
      <c r="BQ45" s="64"/>
      <c r="BR45" s="64"/>
      <c r="BS45" s="64"/>
      <c r="BT45" s="64"/>
      <c r="BU45" s="64"/>
      <c r="BV45" s="64"/>
      <c r="BW45" s="64"/>
    </row>
    <row r="46" spans="1:75" s="37" customFormat="1" ht="18.95" customHeight="1">
      <c r="A46" s="69"/>
      <c r="B46" s="60" t="s">
        <v>519</v>
      </c>
      <c r="C46" s="635" t="s">
        <v>896</v>
      </c>
      <c r="D46" s="635"/>
      <c r="E46" s="635"/>
      <c r="F46" s="635"/>
      <c r="G46" s="635"/>
      <c r="H46" s="640" t="s">
        <v>863</v>
      </c>
      <c r="I46" s="640"/>
      <c r="J46" s="640"/>
      <c r="K46" s="58" t="s">
        <v>764</v>
      </c>
      <c r="L46" s="638" t="s">
        <v>779</v>
      </c>
      <c r="M46" s="638"/>
      <c r="N46" s="638"/>
      <c r="O46" s="638"/>
      <c r="P46" s="296"/>
      <c r="Q46" s="71"/>
      <c r="R46" s="71"/>
      <c r="S46" s="64"/>
      <c r="T46" s="64"/>
      <c r="U46" s="64"/>
      <c r="V46" s="64"/>
      <c r="W46" s="64"/>
      <c r="X46" s="64"/>
      <c r="Y46" s="64"/>
      <c r="Z46" s="64"/>
      <c r="AA46" s="64"/>
      <c r="AB46" s="64"/>
      <c r="AC46" s="64"/>
      <c r="AD46" s="64"/>
      <c r="AE46" s="64"/>
      <c r="AF46" s="64"/>
      <c r="AG46" s="64"/>
      <c r="AH46" s="64"/>
      <c r="AI46" s="64"/>
      <c r="AJ46" s="64"/>
      <c r="AK46" s="64"/>
      <c r="AL46" s="64"/>
      <c r="AM46" s="64"/>
      <c r="AN46" s="64"/>
      <c r="AO46" s="64"/>
      <c r="AP46" s="64"/>
      <c r="AQ46" s="64"/>
      <c r="AR46" s="64"/>
      <c r="AS46" s="64"/>
      <c r="AT46" s="64"/>
      <c r="AU46" s="64"/>
      <c r="AV46" s="64"/>
      <c r="AW46" s="64"/>
      <c r="AX46" s="64"/>
      <c r="AY46" s="64"/>
      <c r="AZ46" s="64"/>
      <c r="BA46" s="64"/>
      <c r="BB46" s="64"/>
      <c r="BC46" s="64"/>
      <c r="BD46" s="64"/>
      <c r="BE46" s="64"/>
      <c r="BF46" s="64"/>
      <c r="BG46" s="64"/>
      <c r="BH46" s="64"/>
      <c r="BI46" s="64"/>
      <c r="BJ46" s="64"/>
      <c r="BK46" s="64"/>
      <c r="BL46" s="64"/>
      <c r="BM46" s="64"/>
      <c r="BN46" s="64"/>
      <c r="BO46" s="64"/>
      <c r="BP46" s="64"/>
      <c r="BQ46" s="64"/>
      <c r="BR46" s="64"/>
      <c r="BS46" s="64"/>
      <c r="BT46" s="64"/>
      <c r="BU46" s="64"/>
      <c r="BV46" s="64"/>
      <c r="BW46" s="64"/>
    </row>
    <row r="47" spans="1:75" s="37" customFormat="1" ht="18.95" customHeight="1">
      <c r="A47" s="69"/>
      <c r="B47" s="60" t="s">
        <v>732</v>
      </c>
      <c r="C47" s="641" t="s">
        <v>897</v>
      </c>
      <c r="D47" s="641"/>
      <c r="E47" s="641"/>
      <c r="F47" s="641"/>
      <c r="G47" s="641"/>
      <c r="H47" s="639" t="s">
        <v>765</v>
      </c>
      <c r="I47" s="639"/>
      <c r="J47" s="639"/>
      <c r="K47" s="639"/>
      <c r="L47" s="639"/>
      <c r="M47" s="71"/>
      <c r="N47" s="71"/>
      <c r="O47" s="71"/>
      <c r="P47" s="280"/>
      <c r="Q47" s="71"/>
      <c r="R47" s="71"/>
      <c r="S47" s="64"/>
      <c r="T47" s="64"/>
      <c r="U47" s="64"/>
      <c r="V47" s="64"/>
      <c r="W47" s="64"/>
      <c r="X47" s="64"/>
      <c r="Y47" s="64"/>
      <c r="Z47" s="64"/>
      <c r="AA47" s="64"/>
      <c r="AB47" s="64"/>
      <c r="AC47" s="64"/>
      <c r="AD47" s="64"/>
      <c r="AE47" s="64"/>
      <c r="AF47" s="64"/>
      <c r="AG47" s="64"/>
      <c r="AH47" s="64"/>
      <c r="AI47" s="64"/>
      <c r="AJ47" s="64"/>
      <c r="AK47" s="64"/>
      <c r="AL47" s="64"/>
      <c r="AM47" s="64"/>
      <c r="AN47" s="64"/>
      <c r="AO47" s="64"/>
      <c r="AP47" s="64"/>
      <c r="AQ47" s="64"/>
      <c r="AR47" s="64"/>
      <c r="AS47" s="64"/>
      <c r="AT47" s="64"/>
      <c r="AU47" s="64"/>
      <c r="AV47" s="64"/>
      <c r="AW47" s="64"/>
      <c r="AX47" s="64"/>
      <c r="AY47" s="64"/>
      <c r="AZ47" s="64"/>
      <c r="BA47" s="64"/>
      <c r="BB47" s="64"/>
      <c r="BC47" s="64"/>
      <c r="BD47" s="64"/>
      <c r="BE47" s="64"/>
      <c r="BF47" s="64"/>
      <c r="BG47" s="64"/>
      <c r="BH47" s="64"/>
      <c r="BI47" s="64"/>
      <c r="BJ47" s="64"/>
      <c r="BK47" s="64"/>
      <c r="BL47" s="64"/>
      <c r="BM47" s="64"/>
      <c r="BN47" s="64"/>
      <c r="BO47" s="64"/>
      <c r="BP47" s="64"/>
      <c r="BQ47" s="64"/>
      <c r="BR47" s="64"/>
      <c r="BS47" s="64"/>
      <c r="BT47" s="64"/>
      <c r="BU47" s="64"/>
      <c r="BV47" s="64"/>
      <c r="BW47" s="64"/>
    </row>
    <row r="48" spans="1:75" s="37" customFormat="1" ht="18.95" customHeight="1">
      <c r="A48" s="284"/>
      <c r="B48" s="64"/>
      <c r="C48" s="75"/>
      <c r="D48" s="75"/>
      <c r="E48" s="64"/>
      <c r="F48" s="64"/>
      <c r="G48" s="64"/>
      <c r="H48" s="64"/>
      <c r="I48" s="64"/>
      <c r="J48" s="68"/>
      <c r="K48" s="64"/>
      <c r="L48" s="64"/>
      <c r="M48" s="64"/>
      <c r="N48" s="64"/>
      <c r="O48" s="64"/>
      <c r="P48" s="64"/>
      <c r="Q48" s="64"/>
      <c r="R48" s="64"/>
      <c r="S48" s="64"/>
      <c r="T48" s="64"/>
      <c r="U48" s="64"/>
      <c r="V48" s="64"/>
      <c r="W48" s="64"/>
      <c r="X48" s="64"/>
      <c r="Y48" s="64"/>
      <c r="Z48" s="64"/>
      <c r="AA48" s="64"/>
      <c r="AB48" s="64"/>
      <c r="AC48" s="64"/>
      <c r="AD48" s="64"/>
      <c r="AE48" s="64"/>
      <c r="AF48" s="64"/>
      <c r="AG48" s="64"/>
      <c r="AH48" s="64"/>
      <c r="AI48" s="64"/>
      <c r="AJ48" s="64"/>
      <c r="AK48" s="64"/>
      <c r="AL48" s="64"/>
      <c r="AM48" s="64"/>
      <c r="AN48" s="64"/>
      <c r="AO48" s="64"/>
      <c r="AP48" s="64"/>
      <c r="AQ48" s="64"/>
      <c r="AR48" s="64"/>
      <c r="AS48" s="64"/>
      <c r="AT48" s="64"/>
      <c r="AU48" s="64"/>
      <c r="AV48" s="64"/>
      <c r="AW48" s="64"/>
      <c r="AX48" s="64"/>
      <c r="AY48" s="64"/>
      <c r="AZ48" s="64"/>
      <c r="BA48" s="64"/>
      <c r="BB48" s="64"/>
      <c r="BC48" s="64"/>
      <c r="BD48" s="64"/>
      <c r="BE48" s="64"/>
      <c r="BF48" s="64"/>
      <c r="BG48" s="64"/>
      <c r="BH48" s="64"/>
      <c r="BI48" s="64"/>
      <c r="BJ48" s="64"/>
      <c r="BK48" s="64"/>
      <c r="BL48" s="64"/>
      <c r="BM48" s="64"/>
      <c r="BN48" s="64"/>
      <c r="BO48" s="64"/>
      <c r="BP48" s="64"/>
      <c r="BQ48" s="64"/>
      <c r="BR48" s="64"/>
      <c r="BS48" s="64"/>
      <c r="BT48" s="64"/>
      <c r="BU48" s="64"/>
      <c r="BV48" s="64"/>
      <c r="BW48" s="64"/>
    </row>
    <row r="49" spans="1:18" s="64" customFormat="1" ht="18.95" customHeight="1">
      <c r="A49" s="61"/>
      <c r="B49" s="636"/>
      <c r="C49" s="636"/>
      <c r="D49" s="636"/>
      <c r="E49" s="636"/>
      <c r="F49" s="636"/>
      <c r="G49" s="636"/>
      <c r="H49" s="636"/>
      <c r="I49" s="636"/>
      <c r="J49" s="636"/>
      <c r="K49" s="636"/>
      <c r="L49" s="636"/>
      <c r="M49" s="636"/>
      <c r="N49" s="636"/>
      <c r="O49" s="636"/>
      <c r="P49" s="636"/>
      <c r="Q49" s="636"/>
      <c r="R49" s="63"/>
    </row>
    <row r="50" spans="1:18" s="68" customFormat="1" ht="18.95" customHeight="1">
      <c r="A50" s="285"/>
      <c r="B50" s="66"/>
      <c r="C50" s="635"/>
      <c r="D50" s="635"/>
      <c r="E50" s="635"/>
      <c r="F50" s="635"/>
      <c r="G50" s="635"/>
      <c r="H50" s="635"/>
      <c r="I50" s="635"/>
      <c r="J50" s="635"/>
      <c r="K50" s="635"/>
      <c r="L50" s="635"/>
      <c r="M50" s="635"/>
      <c r="N50" s="635"/>
      <c r="O50" s="635"/>
      <c r="P50" s="635"/>
      <c r="Q50" s="635"/>
      <c r="R50" s="36"/>
    </row>
    <row r="51" spans="1:18" s="68" customFormat="1" ht="18.95" customHeight="1">
      <c r="A51" s="285"/>
      <c r="B51" s="66"/>
      <c r="C51" s="635"/>
      <c r="D51" s="635"/>
      <c r="E51" s="635"/>
      <c r="F51" s="635"/>
      <c r="G51" s="635"/>
      <c r="H51" s="635"/>
      <c r="I51" s="635"/>
      <c r="J51" s="635"/>
      <c r="K51" s="635"/>
      <c r="L51" s="635"/>
      <c r="M51" s="635"/>
      <c r="N51" s="635"/>
      <c r="O51" s="635"/>
      <c r="P51" s="635"/>
      <c r="Q51" s="635"/>
      <c r="R51" s="36"/>
    </row>
    <row r="52" spans="1:18" s="68" customFormat="1" ht="18.95" customHeight="1">
      <c r="A52" s="285"/>
      <c r="B52" s="66"/>
      <c r="C52" s="635"/>
      <c r="D52" s="635"/>
      <c r="E52" s="635"/>
      <c r="F52" s="635"/>
      <c r="G52" s="635"/>
      <c r="H52" s="635"/>
      <c r="I52" s="635"/>
      <c r="J52" s="635"/>
      <c r="K52" s="635"/>
      <c r="L52" s="635"/>
      <c r="M52" s="635"/>
      <c r="N52" s="635"/>
      <c r="O52" s="635"/>
      <c r="P52" s="635"/>
      <c r="Q52" s="635"/>
      <c r="R52" s="36"/>
    </row>
    <row r="53" spans="1:18" s="68" customFormat="1" ht="18.95" customHeight="1">
      <c r="A53" s="285"/>
      <c r="B53" s="66"/>
      <c r="C53" s="635"/>
      <c r="D53" s="635"/>
      <c r="E53" s="635"/>
      <c r="F53" s="635"/>
      <c r="G53" s="635"/>
      <c r="H53" s="635"/>
      <c r="I53" s="635"/>
      <c r="J53" s="635"/>
      <c r="K53" s="635"/>
      <c r="L53" s="635"/>
      <c r="M53" s="635"/>
      <c r="N53" s="635"/>
      <c r="O53" s="635"/>
      <c r="P53" s="635"/>
      <c r="Q53" s="635"/>
      <c r="R53" s="36"/>
    </row>
    <row r="54" spans="1:18" s="68" customFormat="1" ht="12.6" customHeight="1">
      <c r="A54" s="285"/>
      <c r="B54" s="66"/>
      <c r="C54" s="635"/>
      <c r="D54" s="635"/>
      <c r="E54" s="635"/>
      <c r="F54" s="635"/>
      <c r="G54" s="635"/>
      <c r="H54" s="635"/>
      <c r="I54" s="635"/>
      <c r="J54" s="635"/>
      <c r="K54" s="635"/>
      <c r="L54" s="635"/>
      <c r="M54" s="635"/>
      <c r="N54" s="635"/>
      <c r="O54" s="635"/>
      <c r="P54" s="635"/>
      <c r="Q54" s="635"/>
      <c r="R54" s="36"/>
    </row>
    <row r="55" spans="1:18" s="68" customFormat="1" ht="27" customHeight="1">
      <c r="A55" s="285"/>
      <c r="B55" s="66"/>
      <c r="C55" s="635"/>
      <c r="D55" s="635"/>
      <c r="E55" s="635"/>
      <c r="F55" s="635"/>
      <c r="G55" s="635"/>
      <c r="H55" s="635"/>
      <c r="I55" s="635"/>
      <c r="J55" s="635"/>
      <c r="K55" s="635"/>
      <c r="L55" s="635"/>
      <c r="M55" s="635"/>
      <c r="N55" s="635"/>
      <c r="O55" s="635"/>
      <c r="P55" s="635"/>
      <c r="Q55" s="635"/>
      <c r="R55" s="36"/>
    </row>
    <row r="56" spans="1:18" s="68" customFormat="1" ht="15" customHeight="1">
      <c r="A56" s="285"/>
      <c r="B56" s="66"/>
      <c r="C56" s="635"/>
      <c r="D56" s="635"/>
      <c r="E56" s="635"/>
      <c r="F56" s="635"/>
      <c r="G56" s="635"/>
      <c r="H56" s="635"/>
      <c r="I56" s="635"/>
      <c r="J56" s="635"/>
      <c r="K56" s="635"/>
      <c r="L56" s="635"/>
      <c r="M56" s="635"/>
      <c r="N56" s="635"/>
      <c r="O56" s="635"/>
      <c r="P56" s="635"/>
      <c r="Q56" s="635"/>
      <c r="R56" s="36"/>
    </row>
    <row r="57" spans="1:18" s="71" customFormat="1"/>
    <row r="58" spans="1:18" s="71" customFormat="1"/>
    <row r="59" spans="1:18" s="71" customFormat="1"/>
    <row r="60" spans="1:18" s="71" customFormat="1"/>
    <row r="61" spans="1:18" s="71" customFormat="1"/>
    <row r="62" spans="1:18" s="71" customFormat="1"/>
    <row r="63" spans="1:18" s="71" customFormat="1"/>
    <row r="64" spans="1:18" s="71" customFormat="1"/>
    <row r="65" s="71" customFormat="1"/>
    <row r="66" s="71" customFormat="1"/>
    <row r="67" s="71" customFormat="1"/>
    <row r="68" s="71" customFormat="1"/>
    <row r="69" s="71" customFormat="1"/>
    <row r="70" s="71" customFormat="1"/>
    <row r="71" s="71" customFormat="1"/>
    <row r="72" s="71" customFormat="1"/>
    <row r="73" s="71" customFormat="1"/>
    <row r="74" s="71" customFormat="1"/>
    <row r="75" s="71" customFormat="1"/>
    <row r="76" s="71" customFormat="1"/>
    <row r="77" s="71" customFormat="1"/>
    <row r="78" s="71" customFormat="1"/>
    <row r="79" s="71" customFormat="1"/>
    <row r="80" s="71" customFormat="1"/>
    <row r="81" s="71" customFormat="1"/>
    <row r="82" s="71" customFormat="1"/>
    <row r="83" s="71" customFormat="1"/>
    <row r="84" s="71" customFormat="1"/>
    <row r="85" s="71" customFormat="1"/>
    <row r="86" s="71" customFormat="1"/>
    <row r="87" s="71" customFormat="1"/>
    <row r="88" s="71" customFormat="1"/>
    <row r="89" s="71" customFormat="1"/>
    <row r="90" s="71" customFormat="1"/>
    <row r="91" s="71" customFormat="1"/>
    <row r="92" s="71" customFormat="1"/>
    <row r="93" s="71" customFormat="1"/>
    <row r="94" s="71" customFormat="1"/>
    <row r="95" s="71" customFormat="1"/>
    <row r="96" s="71" customFormat="1"/>
    <row r="97" s="71" customFormat="1"/>
    <row r="98" s="71" customFormat="1"/>
    <row r="99" s="71" customFormat="1"/>
    <row r="100" s="71" customFormat="1"/>
    <row r="101" s="71" customFormat="1"/>
    <row r="102" s="71" customFormat="1"/>
    <row r="103" s="71" customFormat="1"/>
    <row r="104" s="71" customFormat="1"/>
    <row r="105" s="71" customFormat="1"/>
    <row r="106" s="71" customFormat="1"/>
    <row r="107" s="71" customFormat="1"/>
    <row r="108" s="71" customFormat="1"/>
    <row r="109" s="71" customFormat="1"/>
    <row r="110" s="71" customFormat="1"/>
    <row r="111" s="71" customFormat="1"/>
    <row r="112" s="71" customFormat="1"/>
    <row r="113" s="71" customFormat="1"/>
    <row r="114" s="71" customFormat="1"/>
    <row r="115" s="71" customFormat="1"/>
    <row r="116" s="71" customFormat="1"/>
    <row r="117" s="71" customFormat="1"/>
    <row r="118" s="71" customFormat="1"/>
    <row r="119" s="71" customFormat="1"/>
    <row r="120" s="71" customFormat="1"/>
    <row r="121" s="71" customFormat="1"/>
    <row r="122" s="71" customFormat="1"/>
    <row r="123" s="71" customFormat="1"/>
    <row r="124" s="71" customFormat="1"/>
    <row r="125" s="71" customFormat="1"/>
    <row r="126" s="71" customFormat="1"/>
    <row r="127" s="71" customFormat="1"/>
    <row r="128" s="71" customFormat="1"/>
    <row r="129" s="71" customFormat="1"/>
    <row r="130" s="71" customFormat="1"/>
    <row r="131" s="71" customFormat="1"/>
    <row r="132" s="71" customFormat="1"/>
    <row r="133" s="71" customFormat="1"/>
    <row r="134" s="71" customFormat="1"/>
    <row r="135" s="71" customFormat="1"/>
    <row r="136" s="71" customFormat="1"/>
    <row r="137" s="71" customFormat="1"/>
    <row r="138" s="71" customFormat="1"/>
    <row r="139" s="71" customFormat="1"/>
    <row r="140" s="71" customFormat="1"/>
    <row r="141" s="71" customFormat="1"/>
    <row r="142" s="71" customFormat="1"/>
    <row r="143" s="71" customFormat="1"/>
    <row r="144" s="71" customFormat="1"/>
    <row r="145" s="71" customFormat="1"/>
    <row r="146" s="71" customFormat="1"/>
    <row r="147" s="71" customFormat="1"/>
    <row r="148" s="71" customFormat="1"/>
    <row r="149" s="71" customFormat="1"/>
    <row r="150" s="71" customFormat="1"/>
    <row r="151" s="71" customFormat="1"/>
    <row r="152" s="71" customFormat="1"/>
    <row r="153" s="71" customFormat="1"/>
    <row r="154" s="71" customFormat="1"/>
    <row r="155" s="71" customFormat="1"/>
    <row r="156" s="71" customFormat="1"/>
    <row r="157" s="71" customFormat="1"/>
    <row r="158" s="71" customFormat="1"/>
    <row r="159" s="71" customFormat="1"/>
    <row r="160" s="71" customFormat="1"/>
    <row r="161" s="71" customFormat="1"/>
    <row r="162" s="71" customFormat="1"/>
    <row r="163" s="71" customFormat="1"/>
    <row r="164" s="71" customFormat="1"/>
    <row r="165" s="71" customFormat="1"/>
    <row r="166" s="71" customFormat="1"/>
    <row r="167" s="71" customFormat="1"/>
    <row r="168" s="71" customFormat="1"/>
    <row r="169" s="71" customFormat="1"/>
    <row r="170" s="71" customFormat="1"/>
    <row r="171" s="71" customFormat="1"/>
    <row r="172" s="71" customFormat="1"/>
    <row r="173" s="71" customFormat="1"/>
    <row r="174" s="71" customFormat="1"/>
    <row r="175" s="71" customFormat="1"/>
    <row r="176" s="71" customFormat="1"/>
    <row r="177" s="71" customFormat="1"/>
    <row r="178" s="71" customFormat="1"/>
    <row r="179" s="71" customFormat="1"/>
    <row r="180" s="71" customFormat="1"/>
    <row r="181" s="71" customFormat="1"/>
    <row r="182" s="71" customFormat="1"/>
    <row r="183" s="71" customFormat="1"/>
    <row r="184" s="71" customFormat="1"/>
    <row r="185" s="71" customFormat="1"/>
    <row r="186" s="71" customFormat="1"/>
    <row r="187" s="71" customFormat="1"/>
    <row r="188" s="71" customFormat="1"/>
    <row r="189" s="71" customFormat="1"/>
    <row r="190" s="71" customFormat="1"/>
    <row r="191" s="71" customFormat="1"/>
    <row r="192" s="71" customFormat="1"/>
    <row r="193" s="71" customFormat="1"/>
    <row r="194" s="71" customFormat="1"/>
    <row r="195" s="71" customFormat="1"/>
    <row r="196" s="71" customFormat="1"/>
    <row r="197" s="71" customFormat="1"/>
    <row r="198" s="71" customFormat="1"/>
    <row r="199" s="71" customFormat="1"/>
    <row r="200" s="71" customFormat="1"/>
    <row r="201" s="71" customFormat="1"/>
    <row r="202" s="71" customFormat="1"/>
    <row r="203" s="71" customFormat="1"/>
    <row r="204" s="71" customFormat="1"/>
    <row r="205" s="71" customFormat="1"/>
    <row r="206" s="71" customFormat="1"/>
    <row r="207" s="71" customFormat="1"/>
    <row r="208" s="71" customFormat="1"/>
    <row r="209" s="71" customFormat="1"/>
    <row r="210" s="71" customFormat="1"/>
    <row r="211" s="71" customFormat="1"/>
    <row r="212" s="71" customFormat="1"/>
    <row r="213" s="71" customFormat="1"/>
    <row r="214" s="71" customFormat="1"/>
    <row r="215" s="71" customFormat="1"/>
    <row r="216" s="71" customFormat="1"/>
    <row r="217" s="71" customFormat="1"/>
    <row r="218" s="71" customFormat="1"/>
    <row r="219" s="71" customFormat="1"/>
    <row r="220" s="71" customFormat="1"/>
    <row r="221" s="71" customFormat="1"/>
    <row r="222" s="71" customFormat="1"/>
    <row r="223" s="71" customFormat="1"/>
    <row r="224" s="71" customFormat="1"/>
    <row r="225" s="71" customFormat="1"/>
    <row r="226" s="71" customFormat="1"/>
    <row r="227" s="71" customFormat="1"/>
    <row r="228" s="71" customFormat="1"/>
    <row r="229" s="71" customFormat="1"/>
    <row r="230" s="71" customFormat="1"/>
    <row r="231" s="71" customFormat="1"/>
    <row r="232" s="71" customFormat="1"/>
    <row r="233" s="71" customFormat="1"/>
    <row r="234" s="71" customFormat="1"/>
    <row r="235" s="71" customFormat="1"/>
    <row r="236" s="71" customFormat="1"/>
    <row r="237" s="71" customFormat="1"/>
    <row r="238" s="71" customFormat="1"/>
    <row r="239" s="71" customFormat="1"/>
    <row r="240" s="71" customFormat="1"/>
    <row r="241" s="71" customFormat="1"/>
    <row r="242" s="71" customFormat="1"/>
    <row r="243" s="71" customFormat="1"/>
    <row r="244" s="71" customFormat="1"/>
    <row r="245" s="71" customFormat="1"/>
    <row r="246" s="71" customFormat="1"/>
    <row r="247" s="71" customFormat="1"/>
    <row r="248" s="71" customFormat="1"/>
    <row r="249" s="71" customFormat="1"/>
    <row r="250" s="71" customFormat="1"/>
    <row r="251" s="71" customFormat="1"/>
    <row r="252" s="71" customFormat="1"/>
    <row r="253" s="71" customFormat="1"/>
    <row r="254" s="71" customFormat="1"/>
    <row r="255" s="71" customFormat="1"/>
    <row r="256" s="71" customFormat="1"/>
    <row r="257" s="71" customFormat="1"/>
    <row r="258" s="71" customFormat="1"/>
    <row r="259" s="71" customFormat="1"/>
    <row r="260" s="71" customFormat="1"/>
    <row r="261" s="71" customFormat="1"/>
    <row r="262" s="71" customFormat="1"/>
    <row r="263" s="71" customFormat="1"/>
    <row r="264" s="71" customFormat="1"/>
    <row r="265" s="71" customFormat="1"/>
    <row r="266" s="71" customFormat="1"/>
    <row r="267" s="71" customFormat="1"/>
  </sheetData>
  <sheetProtection algorithmName="SHA-512" hashValue="XbOooTxxOy7TGr410SsivHSYBZeEpihEY6jtncfFXc75Psv9W1ALKBkbqKuLRzPMIM+Zu0V/mNjsCF+yuCBRxg==" saltValue="qYRBtQ2CloK9XXbV9s3hbA==" spinCount="100000" sheet="1" selectLockedCells="1"/>
  <protectedRanges>
    <protectedRange sqref="R1 J11 J19:J21 J14:J17 M17" name="Range2_4"/>
    <protectedRange sqref="J11 J19:J21 J14:J17 M17" name="Range1_4"/>
    <protectedRange sqref="H32" name="Range1_1"/>
  </protectedRanges>
  <mergeCells count="47">
    <mergeCell ref="C36:P36"/>
    <mergeCell ref="C37:P37"/>
    <mergeCell ref="B28:Q28"/>
    <mergeCell ref="C35:P35"/>
    <mergeCell ref="B33:Q33"/>
    <mergeCell ref="C34:P34"/>
    <mergeCell ref="B31:E31"/>
    <mergeCell ref="L32:Q32"/>
    <mergeCell ref="B32:G32"/>
    <mergeCell ref="B2:Q2"/>
    <mergeCell ref="C9:Q9"/>
    <mergeCell ref="C11:I11"/>
    <mergeCell ref="C10:Q10"/>
    <mergeCell ref="B4:Q4"/>
    <mergeCell ref="B6:Q6"/>
    <mergeCell ref="B13:Q13"/>
    <mergeCell ref="C14:H14"/>
    <mergeCell ref="B8:Q8"/>
    <mergeCell ref="B29:Q29"/>
    <mergeCell ref="B26:Q26"/>
    <mergeCell ref="B25:Q25"/>
    <mergeCell ref="C21:H21"/>
    <mergeCell ref="B23:Q23"/>
    <mergeCell ref="B22:G22"/>
    <mergeCell ref="C19:Q19"/>
    <mergeCell ref="C20:L20"/>
    <mergeCell ref="C55:Q55"/>
    <mergeCell ref="C56:Q56"/>
    <mergeCell ref="C50:Q50"/>
    <mergeCell ref="C51:Q51"/>
    <mergeCell ref="C52:Q52"/>
    <mergeCell ref="C53:Q53"/>
    <mergeCell ref="C54:Q54"/>
    <mergeCell ref="C38:P38"/>
    <mergeCell ref="B49:Q49"/>
    <mergeCell ref="C41:P41"/>
    <mergeCell ref="C42:P42"/>
    <mergeCell ref="C43:P43"/>
    <mergeCell ref="C39:P39"/>
    <mergeCell ref="C40:P40"/>
    <mergeCell ref="C44:P44"/>
    <mergeCell ref="C45:P45"/>
    <mergeCell ref="L46:O46"/>
    <mergeCell ref="H47:L47"/>
    <mergeCell ref="C46:G46"/>
    <mergeCell ref="H46:J46"/>
    <mergeCell ref="C47:G47"/>
  </mergeCells>
  <dataValidations count="4">
    <dataValidation type="list" showInputMessage="1" showErrorMessage="1" sqref="I22:J22" xr:uid="{00000000-0002-0000-0200-000000000000}">
      <formula1>"Yes, No, N/A"</formula1>
    </dataValidation>
    <dataValidation type="list" showInputMessage="1" showErrorMessage="1" sqref="J14" xr:uid="{00000000-0002-0000-0200-000001000000}">
      <formula1>"Select One, Purchase Agreement, Deed of Property, Other, explain"</formula1>
    </dataValidation>
    <dataValidation type="list" showInputMessage="1" showErrorMessage="1" sqref="J11 M17 J16:J17" xr:uid="{00000000-0002-0000-0200-000002000000}">
      <formula1>"Select One, Yes, No, N/A"</formula1>
    </dataValidation>
    <dataValidation type="list" showInputMessage="1" showErrorMessage="1" sqref="H32" xr:uid="{00000000-0002-0000-0200-000003000000}">
      <formula1>"Select One, Yes, No"</formula1>
    </dataValidation>
  </dataValidations>
  <hyperlinks>
    <hyperlink ref="C20" r:id="rId1" xr:uid="{50993AC1-BBCC-4B99-9747-015F85511546}"/>
    <hyperlink ref="L46:O46" r:id="rId2" display="Chapter 4 of HUD Handbook 1378." xr:uid="{B88725C5-3DDB-49BD-93F4-F8F28BF604D0}"/>
    <hyperlink ref="H47:L47" r:id="rId3" display="www.wvhdf.com" xr:uid="{AFC42A4C-6446-4372-B442-D22B473583A2}"/>
    <hyperlink ref="H46:J46" r:id="rId4" display=" 49 CFR 24.301, 24.303-.305" xr:uid="{5AAB658F-68D3-4BA8-A9BA-6B2AB11D8F21}"/>
  </hyperlinks>
  <printOptions horizontalCentered="1"/>
  <pageMargins left="0.25" right="0.25" top="0.25" bottom="0.5" header="0.3" footer="0.3"/>
  <pageSetup scale="76" orientation="portrait" r:id="rId5"/>
  <headerFooter>
    <oddHeader xml:space="preserve">&amp;R
</oddHeader>
    <oddFooter>&amp;L&amp;"Arial,Regular"HOME - HTF&amp;C&amp;"Arial,Regular"Page 3 of 30&amp;R&amp;"Arial,Regular"2023</oddFooter>
  </headerFooter>
  <ignoredErrors>
    <ignoredError sqref="A21:A48 A1:A19" numberStoredAsText="1"/>
  </ignoredErrors>
  <drawing r:id="rId6"/>
  <legacyDrawing r:id="rId7"/>
  <mc:AlternateContent xmlns:mc="http://schemas.openxmlformats.org/markup-compatibility/2006">
    <mc:Choice Requires="x14">
      <controls>
        <mc:AlternateContent xmlns:mc="http://schemas.openxmlformats.org/markup-compatibility/2006">
          <mc:Choice Requires="x14">
            <control shapeId="84995" r:id="rId8" name="Check Box 3">
              <controlPr defaultSize="0" autoFill="0" autoLine="0" autoPict="0">
                <anchor moveWithCells="1">
                  <from>
                    <xdr:col>0</xdr:col>
                    <xdr:colOff>76200</xdr:colOff>
                    <xdr:row>0</xdr:row>
                    <xdr:rowOff>209550</xdr:rowOff>
                  </from>
                  <to>
                    <xdr:col>0</xdr:col>
                    <xdr:colOff>276225</xdr:colOff>
                    <xdr:row>1</xdr:row>
                    <xdr:rowOff>180975</xdr:rowOff>
                  </to>
                </anchor>
              </controlPr>
            </control>
          </mc:Choice>
        </mc:AlternateContent>
        <mc:AlternateContent xmlns:mc="http://schemas.openxmlformats.org/markup-compatibility/2006">
          <mc:Choice Requires="x14">
            <control shapeId="84997" r:id="rId9" name="Check Box 5">
              <controlPr defaultSize="0" autoFill="0" autoLine="0" autoPict="0">
                <anchor moveWithCells="1">
                  <from>
                    <xdr:col>0</xdr:col>
                    <xdr:colOff>66675</xdr:colOff>
                    <xdr:row>2</xdr:row>
                    <xdr:rowOff>209550</xdr:rowOff>
                  </from>
                  <to>
                    <xdr:col>0</xdr:col>
                    <xdr:colOff>266700</xdr:colOff>
                    <xdr:row>3</xdr:row>
                    <xdr:rowOff>209550</xdr:rowOff>
                  </to>
                </anchor>
              </controlPr>
            </control>
          </mc:Choice>
        </mc:AlternateContent>
        <mc:AlternateContent xmlns:mc="http://schemas.openxmlformats.org/markup-compatibility/2006">
          <mc:Choice Requires="x14">
            <control shapeId="84998" r:id="rId10" name="Check Box 6">
              <controlPr defaultSize="0" autoFill="0" autoLine="0" autoPict="0">
                <anchor moveWithCells="1">
                  <from>
                    <xdr:col>0</xdr:col>
                    <xdr:colOff>66675</xdr:colOff>
                    <xdr:row>5</xdr:row>
                    <xdr:rowOff>0</xdr:rowOff>
                  </from>
                  <to>
                    <xdr:col>0</xdr:col>
                    <xdr:colOff>266700</xdr:colOff>
                    <xdr:row>5</xdr:row>
                    <xdr:rowOff>209550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P48"/>
  <sheetViews>
    <sheetView showGridLines="0" zoomScaleNormal="100" zoomScaleSheetLayoutView="98" workbookViewId="0">
      <selection activeCell="F2" sqref="F2"/>
    </sheetView>
  </sheetViews>
  <sheetFormatPr defaultColWidth="10.7109375" defaultRowHeight="12.75"/>
  <cols>
    <col min="1" max="1" width="3.85546875" style="249" customWidth="1"/>
    <col min="2" max="2" width="26.85546875" style="26" customWidth="1"/>
    <col min="3" max="3" width="22.5703125" style="14" customWidth="1"/>
    <col min="4" max="4" width="10.42578125" style="14" customWidth="1"/>
    <col min="5" max="5" width="12" style="14" customWidth="1"/>
    <col min="6" max="6" width="13.28515625" style="14" customWidth="1"/>
    <col min="7" max="7" width="22.5703125" style="14" customWidth="1"/>
    <col min="8" max="8" width="18.140625" style="14" customWidth="1"/>
    <col min="9" max="12" width="12.7109375" style="14" customWidth="1"/>
    <col min="13" max="13" width="13.7109375" style="14" customWidth="1"/>
    <col min="14" max="15" width="12.7109375" style="14" customWidth="1"/>
    <col min="16" max="21" width="10.7109375" style="14" customWidth="1"/>
    <col min="22" max="16384" width="10.7109375" style="14"/>
  </cols>
  <sheetData>
    <row r="1" spans="1:16">
      <c r="A1" s="76" t="s">
        <v>95</v>
      </c>
      <c r="B1" s="656" t="s">
        <v>541</v>
      </c>
      <c r="C1" s="657"/>
      <c r="D1" s="657"/>
      <c r="E1" s="657"/>
      <c r="F1" s="657"/>
      <c r="G1" s="447"/>
      <c r="H1" s="447"/>
      <c r="I1" s="47"/>
      <c r="J1" s="47"/>
      <c r="K1" s="47"/>
      <c r="L1" s="47"/>
      <c r="M1" s="47"/>
      <c r="N1" s="47"/>
      <c r="O1" s="47"/>
      <c r="P1" s="47"/>
    </row>
    <row r="2" spans="1:16" s="49" customFormat="1" ht="24" customHeight="1">
      <c r="A2" s="88"/>
      <c r="B2" s="627" t="s">
        <v>540</v>
      </c>
      <c r="C2" s="627"/>
      <c r="D2" s="627"/>
      <c r="E2" s="661"/>
      <c r="F2" s="141" t="s">
        <v>437</v>
      </c>
      <c r="H2" s="52"/>
      <c r="I2" s="93"/>
      <c r="J2" s="52"/>
      <c r="K2" s="52"/>
      <c r="L2" s="52"/>
      <c r="M2" s="52"/>
      <c r="N2" s="52"/>
      <c r="O2" s="52"/>
      <c r="P2" s="52"/>
    </row>
    <row r="3" spans="1:16" s="10" customFormat="1" ht="15.75" customHeight="1">
      <c r="A3" s="248"/>
      <c r="B3" s="657" t="s">
        <v>542</v>
      </c>
      <c r="C3" s="657"/>
      <c r="D3" s="657"/>
      <c r="E3" s="657"/>
      <c r="F3" s="657"/>
      <c r="G3" s="657"/>
      <c r="H3" s="657"/>
      <c r="I3" s="2"/>
      <c r="J3" s="2"/>
      <c r="K3" s="2"/>
      <c r="L3" s="2"/>
      <c r="M3" s="2"/>
      <c r="N3" s="2"/>
      <c r="O3" s="2"/>
      <c r="P3" s="2"/>
    </row>
    <row r="4" spans="1:16" s="10" customFormat="1" ht="16.5" customHeight="1">
      <c r="A4" s="248"/>
      <c r="B4" s="657" t="s">
        <v>698</v>
      </c>
      <c r="C4" s="657"/>
      <c r="D4" s="657"/>
      <c r="E4" s="657"/>
      <c r="F4" s="657"/>
      <c r="G4" s="657"/>
      <c r="H4" s="657"/>
      <c r="I4" s="2"/>
      <c r="J4" s="2"/>
      <c r="K4" s="2"/>
      <c r="L4" s="2"/>
      <c r="M4" s="2"/>
      <c r="N4" s="2"/>
      <c r="O4" s="2"/>
      <c r="P4" s="2"/>
    </row>
    <row r="5" spans="1:16" s="10" customFormat="1" ht="9.75" customHeight="1">
      <c r="A5" s="249"/>
      <c r="B5" s="324"/>
      <c r="C5" s="324"/>
      <c r="D5" s="324"/>
      <c r="E5" s="324"/>
      <c r="F5" s="324"/>
      <c r="G5" s="324"/>
      <c r="H5" s="324"/>
      <c r="K5" s="662"/>
      <c r="L5" s="662"/>
      <c r="M5" s="662"/>
      <c r="N5" s="662"/>
    </row>
    <row r="6" spans="1:16" ht="15" customHeight="1">
      <c r="A6" s="24" t="s">
        <v>669</v>
      </c>
      <c r="B6" s="659" t="s">
        <v>377</v>
      </c>
      <c r="C6" s="660"/>
      <c r="D6" s="660"/>
      <c r="E6" s="660"/>
      <c r="F6" s="660"/>
      <c r="G6" s="45"/>
      <c r="H6" s="45"/>
      <c r="J6" s="10"/>
      <c r="K6" s="10"/>
      <c r="L6" s="10"/>
      <c r="M6" s="10"/>
      <c r="N6" s="10"/>
      <c r="O6" s="10"/>
    </row>
    <row r="7" spans="1:16" ht="15" customHeight="1">
      <c r="B7" s="658" t="s">
        <v>475</v>
      </c>
      <c r="C7" s="658"/>
      <c r="D7" s="658"/>
      <c r="E7" s="658"/>
      <c r="F7" s="658"/>
      <c r="G7" s="658"/>
      <c r="H7" s="658"/>
      <c r="I7" s="25"/>
      <c r="J7" s="25"/>
      <c r="K7" s="10"/>
      <c r="L7" s="10"/>
      <c r="M7" s="10"/>
      <c r="N7" s="10"/>
    </row>
    <row r="8" spans="1:16" ht="15" customHeight="1">
      <c r="C8" s="467"/>
      <c r="D8" s="467"/>
      <c r="E8" s="467"/>
      <c r="F8" s="467"/>
      <c r="G8" s="467"/>
      <c r="H8" s="467"/>
      <c r="I8" s="10"/>
      <c r="J8" s="475"/>
      <c r="K8" s="10"/>
      <c r="L8" s="10"/>
      <c r="M8" s="10"/>
      <c r="N8" s="10"/>
    </row>
    <row r="9" spans="1:16" ht="62.25" customHeight="1">
      <c r="B9" s="282" t="s">
        <v>78</v>
      </c>
      <c r="C9" s="110" t="s">
        <v>261</v>
      </c>
      <c r="D9" s="282" t="s">
        <v>371</v>
      </c>
      <c r="E9" s="282" t="s">
        <v>372</v>
      </c>
      <c r="F9" s="110" t="s">
        <v>874</v>
      </c>
      <c r="G9" s="110" t="s">
        <v>407</v>
      </c>
      <c r="H9" s="110" t="s">
        <v>406</v>
      </c>
    </row>
    <row r="10" spans="1:16" ht="27" customHeight="1">
      <c r="B10" s="232" t="s">
        <v>34</v>
      </c>
      <c r="C10" s="328"/>
      <c r="D10" s="141" t="s">
        <v>437</v>
      </c>
      <c r="E10" s="141" t="s">
        <v>437</v>
      </c>
      <c r="F10" s="141" t="s">
        <v>437</v>
      </c>
      <c r="G10" s="141" t="s">
        <v>437</v>
      </c>
      <c r="H10" s="328" t="s">
        <v>437</v>
      </c>
      <c r="I10" s="9"/>
      <c r="J10" s="9"/>
    </row>
    <row r="11" spans="1:16" ht="30" customHeight="1">
      <c r="B11" s="112" t="s">
        <v>337</v>
      </c>
      <c r="C11" s="328"/>
      <c r="D11" s="141" t="s">
        <v>437</v>
      </c>
      <c r="E11" s="141" t="s">
        <v>437</v>
      </c>
      <c r="F11" s="141" t="s">
        <v>437</v>
      </c>
      <c r="G11" s="141" t="s">
        <v>437</v>
      </c>
      <c r="H11" s="328" t="s">
        <v>437</v>
      </c>
      <c r="I11" s="9"/>
      <c r="J11" s="9"/>
    </row>
    <row r="12" spans="1:16" ht="27.75" customHeight="1">
      <c r="B12" s="112" t="s">
        <v>543</v>
      </c>
      <c r="C12" s="328"/>
      <c r="D12" s="141" t="s">
        <v>437</v>
      </c>
      <c r="E12" s="141" t="s">
        <v>437</v>
      </c>
      <c r="F12" s="141" t="s">
        <v>437</v>
      </c>
      <c r="G12" s="141" t="s">
        <v>437</v>
      </c>
      <c r="H12" s="328" t="s">
        <v>437</v>
      </c>
      <c r="I12" s="9"/>
      <c r="J12" s="9"/>
    </row>
    <row r="13" spans="1:16" ht="24.95" customHeight="1">
      <c r="B13" s="232" t="s">
        <v>47</v>
      </c>
      <c r="C13" s="328"/>
      <c r="D13" s="141" t="s">
        <v>437</v>
      </c>
      <c r="E13" s="141" t="s">
        <v>437</v>
      </c>
      <c r="F13" s="141" t="s">
        <v>437</v>
      </c>
      <c r="G13" s="141" t="s">
        <v>437</v>
      </c>
      <c r="H13" s="328" t="s">
        <v>437</v>
      </c>
      <c r="I13" s="9"/>
      <c r="J13" s="9"/>
    </row>
    <row r="14" spans="1:16" ht="25.9" customHeight="1">
      <c r="B14" s="232" t="s">
        <v>79</v>
      </c>
      <c r="C14" s="328"/>
      <c r="D14" s="141" t="s">
        <v>437</v>
      </c>
      <c r="E14" s="141" t="s">
        <v>437</v>
      </c>
      <c r="F14" s="141" t="s">
        <v>437</v>
      </c>
      <c r="G14" s="141" t="s">
        <v>437</v>
      </c>
      <c r="H14" s="328" t="s">
        <v>437</v>
      </c>
      <c r="I14" s="9"/>
      <c r="J14" s="9"/>
    </row>
    <row r="15" spans="1:16" ht="25.9" customHeight="1">
      <c r="B15" s="232" t="s">
        <v>80</v>
      </c>
      <c r="C15" s="328"/>
      <c r="D15" s="141" t="s">
        <v>437</v>
      </c>
      <c r="E15" s="141" t="s">
        <v>437</v>
      </c>
      <c r="F15" s="141" t="s">
        <v>437</v>
      </c>
      <c r="G15" s="141" t="s">
        <v>437</v>
      </c>
      <c r="H15" s="328" t="s">
        <v>437</v>
      </c>
      <c r="I15" s="9"/>
      <c r="J15" s="9"/>
    </row>
    <row r="16" spans="1:16" ht="25.5" customHeight="1">
      <c r="B16" s="232" t="s">
        <v>366</v>
      </c>
      <c r="C16" s="328"/>
      <c r="D16" s="141" t="s">
        <v>437</v>
      </c>
      <c r="E16" s="141" t="s">
        <v>437</v>
      </c>
      <c r="F16" s="141" t="s">
        <v>437</v>
      </c>
      <c r="G16" s="141" t="s">
        <v>437</v>
      </c>
      <c r="H16" s="328" t="s">
        <v>437</v>
      </c>
      <c r="I16" s="9"/>
      <c r="J16" s="9"/>
    </row>
    <row r="17" spans="1:12" ht="24.75" customHeight="1">
      <c r="B17" s="232" t="s">
        <v>366</v>
      </c>
      <c r="C17" s="328"/>
      <c r="D17" s="141" t="s">
        <v>437</v>
      </c>
      <c r="E17" s="141" t="s">
        <v>437</v>
      </c>
      <c r="F17" s="141" t="s">
        <v>437</v>
      </c>
      <c r="G17" s="141" t="s">
        <v>437</v>
      </c>
      <c r="H17" s="328" t="s">
        <v>437</v>
      </c>
      <c r="I17" s="9"/>
      <c r="J17" s="9"/>
    </row>
    <row r="18" spans="1:12" ht="24.95" customHeight="1">
      <c r="B18" s="232" t="s">
        <v>48</v>
      </c>
      <c r="C18" s="328"/>
      <c r="D18" s="141" t="s">
        <v>437</v>
      </c>
      <c r="E18" s="141" t="s">
        <v>437</v>
      </c>
      <c r="F18" s="141" t="s">
        <v>437</v>
      </c>
      <c r="G18" s="141" t="s">
        <v>437</v>
      </c>
      <c r="H18" s="328" t="s">
        <v>437</v>
      </c>
      <c r="I18" s="9"/>
      <c r="J18" s="9"/>
    </row>
    <row r="19" spans="1:12" ht="25.5" customHeight="1">
      <c r="B19" s="232" t="s">
        <v>46</v>
      </c>
      <c r="C19" s="328"/>
      <c r="D19" s="141" t="s">
        <v>437</v>
      </c>
      <c r="E19" s="141" t="s">
        <v>437</v>
      </c>
      <c r="F19" s="141" t="s">
        <v>437</v>
      </c>
      <c r="G19" s="141" t="s">
        <v>437</v>
      </c>
      <c r="H19" s="328" t="s">
        <v>437</v>
      </c>
      <c r="I19" s="9"/>
      <c r="J19" s="9"/>
    </row>
    <row r="20" spans="1:12" ht="27" customHeight="1">
      <c r="B20" s="232" t="s">
        <v>81</v>
      </c>
      <c r="C20" s="328"/>
      <c r="D20" s="141" t="s">
        <v>437</v>
      </c>
      <c r="E20" s="141" t="s">
        <v>437</v>
      </c>
      <c r="F20" s="141" t="s">
        <v>437</v>
      </c>
      <c r="G20" s="141" t="s">
        <v>437</v>
      </c>
      <c r="H20" s="328" t="s">
        <v>437</v>
      </c>
      <c r="I20" s="9"/>
      <c r="J20" s="9"/>
    </row>
    <row r="21" spans="1:12" ht="25.9" customHeight="1">
      <c r="B21" s="112" t="s">
        <v>82</v>
      </c>
      <c r="C21" s="328"/>
      <c r="D21" s="141" t="s">
        <v>437</v>
      </c>
      <c r="E21" s="141" t="s">
        <v>437</v>
      </c>
      <c r="F21" s="141" t="s">
        <v>437</v>
      </c>
      <c r="G21" s="141" t="s">
        <v>437</v>
      </c>
      <c r="H21" s="328" t="s">
        <v>437</v>
      </c>
      <c r="I21" s="9"/>
      <c r="J21" s="9"/>
    </row>
    <row r="22" spans="1:12" ht="24.95" customHeight="1">
      <c r="B22" s="112" t="s">
        <v>83</v>
      </c>
      <c r="C22" s="328"/>
      <c r="D22" s="141" t="s">
        <v>437</v>
      </c>
      <c r="E22" s="141" t="s">
        <v>437</v>
      </c>
      <c r="F22" s="141" t="s">
        <v>437</v>
      </c>
      <c r="G22" s="141" t="s">
        <v>437</v>
      </c>
      <c r="H22" s="328" t="s">
        <v>437</v>
      </c>
      <c r="I22" s="9"/>
      <c r="J22" s="9"/>
    </row>
    <row r="23" spans="1:12" ht="24.95" customHeight="1">
      <c r="B23" s="112" t="s">
        <v>263</v>
      </c>
      <c r="C23" s="328"/>
      <c r="D23" s="141" t="s">
        <v>437</v>
      </c>
      <c r="E23" s="141" t="s">
        <v>437</v>
      </c>
      <c r="F23" s="141" t="s">
        <v>437</v>
      </c>
      <c r="G23" s="141" t="s">
        <v>437</v>
      </c>
      <c r="H23" s="328" t="s">
        <v>437</v>
      </c>
      <c r="I23" s="9"/>
      <c r="J23" s="9"/>
    </row>
    <row r="24" spans="1:12" ht="25.5" customHeight="1">
      <c r="B24" s="112" t="s">
        <v>817</v>
      </c>
      <c r="C24" s="328"/>
      <c r="D24" s="141" t="s">
        <v>437</v>
      </c>
      <c r="E24" s="141" t="s">
        <v>437</v>
      </c>
      <c r="F24" s="141" t="s">
        <v>437</v>
      </c>
      <c r="G24" s="141" t="s">
        <v>437</v>
      </c>
      <c r="H24" s="328" t="s">
        <v>437</v>
      </c>
      <c r="I24" s="9"/>
      <c r="J24" s="9"/>
    </row>
    <row r="25" spans="1:12" ht="25.5" customHeight="1">
      <c r="B25" s="232" t="s">
        <v>262</v>
      </c>
      <c r="C25" s="328"/>
      <c r="D25" s="141" t="s">
        <v>437</v>
      </c>
      <c r="E25" s="141" t="s">
        <v>437</v>
      </c>
      <c r="F25" s="141" t="s">
        <v>437</v>
      </c>
      <c r="G25" s="141" t="s">
        <v>437</v>
      </c>
      <c r="H25" s="328" t="s">
        <v>437</v>
      </c>
      <c r="I25" s="664"/>
      <c r="J25" s="664"/>
      <c r="K25" s="664"/>
      <c r="L25" s="664"/>
    </row>
    <row r="26" spans="1:12" ht="25.5" customHeight="1">
      <c r="B26" s="112" t="s">
        <v>535</v>
      </c>
      <c r="C26" s="328"/>
      <c r="D26" s="141" t="s">
        <v>437</v>
      </c>
      <c r="E26" s="141" t="s">
        <v>437</v>
      </c>
      <c r="F26" s="141" t="s">
        <v>437</v>
      </c>
      <c r="G26" s="141" t="s">
        <v>437</v>
      </c>
      <c r="H26" s="328" t="s">
        <v>437</v>
      </c>
      <c r="I26" s="9"/>
      <c r="J26" s="9"/>
    </row>
    <row r="27" spans="1:12" ht="26.25" customHeight="1">
      <c r="B27" s="112" t="s">
        <v>264</v>
      </c>
      <c r="C27" s="328"/>
      <c r="D27" s="141" t="s">
        <v>437</v>
      </c>
      <c r="E27" s="141" t="s">
        <v>437</v>
      </c>
      <c r="F27" s="141" t="s">
        <v>437</v>
      </c>
      <c r="G27" s="141" t="s">
        <v>437</v>
      </c>
      <c r="H27" s="328" t="s">
        <v>437</v>
      </c>
      <c r="I27" s="10"/>
      <c r="J27" s="10"/>
    </row>
    <row r="28" spans="1:12" ht="10.5" customHeight="1">
      <c r="C28" s="10"/>
      <c r="D28" s="10"/>
      <c r="E28" s="10"/>
      <c r="F28" s="10"/>
      <c r="G28" s="10"/>
      <c r="H28" s="10"/>
      <c r="I28" s="10"/>
      <c r="J28" s="10"/>
    </row>
    <row r="29" spans="1:12" ht="18" customHeight="1">
      <c r="A29" s="247" t="s">
        <v>99</v>
      </c>
      <c r="B29" s="659" t="s">
        <v>378</v>
      </c>
      <c r="C29" s="659"/>
      <c r="D29" s="659"/>
      <c r="E29" s="659"/>
      <c r="F29" s="659"/>
      <c r="G29" s="659"/>
      <c r="H29" s="659"/>
      <c r="I29" s="10"/>
      <c r="J29" s="10"/>
    </row>
    <row r="30" spans="1:12" s="33" customFormat="1" ht="11.25" customHeight="1">
      <c r="A30" s="250"/>
      <c r="C30" s="468"/>
      <c r="D30" s="468"/>
      <c r="E30" s="468"/>
      <c r="F30" s="468"/>
      <c r="G30" s="469"/>
      <c r="H30" s="15"/>
      <c r="I30" s="15"/>
      <c r="J30" s="15"/>
    </row>
    <row r="31" spans="1:12" s="33" customFormat="1" ht="15" customHeight="1">
      <c r="A31" s="250"/>
      <c r="B31" s="470" t="s">
        <v>367</v>
      </c>
      <c r="C31" s="444"/>
      <c r="D31" s="471"/>
      <c r="E31" s="649" t="s">
        <v>84</v>
      </c>
      <c r="F31" s="650"/>
      <c r="G31" s="472"/>
    </row>
    <row r="32" spans="1:12" ht="15" customHeight="1">
      <c r="B32" s="663" t="s">
        <v>794</v>
      </c>
      <c r="C32" s="663"/>
      <c r="D32" s="663"/>
      <c r="E32" s="651"/>
      <c r="F32" s="652"/>
      <c r="G32" s="383"/>
    </row>
    <row r="33" spans="1:8" ht="15" customHeight="1">
      <c r="B33" s="663" t="s">
        <v>368</v>
      </c>
      <c r="C33" s="663"/>
      <c r="D33" s="663"/>
      <c r="E33" s="651"/>
      <c r="F33" s="652"/>
      <c r="G33" s="383"/>
    </row>
    <row r="34" spans="1:8" ht="15" customHeight="1">
      <c r="B34" s="663" t="s">
        <v>813</v>
      </c>
      <c r="C34" s="663"/>
      <c r="D34" s="663"/>
      <c r="E34" s="651"/>
      <c r="F34" s="652"/>
      <c r="G34" s="383"/>
    </row>
    <row r="35" spans="1:8" ht="15" customHeight="1">
      <c r="B35" s="653" t="s">
        <v>90</v>
      </c>
      <c r="C35" s="653"/>
      <c r="D35" s="653"/>
      <c r="E35" s="651"/>
      <c r="F35" s="652"/>
      <c r="G35" s="383"/>
    </row>
    <row r="36" spans="1:8" ht="15.75" customHeight="1">
      <c r="B36" s="663" t="s">
        <v>85</v>
      </c>
      <c r="C36" s="663"/>
      <c r="D36" s="663"/>
      <c r="E36" s="651"/>
      <c r="F36" s="652"/>
      <c r="G36" s="383"/>
    </row>
    <row r="37" spans="1:8" ht="18" customHeight="1">
      <c r="B37" s="663" t="s">
        <v>793</v>
      </c>
      <c r="C37" s="663"/>
      <c r="D37" s="663"/>
      <c r="E37" s="651"/>
      <c r="F37" s="652"/>
      <c r="G37" s="383"/>
    </row>
    <row r="38" spans="1:8" ht="15" customHeight="1">
      <c r="B38" s="663" t="s">
        <v>86</v>
      </c>
      <c r="C38" s="663"/>
      <c r="D38" s="663"/>
      <c r="E38" s="651"/>
      <c r="F38" s="652"/>
      <c r="G38" s="383"/>
    </row>
    <row r="39" spans="1:8" ht="15.75" customHeight="1">
      <c r="B39" s="663" t="s">
        <v>369</v>
      </c>
      <c r="C39" s="663"/>
      <c r="D39" s="663"/>
      <c r="E39" s="651"/>
      <c r="F39" s="652"/>
      <c r="G39" s="383"/>
    </row>
    <row r="40" spans="1:8" ht="16.5" customHeight="1">
      <c r="B40" s="663" t="s">
        <v>87</v>
      </c>
      <c r="C40" s="663"/>
      <c r="D40" s="663"/>
      <c r="E40" s="651"/>
      <c r="F40" s="652"/>
      <c r="G40" s="383"/>
    </row>
    <row r="41" spans="1:8" ht="16.5" customHeight="1">
      <c r="B41" s="653" t="s">
        <v>795</v>
      </c>
      <c r="C41" s="653"/>
      <c r="D41" s="653"/>
      <c r="E41" s="651"/>
      <c r="F41" s="652"/>
      <c r="G41" s="383"/>
    </row>
    <row r="42" spans="1:8" ht="16.5" customHeight="1">
      <c r="B42" s="663" t="s">
        <v>88</v>
      </c>
      <c r="C42" s="663"/>
      <c r="D42" s="663"/>
      <c r="E42" s="651"/>
      <c r="F42" s="652"/>
      <c r="G42" s="383"/>
    </row>
    <row r="43" spans="1:8" ht="16.5" customHeight="1">
      <c r="B43" s="663" t="s">
        <v>370</v>
      </c>
      <c r="C43" s="663"/>
      <c r="D43" s="663"/>
      <c r="E43" s="651"/>
      <c r="F43" s="652"/>
      <c r="G43" s="383"/>
    </row>
    <row r="44" spans="1:8" ht="10.5" customHeight="1"/>
    <row r="45" spans="1:8" ht="12.75" customHeight="1">
      <c r="B45" s="648" t="s">
        <v>892</v>
      </c>
      <c r="C45" s="648"/>
      <c r="D45" s="648"/>
      <c r="E45" s="648"/>
      <c r="F45" s="648"/>
      <c r="G45" s="648"/>
      <c r="H45" s="648"/>
    </row>
    <row r="46" spans="1:8">
      <c r="B46" s="648"/>
      <c r="C46" s="648"/>
      <c r="D46" s="648"/>
      <c r="E46" s="648"/>
      <c r="F46" s="648"/>
      <c r="G46" s="648"/>
      <c r="H46" s="648"/>
    </row>
    <row r="47" spans="1:8" ht="16.5" customHeight="1">
      <c r="B47" s="654" t="s">
        <v>818</v>
      </c>
      <c r="C47" s="655"/>
      <c r="D47" s="655"/>
      <c r="E47" s="655"/>
      <c r="F47" s="655"/>
      <c r="G47" s="655"/>
      <c r="H47" s="476"/>
    </row>
    <row r="48" spans="1:8" s="473" customFormat="1" ht="18.75" customHeight="1">
      <c r="A48" s="474"/>
      <c r="B48" s="648" t="s">
        <v>819</v>
      </c>
      <c r="C48" s="648"/>
      <c r="D48" s="648"/>
      <c r="E48" s="648"/>
      <c r="F48" s="648"/>
      <c r="G48" s="648"/>
      <c r="H48" s="648"/>
    </row>
  </sheetData>
  <sheetProtection algorithmName="SHA-512" hashValue="uBVw9GoOFSWeM4s2YKnXGCMdgTNI+poHokvEfKn2TgU8z5td969yaOWGLi0QpdSVggfbz+oRIiP0L83eBbBWTg==" saltValue="FUm1W57HlIOfQS6NhdBk4g==" spinCount="100000" sheet="1" selectLockedCells="1"/>
  <protectedRanges>
    <protectedRange sqref="E31:G43" name="Range2"/>
    <protectedRange sqref="D10:H27" name="Range1"/>
  </protectedRanges>
  <dataConsolidate link="1"/>
  <mergeCells count="37">
    <mergeCell ref="B43:D43"/>
    <mergeCell ref="B38:D38"/>
    <mergeCell ref="B39:D39"/>
    <mergeCell ref="B40:D40"/>
    <mergeCell ref="B45:H46"/>
    <mergeCell ref="K5:N5"/>
    <mergeCell ref="B42:D42"/>
    <mergeCell ref="B36:D36"/>
    <mergeCell ref="B29:H29"/>
    <mergeCell ref="B33:D33"/>
    <mergeCell ref="B32:D32"/>
    <mergeCell ref="B34:D34"/>
    <mergeCell ref="B35:D35"/>
    <mergeCell ref="I25:L25"/>
    <mergeCell ref="B37:D37"/>
    <mergeCell ref="B1:F1"/>
    <mergeCell ref="B7:H7"/>
    <mergeCell ref="B6:F6"/>
    <mergeCell ref="B4:H4"/>
    <mergeCell ref="B3:H3"/>
    <mergeCell ref="B2:E2"/>
    <mergeCell ref="B48:H48"/>
    <mergeCell ref="E31:F31"/>
    <mergeCell ref="E32:F32"/>
    <mergeCell ref="E33:F33"/>
    <mergeCell ref="E34:F34"/>
    <mergeCell ref="E35:F35"/>
    <mergeCell ref="E36:F36"/>
    <mergeCell ref="E37:F37"/>
    <mergeCell ref="E38:F38"/>
    <mergeCell ref="E39:F39"/>
    <mergeCell ref="E40:F40"/>
    <mergeCell ref="E41:F41"/>
    <mergeCell ref="E42:F42"/>
    <mergeCell ref="E43:F43"/>
    <mergeCell ref="B41:D41"/>
    <mergeCell ref="B47:G47"/>
  </mergeCells>
  <phoneticPr fontId="0" type="noConversion"/>
  <dataValidations count="3">
    <dataValidation type="list" showInputMessage="1" showErrorMessage="1" sqref="G10:G27 D10:E27" xr:uid="{00000000-0002-0000-0300-000000000000}">
      <formula1>"Select One, Yes, No"</formula1>
    </dataValidation>
    <dataValidation type="list" showInputMessage="1" showErrorMessage="1" sqref="F10:F27" xr:uid="{00000000-0002-0000-0300-000001000000}">
      <formula1>"Select One, Profit, Nonprofit, CHDO"</formula1>
    </dataValidation>
    <dataValidation type="list" showInputMessage="1" showErrorMessage="1" sqref="H10:H27" xr:uid="{00000000-0002-0000-0300-000002000000}">
      <formula1>"Select One, Owner, Developer, Contractor, Owner/Developer, Owner/Contractor, Developer/Contractor"</formula1>
    </dataValidation>
  </dataValidations>
  <hyperlinks>
    <hyperlink ref="B47" r:id="rId1" xr:uid="{0E93DC94-247E-4100-A4F6-5247D589314C}"/>
  </hyperlinks>
  <pageMargins left="0.25" right="0.25" top="0.25" bottom="0.5" header="0.25" footer="0.25"/>
  <pageSetup scale="78" firstPageNumber="3" orientation="portrait" r:id="rId2"/>
  <headerFooter>
    <oddHeader xml:space="preserve">&amp;R
</oddHeader>
    <oddFooter>&amp;L&amp;"Arial,Regular"HOME - HTF&amp;C&amp;"Arial,Regular"Page 4 of 30&amp;R&amp;"Arial,Regular"2023</oddFooter>
  </headerFooter>
  <ignoredErrors>
    <ignoredError sqref="A25:A29 A1 A49:A1048576 A30:A48 A7:A23 A2:A6" numberStoredAsText="1"/>
  </ignoredErrors>
  <extLst>
    <ext xmlns:x14="http://schemas.microsoft.com/office/spreadsheetml/2009/9/main" uri="{CCE6A557-97BC-4b89-ADB6-D9C93CAAB3DF}">
      <x14:dataValidations xmlns:xm="http://schemas.microsoft.com/office/excel/2006/main" count="1">
        <x14:dataValidation type="list" showInputMessage="1" showErrorMessage="1" xr:uid="{00000000-0002-0000-0300-000003000000}">
          <x14:formula1>
            <xm:f>'DO NOT DELETE - DROP DOWN LIST'!$C$3:$C$5</xm:f>
          </x14:formula1>
          <xm:sqref>F2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AU3042"/>
  <sheetViews>
    <sheetView showGridLines="0" zoomScaleNormal="100" workbookViewId="0">
      <selection activeCell="C6" sqref="C6"/>
    </sheetView>
  </sheetViews>
  <sheetFormatPr defaultColWidth="10.7109375" defaultRowHeight="12.75"/>
  <cols>
    <col min="1" max="1" width="3.5703125" style="24" bestFit="1" customWidth="1"/>
    <col min="2" max="2" width="2.7109375" style="14" customWidth="1"/>
    <col min="3" max="3" width="7.5703125" style="14" customWidth="1"/>
    <col min="4" max="4" width="2.7109375" style="14" customWidth="1"/>
    <col min="5" max="7" width="7.5703125" style="14" customWidth="1"/>
    <col min="8" max="8" width="8.85546875" style="14" customWidth="1"/>
    <col min="9" max="9" width="10.140625" style="14" customWidth="1"/>
    <col min="10" max="10" width="8" style="14" customWidth="1"/>
    <col min="11" max="11" width="17.7109375" style="14" customWidth="1"/>
    <col min="12" max="13" width="11.28515625" style="14" customWidth="1"/>
    <col min="14" max="14" width="12" style="14" customWidth="1"/>
    <col min="15" max="47" width="10.7109375" style="82"/>
    <col min="48" max="16384" width="10.7109375" style="14"/>
  </cols>
  <sheetData>
    <row r="1" spans="1:22">
      <c r="A1" s="21" t="s">
        <v>100</v>
      </c>
      <c r="B1" s="17" t="s">
        <v>188</v>
      </c>
      <c r="C1" s="17"/>
      <c r="D1" s="17"/>
      <c r="E1" s="17"/>
      <c r="F1" s="17"/>
      <c r="G1" s="17"/>
      <c r="H1" s="17"/>
      <c r="I1" s="17"/>
      <c r="J1" s="17"/>
      <c r="K1" s="17"/>
      <c r="L1" s="17"/>
      <c r="M1" s="17"/>
      <c r="N1" s="17"/>
    </row>
    <row r="2" spans="1:22" ht="9" customHeight="1">
      <c r="A2" s="21"/>
      <c r="B2" s="17"/>
      <c r="C2" s="17"/>
      <c r="D2" s="17"/>
      <c r="E2" s="17"/>
      <c r="F2" s="17"/>
      <c r="G2" s="17"/>
      <c r="H2" s="17"/>
      <c r="I2" s="17"/>
      <c r="J2" s="17"/>
      <c r="K2" s="17"/>
      <c r="L2" s="17"/>
      <c r="M2" s="17"/>
      <c r="N2" s="17"/>
    </row>
    <row r="3" spans="1:22" ht="13.15" customHeight="1">
      <c r="A3" s="256"/>
      <c r="B3" s="665" t="s">
        <v>240</v>
      </c>
      <c r="C3" s="665"/>
      <c r="D3" s="665"/>
      <c r="E3" s="665"/>
      <c r="F3" s="665"/>
      <c r="G3" s="665"/>
      <c r="H3" s="665"/>
      <c r="I3" s="665"/>
      <c r="J3" s="665"/>
      <c r="K3" s="665"/>
      <c r="L3" s="665"/>
      <c r="M3" s="665"/>
      <c r="N3" s="665"/>
    </row>
    <row r="4" spans="1:22" ht="7.15" customHeight="1">
      <c r="A4" s="256"/>
      <c r="B4" s="18"/>
      <c r="C4" s="180"/>
      <c r="D4" s="180"/>
      <c r="E4" s="180"/>
      <c r="F4" s="180"/>
      <c r="G4" s="180"/>
      <c r="H4" s="180"/>
      <c r="I4" s="180"/>
      <c r="J4" s="180"/>
      <c r="K4" s="180"/>
      <c r="L4" s="180"/>
      <c r="M4" s="180"/>
      <c r="N4" s="180"/>
    </row>
    <row r="5" spans="1:22" ht="12.6" customHeight="1">
      <c r="A5" s="21"/>
      <c r="B5" s="447" t="s">
        <v>1</v>
      </c>
      <c r="C5" s="665" t="s">
        <v>626</v>
      </c>
      <c r="D5" s="665"/>
      <c r="E5" s="665"/>
      <c r="F5" s="665"/>
      <c r="G5" s="665"/>
      <c r="H5" s="665"/>
      <c r="I5" s="665"/>
      <c r="J5" s="665"/>
      <c r="K5" s="665"/>
      <c r="L5" s="665"/>
      <c r="M5" s="665"/>
      <c r="N5" s="665"/>
    </row>
    <row r="6" spans="1:22" ht="13.15" customHeight="1">
      <c r="A6" s="17"/>
      <c r="B6" s="17"/>
      <c r="C6" s="386"/>
      <c r="D6" s="44" t="s">
        <v>254</v>
      </c>
      <c r="E6" s="44"/>
      <c r="F6" s="48"/>
      <c r="G6" s="44"/>
      <c r="H6" s="44"/>
      <c r="I6" s="44"/>
      <c r="J6" s="44"/>
      <c r="K6" s="44"/>
      <c r="L6" s="44"/>
      <c r="M6" s="44"/>
      <c r="N6" s="44"/>
    </row>
    <row r="7" spans="1:22">
      <c r="A7" s="17"/>
      <c r="B7" s="17"/>
      <c r="C7" s="386"/>
      <c r="D7" s="18" t="s">
        <v>255</v>
      </c>
      <c r="E7" s="18"/>
      <c r="F7" s="18"/>
      <c r="G7" s="18"/>
      <c r="H7" s="18"/>
      <c r="I7" s="18"/>
      <c r="J7" s="18"/>
      <c r="K7" s="18"/>
      <c r="L7" s="18"/>
      <c r="M7" s="18"/>
      <c r="N7" s="18"/>
    </row>
    <row r="8" spans="1:22">
      <c r="A8" s="17"/>
      <c r="B8" s="17"/>
      <c r="C8" s="72"/>
      <c r="D8" s="18"/>
      <c r="E8" s="18"/>
      <c r="F8" s="18"/>
      <c r="G8" s="18"/>
      <c r="H8" s="18"/>
      <c r="I8" s="18"/>
      <c r="J8" s="18"/>
      <c r="K8" s="18"/>
      <c r="L8" s="18"/>
      <c r="M8" s="18"/>
      <c r="N8" s="18"/>
    </row>
    <row r="9" spans="1:22" ht="26.65" customHeight="1">
      <c r="A9" s="257"/>
      <c r="B9" s="665" t="s">
        <v>706</v>
      </c>
      <c r="C9" s="665"/>
      <c r="D9" s="665"/>
      <c r="E9" s="665"/>
      <c r="F9" s="665"/>
      <c r="G9" s="665"/>
      <c r="H9" s="665"/>
      <c r="I9" s="665"/>
      <c r="J9" s="665"/>
      <c r="K9" s="665"/>
      <c r="L9" s="665"/>
      <c r="M9" s="665"/>
      <c r="N9" s="665"/>
    </row>
    <row r="10" spans="1:22" ht="10.15" customHeight="1">
      <c r="A10" s="17"/>
      <c r="B10" s="19"/>
      <c r="C10" s="18"/>
      <c r="D10" s="18"/>
      <c r="E10" s="18"/>
      <c r="F10" s="18"/>
      <c r="G10" s="18"/>
      <c r="H10" s="18"/>
      <c r="I10" s="18"/>
      <c r="J10" s="18"/>
      <c r="K10" s="18"/>
      <c r="L10" s="18"/>
      <c r="M10" s="18"/>
      <c r="N10" s="18"/>
    </row>
    <row r="11" spans="1:22">
      <c r="A11" s="17"/>
      <c r="B11" s="447" t="s">
        <v>2</v>
      </c>
      <c r="C11" s="17" t="s">
        <v>197</v>
      </c>
      <c r="D11" s="18"/>
      <c r="E11" s="18"/>
      <c r="F11" s="18"/>
      <c r="G11" s="18"/>
      <c r="H11" s="18"/>
      <c r="I11" s="18"/>
      <c r="J11" s="18"/>
      <c r="K11" s="18"/>
      <c r="L11" s="18"/>
      <c r="M11" s="18"/>
      <c r="N11" s="18"/>
    </row>
    <row r="12" spans="1:22">
      <c r="A12" s="17"/>
      <c r="B12" s="19"/>
      <c r="C12" s="386"/>
      <c r="D12" s="44" t="s">
        <v>241</v>
      </c>
      <c r="E12" s="44"/>
      <c r="F12" s="44"/>
      <c r="G12" s="44"/>
      <c r="H12" s="44"/>
      <c r="I12" s="44"/>
      <c r="J12" s="44"/>
      <c r="K12" s="44"/>
      <c r="L12" s="44"/>
      <c r="M12" s="44"/>
      <c r="N12" s="44"/>
    </row>
    <row r="13" spans="1:22" ht="12.6" customHeight="1">
      <c r="A13" s="257"/>
      <c r="B13" s="17"/>
      <c r="C13" s="386"/>
      <c r="D13" s="18" t="s">
        <v>242</v>
      </c>
      <c r="E13" s="18"/>
      <c r="F13" s="18"/>
      <c r="G13" s="18"/>
      <c r="H13" s="18"/>
      <c r="I13" s="18"/>
      <c r="J13" s="18"/>
      <c r="K13" s="18"/>
      <c r="L13" s="18"/>
      <c r="M13" s="18"/>
      <c r="N13" s="18"/>
    </row>
    <row r="14" spans="1:22" ht="13.15" customHeight="1">
      <c r="A14" s="257"/>
      <c r="B14" s="17"/>
      <c r="C14" s="19"/>
      <c r="D14" s="18"/>
      <c r="E14" s="18"/>
      <c r="F14" s="18"/>
      <c r="G14" s="18"/>
      <c r="H14" s="18"/>
      <c r="I14" s="18"/>
      <c r="J14" s="18"/>
      <c r="K14" s="18"/>
      <c r="L14" s="18"/>
      <c r="M14" s="18"/>
      <c r="N14" s="18"/>
    </row>
    <row r="15" spans="1:22" ht="32.25" customHeight="1">
      <c r="A15" s="257"/>
      <c r="B15" s="656" t="s">
        <v>898</v>
      </c>
      <c r="C15" s="656"/>
      <c r="D15" s="656"/>
      <c r="E15" s="656"/>
      <c r="F15" s="656"/>
      <c r="G15" s="656"/>
      <c r="H15" s="656"/>
      <c r="I15" s="656"/>
      <c r="J15" s="656"/>
      <c r="K15" s="656"/>
      <c r="L15" s="656"/>
      <c r="M15" s="656"/>
      <c r="N15" s="656"/>
      <c r="O15" s="658"/>
      <c r="P15" s="658"/>
      <c r="Q15" s="658"/>
      <c r="R15" s="658"/>
      <c r="S15" s="658"/>
      <c r="T15" s="658"/>
      <c r="U15" s="658"/>
      <c r="V15" s="658"/>
    </row>
    <row r="16" spans="1:22" ht="12.6" customHeight="1">
      <c r="A16" s="257"/>
      <c r="B16" s="40"/>
      <c r="C16" s="44"/>
      <c r="D16" s="44"/>
      <c r="E16" s="44"/>
      <c r="F16" s="44"/>
      <c r="G16" s="44"/>
      <c r="H16" s="44"/>
      <c r="I16" s="44"/>
      <c r="J16" s="44"/>
      <c r="K16" s="44"/>
      <c r="L16" s="44"/>
      <c r="M16" s="44"/>
      <c r="N16" s="44"/>
      <c r="O16" s="468"/>
      <c r="P16" s="468"/>
      <c r="Q16" s="468"/>
      <c r="R16" s="468"/>
      <c r="S16" s="468"/>
      <c r="T16" s="468"/>
      <c r="U16" s="468"/>
      <c r="V16" s="468"/>
    </row>
    <row r="17" spans="1:47">
      <c r="A17" s="21"/>
      <c r="B17" s="656" t="s">
        <v>256</v>
      </c>
      <c r="C17" s="656"/>
      <c r="D17" s="656"/>
      <c r="E17" s="656"/>
      <c r="F17" s="656"/>
      <c r="G17" s="656"/>
      <c r="H17" s="656"/>
      <c r="I17" s="656"/>
      <c r="J17" s="656"/>
      <c r="K17" s="656"/>
      <c r="L17" s="656"/>
      <c r="M17" s="656"/>
      <c r="N17" s="656"/>
    </row>
    <row r="18" spans="1:47" ht="13.15" customHeight="1">
      <c r="A18" s="21"/>
      <c r="B18" s="17"/>
      <c r="C18" s="17"/>
      <c r="D18" s="17"/>
      <c r="E18" s="17"/>
      <c r="F18" s="17"/>
      <c r="G18" s="17"/>
      <c r="H18" s="17"/>
      <c r="I18" s="17"/>
      <c r="J18" s="17"/>
      <c r="K18" s="17"/>
      <c r="L18" s="17"/>
      <c r="M18" s="17"/>
      <c r="N18" s="17"/>
    </row>
    <row r="19" spans="1:47" s="33" customFormat="1" ht="17.25" customHeight="1" thickBot="1">
      <c r="A19" s="21" t="s">
        <v>110</v>
      </c>
      <c r="B19" s="656" t="s">
        <v>379</v>
      </c>
      <c r="C19" s="656"/>
      <c r="D19" s="656"/>
      <c r="E19" s="656"/>
      <c r="F19" s="656"/>
      <c r="G19" s="656"/>
      <c r="H19" s="656"/>
      <c r="I19" s="656"/>
      <c r="J19" s="656"/>
      <c r="K19" s="656"/>
      <c r="L19" s="656"/>
      <c r="M19" s="656"/>
      <c r="N19" s="656"/>
      <c r="O19" s="286"/>
      <c r="P19" s="286"/>
      <c r="Q19" s="286"/>
      <c r="R19" s="286"/>
      <c r="S19" s="286"/>
      <c r="T19" s="286"/>
      <c r="U19" s="286"/>
      <c r="V19" s="286"/>
      <c r="W19" s="286"/>
      <c r="X19" s="286"/>
      <c r="Y19" s="286"/>
      <c r="Z19" s="286"/>
      <c r="AA19" s="286"/>
      <c r="AB19" s="286"/>
      <c r="AC19" s="286"/>
      <c r="AD19" s="286"/>
      <c r="AE19" s="286"/>
      <c r="AF19" s="286"/>
      <c r="AG19" s="286"/>
      <c r="AH19" s="286"/>
      <c r="AI19" s="286"/>
      <c r="AJ19" s="286"/>
      <c r="AK19" s="286"/>
      <c r="AL19" s="286"/>
      <c r="AM19" s="286"/>
      <c r="AN19" s="286"/>
      <c r="AO19" s="286"/>
      <c r="AP19" s="286"/>
      <c r="AQ19" s="286"/>
      <c r="AR19" s="286"/>
      <c r="AS19" s="286"/>
      <c r="AT19" s="286"/>
      <c r="AU19" s="286"/>
    </row>
    <row r="20" spans="1:47" s="12" customFormat="1" ht="15.75" customHeight="1" thickBot="1">
      <c r="A20" s="21"/>
      <c r="B20" s="17" t="s">
        <v>1</v>
      </c>
      <c r="C20" s="22" t="s">
        <v>92</v>
      </c>
      <c r="D20" s="22"/>
      <c r="E20" s="22"/>
      <c r="F20" s="22"/>
      <c r="G20" s="22"/>
      <c r="H20" s="581" t="s">
        <v>437</v>
      </c>
      <c r="I20" s="580"/>
      <c r="K20" s="45"/>
      <c r="L20" s="22"/>
      <c r="M20" s="22"/>
      <c r="N20" s="23"/>
      <c r="O20" s="54"/>
      <c r="P20" s="54"/>
      <c r="Q20" s="54"/>
      <c r="R20" s="54"/>
      <c r="S20" s="54"/>
      <c r="T20" s="54"/>
      <c r="U20" s="54"/>
      <c r="V20" s="54"/>
      <c r="W20" s="54"/>
      <c r="X20" s="54"/>
      <c r="Y20" s="54"/>
      <c r="Z20" s="54"/>
      <c r="AA20" s="54"/>
      <c r="AB20" s="54"/>
      <c r="AC20" s="54"/>
      <c r="AD20" s="54"/>
      <c r="AE20" s="54"/>
      <c r="AF20" s="54"/>
      <c r="AG20" s="54"/>
      <c r="AH20" s="54"/>
      <c r="AI20" s="54"/>
      <c r="AJ20" s="54"/>
      <c r="AK20" s="54"/>
      <c r="AL20" s="54"/>
      <c r="AM20" s="54"/>
      <c r="AN20" s="54"/>
      <c r="AO20" s="54"/>
      <c r="AP20" s="54"/>
      <c r="AQ20" s="54"/>
      <c r="AR20" s="54"/>
      <c r="AS20" s="54"/>
      <c r="AT20" s="54"/>
      <c r="AU20" s="54"/>
    </row>
    <row r="21" spans="1:47">
      <c r="A21" s="21"/>
      <c r="B21" s="447" t="s">
        <v>2</v>
      </c>
      <c r="C21" s="670" t="s">
        <v>131</v>
      </c>
      <c r="D21" s="670"/>
      <c r="E21" s="670"/>
      <c r="F21" s="670"/>
      <c r="G21" s="670"/>
      <c r="H21" s="670"/>
      <c r="I21" s="670"/>
      <c r="J21" s="670"/>
      <c r="K21" s="670"/>
      <c r="L21" s="670"/>
      <c r="M21" s="670"/>
      <c r="N21" s="670"/>
      <c r="P21" s="14"/>
      <c r="Q21" s="14"/>
      <c r="R21" s="14"/>
      <c r="S21" s="14"/>
      <c r="T21" s="14"/>
      <c r="U21" s="14"/>
      <c r="V21" s="14"/>
      <c r="W21" s="14"/>
    </row>
    <row r="22" spans="1:47" ht="9" customHeight="1" thickBot="1">
      <c r="A22" s="256"/>
      <c r="B22" s="18"/>
      <c r="C22" s="18"/>
      <c r="D22" s="18"/>
      <c r="E22" s="17"/>
      <c r="F22" s="17"/>
      <c r="G22" s="17"/>
      <c r="H22" s="17"/>
      <c r="I22" s="17"/>
      <c r="J22" s="18"/>
      <c r="K22" s="17"/>
      <c r="L22" s="17"/>
      <c r="M22" s="17"/>
      <c r="N22" s="17"/>
    </row>
    <row r="23" spans="1:47" ht="23.25" customHeight="1">
      <c r="A23" s="76"/>
      <c r="B23" s="668" t="s">
        <v>703</v>
      </c>
      <c r="C23" s="669"/>
      <c r="D23" s="669"/>
      <c r="E23" s="669"/>
      <c r="F23" s="669"/>
      <c r="G23" s="669"/>
      <c r="H23" s="669"/>
      <c r="I23" s="669"/>
      <c r="J23" s="669"/>
      <c r="K23" s="669"/>
      <c r="L23" s="666" t="s">
        <v>265</v>
      </c>
      <c r="M23" s="666"/>
      <c r="N23" s="667"/>
      <c r="O23" s="50"/>
      <c r="P23" s="50"/>
      <c r="Q23" s="50"/>
    </row>
    <row r="24" spans="1:47" ht="69" customHeight="1" thickBot="1">
      <c r="A24" s="76"/>
      <c r="B24" s="680" t="s">
        <v>845</v>
      </c>
      <c r="C24" s="673"/>
      <c r="D24" s="673"/>
      <c r="E24" s="673"/>
      <c r="F24" s="673"/>
      <c r="G24" s="673"/>
      <c r="H24" s="268" t="s">
        <v>66</v>
      </c>
      <c r="I24" s="268" t="s">
        <v>93</v>
      </c>
      <c r="J24" s="673" t="s">
        <v>796</v>
      </c>
      <c r="K24" s="673"/>
      <c r="L24" s="578" t="s">
        <v>266</v>
      </c>
      <c r="M24" s="578" t="s">
        <v>71</v>
      </c>
      <c r="N24" s="579" t="s">
        <v>357</v>
      </c>
      <c r="O24" s="671"/>
      <c r="P24" s="672"/>
      <c r="Q24" s="672"/>
      <c r="R24" s="672"/>
      <c r="S24" s="672"/>
      <c r="T24" s="672"/>
    </row>
    <row r="25" spans="1:47" ht="27.75" customHeight="1">
      <c r="A25" s="76"/>
      <c r="B25" s="678"/>
      <c r="C25" s="679"/>
      <c r="D25" s="679"/>
      <c r="E25" s="679"/>
      <c r="F25" s="679"/>
      <c r="G25" s="679"/>
      <c r="H25" s="574"/>
      <c r="I25" s="575" t="s">
        <v>437</v>
      </c>
      <c r="J25" s="679"/>
      <c r="K25" s="679"/>
      <c r="L25" s="576" t="s">
        <v>437</v>
      </c>
      <c r="M25" s="576" t="s">
        <v>437</v>
      </c>
      <c r="N25" s="577" t="s">
        <v>437</v>
      </c>
    </row>
    <row r="26" spans="1:47" ht="27.75" customHeight="1">
      <c r="A26" s="76"/>
      <c r="B26" s="674"/>
      <c r="C26" s="675"/>
      <c r="D26" s="675"/>
      <c r="E26" s="675"/>
      <c r="F26" s="675"/>
      <c r="G26" s="675"/>
      <c r="H26" s="387"/>
      <c r="I26" s="328" t="s">
        <v>437</v>
      </c>
      <c r="J26" s="675"/>
      <c r="K26" s="675"/>
      <c r="L26" s="141" t="s">
        <v>437</v>
      </c>
      <c r="M26" s="141" t="s">
        <v>437</v>
      </c>
      <c r="N26" s="388" t="s">
        <v>437</v>
      </c>
    </row>
    <row r="27" spans="1:47" ht="27.75" customHeight="1">
      <c r="A27" s="76"/>
      <c r="B27" s="674"/>
      <c r="C27" s="675"/>
      <c r="D27" s="675"/>
      <c r="E27" s="675"/>
      <c r="F27" s="675"/>
      <c r="G27" s="675"/>
      <c r="H27" s="387"/>
      <c r="I27" s="328" t="s">
        <v>437</v>
      </c>
      <c r="J27" s="675"/>
      <c r="K27" s="675"/>
      <c r="L27" s="141" t="s">
        <v>437</v>
      </c>
      <c r="M27" s="141" t="s">
        <v>437</v>
      </c>
      <c r="N27" s="388" t="s">
        <v>437</v>
      </c>
    </row>
    <row r="28" spans="1:47" ht="26.25" customHeight="1">
      <c r="A28" s="76"/>
      <c r="B28" s="674"/>
      <c r="C28" s="675"/>
      <c r="D28" s="675"/>
      <c r="E28" s="675"/>
      <c r="F28" s="675"/>
      <c r="G28" s="675"/>
      <c r="H28" s="387"/>
      <c r="I28" s="328" t="s">
        <v>437</v>
      </c>
      <c r="J28" s="675"/>
      <c r="K28" s="675"/>
      <c r="L28" s="141" t="s">
        <v>437</v>
      </c>
      <c r="M28" s="141" t="s">
        <v>437</v>
      </c>
      <c r="N28" s="388" t="s">
        <v>437</v>
      </c>
    </row>
    <row r="29" spans="1:47" ht="27.75" customHeight="1">
      <c r="A29" s="76"/>
      <c r="B29" s="674"/>
      <c r="C29" s="675"/>
      <c r="D29" s="675"/>
      <c r="E29" s="675"/>
      <c r="F29" s="675"/>
      <c r="G29" s="675"/>
      <c r="H29" s="387"/>
      <c r="I29" s="328" t="s">
        <v>437</v>
      </c>
      <c r="J29" s="675"/>
      <c r="K29" s="675"/>
      <c r="L29" s="141" t="s">
        <v>437</v>
      </c>
      <c r="M29" s="141" t="s">
        <v>437</v>
      </c>
      <c r="N29" s="388" t="s">
        <v>437</v>
      </c>
    </row>
    <row r="30" spans="1:47" ht="27.75" customHeight="1">
      <c r="A30" s="76"/>
      <c r="B30" s="674"/>
      <c r="C30" s="675"/>
      <c r="D30" s="675"/>
      <c r="E30" s="675"/>
      <c r="F30" s="675"/>
      <c r="G30" s="675"/>
      <c r="H30" s="387"/>
      <c r="I30" s="328" t="s">
        <v>437</v>
      </c>
      <c r="J30" s="675"/>
      <c r="K30" s="675"/>
      <c r="L30" s="141" t="s">
        <v>437</v>
      </c>
      <c r="M30" s="141" t="s">
        <v>437</v>
      </c>
      <c r="N30" s="388" t="s">
        <v>437</v>
      </c>
    </row>
    <row r="31" spans="1:47" ht="27.75" customHeight="1">
      <c r="A31" s="76"/>
      <c r="B31" s="674"/>
      <c r="C31" s="675"/>
      <c r="D31" s="675"/>
      <c r="E31" s="675"/>
      <c r="F31" s="675"/>
      <c r="G31" s="675"/>
      <c r="H31" s="387"/>
      <c r="I31" s="328" t="s">
        <v>437</v>
      </c>
      <c r="J31" s="675"/>
      <c r="K31" s="675"/>
      <c r="L31" s="141" t="s">
        <v>437</v>
      </c>
      <c r="M31" s="141" t="s">
        <v>437</v>
      </c>
      <c r="N31" s="388" t="s">
        <v>437</v>
      </c>
    </row>
    <row r="32" spans="1:47" ht="27.75" customHeight="1">
      <c r="A32" s="76"/>
      <c r="B32" s="674"/>
      <c r="C32" s="675"/>
      <c r="D32" s="675"/>
      <c r="E32" s="675"/>
      <c r="F32" s="675"/>
      <c r="G32" s="675"/>
      <c r="H32" s="387"/>
      <c r="I32" s="328" t="s">
        <v>437</v>
      </c>
      <c r="J32" s="675"/>
      <c r="K32" s="675"/>
      <c r="L32" s="141" t="s">
        <v>437</v>
      </c>
      <c r="M32" s="141" t="s">
        <v>437</v>
      </c>
      <c r="N32" s="388" t="s">
        <v>437</v>
      </c>
    </row>
    <row r="33" spans="1:47" ht="24" customHeight="1">
      <c r="A33" s="76"/>
      <c r="B33" s="674"/>
      <c r="C33" s="675"/>
      <c r="D33" s="675"/>
      <c r="E33" s="675"/>
      <c r="F33" s="675"/>
      <c r="G33" s="675"/>
      <c r="H33" s="387"/>
      <c r="I33" s="328" t="s">
        <v>437</v>
      </c>
      <c r="J33" s="675"/>
      <c r="K33" s="675"/>
      <c r="L33" s="141" t="s">
        <v>437</v>
      </c>
      <c r="M33" s="141" t="s">
        <v>437</v>
      </c>
      <c r="N33" s="388" t="s">
        <v>437</v>
      </c>
    </row>
    <row r="34" spans="1:47" ht="26.25" customHeight="1">
      <c r="A34" s="76"/>
      <c r="B34" s="674"/>
      <c r="C34" s="675"/>
      <c r="D34" s="675"/>
      <c r="E34" s="675"/>
      <c r="F34" s="675"/>
      <c r="G34" s="675"/>
      <c r="H34" s="387"/>
      <c r="I34" s="328" t="s">
        <v>437</v>
      </c>
      <c r="J34" s="675"/>
      <c r="K34" s="675"/>
      <c r="L34" s="141" t="s">
        <v>437</v>
      </c>
      <c r="M34" s="141" t="s">
        <v>437</v>
      </c>
      <c r="N34" s="388" t="s">
        <v>437</v>
      </c>
    </row>
    <row r="35" spans="1:47" ht="26.25" customHeight="1">
      <c r="A35" s="76"/>
      <c r="B35" s="674"/>
      <c r="C35" s="675"/>
      <c r="D35" s="675"/>
      <c r="E35" s="675"/>
      <c r="F35" s="675"/>
      <c r="G35" s="675"/>
      <c r="H35" s="387"/>
      <c r="I35" s="328" t="s">
        <v>437</v>
      </c>
      <c r="J35" s="675"/>
      <c r="K35" s="675"/>
      <c r="L35" s="141" t="s">
        <v>437</v>
      </c>
      <c r="M35" s="141" t="s">
        <v>437</v>
      </c>
      <c r="N35" s="388" t="s">
        <v>437</v>
      </c>
    </row>
    <row r="36" spans="1:47" ht="26.25" customHeight="1">
      <c r="A36" s="76"/>
      <c r="B36" s="674"/>
      <c r="C36" s="675"/>
      <c r="D36" s="675"/>
      <c r="E36" s="675"/>
      <c r="F36" s="675"/>
      <c r="G36" s="675"/>
      <c r="H36" s="387"/>
      <c r="I36" s="328" t="s">
        <v>437</v>
      </c>
      <c r="J36" s="675"/>
      <c r="K36" s="675"/>
      <c r="L36" s="141" t="s">
        <v>437</v>
      </c>
      <c r="M36" s="141" t="s">
        <v>437</v>
      </c>
      <c r="N36" s="388" t="s">
        <v>437</v>
      </c>
    </row>
    <row r="37" spans="1:47" s="47" customFormat="1" ht="25.5" customHeight="1">
      <c r="A37" s="76"/>
      <c r="B37" s="674"/>
      <c r="C37" s="675"/>
      <c r="D37" s="675"/>
      <c r="E37" s="675"/>
      <c r="F37" s="675"/>
      <c r="G37" s="675"/>
      <c r="H37" s="387"/>
      <c r="I37" s="328" t="s">
        <v>437</v>
      </c>
      <c r="J37" s="675"/>
      <c r="K37" s="675"/>
      <c r="L37" s="141" t="s">
        <v>437</v>
      </c>
      <c r="M37" s="141" t="s">
        <v>437</v>
      </c>
      <c r="N37" s="388" t="s">
        <v>437</v>
      </c>
      <c r="O37" s="54"/>
      <c r="P37" s="54"/>
      <c r="Q37" s="82"/>
      <c r="R37" s="82"/>
      <c r="S37" s="82"/>
      <c r="T37" s="82"/>
      <c r="U37" s="82"/>
      <c r="V37" s="82"/>
      <c r="W37" s="82"/>
      <c r="X37" s="82"/>
      <c r="Y37" s="82"/>
      <c r="Z37" s="82"/>
      <c r="AA37" s="82"/>
      <c r="AB37" s="82"/>
      <c r="AC37" s="82"/>
      <c r="AD37" s="82"/>
      <c r="AE37" s="82"/>
      <c r="AF37" s="82"/>
      <c r="AG37" s="82"/>
      <c r="AH37" s="82"/>
      <c r="AI37" s="82"/>
      <c r="AJ37" s="82"/>
      <c r="AK37" s="82"/>
      <c r="AL37" s="82"/>
      <c r="AM37" s="82"/>
      <c r="AN37" s="82"/>
      <c r="AO37" s="82"/>
      <c r="AP37" s="82"/>
      <c r="AQ37" s="82"/>
      <c r="AR37" s="82"/>
      <c r="AS37" s="82"/>
      <c r="AT37" s="82"/>
      <c r="AU37" s="82"/>
    </row>
    <row r="38" spans="1:47" s="47" customFormat="1" ht="26.25" customHeight="1">
      <c r="A38" s="76"/>
      <c r="B38" s="674"/>
      <c r="C38" s="675"/>
      <c r="D38" s="675"/>
      <c r="E38" s="675"/>
      <c r="F38" s="675"/>
      <c r="G38" s="675"/>
      <c r="H38" s="387"/>
      <c r="I38" s="328" t="s">
        <v>437</v>
      </c>
      <c r="J38" s="675"/>
      <c r="K38" s="675"/>
      <c r="L38" s="141" t="s">
        <v>437</v>
      </c>
      <c r="M38" s="141" t="s">
        <v>437</v>
      </c>
      <c r="N38" s="388" t="s">
        <v>437</v>
      </c>
      <c r="O38" s="671"/>
      <c r="P38" s="672"/>
      <c r="Q38" s="672"/>
      <c r="R38" s="672"/>
      <c r="S38" s="672"/>
      <c r="T38" s="672"/>
      <c r="U38" s="82"/>
      <c r="V38" s="82"/>
      <c r="W38" s="82"/>
      <c r="X38" s="82"/>
      <c r="Y38" s="82"/>
      <c r="Z38" s="82"/>
      <c r="AA38" s="82"/>
      <c r="AB38" s="82"/>
      <c r="AC38" s="82"/>
      <c r="AD38" s="82"/>
      <c r="AE38" s="82"/>
      <c r="AF38" s="82"/>
      <c r="AG38" s="82"/>
      <c r="AH38" s="82"/>
      <c r="AI38" s="82"/>
      <c r="AJ38" s="82"/>
      <c r="AK38" s="82"/>
      <c r="AL38" s="82"/>
      <c r="AM38" s="82"/>
      <c r="AN38" s="82"/>
      <c r="AO38" s="82"/>
      <c r="AP38" s="82"/>
      <c r="AQ38" s="82"/>
      <c r="AR38" s="82"/>
      <c r="AS38" s="82"/>
      <c r="AT38" s="82"/>
      <c r="AU38" s="82"/>
    </row>
    <row r="39" spans="1:47" s="2" customFormat="1" ht="27" customHeight="1">
      <c r="A39" s="76"/>
      <c r="B39" s="674"/>
      <c r="C39" s="675"/>
      <c r="D39" s="675"/>
      <c r="E39" s="675"/>
      <c r="F39" s="675"/>
      <c r="G39" s="675"/>
      <c r="H39" s="387"/>
      <c r="I39" s="328" t="s">
        <v>437</v>
      </c>
      <c r="J39" s="675"/>
      <c r="K39" s="675"/>
      <c r="L39" s="141" t="s">
        <v>437</v>
      </c>
      <c r="M39" s="141" t="s">
        <v>437</v>
      </c>
      <c r="N39" s="388" t="s">
        <v>437</v>
      </c>
      <c r="O39" s="82"/>
      <c r="P39" s="82"/>
    </row>
    <row r="40" spans="1:47" ht="27.95" customHeight="1">
      <c r="A40" s="76"/>
      <c r="B40" s="674"/>
      <c r="C40" s="675"/>
      <c r="D40" s="675"/>
      <c r="E40" s="675"/>
      <c r="F40" s="675"/>
      <c r="G40" s="675"/>
      <c r="H40" s="387"/>
      <c r="I40" s="328" t="s">
        <v>437</v>
      </c>
      <c r="J40" s="675"/>
      <c r="K40" s="675"/>
      <c r="L40" s="141" t="s">
        <v>437</v>
      </c>
      <c r="M40" s="141" t="s">
        <v>437</v>
      </c>
      <c r="N40" s="388" t="s">
        <v>437</v>
      </c>
    </row>
    <row r="41" spans="1:47" ht="27.95" customHeight="1">
      <c r="A41" s="76"/>
      <c r="B41" s="674"/>
      <c r="C41" s="675"/>
      <c r="D41" s="675"/>
      <c r="E41" s="675"/>
      <c r="F41" s="675"/>
      <c r="G41" s="675"/>
      <c r="H41" s="387"/>
      <c r="I41" s="328" t="s">
        <v>437</v>
      </c>
      <c r="J41" s="675"/>
      <c r="K41" s="675"/>
      <c r="L41" s="141" t="s">
        <v>437</v>
      </c>
      <c r="M41" s="141" t="s">
        <v>437</v>
      </c>
      <c r="N41" s="388" t="s">
        <v>437</v>
      </c>
    </row>
    <row r="42" spans="1:47" ht="27.95" customHeight="1" thickBot="1">
      <c r="A42" s="76"/>
      <c r="B42" s="676"/>
      <c r="C42" s="677"/>
      <c r="D42" s="677"/>
      <c r="E42" s="677"/>
      <c r="F42" s="677"/>
      <c r="G42" s="677"/>
      <c r="H42" s="389"/>
      <c r="I42" s="390" t="s">
        <v>437</v>
      </c>
      <c r="J42" s="677"/>
      <c r="K42" s="677"/>
      <c r="L42" s="391" t="s">
        <v>437</v>
      </c>
      <c r="M42" s="391" t="s">
        <v>437</v>
      </c>
      <c r="N42" s="392" t="s">
        <v>437</v>
      </c>
    </row>
    <row r="43" spans="1:47" ht="9.6" customHeight="1">
      <c r="A43" s="76"/>
      <c r="B43" s="77"/>
      <c r="C43" s="77"/>
      <c r="D43" s="77"/>
      <c r="E43" s="77"/>
      <c r="F43" s="77"/>
      <c r="G43" s="78"/>
      <c r="H43" s="77"/>
      <c r="I43" s="77"/>
      <c r="J43" s="77"/>
      <c r="K43" s="79"/>
      <c r="L43" s="53"/>
      <c r="M43" s="53"/>
      <c r="N43" s="53"/>
    </row>
    <row r="44" spans="1:47" ht="18" customHeight="1">
      <c r="A44" s="80"/>
      <c r="B44" s="684" t="s">
        <v>851</v>
      </c>
      <c r="C44" s="684"/>
      <c r="D44" s="684"/>
      <c r="E44" s="684"/>
      <c r="F44" s="684"/>
      <c r="G44" s="684"/>
      <c r="H44" s="684"/>
      <c r="I44" s="684"/>
      <c r="J44" s="684"/>
      <c r="K44" s="684"/>
      <c r="L44" s="684"/>
      <c r="M44" s="684"/>
      <c r="N44" s="684"/>
    </row>
    <row r="45" spans="1:47" ht="43.5" customHeight="1">
      <c r="B45" s="683" t="s">
        <v>856</v>
      </c>
      <c r="C45" s="683"/>
      <c r="D45" s="683"/>
      <c r="E45" s="683"/>
      <c r="F45" s="683"/>
      <c r="G45" s="683"/>
      <c r="H45" s="683"/>
      <c r="I45" s="683"/>
      <c r="J45" s="683"/>
      <c r="K45" s="683"/>
      <c r="L45" s="683"/>
      <c r="M45" s="683"/>
      <c r="N45" s="683"/>
      <c r="P45" s="685"/>
      <c r="Q45" s="685"/>
      <c r="R45" s="685"/>
    </row>
    <row r="46" spans="1:47" s="47" customFormat="1" ht="18" customHeight="1">
      <c r="A46" s="81"/>
      <c r="B46" s="2"/>
      <c r="C46" s="2"/>
      <c r="D46" s="2"/>
      <c r="E46" s="2"/>
      <c r="F46" s="2"/>
      <c r="G46" s="2"/>
      <c r="H46" s="2"/>
      <c r="I46" s="2"/>
      <c r="J46" s="2"/>
      <c r="K46" s="2"/>
      <c r="L46" s="2"/>
      <c r="M46" s="2"/>
      <c r="N46" s="2"/>
      <c r="O46" s="82"/>
      <c r="P46" s="82"/>
      <c r="Q46" s="82"/>
      <c r="R46" s="82"/>
      <c r="S46" s="82"/>
      <c r="T46" s="82"/>
      <c r="U46" s="82"/>
      <c r="V46" s="82"/>
      <c r="W46" s="82"/>
      <c r="X46" s="82"/>
      <c r="Y46" s="82"/>
      <c r="Z46" s="82"/>
      <c r="AA46" s="82"/>
      <c r="AB46" s="82"/>
      <c r="AC46" s="82"/>
      <c r="AD46" s="82"/>
      <c r="AE46" s="82"/>
      <c r="AF46" s="82"/>
      <c r="AG46" s="82"/>
      <c r="AH46" s="82"/>
      <c r="AI46" s="82"/>
      <c r="AJ46" s="82"/>
      <c r="AK46" s="82"/>
      <c r="AL46" s="82"/>
      <c r="AM46" s="82"/>
      <c r="AN46" s="82"/>
      <c r="AO46" s="82"/>
      <c r="AP46" s="82"/>
      <c r="AQ46" s="82"/>
      <c r="AR46" s="82"/>
      <c r="AS46" s="82"/>
      <c r="AT46" s="82"/>
      <c r="AU46" s="82"/>
    </row>
    <row r="47" spans="1:47" s="47" customFormat="1">
      <c r="A47" s="76"/>
      <c r="B47" s="682"/>
      <c r="C47" s="682"/>
      <c r="D47" s="682"/>
      <c r="E47" s="682"/>
      <c r="F47" s="682"/>
      <c r="G47" s="682"/>
      <c r="H47" s="682"/>
      <c r="I47" s="682"/>
      <c r="J47" s="682"/>
      <c r="K47" s="682"/>
      <c r="L47" s="682"/>
      <c r="M47" s="682"/>
      <c r="N47" s="682"/>
      <c r="O47" s="82"/>
      <c r="P47" s="82"/>
      <c r="Q47" s="82"/>
      <c r="R47" s="82"/>
      <c r="S47" s="82"/>
      <c r="T47" s="82"/>
      <c r="U47" s="82"/>
      <c r="V47" s="82"/>
      <c r="W47" s="82"/>
      <c r="X47" s="82"/>
      <c r="Y47" s="82"/>
      <c r="Z47" s="82"/>
      <c r="AA47" s="82"/>
      <c r="AB47" s="82"/>
      <c r="AC47" s="82"/>
      <c r="AD47" s="82"/>
      <c r="AE47" s="82"/>
      <c r="AF47" s="82"/>
      <c r="AG47" s="82"/>
      <c r="AH47" s="82"/>
      <c r="AI47" s="82"/>
      <c r="AJ47" s="82"/>
      <c r="AK47" s="82"/>
      <c r="AL47" s="82"/>
      <c r="AM47" s="82"/>
      <c r="AN47" s="82"/>
      <c r="AO47" s="82"/>
      <c r="AP47" s="82"/>
      <c r="AQ47" s="82"/>
      <c r="AR47" s="82"/>
      <c r="AS47" s="82"/>
      <c r="AT47" s="82"/>
      <c r="AU47" s="82"/>
    </row>
    <row r="48" spans="1:47" s="47" customFormat="1">
      <c r="A48" s="76"/>
      <c r="B48" s="682"/>
      <c r="C48" s="682"/>
      <c r="D48" s="682"/>
      <c r="E48" s="682"/>
      <c r="F48" s="682"/>
      <c r="G48" s="682"/>
      <c r="H48" s="682"/>
      <c r="O48" s="82"/>
      <c r="P48" s="82"/>
      <c r="Q48" s="82"/>
      <c r="R48" s="82"/>
      <c r="S48" s="82"/>
      <c r="T48" s="82"/>
      <c r="U48" s="82"/>
      <c r="V48" s="82"/>
      <c r="W48" s="82"/>
      <c r="X48" s="82"/>
      <c r="Y48" s="82"/>
      <c r="Z48" s="82"/>
      <c r="AA48" s="82"/>
      <c r="AB48" s="82"/>
      <c r="AC48" s="82"/>
      <c r="AD48" s="82"/>
      <c r="AE48" s="82"/>
      <c r="AF48" s="82"/>
      <c r="AG48" s="82"/>
      <c r="AH48" s="82"/>
      <c r="AI48" s="82"/>
      <c r="AJ48" s="82"/>
      <c r="AK48" s="82"/>
      <c r="AL48" s="82"/>
      <c r="AM48" s="82"/>
      <c r="AN48" s="82"/>
      <c r="AO48" s="82"/>
      <c r="AP48" s="82"/>
      <c r="AQ48" s="82"/>
      <c r="AR48" s="82"/>
      <c r="AS48" s="82"/>
      <c r="AT48" s="82"/>
      <c r="AU48" s="82"/>
    </row>
    <row r="49" spans="1:47" s="47" customFormat="1">
      <c r="A49" s="76"/>
      <c r="B49" s="681"/>
      <c r="C49" s="681"/>
      <c r="D49" s="681"/>
      <c r="E49" s="681"/>
      <c r="F49" s="681"/>
      <c r="G49" s="681"/>
      <c r="H49" s="681"/>
      <c r="I49" s="681"/>
      <c r="J49" s="681"/>
      <c r="O49" s="82"/>
      <c r="P49" s="82"/>
      <c r="Q49" s="82"/>
      <c r="R49" s="82"/>
      <c r="S49" s="82"/>
      <c r="T49" s="82"/>
      <c r="U49" s="82"/>
      <c r="V49" s="82"/>
      <c r="W49" s="82"/>
      <c r="X49" s="82"/>
      <c r="Y49" s="82"/>
      <c r="Z49" s="82"/>
      <c r="AA49" s="82"/>
      <c r="AB49" s="82"/>
      <c r="AC49" s="82"/>
      <c r="AD49" s="82"/>
      <c r="AE49" s="82"/>
      <c r="AF49" s="82"/>
      <c r="AG49" s="82"/>
      <c r="AH49" s="82"/>
      <c r="AI49" s="82"/>
      <c r="AJ49" s="82"/>
      <c r="AK49" s="82"/>
      <c r="AL49" s="82"/>
      <c r="AM49" s="82"/>
      <c r="AN49" s="82"/>
      <c r="AO49" s="82"/>
      <c r="AP49" s="82"/>
      <c r="AQ49" s="82"/>
      <c r="AR49" s="82"/>
      <c r="AS49" s="82"/>
      <c r="AT49" s="82"/>
      <c r="AU49" s="82"/>
    </row>
    <row r="50" spans="1:47" s="47" customFormat="1">
      <c r="A50" s="76"/>
      <c r="O50" s="82"/>
      <c r="P50" s="82"/>
      <c r="Q50" s="82"/>
      <c r="R50" s="82"/>
      <c r="S50" s="82"/>
      <c r="T50" s="82"/>
      <c r="U50" s="82"/>
      <c r="V50" s="82"/>
      <c r="W50" s="82"/>
      <c r="X50" s="82"/>
      <c r="Y50" s="82"/>
      <c r="Z50" s="82"/>
      <c r="AA50" s="82"/>
      <c r="AB50" s="82"/>
      <c r="AC50" s="82"/>
      <c r="AD50" s="82"/>
      <c r="AE50" s="82"/>
      <c r="AF50" s="82"/>
      <c r="AG50" s="82"/>
      <c r="AH50" s="82"/>
      <c r="AI50" s="82"/>
      <c r="AJ50" s="82"/>
      <c r="AK50" s="82"/>
      <c r="AL50" s="82"/>
      <c r="AM50" s="82"/>
      <c r="AN50" s="82"/>
      <c r="AO50" s="82"/>
      <c r="AP50" s="82"/>
      <c r="AQ50" s="82"/>
      <c r="AR50" s="82"/>
      <c r="AS50" s="82"/>
      <c r="AT50" s="82"/>
      <c r="AU50" s="82"/>
    </row>
    <row r="51" spans="1:47" s="47" customFormat="1">
      <c r="A51" s="76"/>
      <c r="O51" s="82"/>
      <c r="P51" s="82"/>
      <c r="Q51" s="82"/>
      <c r="R51" s="82"/>
      <c r="S51" s="82"/>
      <c r="T51" s="82"/>
      <c r="U51" s="82"/>
      <c r="V51" s="82"/>
      <c r="W51" s="82"/>
      <c r="X51" s="82"/>
      <c r="Y51" s="82"/>
      <c r="Z51" s="82"/>
      <c r="AA51" s="82"/>
      <c r="AB51" s="82"/>
      <c r="AC51" s="82"/>
      <c r="AD51" s="82"/>
      <c r="AE51" s="82"/>
      <c r="AF51" s="82"/>
      <c r="AG51" s="82"/>
      <c r="AH51" s="82"/>
      <c r="AI51" s="82"/>
      <c r="AJ51" s="82"/>
      <c r="AK51" s="82"/>
      <c r="AL51" s="82"/>
      <c r="AM51" s="82"/>
      <c r="AN51" s="82"/>
      <c r="AO51" s="82"/>
      <c r="AP51" s="82"/>
      <c r="AQ51" s="82"/>
      <c r="AR51" s="82"/>
      <c r="AS51" s="82"/>
      <c r="AT51" s="82"/>
      <c r="AU51" s="82"/>
    </row>
    <row r="52" spans="1:47" s="47" customFormat="1">
      <c r="A52" s="76"/>
      <c r="O52" s="82"/>
      <c r="P52" s="82"/>
      <c r="Q52" s="82"/>
      <c r="R52" s="82"/>
      <c r="S52" s="82"/>
      <c r="T52" s="82"/>
      <c r="U52" s="82"/>
      <c r="V52" s="82"/>
      <c r="W52" s="82"/>
      <c r="X52" s="82"/>
      <c r="Y52" s="82"/>
      <c r="Z52" s="82"/>
      <c r="AA52" s="82"/>
      <c r="AB52" s="82"/>
      <c r="AC52" s="82"/>
      <c r="AD52" s="82"/>
      <c r="AE52" s="82"/>
      <c r="AF52" s="82"/>
      <c r="AG52" s="82"/>
      <c r="AH52" s="82"/>
      <c r="AI52" s="82"/>
      <c r="AJ52" s="82"/>
      <c r="AK52" s="82"/>
      <c r="AL52" s="82"/>
      <c r="AM52" s="82"/>
      <c r="AN52" s="82"/>
      <c r="AO52" s="82"/>
      <c r="AP52" s="82"/>
      <c r="AQ52" s="82"/>
      <c r="AR52" s="82"/>
      <c r="AS52" s="82"/>
      <c r="AT52" s="82"/>
      <c r="AU52" s="82"/>
    </row>
    <row r="53" spans="1:47" s="47" customFormat="1">
      <c r="O53" s="82"/>
      <c r="P53" s="82"/>
      <c r="Q53" s="82"/>
      <c r="R53" s="82"/>
      <c r="S53" s="82"/>
      <c r="T53" s="82"/>
      <c r="U53" s="82"/>
      <c r="V53" s="82"/>
      <c r="W53" s="82"/>
      <c r="X53" s="82"/>
      <c r="Y53" s="82"/>
      <c r="Z53" s="82"/>
      <c r="AA53" s="82"/>
      <c r="AB53" s="82"/>
      <c r="AC53" s="82"/>
      <c r="AD53" s="82"/>
      <c r="AE53" s="82"/>
      <c r="AF53" s="82"/>
      <c r="AG53" s="82"/>
      <c r="AH53" s="82"/>
      <c r="AI53" s="82"/>
      <c r="AJ53" s="82"/>
      <c r="AK53" s="82"/>
      <c r="AL53" s="82"/>
      <c r="AM53" s="82"/>
      <c r="AN53" s="82"/>
      <c r="AO53" s="82"/>
      <c r="AP53" s="82"/>
      <c r="AQ53" s="82"/>
      <c r="AR53" s="82"/>
      <c r="AS53" s="82"/>
      <c r="AT53" s="82"/>
      <c r="AU53" s="82"/>
    </row>
    <row r="54" spans="1:47" s="47" customFormat="1">
      <c r="O54" s="82"/>
      <c r="P54" s="82"/>
      <c r="Q54" s="82"/>
      <c r="R54" s="82"/>
      <c r="S54" s="82"/>
      <c r="T54" s="82"/>
      <c r="U54" s="82"/>
      <c r="V54" s="82"/>
      <c r="W54" s="82"/>
      <c r="X54" s="82"/>
      <c r="Y54" s="82"/>
      <c r="Z54" s="82"/>
      <c r="AA54" s="82"/>
      <c r="AB54" s="82"/>
      <c r="AC54" s="82"/>
      <c r="AD54" s="82"/>
      <c r="AE54" s="82"/>
      <c r="AF54" s="82"/>
      <c r="AG54" s="82"/>
      <c r="AH54" s="82"/>
      <c r="AI54" s="82"/>
      <c r="AJ54" s="82"/>
      <c r="AK54" s="82"/>
      <c r="AL54" s="82"/>
      <c r="AM54" s="82"/>
      <c r="AN54" s="82"/>
      <c r="AO54" s="82"/>
      <c r="AP54" s="82"/>
      <c r="AQ54" s="82"/>
      <c r="AR54" s="82"/>
      <c r="AS54" s="82"/>
      <c r="AT54" s="82"/>
      <c r="AU54" s="82"/>
    </row>
    <row r="55" spans="1:47" s="47" customFormat="1">
      <c r="O55" s="82"/>
      <c r="P55" s="82"/>
      <c r="Q55" s="82"/>
      <c r="R55" s="82"/>
      <c r="S55" s="82"/>
      <c r="T55" s="82"/>
      <c r="U55" s="82"/>
      <c r="V55" s="82"/>
      <c r="W55" s="82"/>
      <c r="X55" s="82"/>
      <c r="Y55" s="82"/>
      <c r="Z55" s="82"/>
      <c r="AA55" s="82"/>
      <c r="AB55" s="82"/>
      <c r="AC55" s="82"/>
      <c r="AD55" s="82"/>
      <c r="AE55" s="82"/>
      <c r="AF55" s="82"/>
      <c r="AG55" s="82"/>
      <c r="AH55" s="82"/>
      <c r="AI55" s="82"/>
      <c r="AJ55" s="82"/>
      <c r="AK55" s="82"/>
      <c r="AL55" s="82"/>
      <c r="AM55" s="82"/>
      <c r="AN55" s="82"/>
      <c r="AO55" s="82"/>
      <c r="AP55" s="82"/>
      <c r="AQ55" s="82"/>
      <c r="AR55" s="82"/>
      <c r="AS55" s="82"/>
      <c r="AT55" s="82"/>
      <c r="AU55" s="82"/>
    </row>
    <row r="56" spans="1:47" s="47" customFormat="1">
      <c r="A56" s="76"/>
      <c r="O56" s="82"/>
      <c r="P56" s="82"/>
      <c r="Q56" s="82"/>
      <c r="R56" s="82"/>
      <c r="S56" s="82"/>
      <c r="T56" s="82"/>
      <c r="U56" s="82"/>
      <c r="V56" s="82"/>
      <c r="W56" s="82"/>
      <c r="X56" s="82"/>
      <c r="Y56" s="82"/>
      <c r="Z56" s="82"/>
      <c r="AA56" s="82"/>
      <c r="AB56" s="82"/>
      <c r="AC56" s="82"/>
      <c r="AD56" s="82"/>
      <c r="AE56" s="82"/>
      <c r="AF56" s="82"/>
      <c r="AG56" s="82"/>
      <c r="AH56" s="82"/>
      <c r="AI56" s="82"/>
      <c r="AJ56" s="82"/>
      <c r="AK56" s="82"/>
      <c r="AL56" s="82"/>
      <c r="AM56" s="82"/>
      <c r="AN56" s="82"/>
      <c r="AO56" s="82"/>
      <c r="AP56" s="82"/>
      <c r="AQ56" s="82"/>
      <c r="AR56" s="82"/>
      <c r="AS56" s="82"/>
      <c r="AT56" s="82"/>
      <c r="AU56" s="82"/>
    </row>
    <row r="57" spans="1:47" s="47" customFormat="1">
      <c r="A57" s="76"/>
      <c r="O57" s="82"/>
      <c r="P57" s="82"/>
      <c r="Q57" s="82"/>
      <c r="R57" s="82"/>
      <c r="S57" s="82"/>
      <c r="T57" s="82"/>
      <c r="U57" s="82"/>
      <c r="V57" s="82"/>
      <c r="W57" s="82"/>
      <c r="X57" s="82"/>
      <c r="Y57" s="82"/>
      <c r="Z57" s="82"/>
      <c r="AA57" s="82"/>
      <c r="AB57" s="82"/>
      <c r="AC57" s="82"/>
      <c r="AD57" s="82"/>
      <c r="AE57" s="82"/>
      <c r="AF57" s="82"/>
      <c r="AG57" s="82"/>
      <c r="AH57" s="82"/>
      <c r="AI57" s="82"/>
      <c r="AJ57" s="82"/>
      <c r="AK57" s="82"/>
      <c r="AL57" s="82"/>
      <c r="AM57" s="82"/>
      <c r="AN57" s="82"/>
      <c r="AO57" s="82"/>
      <c r="AP57" s="82"/>
      <c r="AQ57" s="82"/>
      <c r="AR57" s="82"/>
      <c r="AS57" s="82"/>
      <c r="AT57" s="82"/>
      <c r="AU57" s="82"/>
    </row>
    <row r="58" spans="1:47" s="47" customFormat="1">
      <c r="A58" s="76"/>
      <c r="O58" s="82"/>
      <c r="P58" s="82"/>
      <c r="Q58" s="82"/>
      <c r="R58" s="82"/>
      <c r="S58" s="82"/>
      <c r="T58" s="82"/>
      <c r="U58" s="82"/>
      <c r="V58" s="82"/>
      <c r="W58" s="82"/>
      <c r="X58" s="82"/>
      <c r="Y58" s="82"/>
      <c r="Z58" s="82"/>
      <c r="AA58" s="82"/>
      <c r="AB58" s="82"/>
      <c r="AC58" s="82"/>
      <c r="AD58" s="82"/>
      <c r="AE58" s="82"/>
      <c r="AF58" s="82"/>
      <c r="AG58" s="82"/>
      <c r="AH58" s="82"/>
      <c r="AI58" s="82"/>
      <c r="AJ58" s="82"/>
      <c r="AK58" s="82"/>
      <c r="AL58" s="82"/>
      <c r="AM58" s="82"/>
      <c r="AN58" s="82"/>
      <c r="AO58" s="82"/>
      <c r="AP58" s="82"/>
      <c r="AQ58" s="82"/>
      <c r="AR58" s="82"/>
      <c r="AS58" s="82"/>
      <c r="AT58" s="82"/>
      <c r="AU58" s="82"/>
    </row>
    <row r="59" spans="1:47" s="47" customFormat="1">
      <c r="A59" s="76"/>
      <c r="O59" s="82"/>
      <c r="P59" s="82"/>
      <c r="Q59" s="82"/>
      <c r="R59" s="82"/>
      <c r="S59" s="82"/>
      <c r="T59" s="82"/>
      <c r="U59" s="82"/>
      <c r="V59" s="82"/>
      <c r="W59" s="82"/>
      <c r="X59" s="82"/>
      <c r="Y59" s="82"/>
      <c r="Z59" s="82"/>
      <c r="AA59" s="82"/>
      <c r="AB59" s="82"/>
      <c r="AC59" s="82"/>
      <c r="AD59" s="82"/>
      <c r="AE59" s="82"/>
      <c r="AF59" s="82"/>
      <c r="AG59" s="82"/>
      <c r="AH59" s="82"/>
      <c r="AI59" s="82"/>
      <c r="AJ59" s="82"/>
      <c r="AK59" s="82"/>
      <c r="AL59" s="82"/>
      <c r="AM59" s="82"/>
      <c r="AN59" s="82"/>
      <c r="AO59" s="82"/>
      <c r="AP59" s="82"/>
      <c r="AQ59" s="82"/>
      <c r="AR59" s="82"/>
      <c r="AS59" s="82"/>
      <c r="AT59" s="82"/>
      <c r="AU59" s="82"/>
    </row>
    <row r="60" spans="1:47" s="47" customFormat="1">
      <c r="A60" s="76"/>
      <c r="O60" s="82"/>
      <c r="P60" s="82"/>
      <c r="Q60" s="82"/>
      <c r="R60" s="82"/>
      <c r="S60" s="82"/>
      <c r="T60" s="82"/>
      <c r="U60" s="82"/>
      <c r="V60" s="82"/>
      <c r="W60" s="82"/>
      <c r="X60" s="82"/>
      <c r="Y60" s="82"/>
      <c r="Z60" s="82"/>
      <c r="AA60" s="82"/>
      <c r="AB60" s="82"/>
      <c r="AC60" s="82"/>
      <c r="AD60" s="82"/>
      <c r="AE60" s="82"/>
      <c r="AF60" s="82"/>
      <c r="AG60" s="82"/>
      <c r="AH60" s="82"/>
      <c r="AI60" s="82"/>
      <c r="AJ60" s="82"/>
      <c r="AK60" s="82"/>
      <c r="AL60" s="82"/>
      <c r="AM60" s="82"/>
      <c r="AN60" s="82"/>
      <c r="AO60" s="82"/>
      <c r="AP60" s="82"/>
      <c r="AQ60" s="82"/>
      <c r="AR60" s="82"/>
      <c r="AS60" s="82"/>
      <c r="AT60" s="82"/>
      <c r="AU60" s="82"/>
    </row>
    <row r="61" spans="1:47" s="47" customFormat="1">
      <c r="A61" s="76"/>
      <c r="O61" s="82"/>
      <c r="P61" s="82"/>
      <c r="Q61" s="82"/>
      <c r="R61" s="82"/>
      <c r="S61" s="82"/>
      <c r="T61" s="82"/>
      <c r="U61" s="82"/>
      <c r="V61" s="82"/>
      <c r="W61" s="82"/>
      <c r="X61" s="82"/>
      <c r="Y61" s="82"/>
      <c r="Z61" s="82"/>
      <c r="AA61" s="82"/>
      <c r="AB61" s="82"/>
      <c r="AC61" s="82"/>
      <c r="AD61" s="82"/>
      <c r="AE61" s="82"/>
      <c r="AF61" s="82"/>
      <c r="AG61" s="82"/>
      <c r="AH61" s="82"/>
      <c r="AI61" s="82"/>
      <c r="AJ61" s="82"/>
      <c r="AK61" s="82"/>
      <c r="AL61" s="82"/>
      <c r="AM61" s="82"/>
      <c r="AN61" s="82"/>
      <c r="AO61" s="82"/>
      <c r="AP61" s="82"/>
      <c r="AQ61" s="82"/>
      <c r="AR61" s="82"/>
      <c r="AS61" s="82"/>
      <c r="AT61" s="82"/>
      <c r="AU61" s="82"/>
    </row>
    <row r="62" spans="1:47" s="47" customFormat="1">
      <c r="A62" s="76"/>
      <c r="O62" s="82"/>
      <c r="P62" s="82"/>
      <c r="Q62" s="82"/>
      <c r="R62" s="82"/>
      <c r="S62" s="82"/>
      <c r="T62" s="82"/>
      <c r="U62" s="82"/>
      <c r="V62" s="82"/>
      <c r="W62" s="82"/>
      <c r="X62" s="82"/>
      <c r="Y62" s="82"/>
      <c r="Z62" s="82"/>
      <c r="AA62" s="82"/>
      <c r="AB62" s="82"/>
      <c r="AC62" s="82"/>
      <c r="AD62" s="82"/>
      <c r="AE62" s="82"/>
      <c r="AF62" s="82"/>
      <c r="AG62" s="82"/>
      <c r="AH62" s="82"/>
      <c r="AI62" s="82"/>
      <c r="AJ62" s="82"/>
      <c r="AK62" s="82"/>
      <c r="AL62" s="82"/>
      <c r="AM62" s="82"/>
      <c r="AN62" s="82"/>
      <c r="AO62" s="82"/>
      <c r="AP62" s="82"/>
      <c r="AQ62" s="82"/>
      <c r="AR62" s="82"/>
      <c r="AS62" s="82"/>
      <c r="AT62" s="82"/>
      <c r="AU62" s="82"/>
    </row>
    <row r="63" spans="1:47" s="47" customFormat="1">
      <c r="A63" s="76"/>
      <c r="O63" s="82"/>
      <c r="P63" s="82"/>
      <c r="Q63" s="82"/>
      <c r="R63" s="82"/>
      <c r="S63" s="82"/>
      <c r="T63" s="82"/>
      <c r="U63" s="82"/>
      <c r="V63" s="82"/>
      <c r="W63" s="82"/>
      <c r="X63" s="82"/>
      <c r="Y63" s="82"/>
      <c r="Z63" s="82"/>
      <c r="AA63" s="82"/>
      <c r="AB63" s="82"/>
      <c r="AC63" s="82"/>
      <c r="AD63" s="82"/>
      <c r="AE63" s="82"/>
      <c r="AF63" s="82"/>
      <c r="AG63" s="82"/>
      <c r="AH63" s="82"/>
      <c r="AI63" s="82"/>
      <c r="AJ63" s="82"/>
      <c r="AK63" s="82"/>
      <c r="AL63" s="82"/>
      <c r="AM63" s="82"/>
      <c r="AN63" s="82"/>
      <c r="AO63" s="82"/>
      <c r="AP63" s="82"/>
      <c r="AQ63" s="82"/>
      <c r="AR63" s="82"/>
      <c r="AS63" s="82"/>
      <c r="AT63" s="82"/>
      <c r="AU63" s="82"/>
    </row>
    <row r="64" spans="1:47" s="47" customFormat="1">
      <c r="A64" s="76"/>
      <c r="O64" s="82"/>
      <c r="P64" s="82"/>
      <c r="Q64" s="82"/>
      <c r="R64" s="82"/>
      <c r="S64" s="82"/>
      <c r="T64" s="82"/>
      <c r="U64" s="82"/>
      <c r="V64" s="82"/>
      <c r="W64" s="82"/>
      <c r="X64" s="82"/>
      <c r="Y64" s="82"/>
      <c r="Z64" s="82"/>
      <c r="AA64" s="82"/>
      <c r="AB64" s="82"/>
      <c r="AC64" s="82"/>
      <c r="AD64" s="82"/>
      <c r="AE64" s="82"/>
      <c r="AF64" s="82"/>
      <c r="AG64" s="82"/>
      <c r="AH64" s="82"/>
      <c r="AI64" s="82"/>
      <c r="AJ64" s="82"/>
      <c r="AK64" s="82"/>
      <c r="AL64" s="82"/>
      <c r="AM64" s="82"/>
      <c r="AN64" s="82"/>
      <c r="AO64" s="82"/>
      <c r="AP64" s="82"/>
      <c r="AQ64" s="82"/>
      <c r="AR64" s="82"/>
      <c r="AS64" s="82"/>
      <c r="AT64" s="82"/>
      <c r="AU64" s="82"/>
    </row>
    <row r="65" spans="1:47" s="47" customFormat="1">
      <c r="A65" s="76"/>
      <c r="O65" s="82"/>
      <c r="P65" s="82"/>
      <c r="Q65" s="82"/>
      <c r="R65" s="82"/>
      <c r="S65" s="82"/>
      <c r="T65" s="82"/>
      <c r="U65" s="82"/>
      <c r="V65" s="82"/>
      <c r="W65" s="82"/>
      <c r="X65" s="82"/>
      <c r="Y65" s="82"/>
      <c r="Z65" s="82"/>
      <c r="AA65" s="82"/>
      <c r="AB65" s="82"/>
      <c r="AC65" s="82"/>
      <c r="AD65" s="82"/>
      <c r="AE65" s="82"/>
      <c r="AF65" s="82"/>
      <c r="AG65" s="82"/>
      <c r="AH65" s="82"/>
      <c r="AI65" s="82"/>
      <c r="AJ65" s="82"/>
      <c r="AK65" s="82"/>
      <c r="AL65" s="82"/>
      <c r="AM65" s="82"/>
      <c r="AN65" s="82"/>
      <c r="AO65" s="82"/>
      <c r="AP65" s="82"/>
      <c r="AQ65" s="82"/>
      <c r="AR65" s="82"/>
      <c r="AS65" s="82"/>
      <c r="AT65" s="82"/>
      <c r="AU65" s="82"/>
    </row>
    <row r="66" spans="1:47" s="47" customFormat="1">
      <c r="A66" s="76"/>
      <c r="O66" s="82"/>
      <c r="P66" s="82"/>
      <c r="Q66" s="82"/>
      <c r="R66" s="82"/>
      <c r="S66" s="82"/>
      <c r="T66" s="82"/>
      <c r="U66" s="82"/>
      <c r="V66" s="82"/>
      <c r="W66" s="82"/>
      <c r="X66" s="82"/>
      <c r="Y66" s="82"/>
      <c r="Z66" s="82"/>
      <c r="AA66" s="82"/>
      <c r="AB66" s="82"/>
      <c r="AC66" s="82"/>
      <c r="AD66" s="82"/>
      <c r="AE66" s="82"/>
      <c r="AF66" s="82"/>
      <c r="AG66" s="82"/>
      <c r="AH66" s="82"/>
      <c r="AI66" s="82"/>
      <c r="AJ66" s="82"/>
      <c r="AK66" s="82"/>
      <c r="AL66" s="82"/>
      <c r="AM66" s="82"/>
      <c r="AN66" s="82"/>
      <c r="AO66" s="82"/>
      <c r="AP66" s="82"/>
      <c r="AQ66" s="82"/>
      <c r="AR66" s="82"/>
      <c r="AS66" s="82"/>
      <c r="AT66" s="82"/>
      <c r="AU66" s="82"/>
    </row>
    <row r="67" spans="1:47" s="47" customFormat="1">
      <c r="A67" s="76"/>
      <c r="O67" s="82"/>
      <c r="P67" s="82"/>
      <c r="Q67" s="82"/>
      <c r="R67" s="82"/>
      <c r="S67" s="82"/>
      <c r="T67" s="82"/>
      <c r="U67" s="82"/>
      <c r="V67" s="82"/>
      <c r="W67" s="82"/>
      <c r="X67" s="82"/>
      <c r="Y67" s="82"/>
      <c r="Z67" s="82"/>
      <c r="AA67" s="82"/>
      <c r="AB67" s="82"/>
      <c r="AC67" s="82"/>
      <c r="AD67" s="82"/>
      <c r="AE67" s="82"/>
      <c r="AF67" s="82"/>
      <c r="AG67" s="82"/>
      <c r="AH67" s="82"/>
      <c r="AI67" s="82"/>
      <c r="AJ67" s="82"/>
      <c r="AK67" s="82"/>
      <c r="AL67" s="82"/>
      <c r="AM67" s="82"/>
      <c r="AN67" s="82"/>
      <c r="AO67" s="82"/>
      <c r="AP67" s="82"/>
      <c r="AQ67" s="82"/>
      <c r="AR67" s="82"/>
      <c r="AS67" s="82"/>
      <c r="AT67" s="82"/>
      <c r="AU67" s="82"/>
    </row>
    <row r="68" spans="1:47" s="47" customFormat="1">
      <c r="A68" s="76"/>
      <c r="O68" s="82"/>
      <c r="P68" s="82"/>
      <c r="Q68" s="82"/>
      <c r="R68" s="82"/>
      <c r="S68" s="82"/>
      <c r="T68" s="82"/>
      <c r="U68" s="82"/>
      <c r="V68" s="82"/>
      <c r="W68" s="82"/>
      <c r="X68" s="82"/>
      <c r="Y68" s="82"/>
      <c r="Z68" s="82"/>
      <c r="AA68" s="82"/>
      <c r="AB68" s="82"/>
      <c r="AC68" s="82"/>
      <c r="AD68" s="82"/>
      <c r="AE68" s="82"/>
      <c r="AF68" s="82"/>
      <c r="AG68" s="82"/>
      <c r="AH68" s="82"/>
      <c r="AI68" s="82"/>
      <c r="AJ68" s="82"/>
      <c r="AK68" s="82"/>
      <c r="AL68" s="82"/>
      <c r="AM68" s="82"/>
      <c r="AN68" s="82"/>
      <c r="AO68" s="82"/>
      <c r="AP68" s="82"/>
      <c r="AQ68" s="82"/>
      <c r="AR68" s="82"/>
      <c r="AS68" s="82"/>
      <c r="AT68" s="82"/>
      <c r="AU68" s="82"/>
    </row>
    <row r="69" spans="1:47" s="47" customFormat="1">
      <c r="A69" s="76"/>
      <c r="O69" s="82"/>
      <c r="P69" s="82"/>
      <c r="Q69" s="82"/>
      <c r="R69" s="82"/>
      <c r="S69" s="82"/>
      <c r="T69" s="82"/>
      <c r="U69" s="82"/>
      <c r="V69" s="82"/>
      <c r="W69" s="82"/>
      <c r="X69" s="82"/>
      <c r="Y69" s="82"/>
      <c r="Z69" s="82"/>
      <c r="AA69" s="82"/>
      <c r="AB69" s="82"/>
      <c r="AC69" s="82"/>
      <c r="AD69" s="82"/>
      <c r="AE69" s="82"/>
      <c r="AF69" s="82"/>
      <c r="AG69" s="82"/>
      <c r="AH69" s="82"/>
      <c r="AI69" s="82"/>
      <c r="AJ69" s="82"/>
      <c r="AK69" s="82"/>
      <c r="AL69" s="82"/>
      <c r="AM69" s="82"/>
      <c r="AN69" s="82"/>
      <c r="AO69" s="82"/>
      <c r="AP69" s="82"/>
      <c r="AQ69" s="82"/>
      <c r="AR69" s="82"/>
      <c r="AS69" s="82"/>
      <c r="AT69" s="82"/>
      <c r="AU69" s="82"/>
    </row>
    <row r="70" spans="1:47" s="47" customFormat="1">
      <c r="A70" s="76"/>
      <c r="O70" s="82"/>
      <c r="P70" s="82"/>
      <c r="Q70" s="82"/>
      <c r="R70" s="82"/>
      <c r="S70" s="82"/>
      <c r="T70" s="82"/>
      <c r="U70" s="82"/>
      <c r="V70" s="82"/>
      <c r="W70" s="82"/>
      <c r="X70" s="82"/>
      <c r="Y70" s="82"/>
      <c r="Z70" s="82"/>
      <c r="AA70" s="82"/>
      <c r="AB70" s="82"/>
      <c r="AC70" s="82"/>
      <c r="AD70" s="82"/>
      <c r="AE70" s="82"/>
      <c r="AF70" s="82"/>
      <c r="AG70" s="82"/>
      <c r="AH70" s="82"/>
      <c r="AI70" s="82"/>
      <c r="AJ70" s="82"/>
      <c r="AK70" s="82"/>
      <c r="AL70" s="82"/>
      <c r="AM70" s="82"/>
      <c r="AN70" s="82"/>
      <c r="AO70" s="82"/>
      <c r="AP70" s="82"/>
      <c r="AQ70" s="82"/>
      <c r="AR70" s="82"/>
      <c r="AS70" s="82"/>
      <c r="AT70" s="82"/>
      <c r="AU70" s="82"/>
    </row>
    <row r="71" spans="1:47" s="47" customFormat="1">
      <c r="A71" s="76"/>
      <c r="O71" s="82"/>
      <c r="P71" s="82"/>
      <c r="Q71" s="82"/>
      <c r="R71" s="82"/>
      <c r="S71" s="82"/>
      <c r="T71" s="82"/>
      <c r="U71" s="82"/>
      <c r="V71" s="82"/>
      <c r="W71" s="82"/>
      <c r="X71" s="82"/>
      <c r="Y71" s="82"/>
      <c r="Z71" s="82"/>
      <c r="AA71" s="82"/>
      <c r="AB71" s="82"/>
      <c r="AC71" s="82"/>
      <c r="AD71" s="82"/>
      <c r="AE71" s="82"/>
      <c r="AF71" s="82"/>
      <c r="AG71" s="82"/>
      <c r="AH71" s="82"/>
      <c r="AI71" s="82"/>
      <c r="AJ71" s="82"/>
      <c r="AK71" s="82"/>
      <c r="AL71" s="82"/>
      <c r="AM71" s="82"/>
      <c r="AN71" s="82"/>
      <c r="AO71" s="82"/>
      <c r="AP71" s="82"/>
      <c r="AQ71" s="82"/>
      <c r="AR71" s="82"/>
      <c r="AS71" s="82"/>
      <c r="AT71" s="82"/>
      <c r="AU71" s="82"/>
    </row>
    <row r="72" spans="1:47" s="47" customFormat="1">
      <c r="A72" s="76"/>
      <c r="O72" s="82"/>
      <c r="P72" s="82"/>
      <c r="Q72" s="82"/>
      <c r="R72" s="82"/>
      <c r="S72" s="82"/>
      <c r="T72" s="82"/>
      <c r="U72" s="82"/>
      <c r="V72" s="82"/>
      <c r="W72" s="82"/>
      <c r="X72" s="82"/>
      <c r="Y72" s="82"/>
      <c r="Z72" s="82"/>
      <c r="AA72" s="82"/>
      <c r="AB72" s="82"/>
      <c r="AC72" s="82"/>
      <c r="AD72" s="82"/>
      <c r="AE72" s="82"/>
      <c r="AF72" s="82"/>
      <c r="AG72" s="82"/>
      <c r="AH72" s="82"/>
      <c r="AI72" s="82"/>
      <c r="AJ72" s="82"/>
      <c r="AK72" s="82"/>
      <c r="AL72" s="82"/>
      <c r="AM72" s="82"/>
      <c r="AN72" s="82"/>
      <c r="AO72" s="82"/>
      <c r="AP72" s="82"/>
      <c r="AQ72" s="82"/>
      <c r="AR72" s="82"/>
      <c r="AS72" s="82"/>
      <c r="AT72" s="82"/>
      <c r="AU72" s="82"/>
    </row>
    <row r="73" spans="1:47" s="47" customFormat="1">
      <c r="A73" s="76"/>
      <c r="O73" s="82"/>
      <c r="P73" s="82"/>
      <c r="Q73" s="82"/>
      <c r="R73" s="82"/>
      <c r="S73" s="82"/>
      <c r="T73" s="82"/>
      <c r="U73" s="82"/>
      <c r="V73" s="82"/>
      <c r="W73" s="82"/>
      <c r="X73" s="82"/>
      <c r="Y73" s="82"/>
      <c r="Z73" s="82"/>
      <c r="AA73" s="82"/>
      <c r="AB73" s="82"/>
      <c r="AC73" s="82"/>
      <c r="AD73" s="82"/>
      <c r="AE73" s="82"/>
      <c r="AF73" s="82"/>
      <c r="AG73" s="82"/>
      <c r="AH73" s="82"/>
      <c r="AI73" s="82"/>
      <c r="AJ73" s="82"/>
      <c r="AK73" s="82"/>
      <c r="AL73" s="82"/>
      <c r="AM73" s="82"/>
      <c r="AN73" s="82"/>
      <c r="AO73" s="82"/>
      <c r="AP73" s="82"/>
      <c r="AQ73" s="82"/>
      <c r="AR73" s="82"/>
      <c r="AS73" s="82"/>
      <c r="AT73" s="82"/>
      <c r="AU73" s="82"/>
    </row>
    <row r="74" spans="1:47" s="47" customFormat="1">
      <c r="A74" s="76"/>
      <c r="O74" s="82"/>
      <c r="P74" s="82"/>
      <c r="Q74" s="82"/>
      <c r="R74" s="82"/>
      <c r="S74" s="82"/>
      <c r="T74" s="82"/>
      <c r="U74" s="82"/>
      <c r="V74" s="82"/>
      <c r="W74" s="82"/>
      <c r="X74" s="82"/>
      <c r="Y74" s="82"/>
      <c r="Z74" s="82"/>
      <c r="AA74" s="82"/>
      <c r="AB74" s="82"/>
      <c r="AC74" s="82"/>
      <c r="AD74" s="82"/>
      <c r="AE74" s="82"/>
      <c r="AF74" s="82"/>
      <c r="AG74" s="82"/>
      <c r="AH74" s="82"/>
      <c r="AI74" s="82"/>
      <c r="AJ74" s="82"/>
      <c r="AK74" s="82"/>
      <c r="AL74" s="82"/>
      <c r="AM74" s="82"/>
      <c r="AN74" s="82"/>
      <c r="AO74" s="82"/>
      <c r="AP74" s="82"/>
      <c r="AQ74" s="82"/>
      <c r="AR74" s="82"/>
      <c r="AS74" s="82"/>
      <c r="AT74" s="82"/>
      <c r="AU74" s="82"/>
    </row>
    <row r="75" spans="1:47" s="47" customFormat="1">
      <c r="A75" s="76"/>
      <c r="O75" s="82"/>
      <c r="P75" s="82"/>
      <c r="Q75" s="82"/>
      <c r="R75" s="82"/>
      <c r="S75" s="82"/>
      <c r="T75" s="82"/>
      <c r="U75" s="82"/>
      <c r="V75" s="82"/>
      <c r="W75" s="82"/>
      <c r="X75" s="82"/>
      <c r="Y75" s="82"/>
      <c r="Z75" s="82"/>
      <c r="AA75" s="82"/>
      <c r="AB75" s="82"/>
      <c r="AC75" s="82"/>
      <c r="AD75" s="82"/>
      <c r="AE75" s="82"/>
      <c r="AF75" s="82"/>
      <c r="AG75" s="82"/>
      <c r="AH75" s="82"/>
      <c r="AI75" s="82"/>
      <c r="AJ75" s="82"/>
      <c r="AK75" s="82"/>
      <c r="AL75" s="82"/>
      <c r="AM75" s="82"/>
      <c r="AN75" s="82"/>
      <c r="AO75" s="82"/>
      <c r="AP75" s="82"/>
      <c r="AQ75" s="82"/>
      <c r="AR75" s="82"/>
      <c r="AS75" s="82"/>
      <c r="AT75" s="82"/>
      <c r="AU75" s="82"/>
    </row>
    <row r="76" spans="1:47" s="47" customFormat="1">
      <c r="A76" s="76"/>
      <c r="O76" s="82"/>
      <c r="P76" s="82"/>
      <c r="Q76" s="82"/>
      <c r="R76" s="82"/>
      <c r="S76" s="82"/>
      <c r="T76" s="82"/>
      <c r="U76" s="82"/>
      <c r="V76" s="82"/>
      <c r="W76" s="82"/>
      <c r="X76" s="82"/>
      <c r="Y76" s="82"/>
      <c r="Z76" s="82"/>
      <c r="AA76" s="82"/>
      <c r="AB76" s="82"/>
      <c r="AC76" s="82"/>
      <c r="AD76" s="82"/>
      <c r="AE76" s="82"/>
      <c r="AF76" s="82"/>
      <c r="AG76" s="82"/>
      <c r="AH76" s="82"/>
      <c r="AI76" s="82"/>
      <c r="AJ76" s="82"/>
      <c r="AK76" s="82"/>
      <c r="AL76" s="82"/>
      <c r="AM76" s="82"/>
      <c r="AN76" s="82"/>
      <c r="AO76" s="82"/>
      <c r="AP76" s="82"/>
      <c r="AQ76" s="82"/>
      <c r="AR76" s="82"/>
      <c r="AS76" s="82"/>
      <c r="AT76" s="82"/>
      <c r="AU76" s="82"/>
    </row>
    <row r="77" spans="1:47" s="47" customFormat="1">
      <c r="A77" s="76"/>
      <c r="O77" s="82"/>
      <c r="P77" s="82"/>
      <c r="Q77" s="82"/>
      <c r="R77" s="82"/>
      <c r="S77" s="82"/>
      <c r="T77" s="82"/>
      <c r="U77" s="82"/>
      <c r="V77" s="82"/>
      <c r="W77" s="82"/>
      <c r="X77" s="82"/>
      <c r="Y77" s="82"/>
      <c r="Z77" s="82"/>
      <c r="AA77" s="82"/>
      <c r="AB77" s="82"/>
      <c r="AC77" s="82"/>
      <c r="AD77" s="82"/>
      <c r="AE77" s="82"/>
      <c r="AF77" s="82"/>
      <c r="AG77" s="82"/>
      <c r="AH77" s="82"/>
      <c r="AI77" s="82"/>
      <c r="AJ77" s="82"/>
      <c r="AK77" s="82"/>
      <c r="AL77" s="82"/>
      <c r="AM77" s="82"/>
      <c r="AN77" s="82"/>
      <c r="AO77" s="82"/>
      <c r="AP77" s="82"/>
      <c r="AQ77" s="82"/>
      <c r="AR77" s="82"/>
      <c r="AS77" s="82"/>
      <c r="AT77" s="82"/>
      <c r="AU77" s="82"/>
    </row>
    <row r="78" spans="1:47" s="47" customFormat="1">
      <c r="A78" s="76"/>
      <c r="O78" s="82"/>
      <c r="P78" s="82"/>
      <c r="Q78" s="82"/>
      <c r="R78" s="82"/>
      <c r="S78" s="82"/>
      <c r="T78" s="82"/>
      <c r="U78" s="82"/>
      <c r="V78" s="82"/>
      <c r="W78" s="82"/>
      <c r="X78" s="82"/>
      <c r="Y78" s="82"/>
      <c r="Z78" s="82"/>
      <c r="AA78" s="82"/>
      <c r="AB78" s="82"/>
      <c r="AC78" s="82"/>
      <c r="AD78" s="82"/>
      <c r="AE78" s="82"/>
      <c r="AF78" s="82"/>
      <c r="AG78" s="82"/>
      <c r="AH78" s="82"/>
      <c r="AI78" s="82"/>
      <c r="AJ78" s="82"/>
      <c r="AK78" s="82"/>
      <c r="AL78" s="82"/>
      <c r="AM78" s="82"/>
      <c r="AN78" s="82"/>
      <c r="AO78" s="82"/>
      <c r="AP78" s="82"/>
      <c r="AQ78" s="82"/>
      <c r="AR78" s="82"/>
      <c r="AS78" s="82"/>
      <c r="AT78" s="82"/>
      <c r="AU78" s="82"/>
    </row>
    <row r="79" spans="1:47" s="47" customFormat="1">
      <c r="A79" s="76"/>
      <c r="O79" s="82"/>
      <c r="P79" s="82"/>
      <c r="Q79" s="82"/>
      <c r="R79" s="82"/>
      <c r="S79" s="82"/>
      <c r="T79" s="82"/>
      <c r="U79" s="82"/>
      <c r="V79" s="82"/>
      <c r="W79" s="82"/>
      <c r="X79" s="82"/>
      <c r="Y79" s="82"/>
      <c r="Z79" s="82"/>
      <c r="AA79" s="82"/>
      <c r="AB79" s="82"/>
      <c r="AC79" s="82"/>
      <c r="AD79" s="82"/>
      <c r="AE79" s="82"/>
      <c r="AF79" s="82"/>
      <c r="AG79" s="82"/>
      <c r="AH79" s="82"/>
      <c r="AI79" s="82"/>
      <c r="AJ79" s="82"/>
      <c r="AK79" s="82"/>
      <c r="AL79" s="82"/>
      <c r="AM79" s="82"/>
      <c r="AN79" s="82"/>
      <c r="AO79" s="82"/>
      <c r="AP79" s="82"/>
      <c r="AQ79" s="82"/>
      <c r="AR79" s="82"/>
      <c r="AS79" s="82"/>
      <c r="AT79" s="82"/>
      <c r="AU79" s="82"/>
    </row>
    <row r="80" spans="1:47" s="47" customFormat="1">
      <c r="A80" s="76"/>
      <c r="O80" s="82"/>
      <c r="P80" s="82"/>
      <c r="Q80" s="82"/>
      <c r="R80" s="82"/>
      <c r="S80" s="82"/>
      <c r="T80" s="82"/>
      <c r="U80" s="82"/>
      <c r="V80" s="82"/>
      <c r="W80" s="82"/>
      <c r="X80" s="82"/>
      <c r="Y80" s="82"/>
      <c r="Z80" s="82"/>
      <c r="AA80" s="82"/>
      <c r="AB80" s="82"/>
      <c r="AC80" s="82"/>
      <c r="AD80" s="82"/>
      <c r="AE80" s="82"/>
      <c r="AF80" s="82"/>
      <c r="AG80" s="82"/>
      <c r="AH80" s="82"/>
      <c r="AI80" s="82"/>
      <c r="AJ80" s="82"/>
      <c r="AK80" s="82"/>
      <c r="AL80" s="82"/>
      <c r="AM80" s="82"/>
      <c r="AN80" s="82"/>
      <c r="AO80" s="82"/>
      <c r="AP80" s="82"/>
      <c r="AQ80" s="82"/>
      <c r="AR80" s="82"/>
      <c r="AS80" s="82"/>
      <c r="AT80" s="82"/>
      <c r="AU80" s="82"/>
    </row>
    <row r="81" spans="1:47" s="47" customFormat="1">
      <c r="A81" s="76"/>
      <c r="O81" s="82"/>
      <c r="P81" s="82"/>
      <c r="Q81" s="82"/>
      <c r="R81" s="82"/>
      <c r="S81" s="82"/>
      <c r="T81" s="82"/>
      <c r="U81" s="82"/>
      <c r="V81" s="82"/>
      <c r="W81" s="82"/>
      <c r="X81" s="82"/>
      <c r="Y81" s="82"/>
      <c r="Z81" s="82"/>
      <c r="AA81" s="82"/>
      <c r="AB81" s="82"/>
      <c r="AC81" s="82"/>
      <c r="AD81" s="82"/>
      <c r="AE81" s="82"/>
      <c r="AF81" s="82"/>
      <c r="AG81" s="82"/>
      <c r="AH81" s="82"/>
      <c r="AI81" s="82"/>
      <c r="AJ81" s="82"/>
      <c r="AK81" s="82"/>
      <c r="AL81" s="82"/>
      <c r="AM81" s="82"/>
      <c r="AN81" s="82"/>
      <c r="AO81" s="82"/>
      <c r="AP81" s="82"/>
      <c r="AQ81" s="82"/>
      <c r="AR81" s="82"/>
      <c r="AS81" s="82"/>
      <c r="AT81" s="82"/>
      <c r="AU81" s="82"/>
    </row>
    <row r="82" spans="1:47" s="47" customFormat="1">
      <c r="A82" s="76"/>
      <c r="O82" s="82"/>
      <c r="P82" s="82"/>
      <c r="Q82" s="82"/>
      <c r="R82" s="82"/>
      <c r="S82" s="82"/>
      <c r="T82" s="82"/>
      <c r="U82" s="82"/>
      <c r="V82" s="82"/>
      <c r="W82" s="82"/>
      <c r="X82" s="82"/>
      <c r="Y82" s="82"/>
      <c r="Z82" s="82"/>
      <c r="AA82" s="82"/>
      <c r="AB82" s="82"/>
      <c r="AC82" s="82"/>
      <c r="AD82" s="82"/>
      <c r="AE82" s="82"/>
      <c r="AF82" s="82"/>
      <c r="AG82" s="82"/>
      <c r="AH82" s="82"/>
      <c r="AI82" s="82"/>
      <c r="AJ82" s="82"/>
      <c r="AK82" s="82"/>
      <c r="AL82" s="82"/>
      <c r="AM82" s="82"/>
      <c r="AN82" s="82"/>
      <c r="AO82" s="82"/>
      <c r="AP82" s="82"/>
      <c r="AQ82" s="82"/>
      <c r="AR82" s="82"/>
      <c r="AS82" s="82"/>
      <c r="AT82" s="82"/>
      <c r="AU82" s="82"/>
    </row>
    <row r="83" spans="1:47" s="47" customFormat="1">
      <c r="A83" s="76"/>
      <c r="O83" s="82"/>
      <c r="P83" s="82"/>
      <c r="Q83" s="82"/>
      <c r="R83" s="82"/>
      <c r="S83" s="82"/>
      <c r="T83" s="82"/>
      <c r="U83" s="82"/>
      <c r="V83" s="82"/>
      <c r="W83" s="82"/>
      <c r="X83" s="82"/>
      <c r="Y83" s="82"/>
      <c r="Z83" s="82"/>
      <c r="AA83" s="82"/>
      <c r="AB83" s="82"/>
      <c r="AC83" s="82"/>
      <c r="AD83" s="82"/>
      <c r="AE83" s="82"/>
      <c r="AF83" s="82"/>
      <c r="AG83" s="82"/>
      <c r="AH83" s="82"/>
      <c r="AI83" s="82"/>
      <c r="AJ83" s="82"/>
      <c r="AK83" s="82"/>
      <c r="AL83" s="82"/>
      <c r="AM83" s="82"/>
      <c r="AN83" s="82"/>
      <c r="AO83" s="82"/>
      <c r="AP83" s="82"/>
      <c r="AQ83" s="82"/>
      <c r="AR83" s="82"/>
      <c r="AS83" s="82"/>
      <c r="AT83" s="82"/>
      <c r="AU83" s="82"/>
    </row>
    <row r="84" spans="1:47" s="47" customFormat="1">
      <c r="A84" s="76"/>
      <c r="O84" s="82"/>
      <c r="P84" s="82"/>
      <c r="Q84" s="82"/>
      <c r="R84" s="82"/>
      <c r="S84" s="82"/>
      <c r="T84" s="82"/>
      <c r="U84" s="82"/>
      <c r="V84" s="82"/>
      <c r="W84" s="82"/>
      <c r="X84" s="82"/>
      <c r="Y84" s="82"/>
      <c r="Z84" s="82"/>
      <c r="AA84" s="82"/>
      <c r="AB84" s="82"/>
      <c r="AC84" s="82"/>
      <c r="AD84" s="82"/>
      <c r="AE84" s="82"/>
      <c r="AF84" s="82"/>
      <c r="AG84" s="82"/>
      <c r="AH84" s="82"/>
      <c r="AI84" s="82"/>
      <c r="AJ84" s="82"/>
      <c r="AK84" s="82"/>
      <c r="AL84" s="82"/>
      <c r="AM84" s="82"/>
      <c r="AN84" s="82"/>
      <c r="AO84" s="82"/>
      <c r="AP84" s="82"/>
      <c r="AQ84" s="82"/>
      <c r="AR84" s="82"/>
      <c r="AS84" s="82"/>
      <c r="AT84" s="82"/>
      <c r="AU84" s="82"/>
    </row>
    <row r="85" spans="1:47" s="47" customFormat="1">
      <c r="A85" s="76"/>
      <c r="O85" s="82"/>
      <c r="P85" s="82"/>
      <c r="Q85" s="82"/>
      <c r="R85" s="82"/>
      <c r="S85" s="82"/>
      <c r="T85" s="82"/>
      <c r="U85" s="82"/>
      <c r="V85" s="82"/>
      <c r="W85" s="82"/>
      <c r="X85" s="82"/>
      <c r="Y85" s="82"/>
      <c r="Z85" s="82"/>
      <c r="AA85" s="82"/>
      <c r="AB85" s="82"/>
      <c r="AC85" s="82"/>
      <c r="AD85" s="82"/>
      <c r="AE85" s="82"/>
      <c r="AF85" s="82"/>
      <c r="AG85" s="82"/>
      <c r="AH85" s="82"/>
      <c r="AI85" s="82"/>
      <c r="AJ85" s="82"/>
      <c r="AK85" s="82"/>
      <c r="AL85" s="82"/>
      <c r="AM85" s="82"/>
      <c r="AN85" s="82"/>
      <c r="AO85" s="82"/>
      <c r="AP85" s="82"/>
      <c r="AQ85" s="82"/>
      <c r="AR85" s="82"/>
      <c r="AS85" s="82"/>
      <c r="AT85" s="82"/>
      <c r="AU85" s="82"/>
    </row>
    <row r="86" spans="1:47" s="47" customFormat="1">
      <c r="A86" s="76"/>
      <c r="O86" s="82"/>
      <c r="P86" s="82"/>
      <c r="Q86" s="82"/>
      <c r="R86" s="82"/>
      <c r="S86" s="82"/>
      <c r="T86" s="82"/>
      <c r="U86" s="82"/>
      <c r="V86" s="82"/>
      <c r="W86" s="82"/>
      <c r="X86" s="82"/>
      <c r="Y86" s="82"/>
      <c r="Z86" s="82"/>
      <c r="AA86" s="82"/>
      <c r="AB86" s="82"/>
      <c r="AC86" s="82"/>
      <c r="AD86" s="82"/>
      <c r="AE86" s="82"/>
      <c r="AF86" s="82"/>
      <c r="AG86" s="82"/>
      <c r="AH86" s="82"/>
      <c r="AI86" s="82"/>
      <c r="AJ86" s="82"/>
      <c r="AK86" s="82"/>
      <c r="AL86" s="82"/>
      <c r="AM86" s="82"/>
      <c r="AN86" s="82"/>
      <c r="AO86" s="82"/>
      <c r="AP86" s="82"/>
      <c r="AQ86" s="82"/>
      <c r="AR86" s="82"/>
      <c r="AS86" s="82"/>
      <c r="AT86" s="82"/>
      <c r="AU86" s="82"/>
    </row>
    <row r="87" spans="1:47" s="47" customFormat="1">
      <c r="A87" s="76"/>
      <c r="O87" s="82"/>
      <c r="P87" s="82"/>
      <c r="Q87" s="82"/>
      <c r="R87" s="82"/>
      <c r="S87" s="82"/>
      <c r="T87" s="82"/>
      <c r="U87" s="82"/>
      <c r="V87" s="82"/>
      <c r="W87" s="82"/>
      <c r="X87" s="82"/>
      <c r="Y87" s="82"/>
      <c r="Z87" s="82"/>
      <c r="AA87" s="82"/>
      <c r="AB87" s="82"/>
      <c r="AC87" s="82"/>
      <c r="AD87" s="82"/>
      <c r="AE87" s="82"/>
      <c r="AF87" s="82"/>
      <c r="AG87" s="82"/>
      <c r="AH87" s="82"/>
      <c r="AI87" s="82"/>
      <c r="AJ87" s="82"/>
      <c r="AK87" s="82"/>
      <c r="AL87" s="82"/>
      <c r="AM87" s="82"/>
      <c r="AN87" s="82"/>
      <c r="AO87" s="82"/>
      <c r="AP87" s="82"/>
      <c r="AQ87" s="82"/>
      <c r="AR87" s="82"/>
      <c r="AS87" s="82"/>
      <c r="AT87" s="82"/>
      <c r="AU87" s="82"/>
    </row>
    <row r="88" spans="1:47" s="47" customFormat="1">
      <c r="A88" s="76"/>
      <c r="O88" s="82"/>
      <c r="P88" s="82"/>
      <c r="Q88" s="82"/>
      <c r="R88" s="82"/>
      <c r="S88" s="82"/>
      <c r="T88" s="82"/>
      <c r="U88" s="82"/>
      <c r="V88" s="82"/>
      <c r="W88" s="82"/>
      <c r="X88" s="82"/>
      <c r="Y88" s="82"/>
      <c r="Z88" s="82"/>
      <c r="AA88" s="82"/>
      <c r="AB88" s="82"/>
      <c r="AC88" s="82"/>
      <c r="AD88" s="82"/>
      <c r="AE88" s="82"/>
      <c r="AF88" s="82"/>
      <c r="AG88" s="82"/>
      <c r="AH88" s="82"/>
      <c r="AI88" s="82"/>
      <c r="AJ88" s="82"/>
      <c r="AK88" s="82"/>
      <c r="AL88" s="82"/>
      <c r="AM88" s="82"/>
      <c r="AN88" s="82"/>
      <c r="AO88" s="82"/>
      <c r="AP88" s="82"/>
      <c r="AQ88" s="82"/>
      <c r="AR88" s="82"/>
      <c r="AS88" s="82"/>
      <c r="AT88" s="82"/>
      <c r="AU88" s="82"/>
    </row>
    <row r="89" spans="1:47" s="47" customFormat="1">
      <c r="A89" s="76"/>
      <c r="O89" s="82"/>
      <c r="P89" s="82"/>
      <c r="Q89" s="82"/>
      <c r="R89" s="82"/>
      <c r="S89" s="82"/>
      <c r="T89" s="82"/>
      <c r="U89" s="82"/>
      <c r="V89" s="82"/>
      <c r="W89" s="82"/>
      <c r="X89" s="82"/>
      <c r="Y89" s="82"/>
      <c r="Z89" s="82"/>
      <c r="AA89" s="82"/>
      <c r="AB89" s="82"/>
      <c r="AC89" s="82"/>
      <c r="AD89" s="82"/>
      <c r="AE89" s="82"/>
      <c r="AF89" s="82"/>
      <c r="AG89" s="82"/>
      <c r="AH89" s="82"/>
      <c r="AI89" s="82"/>
      <c r="AJ89" s="82"/>
      <c r="AK89" s="82"/>
      <c r="AL89" s="82"/>
      <c r="AM89" s="82"/>
      <c r="AN89" s="82"/>
      <c r="AO89" s="82"/>
      <c r="AP89" s="82"/>
      <c r="AQ89" s="82"/>
      <c r="AR89" s="82"/>
      <c r="AS89" s="82"/>
      <c r="AT89" s="82"/>
      <c r="AU89" s="82"/>
    </row>
    <row r="90" spans="1:47" s="47" customFormat="1">
      <c r="A90" s="76"/>
      <c r="O90" s="82"/>
      <c r="P90" s="82"/>
      <c r="Q90" s="82"/>
      <c r="R90" s="82"/>
      <c r="S90" s="82"/>
      <c r="T90" s="82"/>
      <c r="U90" s="82"/>
      <c r="V90" s="82"/>
      <c r="W90" s="82"/>
      <c r="X90" s="82"/>
      <c r="Y90" s="82"/>
      <c r="Z90" s="82"/>
      <c r="AA90" s="82"/>
      <c r="AB90" s="82"/>
      <c r="AC90" s="82"/>
      <c r="AD90" s="82"/>
      <c r="AE90" s="82"/>
      <c r="AF90" s="82"/>
      <c r="AG90" s="82"/>
      <c r="AH90" s="82"/>
      <c r="AI90" s="82"/>
      <c r="AJ90" s="82"/>
      <c r="AK90" s="82"/>
      <c r="AL90" s="82"/>
      <c r="AM90" s="82"/>
      <c r="AN90" s="82"/>
      <c r="AO90" s="82"/>
      <c r="AP90" s="82"/>
      <c r="AQ90" s="82"/>
      <c r="AR90" s="82"/>
      <c r="AS90" s="82"/>
      <c r="AT90" s="82"/>
      <c r="AU90" s="82"/>
    </row>
    <row r="91" spans="1:47" s="47" customFormat="1">
      <c r="A91" s="76"/>
      <c r="O91" s="82"/>
      <c r="P91" s="82"/>
      <c r="Q91" s="82"/>
      <c r="R91" s="82"/>
      <c r="S91" s="82"/>
      <c r="T91" s="82"/>
      <c r="U91" s="82"/>
      <c r="V91" s="82"/>
      <c r="W91" s="82"/>
      <c r="X91" s="82"/>
      <c r="Y91" s="82"/>
      <c r="Z91" s="82"/>
      <c r="AA91" s="82"/>
      <c r="AB91" s="82"/>
      <c r="AC91" s="82"/>
      <c r="AD91" s="82"/>
      <c r="AE91" s="82"/>
      <c r="AF91" s="82"/>
      <c r="AG91" s="82"/>
      <c r="AH91" s="82"/>
      <c r="AI91" s="82"/>
      <c r="AJ91" s="82"/>
      <c r="AK91" s="82"/>
      <c r="AL91" s="82"/>
      <c r="AM91" s="82"/>
      <c r="AN91" s="82"/>
      <c r="AO91" s="82"/>
      <c r="AP91" s="82"/>
      <c r="AQ91" s="82"/>
      <c r="AR91" s="82"/>
      <c r="AS91" s="82"/>
      <c r="AT91" s="82"/>
      <c r="AU91" s="82"/>
    </row>
    <row r="92" spans="1:47" s="47" customFormat="1">
      <c r="A92" s="76"/>
      <c r="O92" s="82"/>
      <c r="P92" s="82"/>
      <c r="Q92" s="82"/>
      <c r="R92" s="82"/>
      <c r="S92" s="82"/>
      <c r="T92" s="82"/>
      <c r="U92" s="82"/>
      <c r="V92" s="82"/>
      <c r="W92" s="82"/>
      <c r="X92" s="82"/>
      <c r="Y92" s="82"/>
      <c r="Z92" s="82"/>
      <c r="AA92" s="82"/>
      <c r="AB92" s="82"/>
      <c r="AC92" s="82"/>
      <c r="AD92" s="82"/>
      <c r="AE92" s="82"/>
      <c r="AF92" s="82"/>
      <c r="AG92" s="82"/>
      <c r="AH92" s="82"/>
      <c r="AI92" s="82"/>
      <c r="AJ92" s="82"/>
      <c r="AK92" s="82"/>
      <c r="AL92" s="82"/>
      <c r="AM92" s="82"/>
      <c r="AN92" s="82"/>
      <c r="AO92" s="82"/>
      <c r="AP92" s="82"/>
      <c r="AQ92" s="82"/>
      <c r="AR92" s="82"/>
      <c r="AS92" s="82"/>
      <c r="AT92" s="82"/>
      <c r="AU92" s="82"/>
    </row>
    <row r="93" spans="1:47" s="47" customFormat="1">
      <c r="A93" s="76"/>
      <c r="O93" s="82"/>
      <c r="P93" s="82"/>
      <c r="Q93" s="82"/>
      <c r="R93" s="82"/>
      <c r="S93" s="82"/>
      <c r="T93" s="82"/>
      <c r="U93" s="82"/>
      <c r="V93" s="82"/>
      <c r="W93" s="82"/>
      <c r="X93" s="82"/>
      <c r="Y93" s="82"/>
      <c r="Z93" s="82"/>
      <c r="AA93" s="82"/>
      <c r="AB93" s="82"/>
      <c r="AC93" s="82"/>
      <c r="AD93" s="82"/>
      <c r="AE93" s="82"/>
      <c r="AF93" s="82"/>
      <c r="AG93" s="82"/>
      <c r="AH93" s="82"/>
      <c r="AI93" s="82"/>
      <c r="AJ93" s="82"/>
      <c r="AK93" s="82"/>
      <c r="AL93" s="82"/>
      <c r="AM93" s="82"/>
      <c r="AN93" s="82"/>
      <c r="AO93" s="82"/>
      <c r="AP93" s="82"/>
      <c r="AQ93" s="82"/>
      <c r="AR93" s="82"/>
      <c r="AS93" s="82"/>
      <c r="AT93" s="82"/>
      <c r="AU93" s="82"/>
    </row>
    <row r="94" spans="1:47" s="47" customFormat="1">
      <c r="A94" s="76"/>
      <c r="O94" s="82"/>
      <c r="P94" s="82"/>
      <c r="Q94" s="82"/>
      <c r="R94" s="82"/>
      <c r="S94" s="82"/>
      <c r="T94" s="82"/>
      <c r="U94" s="82"/>
      <c r="V94" s="82"/>
      <c r="W94" s="82"/>
      <c r="X94" s="82"/>
      <c r="Y94" s="82"/>
      <c r="Z94" s="82"/>
      <c r="AA94" s="82"/>
      <c r="AB94" s="82"/>
      <c r="AC94" s="82"/>
      <c r="AD94" s="82"/>
      <c r="AE94" s="82"/>
      <c r="AF94" s="82"/>
      <c r="AG94" s="82"/>
      <c r="AH94" s="82"/>
      <c r="AI94" s="82"/>
      <c r="AJ94" s="82"/>
      <c r="AK94" s="82"/>
      <c r="AL94" s="82"/>
      <c r="AM94" s="82"/>
      <c r="AN94" s="82"/>
      <c r="AO94" s="82"/>
      <c r="AP94" s="82"/>
      <c r="AQ94" s="82"/>
      <c r="AR94" s="82"/>
      <c r="AS94" s="82"/>
      <c r="AT94" s="82"/>
      <c r="AU94" s="82"/>
    </row>
    <row r="95" spans="1:47" s="47" customFormat="1">
      <c r="A95" s="76"/>
      <c r="O95" s="82"/>
      <c r="P95" s="82"/>
      <c r="Q95" s="82"/>
      <c r="R95" s="82"/>
      <c r="S95" s="82"/>
      <c r="T95" s="82"/>
      <c r="U95" s="82"/>
      <c r="V95" s="82"/>
      <c r="W95" s="82"/>
      <c r="X95" s="82"/>
      <c r="Y95" s="82"/>
      <c r="Z95" s="82"/>
      <c r="AA95" s="82"/>
      <c r="AB95" s="82"/>
      <c r="AC95" s="82"/>
      <c r="AD95" s="82"/>
      <c r="AE95" s="82"/>
      <c r="AF95" s="82"/>
      <c r="AG95" s="82"/>
      <c r="AH95" s="82"/>
      <c r="AI95" s="82"/>
      <c r="AJ95" s="82"/>
      <c r="AK95" s="82"/>
      <c r="AL95" s="82"/>
      <c r="AM95" s="82"/>
      <c r="AN95" s="82"/>
      <c r="AO95" s="82"/>
      <c r="AP95" s="82"/>
      <c r="AQ95" s="82"/>
      <c r="AR95" s="82"/>
      <c r="AS95" s="82"/>
      <c r="AT95" s="82"/>
      <c r="AU95" s="82"/>
    </row>
    <row r="96" spans="1:47" s="47" customFormat="1">
      <c r="A96" s="76"/>
      <c r="O96" s="82"/>
      <c r="P96" s="82"/>
      <c r="Q96" s="82"/>
      <c r="R96" s="82"/>
      <c r="S96" s="82"/>
      <c r="T96" s="82"/>
      <c r="U96" s="82"/>
      <c r="V96" s="82"/>
      <c r="W96" s="82"/>
      <c r="X96" s="82"/>
      <c r="Y96" s="82"/>
      <c r="Z96" s="82"/>
      <c r="AA96" s="82"/>
      <c r="AB96" s="82"/>
      <c r="AC96" s="82"/>
      <c r="AD96" s="82"/>
      <c r="AE96" s="82"/>
      <c r="AF96" s="82"/>
      <c r="AG96" s="82"/>
      <c r="AH96" s="82"/>
      <c r="AI96" s="82"/>
      <c r="AJ96" s="82"/>
      <c r="AK96" s="82"/>
      <c r="AL96" s="82"/>
      <c r="AM96" s="82"/>
      <c r="AN96" s="82"/>
      <c r="AO96" s="82"/>
      <c r="AP96" s="82"/>
      <c r="AQ96" s="82"/>
      <c r="AR96" s="82"/>
      <c r="AS96" s="82"/>
      <c r="AT96" s="82"/>
      <c r="AU96" s="82"/>
    </row>
    <row r="97" spans="1:47" s="47" customFormat="1">
      <c r="A97" s="76"/>
      <c r="O97" s="82"/>
      <c r="P97" s="82"/>
      <c r="Q97" s="82"/>
      <c r="R97" s="82"/>
      <c r="S97" s="82"/>
      <c r="T97" s="82"/>
      <c r="U97" s="82"/>
      <c r="V97" s="82"/>
      <c r="W97" s="82"/>
      <c r="X97" s="82"/>
      <c r="Y97" s="82"/>
      <c r="Z97" s="82"/>
      <c r="AA97" s="82"/>
      <c r="AB97" s="82"/>
      <c r="AC97" s="82"/>
      <c r="AD97" s="82"/>
      <c r="AE97" s="82"/>
      <c r="AF97" s="82"/>
      <c r="AG97" s="82"/>
      <c r="AH97" s="82"/>
      <c r="AI97" s="82"/>
      <c r="AJ97" s="82"/>
      <c r="AK97" s="82"/>
      <c r="AL97" s="82"/>
      <c r="AM97" s="82"/>
      <c r="AN97" s="82"/>
      <c r="AO97" s="82"/>
      <c r="AP97" s="82"/>
      <c r="AQ97" s="82"/>
      <c r="AR97" s="82"/>
      <c r="AS97" s="82"/>
      <c r="AT97" s="82"/>
      <c r="AU97" s="82"/>
    </row>
    <row r="98" spans="1:47" s="47" customFormat="1">
      <c r="A98" s="76"/>
      <c r="O98" s="82"/>
      <c r="P98" s="82"/>
      <c r="Q98" s="82"/>
      <c r="R98" s="82"/>
      <c r="S98" s="82"/>
      <c r="T98" s="82"/>
      <c r="U98" s="82"/>
      <c r="V98" s="82"/>
      <c r="W98" s="82"/>
      <c r="X98" s="82"/>
      <c r="Y98" s="82"/>
      <c r="Z98" s="82"/>
      <c r="AA98" s="82"/>
      <c r="AB98" s="82"/>
      <c r="AC98" s="82"/>
      <c r="AD98" s="82"/>
      <c r="AE98" s="82"/>
      <c r="AF98" s="82"/>
      <c r="AG98" s="82"/>
      <c r="AH98" s="82"/>
      <c r="AI98" s="82"/>
      <c r="AJ98" s="82"/>
      <c r="AK98" s="82"/>
      <c r="AL98" s="82"/>
      <c r="AM98" s="82"/>
      <c r="AN98" s="82"/>
      <c r="AO98" s="82"/>
      <c r="AP98" s="82"/>
      <c r="AQ98" s="82"/>
      <c r="AR98" s="82"/>
      <c r="AS98" s="82"/>
      <c r="AT98" s="82"/>
      <c r="AU98" s="82"/>
    </row>
    <row r="99" spans="1:47" s="47" customFormat="1">
      <c r="A99" s="76"/>
      <c r="O99" s="82"/>
      <c r="P99" s="82"/>
      <c r="Q99" s="82"/>
      <c r="R99" s="82"/>
      <c r="S99" s="82"/>
      <c r="T99" s="82"/>
      <c r="U99" s="82"/>
      <c r="V99" s="82"/>
      <c r="W99" s="82"/>
      <c r="X99" s="82"/>
      <c r="Y99" s="82"/>
      <c r="Z99" s="82"/>
      <c r="AA99" s="82"/>
      <c r="AB99" s="82"/>
      <c r="AC99" s="82"/>
      <c r="AD99" s="82"/>
      <c r="AE99" s="82"/>
      <c r="AF99" s="82"/>
      <c r="AG99" s="82"/>
      <c r="AH99" s="82"/>
      <c r="AI99" s="82"/>
      <c r="AJ99" s="82"/>
      <c r="AK99" s="82"/>
      <c r="AL99" s="82"/>
      <c r="AM99" s="82"/>
      <c r="AN99" s="82"/>
      <c r="AO99" s="82"/>
      <c r="AP99" s="82"/>
      <c r="AQ99" s="82"/>
      <c r="AR99" s="82"/>
      <c r="AS99" s="82"/>
      <c r="AT99" s="82"/>
      <c r="AU99" s="82"/>
    </row>
    <row r="100" spans="1:47" s="47" customFormat="1">
      <c r="A100" s="76"/>
      <c r="O100" s="82"/>
      <c r="P100" s="82"/>
      <c r="Q100" s="82"/>
      <c r="R100" s="82"/>
      <c r="S100" s="82"/>
      <c r="T100" s="82"/>
      <c r="U100" s="82"/>
      <c r="V100" s="82"/>
      <c r="W100" s="82"/>
      <c r="X100" s="82"/>
      <c r="Y100" s="82"/>
      <c r="Z100" s="82"/>
      <c r="AA100" s="82"/>
      <c r="AB100" s="82"/>
      <c r="AC100" s="82"/>
      <c r="AD100" s="82"/>
      <c r="AE100" s="82"/>
      <c r="AF100" s="82"/>
      <c r="AG100" s="82"/>
      <c r="AH100" s="82"/>
      <c r="AI100" s="82"/>
      <c r="AJ100" s="82"/>
      <c r="AK100" s="82"/>
      <c r="AL100" s="82"/>
      <c r="AM100" s="82"/>
      <c r="AN100" s="82"/>
      <c r="AO100" s="82"/>
      <c r="AP100" s="82"/>
      <c r="AQ100" s="82"/>
      <c r="AR100" s="82"/>
      <c r="AS100" s="82"/>
      <c r="AT100" s="82"/>
      <c r="AU100" s="82"/>
    </row>
    <row r="101" spans="1:47" s="47" customFormat="1">
      <c r="A101" s="76"/>
      <c r="O101" s="82"/>
      <c r="P101" s="82"/>
      <c r="Q101" s="82"/>
      <c r="R101" s="82"/>
      <c r="S101" s="82"/>
      <c r="T101" s="82"/>
      <c r="U101" s="82"/>
      <c r="V101" s="82"/>
      <c r="W101" s="82"/>
      <c r="X101" s="82"/>
      <c r="Y101" s="82"/>
      <c r="Z101" s="82"/>
      <c r="AA101" s="82"/>
      <c r="AB101" s="82"/>
      <c r="AC101" s="82"/>
      <c r="AD101" s="82"/>
      <c r="AE101" s="82"/>
      <c r="AF101" s="82"/>
      <c r="AG101" s="82"/>
      <c r="AH101" s="82"/>
      <c r="AI101" s="82"/>
      <c r="AJ101" s="82"/>
      <c r="AK101" s="82"/>
      <c r="AL101" s="82"/>
      <c r="AM101" s="82"/>
      <c r="AN101" s="82"/>
      <c r="AO101" s="82"/>
      <c r="AP101" s="82"/>
      <c r="AQ101" s="82"/>
      <c r="AR101" s="82"/>
      <c r="AS101" s="82"/>
      <c r="AT101" s="82"/>
      <c r="AU101" s="82"/>
    </row>
    <row r="102" spans="1:47" s="47" customFormat="1">
      <c r="A102" s="76"/>
      <c r="O102" s="82"/>
      <c r="P102" s="82"/>
      <c r="Q102" s="82"/>
      <c r="R102" s="82"/>
      <c r="S102" s="82"/>
      <c r="T102" s="82"/>
      <c r="U102" s="82"/>
      <c r="V102" s="82"/>
      <c r="W102" s="82"/>
      <c r="X102" s="82"/>
      <c r="Y102" s="82"/>
      <c r="Z102" s="82"/>
      <c r="AA102" s="82"/>
      <c r="AB102" s="82"/>
      <c r="AC102" s="82"/>
      <c r="AD102" s="82"/>
      <c r="AE102" s="82"/>
      <c r="AF102" s="82"/>
      <c r="AG102" s="82"/>
      <c r="AH102" s="82"/>
      <c r="AI102" s="82"/>
      <c r="AJ102" s="82"/>
      <c r="AK102" s="82"/>
      <c r="AL102" s="82"/>
      <c r="AM102" s="82"/>
      <c r="AN102" s="82"/>
      <c r="AO102" s="82"/>
      <c r="AP102" s="82"/>
      <c r="AQ102" s="82"/>
      <c r="AR102" s="82"/>
      <c r="AS102" s="82"/>
      <c r="AT102" s="82"/>
      <c r="AU102" s="82"/>
    </row>
    <row r="103" spans="1:47" s="47" customFormat="1">
      <c r="A103" s="76"/>
      <c r="O103" s="82"/>
      <c r="P103" s="82"/>
      <c r="Q103" s="82"/>
      <c r="R103" s="82"/>
      <c r="S103" s="82"/>
      <c r="T103" s="82"/>
      <c r="U103" s="82"/>
      <c r="V103" s="82"/>
      <c r="W103" s="82"/>
      <c r="X103" s="82"/>
      <c r="Y103" s="82"/>
      <c r="Z103" s="82"/>
      <c r="AA103" s="82"/>
      <c r="AB103" s="82"/>
      <c r="AC103" s="82"/>
      <c r="AD103" s="82"/>
      <c r="AE103" s="82"/>
      <c r="AF103" s="82"/>
      <c r="AG103" s="82"/>
      <c r="AH103" s="82"/>
      <c r="AI103" s="82"/>
      <c r="AJ103" s="82"/>
      <c r="AK103" s="82"/>
      <c r="AL103" s="82"/>
      <c r="AM103" s="82"/>
      <c r="AN103" s="82"/>
      <c r="AO103" s="82"/>
      <c r="AP103" s="82"/>
      <c r="AQ103" s="82"/>
      <c r="AR103" s="82"/>
      <c r="AS103" s="82"/>
      <c r="AT103" s="82"/>
      <c r="AU103" s="82"/>
    </row>
    <row r="104" spans="1:47" s="47" customFormat="1">
      <c r="A104" s="76"/>
      <c r="O104" s="82"/>
      <c r="P104" s="82"/>
      <c r="Q104" s="82"/>
      <c r="R104" s="82"/>
      <c r="S104" s="82"/>
      <c r="T104" s="82"/>
      <c r="U104" s="82"/>
      <c r="V104" s="82"/>
      <c r="W104" s="82"/>
      <c r="X104" s="82"/>
      <c r="Y104" s="82"/>
      <c r="Z104" s="82"/>
      <c r="AA104" s="82"/>
      <c r="AB104" s="82"/>
      <c r="AC104" s="82"/>
      <c r="AD104" s="82"/>
      <c r="AE104" s="82"/>
      <c r="AF104" s="82"/>
      <c r="AG104" s="82"/>
      <c r="AH104" s="82"/>
      <c r="AI104" s="82"/>
      <c r="AJ104" s="82"/>
      <c r="AK104" s="82"/>
      <c r="AL104" s="82"/>
      <c r="AM104" s="82"/>
      <c r="AN104" s="82"/>
      <c r="AO104" s="82"/>
      <c r="AP104" s="82"/>
      <c r="AQ104" s="82"/>
      <c r="AR104" s="82"/>
      <c r="AS104" s="82"/>
      <c r="AT104" s="82"/>
      <c r="AU104" s="82"/>
    </row>
    <row r="105" spans="1:47" s="47" customFormat="1">
      <c r="A105" s="76"/>
      <c r="O105" s="82"/>
      <c r="P105" s="82"/>
      <c r="Q105" s="82"/>
      <c r="R105" s="82"/>
      <c r="S105" s="82"/>
      <c r="T105" s="82"/>
      <c r="U105" s="82"/>
      <c r="V105" s="82"/>
      <c r="W105" s="82"/>
      <c r="X105" s="82"/>
      <c r="Y105" s="82"/>
      <c r="Z105" s="82"/>
      <c r="AA105" s="82"/>
      <c r="AB105" s="82"/>
      <c r="AC105" s="82"/>
      <c r="AD105" s="82"/>
      <c r="AE105" s="82"/>
      <c r="AF105" s="82"/>
      <c r="AG105" s="82"/>
      <c r="AH105" s="82"/>
      <c r="AI105" s="82"/>
      <c r="AJ105" s="82"/>
      <c r="AK105" s="82"/>
      <c r="AL105" s="82"/>
      <c r="AM105" s="82"/>
      <c r="AN105" s="82"/>
      <c r="AO105" s="82"/>
      <c r="AP105" s="82"/>
      <c r="AQ105" s="82"/>
      <c r="AR105" s="82"/>
      <c r="AS105" s="82"/>
      <c r="AT105" s="82"/>
      <c r="AU105" s="82"/>
    </row>
    <row r="106" spans="1:47" s="47" customFormat="1">
      <c r="A106" s="76"/>
      <c r="O106" s="82"/>
      <c r="P106" s="82"/>
      <c r="Q106" s="82"/>
      <c r="R106" s="82"/>
      <c r="S106" s="82"/>
      <c r="T106" s="82"/>
      <c r="U106" s="82"/>
      <c r="V106" s="82"/>
      <c r="W106" s="82"/>
      <c r="X106" s="82"/>
      <c r="Y106" s="82"/>
      <c r="Z106" s="82"/>
      <c r="AA106" s="82"/>
      <c r="AB106" s="82"/>
      <c r="AC106" s="82"/>
      <c r="AD106" s="82"/>
      <c r="AE106" s="82"/>
      <c r="AF106" s="82"/>
      <c r="AG106" s="82"/>
      <c r="AH106" s="82"/>
      <c r="AI106" s="82"/>
      <c r="AJ106" s="82"/>
      <c r="AK106" s="82"/>
      <c r="AL106" s="82"/>
      <c r="AM106" s="82"/>
      <c r="AN106" s="82"/>
      <c r="AO106" s="82"/>
      <c r="AP106" s="82"/>
      <c r="AQ106" s="82"/>
      <c r="AR106" s="82"/>
      <c r="AS106" s="82"/>
      <c r="AT106" s="82"/>
      <c r="AU106" s="82"/>
    </row>
    <row r="107" spans="1:47" s="47" customFormat="1">
      <c r="A107" s="76"/>
      <c r="O107" s="82"/>
      <c r="P107" s="82"/>
      <c r="Q107" s="82"/>
      <c r="R107" s="82"/>
      <c r="S107" s="82"/>
      <c r="T107" s="82"/>
      <c r="U107" s="82"/>
      <c r="V107" s="82"/>
      <c r="W107" s="82"/>
      <c r="X107" s="82"/>
      <c r="Y107" s="82"/>
      <c r="Z107" s="82"/>
      <c r="AA107" s="82"/>
      <c r="AB107" s="82"/>
      <c r="AC107" s="82"/>
      <c r="AD107" s="82"/>
      <c r="AE107" s="82"/>
      <c r="AF107" s="82"/>
      <c r="AG107" s="82"/>
      <c r="AH107" s="82"/>
      <c r="AI107" s="82"/>
      <c r="AJ107" s="82"/>
      <c r="AK107" s="82"/>
      <c r="AL107" s="82"/>
      <c r="AM107" s="82"/>
      <c r="AN107" s="82"/>
      <c r="AO107" s="82"/>
      <c r="AP107" s="82"/>
      <c r="AQ107" s="82"/>
      <c r="AR107" s="82"/>
      <c r="AS107" s="82"/>
      <c r="AT107" s="82"/>
      <c r="AU107" s="82"/>
    </row>
    <row r="108" spans="1:47" s="47" customFormat="1">
      <c r="A108" s="76"/>
      <c r="O108" s="82"/>
      <c r="P108" s="82"/>
      <c r="Q108" s="82"/>
      <c r="R108" s="82"/>
      <c r="S108" s="82"/>
      <c r="T108" s="82"/>
      <c r="U108" s="82"/>
      <c r="V108" s="82"/>
      <c r="W108" s="82"/>
      <c r="X108" s="82"/>
      <c r="Y108" s="82"/>
      <c r="Z108" s="82"/>
      <c r="AA108" s="82"/>
      <c r="AB108" s="82"/>
      <c r="AC108" s="82"/>
      <c r="AD108" s="82"/>
      <c r="AE108" s="82"/>
      <c r="AF108" s="82"/>
      <c r="AG108" s="82"/>
      <c r="AH108" s="82"/>
      <c r="AI108" s="82"/>
      <c r="AJ108" s="82"/>
      <c r="AK108" s="82"/>
      <c r="AL108" s="82"/>
      <c r="AM108" s="82"/>
      <c r="AN108" s="82"/>
      <c r="AO108" s="82"/>
      <c r="AP108" s="82"/>
      <c r="AQ108" s="82"/>
      <c r="AR108" s="82"/>
      <c r="AS108" s="82"/>
      <c r="AT108" s="82"/>
      <c r="AU108" s="82"/>
    </row>
    <row r="109" spans="1:47" s="47" customFormat="1">
      <c r="A109" s="76"/>
      <c r="O109" s="82"/>
      <c r="P109" s="82"/>
      <c r="Q109" s="82"/>
      <c r="R109" s="82"/>
      <c r="S109" s="82"/>
      <c r="T109" s="82"/>
      <c r="U109" s="82"/>
      <c r="V109" s="82"/>
      <c r="W109" s="82"/>
      <c r="X109" s="82"/>
      <c r="Y109" s="82"/>
      <c r="Z109" s="82"/>
      <c r="AA109" s="82"/>
      <c r="AB109" s="82"/>
      <c r="AC109" s="82"/>
      <c r="AD109" s="82"/>
      <c r="AE109" s="82"/>
      <c r="AF109" s="82"/>
      <c r="AG109" s="82"/>
      <c r="AH109" s="82"/>
      <c r="AI109" s="82"/>
      <c r="AJ109" s="82"/>
      <c r="AK109" s="82"/>
      <c r="AL109" s="82"/>
      <c r="AM109" s="82"/>
      <c r="AN109" s="82"/>
      <c r="AO109" s="82"/>
      <c r="AP109" s="82"/>
      <c r="AQ109" s="82"/>
      <c r="AR109" s="82"/>
      <c r="AS109" s="82"/>
      <c r="AT109" s="82"/>
      <c r="AU109" s="82"/>
    </row>
    <row r="110" spans="1:47" s="47" customFormat="1">
      <c r="A110" s="76"/>
      <c r="O110" s="82"/>
      <c r="P110" s="82"/>
      <c r="Q110" s="82"/>
      <c r="R110" s="82"/>
      <c r="S110" s="82"/>
      <c r="T110" s="82"/>
      <c r="U110" s="82"/>
      <c r="V110" s="82"/>
      <c r="W110" s="82"/>
      <c r="X110" s="82"/>
      <c r="Y110" s="82"/>
      <c r="Z110" s="82"/>
      <c r="AA110" s="82"/>
      <c r="AB110" s="82"/>
      <c r="AC110" s="82"/>
      <c r="AD110" s="82"/>
      <c r="AE110" s="82"/>
      <c r="AF110" s="82"/>
      <c r="AG110" s="82"/>
      <c r="AH110" s="82"/>
      <c r="AI110" s="82"/>
      <c r="AJ110" s="82"/>
      <c r="AK110" s="82"/>
      <c r="AL110" s="82"/>
      <c r="AM110" s="82"/>
      <c r="AN110" s="82"/>
      <c r="AO110" s="82"/>
      <c r="AP110" s="82"/>
      <c r="AQ110" s="82"/>
      <c r="AR110" s="82"/>
      <c r="AS110" s="82"/>
      <c r="AT110" s="82"/>
      <c r="AU110" s="82"/>
    </row>
    <row r="111" spans="1:47" s="47" customFormat="1">
      <c r="A111" s="76"/>
      <c r="O111" s="82"/>
      <c r="P111" s="82"/>
      <c r="Q111" s="82"/>
      <c r="R111" s="82"/>
      <c r="S111" s="82"/>
      <c r="T111" s="82"/>
      <c r="U111" s="82"/>
      <c r="V111" s="82"/>
      <c r="W111" s="82"/>
      <c r="X111" s="82"/>
      <c r="Y111" s="82"/>
      <c r="Z111" s="82"/>
      <c r="AA111" s="82"/>
      <c r="AB111" s="82"/>
      <c r="AC111" s="82"/>
      <c r="AD111" s="82"/>
      <c r="AE111" s="82"/>
      <c r="AF111" s="82"/>
      <c r="AG111" s="82"/>
      <c r="AH111" s="82"/>
      <c r="AI111" s="82"/>
      <c r="AJ111" s="82"/>
      <c r="AK111" s="82"/>
      <c r="AL111" s="82"/>
      <c r="AM111" s="82"/>
      <c r="AN111" s="82"/>
      <c r="AO111" s="82"/>
      <c r="AP111" s="82"/>
      <c r="AQ111" s="82"/>
      <c r="AR111" s="82"/>
      <c r="AS111" s="82"/>
      <c r="AT111" s="82"/>
      <c r="AU111" s="82"/>
    </row>
    <row r="112" spans="1:47" s="47" customFormat="1">
      <c r="A112" s="76"/>
      <c r="O112" s="82"/>
      <c r="P112" s="82"/>
      <c r="Q112" s="82"/>
      <c r="R112" s="82"/>
      <c r="S112" s="82"/>
      <c r="T112" s="82"/>
      <c r="U112" s="82"/>
      <c r="V112" s="82"/>
      <c r="W112" s="82"/>
      <c r="X112" s="82"/>
      <c r="Y112" s="82"/>
      <c r="Z112" s="82"/>
      <c r="AA112" s="82"/>
      <c r="AB112" s="82"/>
      <c r="AC112" s="82"/>
      <c r="AD112" s="82"/>
      <c r="AE112" s="82"/>
      <c r="AF112" s="82"/>
      <c r="AG112" s="82"/>
      <c r="AH112" s="82"/>
      <c r="AI112" s="82"/>
      <c r="AJ112" s="82"/>
      <c r="AK112" s="82"/>
      <c r="AL112" s="82"/>
      <c r="AM112" s="82"/>
      <c r="AN112" s="82"/>
      <c r="AO112" s="82"/>
      <c r="AP112" s="82"/>
      <c r="AQ112" s="82"/>
      <c r="AR112" s="82"/>
      <c r="AS112" s="82"/>
      <c r="AT112" s="82"/>
      <c r="AU112" s="82"/>
    </row>
    <row r="113" spans="1:47" s="47" customFormat="1">
      <c r="A113" s="76"/>
      <c r="O113" s="82"/>
      <c r="P113" s="82"/>
      <c r="Q113" s="82"/>
      <c r="R113" s="82"/>
      <c r="S113" s="82"/>
      <c r="T113" s="82"/>
      <c r="U113" s="82"/>
      <c r="V113" s="82"/>
      <c r="W113" s="82"/>
      <c r="X113" s="82"/>
      <c r="Y113" s="82"/>
      <c r="Z113" s="82"/>
      <c r="AA113" s="82"/>
      <c r="AB113" s="82"/>
      <c r="AC113" s="82"/>
      <c r="AD113" s="82"/>
      <c r="AE113" s="82"/>
      <c r="AF113" s="82"/>
      <c r="AG113" s="82"/>
      <c r="AH113" s="82"/>
      <c r="AI113" s="82"/>
      <c r="AJ113" s="82"/>
      <c r="AK113" s="82"/>
      <c r="AL113" s="82"/>
      <c r="AM113" s="82"/>
      <c r="AN113" s="82"/>
      <c r="AO113" s="82"/>
      <c r="AP113" s="82"/>
      <c r="AQ113" s="82"/>
      <c r="AR113" s="82"/>
      <c r="AS113" s="82"/>
      <c r="AT113" s="82"/>
      <c r="AU113" s="82"/>
    </row>
    <row r="114" spans="1:47" s="47" customFormat="1">
      <c r="A114" s="76"/>
      <c r="O114" s="82"/>
      <c r="P114" s="82"/>
      <c r="Q114" s="82"/>
      <c r="R114" s="82"/>
      <c r="S114" s="82"/>
      <c r="T114" s="82"/>
      <c r="U114" s="82"/>
      <c r="V114" s="82"/>
      <c r="W114" s="82"/>
      <c r="X114" s="82"/>
      <c r="Y114" s="82"/>
      <c r="Z114" s="82"/>
      <c r="AA114" s="82"/>
      <c r="AB114" s="82"/>
      <c r="AC114" s="82"/>
      <c r="AD114" s="82"/>
      <c r="AE114" s="82"/>
      <c r="AF114" s="82"/>
      <c r="AG114" s="82"/>
      <c r="AH114" s="82"/>
      <c r="AI114" s="82"/>
      <c r="AJ114" s="82"/>
      <c r="AK114" s="82"/>
      <c r="AL114" s="82"/>
      <c r="AM114" s="82"/>
      <c r="AN114" s="82"/>
      <c r="AO114" s="82"/>
      <c r="AP114" s="82"/>
      <c r="AQ114" s="82"/>
      <c r="AR114" s="82"/>
      <c r="AS114" s="82"/>
      <c r="AT114" s="82"/>
      <c r="AU114" s="82"/>
    </row>
    <row r="115" spans="1:47" s="47" customFormat="1">
      <c r="A115" s="76"/>
      <c r="O115" s="82"/>
      <c r="P115" s="82"/>
      <c r="Q115" s="82"/>
      <c r="R115" s="82"/>
      <c r="S115" s="82"/>
      <c r="T115" s="82"/>
      <c r="U115" s="82"/>
      <c r="V115" s="82"/>
      <c r="W115" s="82"/>
      <c r="X115" s="82"/>
      <c r="Y115" s="82"/>
      <c r="Z115" s="82"/>
      <c r="AA115" s="82"/>
      <c r="AB115" s="82"/>
      <c r="AC115" s="82"/>
      <c r="AD115" s="82"/>
      <c r="AE115" s="82"/>
      <c r="AF115" s="82"/>
      <c r="AG115" s="82"/>
      <c r="AH115" s="82"/>
      <c r="AI115" s="82"/>
      <c r="AJ115" s="82"/>
      <c r="AK115" s="82"/>
      <c r="AL115" s="82"/>
      <c r="AM115" s="82"/>
      <c r="AN115" s="82"/>
      <c r="AO115" s="82"/>
      <c r="AP115" s="82"/>
      <c r="AQ115" s="82"/>
      <c r="AR115" s="82"/>
      <c r="AS115" s="82"/>
      <c r="AT115" s="82"/>
      <c r="AU115" s="82"/>
    </row>
    <row r="116" spans="1:47" s="47" customFormat="1">
      <c r="A116" s="76"/>
      <c r="O116" s="82"/>
      <c r="P116" s="82"/>
      <c r="Q116" s="82"/>
      <c r="R116" s="82"/>
      <c r="S116" s="82"/>
      <c r="T116" s="82"/>
      <c r="U116" s="82"/>
      <c r="V116" s="82"/>
      <c r="W116" s="82"/>
      <c r="X116" s="82"/>
      <c r="Y116" s="82"/>
      <c r="Z116" s="82"/>
      <c r="AA116" s="82"/>
      <c r="AB116" s="82"/>
      <c r="AC116" s="82"/>
      <c r="AD116" s="82"/>
      <c r="AE116" s="82"/>
      <c r="AF116" s="82"/>
      <c r="AG116" s="82"/>
      <c r="AH116" s="82"/>
      <c r="AI116" s="82"/>
      <c r="AJ116" s="82"/>
      <c r="AK116" s="82"/>
      <c r="AL116" s="82"/>
      <c r="AM116" s="82"/>
      <c r="AN116" s="82"/>
      <c r="AO116" s="82"/>
      <c r="AP116" s="82"/>
      <c r="AQ116" s="82"/>
      <c r="AR116" s="82"/>
      <c r="AS116" s="82"/>
      <c r="AT116" s="82"/>
      <c r="AU116" s="82"/>
    </row>
    <row r="117" spans="1:47" s="47" customFormat="1">
      <c r="A117" s="76"/>
      <c r="O117" s="82"/>
      <c r="P117" s="82"/>
      <c r="Q117" s="82"/>
      <c r="R117" s="82"/>
      <c r="S117" s="82"/>
      <c r="T117" s="82"/>
      <c r="U117" s="82"/>
      <c r="V117" s="82"/>
      <c r="W117" s="82"/>
      <c r="X117" s="82"/>
      <c r="Y117" s="82"/>
      <c r="Z117" s="82"/>
      <c r="AA117" s="82"/>
      <c r="AB117" s="82"/>
      <c r="AC117" s="82"/>
      <c r="AD117" s="82"/>
      <c r="AE117" s="82"/>
      <c r="AF117" s="82"/>
      <c r="AG117" s="82"/>
      <c r="AH117" s="82"/>
      <c r="AI117" s="82"/>
      <c r="AJ117" s="82"/>
      <c r="AK117" s="82"/>
      <c r="AL117" s="82"/>
      <c r="AM117" s="82"/>
      <c r="AN117" s="82"/>
      <c r="AO117" s="82"/>
      <c r="AP117" s="82"/>
      <c r="AQ117" s="82"/>
      <c r="AR117" s="82"/>
      <c r="AS117" s="82"/>
      <c r="AT117" s="82"/>
      <c r="AU117" s="82"/>
    </row>
    <row r="118" spans="1:47" s="47" customFormat="1">
      <c r="A118" s="76"/>
      <c r="O118" s="82"/>
      <c r="P118" s="82"/>
      <c r="Q118" s="82"/>
      <c r="R118" s="82"/>
      <c r="S118" s="82"/>
      <c r="T118" s="82"/>
      <c r="U118" s="82"/>
      <c r="V118" s="82"/>
      <c r="W118" s="82"/>
      <c r="X118" s="82"/>
      <c r="Y118" s="82"/>
      <c r="Z118" s="82"/>
      <c r="AA118" s="82"/>
      <c r="AB118" s="82"/>
      <c r="AC118" s="82"/>
      <c r="AD118" s="82"/>
      <c r="AE118" s="82"/>
      <c r="AF118" s="82"/>
      <c r="AG118" s="82"/>
      <c r="AH118" s="82"/>
      <c r="AI118" s="82"/>
      <c r="AJ118" s="82"/>
      <c r="AK118" s="82"/>
      <c r="AL118" s="82"/>
      <c r="AM118" s="82"/>
      <c r="AN118" s="82"/>
      <c r="AO118" s="82"/>
      <c r="AP118" s="82"/>
      <c r="AQ118" s="82"/>
      <c r="AR118" s="82"/>
      <c r="AS118" s="82"/>
      <c r="AT118" s="82"/>
      <c r="AU118" s="82"/>
    </row>
    <row r="119" spans="1:47" s="47" customFormat="1">
      <c r="A119" s="76"/>
      <c r="O119" s="82"/>
      <c r="P119" s="82"/>
      <c r="Q119" s="82"/>
      <c r="R119" s="82"/>
      <c r="S119" s="82"/>
      <c r="T119" s="82"/>
      <c r="U119" s="82"/>
      <c r="V119" s="82"/>
      <c r="W119" s="82"/>
      <c r="X119" s="82"/>
      <c r="Y119" s="82"/>
      <c r="Z119" s="82"/>
      <c r="AA119" s="82"/>
      <c r="AB119" s="82"/>
      <c r="AC119" s="82"/>
      <c r="AD119" s="82"/>
      <c r="AE119" s="82"/>
      <c r="AF119" s="82"/>
      <c r="AG119" s="82"/>
      <c r="AH119" s="82"/>
      <c r="AI119" s="82"/>
      <c r="AJ119" s="82"/>
      <c r="AK119" s="82"/>
      <c r="AL119" s="82"/>
      <c r="AM119" s="82"/>
      <c r="AN119" s="82"/>
      <c r="AO119" s="82"/>
      <c r="AP119" s="82"/>
      <c r="AQ119" s="82"/>
      <c r="AR119" s="82"/>
      <c r="AS119" s="82"/>
      <c r="AT119" s="82"/>
      <c r="AU119" s="82"/>
    </row>
    <row r="120" spans="1:47" s="47" customFormat="1">
      <c r="A120" s="76"/>
      <c r="O120" s="82"/>
      <c r="P120" s="82"/>
      <c r="Q120" s="82"/>
      <c r="R120" s="82"/>
      <c r="S120" s="82"/>
      <c r="T120" s="82"/>
      <c r="U120" s="82"/>
      <c r="V120" s="82"/>
      <c r="W120" s="82"/>
      <c r="X120" s="82"/>
      <c r="Y120" s="82"/>
      <c r="Z120" s="82"/>
      <c r="AA120" s="82"/>
      <c r="AB120" s="82"/>
      <c r="AC120" s="82"/>
      <c r="AD120" s="82"/>
      <c r="AE120" s="82"/>
      <c r="AF120" s="82"/>
      <c r="AG120" s="82"/>
      <c r="AH120" s="82"/>
      <c r="AI120" s="82"/>
      <c r="AJ120" s="82"/>
      <c r="AK120" s="82"/>
      <c r="AL120" s="82"/>
      <c r="AM120" s="82"/>
      <c r="AN120" s="82"/>
      <c r="AO120" s="82"/>
      <c r="AP120" s="82"/>
      <c r="AQ120" s="82"/>
      <c r="AR120" s="82"/>
      <c r="AS120" s="82"/>
      <c r="AT120" s="82"/>
      <c r="AU120" s="82"/>
    </row>
    <row r="121" spans="1:47" s="47" customFormat="1">
      <c r="A121" s="76"/>
      <c r="O121" s="82"/>
      <c r="P121" s="82"/>
      <c r="Q121" s="82"/>
      <c r="R121" s="82"/>
      <c r="S121" s="82"/>
      <c r="T121" s="82"/>
      <c r="U121" s="82"/>
      <c r="V121" s="82"/>
      <c r="W121" s="82"/>
      <c r="X121" s="82"/>
      <c r="Y121" s="82"/>
      <c r="Z121" s="82"/>
      <c r="AA121" s="82"/>
      <c r="AB121" s="82"/>
      <c r="AC121" s="82"/>
      <c r="AD121" s="82"/>
      <c r="AE121" s="82"/>
      <c r="AF121" s="82"/>
      <c r="AG121" s="82"/>
      <c r="AH121" s="82"/>
      <c r="AI121" s="82"/>
      <c r="AJ121" s="82"/>
      <c r="AK121" s="82"/>
      <c r="AL121" s="82"/>
      <c r="AM121" s="82"/>
      <c r="AN121" s="82"/>
      <c r="AO121" s="82"/>
      <c r="AP121" s="82"/>
      <c r="AQ121" s="82"/>
      <c r="AR121" s="82"/>
      <c r="AS121" s="82"/>
      <c r="AT121" s="82"/>
      <c r="AU121" s="82"/>
    </row>
    <row r="122" spans="1:47" s="47" customFormat="1">
      <c r="A122" s="76"/>
      <c r="O122" s="82"/>
      <c r="P122" s="82"/>
      <c r="Q122" s="82"/>
      <c r="R122" s="82"/>
      <c r="S122" s="82"/>
      <c r="T122" s="82"/>
      <c r="U122" s="82"/>
      <c r="V122" s="82"/>
      <c r="W122" s="82"/>
      <c r="X122" s="82"/>
      <c r="Y122" s="82"/>
      <c r="Z122" s="82"/>
      <c r="AA122" s="82"/>
      <c r="AB122" s="82"/>
      <c r="AC122" s="82"/>
      <c r="AD122" s="82"/>
      <c r="AE122" s="82"/>
      <c r="AF122" s="82"/>
      <c r="AG122" s="82"/>
      <c r="AH122" s="82"/>
      <c r="AI122" s="82"/>
      <c r="AJ122" s="82"/>
      <c r="AK122" s="82"/>
      <c r="AL122" s="82"/>
      <c r="AM122" s="82"/>
      <c r="AN122" s="82"/>
      <c r="AO122" s="82"/>
      <c r="AP122" s="82"/>
      <c r="AQ122" s="82"/>
      <c r="AR122" s="82"/>
      <c r="AS122" s="82"/>
      <c r="AT122" s="82"/>
      <c r="AU122" s="82"/>
    </row>
    <row r="123" spans="1:47" s="47" customFormat="1">
      <c r="A123" s="76"/>
      <c r="O123" s="82"/>
      <c r="P123" s="82"/>
      <c r="Q123" s="82"/>
      <c r="R123" s="82"/>
      <c r="S123" s="82"/>
      <c r="T123" s="82"/>
      <c r="U123" s="82"/>
      <c r="V123" s="82"/>
      <c r="W123" s="82"/>
      <c r="X123" s="82"/>
      <c r="Y123" s="82"/>
      <c r="Z123" s="82"/>
      <c r="AA123" s="82"/>
      <c r="AB123" s="82"/>
      <c r="AC123" s="82"/>
      <c r="AD123" s="82"/>
      <c r="AE123" s="82"/>
      <c r="AF123" s="82"/>
      <c r="AG123" s="82"/>
      <c r="AH123" s="82"/>
      <c r="AI123" s="82"/>
      <c r="AJ123" s="82"/>
      <c r="AK123" s="82"/>
      <c r="AL123" s="82"/>
      <c r="AM123" s="82"/>
      <c r="AN123" s="82"/>
      <c r="AO123" s="82"/>
      <c r="AP123" s="82"/>
      <c r="AQ123" s="82"/>
      <c r="AR123" s="82"/>
      <c r="AS123" s="82"/>
      <c r="AT123" s="82"/>
      <c r="AU123" s="82"/>
    </row>
    <row r="124" spans="1:47" s="47" customFormat="1">
      <c r="A124" s="76"/>
      <c r="O124" s="82"/>
      <c r="P124" s="82"/>
      <c r="Q124" s="82"/>
      <c r="R124" s="82"/>
      <c r="S124" s="82"/>
      <c r="T124" s="82"/>
      <c r="U124" s="82"/>
      <c r="V124" s="82"/>
      <c r="W124" s="82"/>
      <c r="X124" s="82"/>
      <c r="Y124" s="82"/>
      <c r="Z124" s="82"/>
      <c r="AA124" s="82"/>
      <c r="AB124" s="82"/>
      <c r="AC124" s="82"/>
      <c r="AD124" s="82"/>
      <c r="AE124" s="82"/>
      <c r="AF124" s="82"/>
      <c r="AG124" s="82"/>
      <c r="AH124" s="82"/>
      <c r="AI124" s="82"/>
      <c r="AJ124" s="82"/>
      <c r="AK124" s="82"/>
      <c r="AL124" s="82"/>
      <c r="AM124" s="82"/>
      <c r="AN124" s="82"/>
      <c r="AO124" s="82"/>
      <c r="AP124" s="82"/>
      <c r="AQ124" s="82"/>
      <c r="AR124" s="82"/>
      <c r="AS124" s="82"/>
      <c r="AT124" s="82"/>
      <c r="AU124" s="82"/>
    </row>
    <row r="125" spans="1:47" s="47" customFormat="1">
      <c r="A125" s="76"/>
      <c r="O125" s="82"/>
      <c r="P125" s="82"/>
      <c r="Q125" s="82"/>
      <c r="R125" s="82"/>
      <c r="S125" s="82"/>
      <c r="T125" s="82"/>
      <c r="U125" s="82"/>
      <c r="V125" s="82"/>
      <c r="W125" s="82"/>
      <c r="X125" s="82"/>
      <c r="Y125" s="82"/>
      <c r="Z125" s="82"/>
      <c r="AA125" s="82"/>
      <c r="AB125" s="82"/>
      <c r="AC125" s="82"/>
      <c r="AD125" s="82"/>
      <c r="AE125" s="82"/>
      <c r="AF125" s="82"/>
      <c r="AG125" s="82"/>
      <c r="AH125" s="82"/>
      <c r="AI125" s="82"/>
      <c r="AJ125" s="82"/>
      <c r="AK125" s="82"/>
      <c r="AL125" s="82"/>
      <c r="AM125" s="82"/>
      <c r="AN125" s="82"/>
      <c r="AO125" s="82"/>
      <c r="AP125" s="82"/>
      <c r="AQ125" s="82"/>
      <c r="AR125" s="82"/>
      <c r="AS125" s="82"/>
      <c r="AT125" s="82"/>
      <c r="AU125" s="82"/>
    </row>
    <row r="126" spans="1:47" s="47" customFormat="1">
      <c r="A126" s="76"/>
      <c r="O126" s="82"/>
      <c r="P126" s="82"/>
      <c r="Q126" s="82"/>
      <c r="R126" s="82"/>
      <c r="S126" s="82"/>
      <c r="T126" s="82"/>
      <c r="U126" s="82"/>
      <c r="V126" s="82"/>
      <c r="W126" s="82"/>
      <c r="X126" s="82"/>
      <c r="Y126" s="82"/>
      <c r="Z126" s="82"/>
      <c r="AA126" s="82"/>
      <c r="AB126" s="82"/>
      <c r="AC126" s="82"/>
      <c r="AD126" s="82"/>
      <c r="AE126" s="82"/>
      <c r="AF126" s="82"/>
      <c r="AG126" s="82"/>
      <c r="AH126" s="82"/>
      <c r="AI126" s="82"/>
      <c r="AJ126" s="82"/>
      <c r="AK126" s="82"/>
      <c r="AL126" s="82"/>
      <c r="AM126" s="82"/>
      <c r="AN126" s="82"/>
      <c r="AO126" s="82"/>
      <c r="AP126" s="82"/>
      <c r="AQ126" s="82"/>
      <c r="AR126" s="82"/>
      <c r="AS126" s="82"/>
      <c r="AT126" s="82"/>
      <c r="AU126" s="82"/>
    </row>
    <row r="127" spans="1:47" s="47" customFormat="1">
      <c r="A127" s="76"/>
      <c r="O127" s="82"/>
      <c r="P127" s="82"/>
      <c r="Q127" s="82"/>
      <c r="R127" s="82"/>
      <c r="S127" s="82"/>
      <c r="T127" s="82"/>
      <c r="U127" s="82"/>
      <c r="V127" s="82"/>
      <c r="W127" s="82"/>
      <c r="X127" s="82"/>
      <c r="Y127" s="82"/>
      <c r="Z127" s="82"/>
      <c r="AA127" s="82"/>
      <c r="AB127" s="82"/>
      <c r="AC127" s="82"/>
      <c r="AD127" s="82"/>
      <c r="AE127" s="82"/>
      <c r="AF127" s="82"/>
      <c r="AG127" s="82"/>
      <c r="AH127" s="82"/>
      <c r="AI127" s="82"/>
      <c r="AJ127" s="82"/>
      <c r="AK127" s="82"/>
      <c r="AL127" s="82"/>
      <c r="AM127" s="82"/>
      <c r="AN127" s="82"/>
      <c r="AO127" s="82"/>
      <c r="AP127" s="82"/>
      <c r="AQ127" s="82"/>
      <c r="AR127" s="82"/>
      <c r="AS127" s="82"/>
      <c r="AT127" s="82"/>
      <c r="AU127" s="82"/>
    </row>
    <row r="128" spans="1:47" s="47" customFormat="1">
      <c r="A128" s="76"/>
      <c r="O128" s="82"/>
      <c r="P128" s="82"/>
      <c r="Q128" s="82"/>
      <c r="R128" s="82"/>
      <c r="S128" s="82"/>
      <c r="T128" s="82"/>
      <c r="U128" s="82"/>
      <c r="V128" s="82"/>
      <c r="W128" s="82"/>
      <c r="X128" s="82"/>
      <c r="Y128" s="82"/>
      <c r="Z128" s="82"/>
      <c r="AA128" s="82"/>
      <c r="AB128" s="82"/>
      <c r="AC128" s="82"/>
      <c r="AD128" s="82"/>
      <c r="AE128" s="82"/>
      <c r="AF128" s="82"/>
      <c r="AG128" s="82"/>
      <c r="AH128" s="82"/>
      <c r="AI128" s="82"/>
      <c r="AJ128" s="82"/>
      <c r="AK128" s="82"/>
      <c r="AL128" s="82"/>
      <c r="AM128" s="82"/>
      <c r="AN128" s="82"/>
      <c r="AO128" s="82"/>
      <c r="AP128" s="82"/>
      <c r="AQ128" s="82"/>
      <c r="AR128" s="82"/>
      <c r="AS128" s="82"/>
      <c r="AT128" s="82"/>
      <c r="AU128" s="82"/>
    </row>
    <row r="129" spans="1:47" s="47" customFormat="1">
      <c r="A129" s="76"/>
      <c r="O129" s="82"/>
      <c r="P129" s="82"/>
      <c r="Q129" s="82"/>
      <c r="R129" s="82"/>
      <c r="S129" s="82"/>
      <c r="T129" s="82"/>
      <c r="U129" s="82"/>
      <c r="V129" s="82"/>
      <c r="W129" s="82"/>
      <c r="X129" s="82"/>
      <c r="Y129" s="82"/>
      <c r="Z129" s="82"/>
      <c r="AA129" s="82"/>
      <c r="AB129" s="82"/>
      <c r="AC129" s="82"/>
      <c r="AD129" s="82"/>
      <c r="AE129" s="82"/>
      <c r="AF129" s="82"/>
      <c r="AG129" s="82"/>
      <c r="AH129" s="82"/>
      <c r="AI129" s="82"/>
      <c r="AJ129" s="82"/>
      <c r="AK129" s="82"/>
      <c r="AL129" s="82"/>
      <c r="AM129" s="82"/>
      <c r="AN129" s="82"/>
      <c r="AO129" s="82"/>
      <c r="AP129" s="82"/>
      <c r="AQ129" s="82"/>
      <c r="AR129" s="82"/>
      <c r="AS129" s="82"/>
      <c r="AT129" s="82"/>
      <c r="AU129" s="82"/>
    </row>
    <row r="130" spans="1:47" s="47" customFormat="1">
      <c r="A130" s="76"/>
      <c r="O130" s="82"/>
      <c r="P130" s="82"/>
      <c r="Q130" s="82"/>
      <c r="R130" s="82"/>
      <c r="S130" s="82"/>
      <c r="T130" s="82"/>
      <c r="U130" s="82"/>
      <c r="V130" s="82"/>
      <c r="W130" s="82"/>
      <c r="X130" s="82"/>
      <c r="Y130" s="82"/>
      <c r="Z130" s="82"/>
      <c r="AA130" s="82"/>
      <c r="AB130" s="82"/>
      <c r="AC130" s="82"/>
      <c r="AD130" s="82"/>
      <c r="AE130" s="82"/>
      <c r="AF130" s="82"/>
      <c r="AG130" s="82"/>
      <c r="AH130" s="82"/>
      <c r="AI130" s="82"/>
      <c r="AJ130" s="82"/>
      <c r="AK130" s="82"/>
      <c r="AL130" s="82"/>
      <c r="AM130" s="82"/>
      <c r="AN130" s="82"/>
      <c r="AO130" s="82"/>
      <c r="AP130" s="82"/>
      <c r="AQ130" s="82"/>
      <c r="AR130" s="82"/>
      <c r="AS130" s="82"/>
      <c r="AT130" s="82"/>
      <c r="AU130" s="82"/>
    </row>
    <row r="131" spans="1:47" s="47" customFormat="1">
      <c r="A131" s="76"/>
      <c r="O131" s="82"/>
      <c r="P131" s="82"/>
      <c r="Q131" s="82"/>
      <c r="R131" s="82"/>
      <c r="S131" s="82"/>
      <c r="T131" s="82"/>
      <c r="U131" s="82"/>
      <c r="V131" s="82"/>
      <c r="W131" s="82"/>
      <c r="X131" s="82"/>
      <c r="Y131" s="82"/>
      <c r="Z131" s="82"/>
      <c r="AA131" s="82"/>
      <c r="AB131" s="82"/>
      <c r="AC131" s="82"/>
      <c r="AD131" s="82"/>
      <c r="AE131" s="82"/>
      <c r="AF131" s="82"/>
      <c r="AG131" s="82"/>
      <c r="AH131" s="82"/>
      <c r="AI131" s="82"/>
      <c r="AJ131" s="82"/>
      <c r="AK131" s="82"/>
      <c r="AL131" s="82"/>
      <c r="AM131" s="82"/>
      <c r="AN131" s="82"/>
      <c r="AO131" s="82"/>
      <c r="AP131" s="82"/>
      <c r="AQ131" s="82"/>
      <c r="AR131" s="82"/>
      <c r="AS131" s="82"/>
      <c r="AT131" s="82"/>
      <c r="AU131" s="82"/>
    </row>
    <row r="132" spans="1:47" s="47" customFormat="1">
      <c r="A132" s="76"/>
      <c r="O132" s="82"/>
      <c r="P132" s="82"/>
      <c r="Q132" s="82"/>
      <c r="R132" s="82"/>
      <c r="S132" s="82"/>
      <c r="T132" s="82"/>
      <c r="U132" s="82"/>
      <c r="V132" s="82"/>
      <c r="W132" s="82"/>
      <c r="X132" s="82"/>
      <c r="Y132" s="82"/>
      <c r="Z132" s="82"/>
      <c r="AA132" s="82"/>
      <c r="AB132" s="82"/>
      <c r="AC132" s="82"/>
      <c r="AD132" s="82"/>
      <c r="AE132" s="82"/>
      <c r="AF132" s="82"/>
      <c r="AG132" s="82"/>
      <c r="AH132" s="82"/>
      <c r="AI132" s="82"/>
      <c r="AJ132" s="82"/>
      <c r="AK132" s="82"/>
      <c r="AL132" s="82"/>
      <c r="AM132" s="82"/>
      <c r="AN132" s="82"/>
      <c r="AO132" s="82"/>
      <c r="AP132" s="82"/>
      <c r="AQ132" s="82"/>
      <c r="AR132" s="82"/>
      <c r="AS132" s="82"/>
      <c r="AT132" s="82"/>
      <c r="AU132" s="82"/>
    </row>
    <row r="133" spans="1:47" s="47" customFormat="1">
      <c r="A133" s="76"/>
      <c r="O133" s="82"/>
      <c r="P133" s="82"/>
      <c r="Q133" s="82"/>
      <c r="R133" s="82"/>
      <c r="S133" s="82"/>
      <c r="T133" s="82"/>
      <c r="U133" s="82"/>
      <c r="V133" s="82"/>
      <c r="W133" s="82"/>
      <c r="X133" s="82"/>
      <c r="Y133" s="82"/>
      <c r="Z133" s="82"/>
      <c r="AA133" s="82"/>
      <c r="AB133" s="82"/>
      <c r="AC133" s="82"/>
      <c r="AD133" s="82"/>
      <c r="AE133" s="82"/>
      <c r="AF133" s="82"/>
      <c r="AG133" s="82"/>
      <c r="AH133" s="82"/>
      <c r="AI133" s="82"/>
      <c r="AJ133" s="82"/>
      <c r="AK133" s="82"/>
      <c r="AL133" s="82"/>
      <c r="AM133" s="82"/>
      <c r="AN133" s="82"/>
      <c r="AO133" s="82"/>
      <c r="AP133" s="82"/>
      <c r="AQ133" s="82"/>
      <c r="AR133" s="82"/>
      <c r="AS133" s="82"/>
      <c r="AT133" s="82"/>
      <c r="AU133" s="82"/>
    </row>
    <row r="134" spans="1:47" s="47" customFormat="1">
      <c r="A134" s="76"/>
      <c r="O134" s="82"/>
      <c r="P134" s="82"/>
      <c r="Q134" s="82"/>
      <c r="R134" s="82"/>
      <c r="S134" s="82"/>
      <c r="T134" s="82"/>
      <c r="U134" s="82"/>
      <c r="V134" s="82"/>
      <c r="W134" s="82"/>
      <c r="X134" s="82"/>
      <c r="Y134" s="82"/>
      <c r="Z134" s="82"/>
      <c r="AA134" s="82"/>
      <c r="AB134" s="82"/>
      <c r="AC134" s="82"/>
      <c r="AD134" s="82"/>
      <c r="AE134" s="82"/>
      <c r="AF134" s="82"/>
      <c r="AG134" s="82"/>
      <c r="AH134" s="82"/>
      <c r="AI134" s="82"/>
      <c r="AJ134" s="82"/>
      <c r="AK134" s="82"/>
      <c r="AL134" s="82"/>
      <c r="AM134" s="82"/>
      <c r="AN134" s="82"/>
      <c r="AO134" s="82"/>
      <c r="AP134" s="82"/>
      <c r="AQ134" s="82"/>
      <c r="AR134" s="82"/>
      <c r="AS134" s="82"/>
      <c r="AT134" s="82"/>
      <c r="AU134" s="82"/>
    </row>
    <row r="135" spans="1:47" s="47" customFormat="1">
      <c r="A135" s="76"/>
      <c r="O135" s="82"/>
      <c r="P135" s="82"/>
      <c r="Q135" s="82"/>
      <c r="R135" s="82"/>
      <c r="S135" s="82"/>
      <c r="T135" s="82"/>
      <c r="U135" s="82"/>
      <c r="V135" s="82"/>
      <c r="W135" s="82"/>
      <c r="X135" s="82"/>
      <c r="Y135" s="82"/>
      <c r="Z135" s="82"/>
      <c r="AA135" s="82"/>
      <c r="AB135" s="82"/>
      <c r="AC135" s="82"/>
      <c r="AD135" s="82"/>
      <c r="AE135" s="82"/>
      <c r="AF135" s="82"/>
      <c r="AG135" s="82"/>
      <c r="AH135" s="82"/>
      <c r="AI135" s="82"/>
      <c r="AJ135" s="82"/>
      <c r="AK135" s="82"/>
      <c r="AL135" s="82"/>
      <c r="AM135" s="82"/>
      <c r="AN135" s="82"/>
      <c r="AO135" s="82"/>
      <c r="AP135" s="82"/>
      <c r="AQ135" s="82"/>
      <c r="AR135" s="82"/>
      <c r="AS135" s="82"/>
      <c r="AT135" s="82"/>
      <c r="AU135" s="82"/>
    </row>
    <row r="136" spans="1:47" s="47" customFormat="1">
      <c r="A136" s="76"/>
      <c r="O136" s="82"/>
      <c r="P136" s="82"/>
      <c r="Q136" s="82"/>
      <c r="R136" s="82"/>
      <c r="S136" s="82"/>
      <c r="T136" s="82"/>
      <c r="U136" s="82"/>
      <c r="V136" s="82"/>
      <c r="W136" s="82"/>
      <c r="X136" s="82"/>
      <c r="Y136" s="82"/>
      <c r="Z136" s="82"/>
      <c r="AA136" s="82"/>
      <c r="AB136" s="82"/>
      <c r="AC136" s="82"/>
      <c r="AD136" s="82"/>
      <c r="AE136" s="82"/>
      <c r="AF136" s="82"/>
      <c r="AG136" s="82"/>
      <c r="AH136" s="82"/>
      <c r="AI136" s="82"/>
      <c r="AJ136" s="82"/>
      <c r="AK136" s="82"/>
      <c r="AL136" s="82"/>
      <c r="AM136" s="82"/>
      <c r="AN136" s="82"/>
      <c r="AO136" s="82"/>
      <c r="AP136" s="82"/>
      <c r="AQ136" s="82"/>
      <c r="AR136" s="82"/>
      <c r="AS136" s="82"/>
      <c r="AT136" s="82"/>
      <c r="AU136" s="82"/>
    </row>
    <row r="137" spans="1:47" s="47" customFormat="1">
      <c r="A137" s="76"/>
      <c r="O137" s="82"/>
      <c r="P137" s="82"/>
      <c r="Q137" s="82"/>
      <c r="R137" s="82"/>
      <c r="S137" s="82"/>
      <c r="T137" s="82"/>
      <c r="U137" s="82"/>
      <c r="V137" s="82"/>
      <c r="W137" s="82"/>
      <c r="X137" s="82"/>
      <c r="Y137" s="82"/>
      <c r="Z137" s="82"/>
      <c r="AA137" s="82"/>
      <c r="AB137" s="82"/>
      <c r="AC137" s="82"/>
      <c r="AD137" s="82"/>
      <c r="AE137" s="82"/>
      <c r="AF137" s="82"/>
      <c r="AG137" s="82"/>
      <c r="AH137" s="82"/>
      <c r="AI137" s="82"/>
      <c r="AJ137" s="82"/>
      <c r="AK137" s="82"/>
      <c r="AL137" s="82"/>
      <c r="AM137" s="82"/>
      <c r="AN137" s="82"/>
      <c r="AO137" s="82"/>
      <c r="AP137" s="82"/>
      <c r="AQ137" s="82"/>
      <c r="AR137" s="82"/>
      <c r="AS137" s="82"/>
      <c r="AT137" s="82"/>
      <c r="AU137" s="82"/>
    </row>
    <row r="138" spans="1:47" s="47" customFormat="1">
      <c r="A138" s="76"/>
      <c r="O138" s="82"/>
      <c r="P138" s="82"/>
      <c r="Q138" s="82"/>
      <c r="R138" s="82"/>
      <c r="S138" s="82"/>
      <c r="T138" s="82"/>
      <c r="U138" s="82"/>
      <c r="V138" s="82"/>
      <c r="W138" s="82"/>
      <c r="X138" s="82"/>
      <c r="Y138" s="82"/>
      <c r="Z138" s="82"/>
      <c r="AA138" s="82"/>
      <c r="AB138" s="82"/>
      <c r="AC138" s="82"/>
      <c r="AD138" s="82"/>
      <c r="AE138" s="82"/>
      <c r="AF138" s="82"/>
      <c r="AG138" s="82"/>
      <c r="AH138" s="82"/>
      <c r="AI138" s="82"/>
      <c r="AJ138" s="82"/>
      <c r="AK138" s="82"/>
      <c r="AL138" s="82"/>
      <c r="AM138" s="82"/>
      <c r="AN138" s="82"/>
      <c r="AO138" s="82"/>
      <c r="AP138" s="82"/>
      <c r="AQ138" s="82"/>
      <c r="AR138" s="82"/>
      <c r="AS138" s="82"/>
      <c r="AT138" s="82"/>
      <c r="AU138" s="82"/>
    </row>
    <row r="139" spans="1:47" s="47" customFormat="1">
      <c r="A139" s="76"/>
      <c r="O139" s="82"/>
      <c r="P139" s="82"/>
      <c r="Q139" s="82"/>
      <c r="R139" s="82"/>
      <c r="S139" s="82"/>
      <c r="T139" s="82"/>
      <c r="U139" s="82"/>
      <c r="V139" s="82"/>
      <c r="W139" s="82"/>
      <c r="X139" s="82"/>
      <c r="Y139" s="82"/>
      <c r="Z139" s="82"/>
      <c r="AA139" s="82"/>
      <c r="AB139" s="82"/>
      <c r="AC139" s="82"/>
      <c r="AD139" s="82"/>
      <c r="AE139" s="82"/>
      <c r="AF139" s="82"/>
      <c r="AG139" s="82"/>
      <c r="AH139" s="82"/>
      <c r="AI139" s="82"/>
      <c r="AJ139" s="82"/>
      <c r="AK139" s="82"/>
      <c r="AL139" s="82"/>
      <c r="AM139" s="82"/>
      <c r="AN139" s="82"/>
      <c r="AO139" s="82"/>
      <c r="AP139" s="82"/>
      <c r="AQ139" s="82"/>
      <c r="AR139" s="82"/>
      <c r="AS139" s="82"/>
      <c r="AT139" s="82"/>
      <c r="AU139" s="82"/>
    </row>
    <row r="140" spans="1:47" s="47" customFormat="1">
      <c r="A140" s="76"/>
      <c r="O140" s="82"/>
      <c r="P140" s="82"/>
      <c r="Q140" s="82"/>
      <c r="R140" s="82"/>
      <c r="S140" s="82"/>
      <c r="T140" s="82"/>
      <c r="U140" s="82"/>
      <c r="V140" s="82"/>
      <c r="W140" s="82"/>
      <c r="X140" s="82"/>
      <c r="Y140" s="82"/>
      <c r="Z140" s="82"/>
      <c r="AA140" s="82"/>
      <c r="AB140" s="82"/>
      <c r="AC140" s="82"/>
      <c r="AD140" s="82"/>
      <c r="AE140" s="82"/>
      <c r="AF140" s="82"/>
      <c r="AG140" s="82"/>
      <c r="AH140" s="82"/>
      <c r="AI140" s="82"/>
      <c r="AJ140" s="82"/>
      <c r="AK140" s="82"/>
      <c r="AL140" s="82"/>
      <c r="AM140" s="82"/>
      <c r="AN140" s="82"/>
      <c r="AO140" s="82"/>
      <c r="AP140" s="82"/>
      <c r="AQ140" s="82"/>
      <c r="AR140" s="82"/>
      <c r="AS140" s="82"/>
      <c r="AT140" s="82"/>
      <c r="AU140" s="82"/>
    </row>
    <row r="141" spans="1:47" s="47" customFormat="1">
      <c r="A141" s="76"/>
      <c r="O141" s="82"/>
      <c r="P141" s="82"/>
      <c r="Q141" s="82"/>
      <c r="R141" s="82"/>
      <c r="S141" s="82"/>
      <c r="T141" s="82"/>
      <c r="U141" s="82"/>
      <c r="V141" s="82"/>
      <c r="W141" s="82"/>
      <c r="X141" s="82"/>
      <c r="Y141" s="82"/>
      <c r="Z141" s="82"/>
      <c r="AA141" s="82"/>
      <c r="AB141" s="82"/>
      <c r="AC141" s="82"/>
      <c r="AD141" s="82"/>
      <c r="AE141" s="82"/>
      <c r="AF141" s="82"/>
      <c r="AG141" s="82"/>
      <c r="AH141" s="82"/>
      <c r="AI141" s="82"/>
      <c r="AJ141" s="82"/>
      <c r="AK141" s="82"/>
      <c r="AL141" s="82"/>
      <c r="AM141" s="82"/>
      <c r="AN141" s="82"/>
      <c r="AO141" s="82"/>
      <c r="AP141" s="82"/>
      <c r="AQ141" s="82"/>
      <c r="AR141" s="82"/>
      <c r="AS141" s="82"/>
      <c r="AT141" s="82"/>
      <c r="AU141" s="82"/>
    </row>
    <row r="142" spans="1:47" s="47" customFormat="1">
      <c r="A142" s="76"/>
      <c r="O142" s="82"/>
      <c r="P142" s="82"/>
      <c r="Q142" s="82"/>
      <c r="R142" s="82"/>
      <c r="S142" s="82"/>
      <c r="T142" s="82"/>
      <c r="U142" s="82"/>
      <c r="V142" s="82"/>
      <c r="W142" s="82"/>
      <c r="X142" s="82"/>
      <c r="Y142" s="82"/>
      <c r="Z142" s="82"/>
      <c r="AA142" s="82"/>
      <c r="AB142" s="82"/>
      <c r="AC142" s="82"/>
      <c r="AD142" s="82"/>
      <c r="AE142" s="82"/>
      <c r="AF142" s="82"/>
      <c r="AG142" s="82"/>
      <c r="AH142" s="82"/>
      <c r="AI142" s="82"/>
      <c r="AJ142" s="82"/>
      <c r="AK142" s="82"/>
      <c r="AL142" s="82"/>
      <c r="AM142" s="82"/>
      <c r="AN142" s="82"/>
      <c r="AO142" s="82"/>
      <c r="AP142" s="82"/>
      <c r="AQ142" s="82"/>
      <c r="AR142" s="82"/>
      <c r="AS142" s="82"/>
      <c r="AT142" s="82"/>
      <c r="AU142" s="82"/>
    </row>
    <row r="143" spans="1:47" s="47" customFormat="1">
      <c r="A143" s="76"/>
      <c r="O143" s="82"/>
      <c r="P143" s="82"/>
      <c r="Q143" s="82"/>
      <c r="R143" s="82"/>
      <c r="S143" s="82"/>
      <c r="T143" s="82"/>
      <c r="U143" s="82"/>
      <c r="V143" s="82"/>
      <c r="W143" s="82"/>
      <c r="X143" s="82"/>
      <c r="Y143" s="82"/>
      <c r="Z143" s="82"/>
      <c r="AA143" s="82"/>
      <c r="AB143" s="82"/>
      <c r="AC143" s="82"/>
      <c r="AD143" s="82"/>
      <c r="AE143" s="82"/>
      <c r="AF143" s="82"/>
      <c r="AG143" s="82"/>
      <c r="AH143" s="82"/>
      <c r="AI143" s="82"/>
      <c r="AJ143" s="82"/>
      <c r="AK143" s="82"/>
      <c r="AL143" s="82"/>
      <c r="AM143" s="82"/>
      <c r="AN143" s="82"/>
      <c r="AO143" s="82"/>
      <c r="AP143" s="82"/>
      <c r="AQ143" s="82"/>
      <c r="AR143" s="82"/>
      <c r="AS143" s="82"/>
      <c r="AT143" s="82"/>
      <c r="AU143" s="82"/>
    </row>
    <row r="144" spans="1:47" s="47" customFormat="1">
      <c r="A144" s="76"/>
      <c r="O144" s="82"/>
      <c r="P144" s="82"/>
      <c r="Q144" s="82"/>
      <c r="R144" s="82"/>
      <c r="S144" s="82"/>
      <c r="T144" s="82"/>
      <c r="U144" s="82"/>
      <c r="V144" s="82"/>
      <c r="W144" s="82"/>
      <c r="X144" s="82"/>
      <c r="Y144" s="82"/>
      <c r="Z144" s="82"/>
      <c r="AA144" s="82"/>
      <c r="AB144" s="82"/>
      <c r="AC144" s="82"/>
      <c r="AD144" s="82"/>
      <c r="AE144" s="82"/>
      <c r="AF144" s="82"/>
      <c r="AG144" s="82"/>
      <c r="AH144" s="82"/>
      <c r="AI144" s="82"/>
      <c r="AJ144" s="82"/>
      <c r="AK144" s="82"/>
      <c r="AL144" s="82"/>
      <c r="AM144" s="82"/>
      <c r="AN144" s="82"/>
      <c r="AO144" s="82"/>
      <c r="AP144" s="82"/>
      <c r="AQ144" s="82"/>
      <c r="AR144" s="82"/>
      <c r="AS144" s="82"/>
      <c r="AT144" s="82"/>
      <c r="AU144" s="82"/>
    </row>
    <row r="145" spans="1:47" s="47" customFormat="1">
      <c r="A145" s="76"/>
      <c r="O145" s="82"/>
      <c r="P145" s="82"/>
      <c r="Q145" s="82"/>
      <c r="R145" s="82"/>
      <c r="S145" s="82"/>
      <c r="T145" s="82"/>
      <c r="U145" s="82"/>
      <c r="V145" s="82"/>
      <c r="W145" s="82"/>
      <c r="X145" s="82"/>
      <c r="Y145" s="82"/>
      <c r="Z145" s="82"/>
      <c r="AA145" s="82"/>
      <c r="AB145" s="82"/>
      <c r="AC145" s="82"/>
      <c r="AD145" s="82"/>
      <c r="AE145" s="82"/>
      <c r="AF145" s="82"/>
      <c r="AG145" s="82"/>
      <c r="AH145" s="82"/>
      <c r="AI145" s="82"/>
      <c r="AJ145" s="82"/>
      <c r="AK145" s="82"/>
      <c r="AL145" s="82"/>
      <c r="AM145" s="82"/>
      <c r="AN145" s="82"/>
      <c r="AO145" s="82"/>
      <c r="AP145" s="82"/>
      <c r="AQ145" s="82"/>
      <c r="AR145" s="82"/>
      <c r="AS145" s="82"/>
      <c r="AT145" s="82"/>
      <c r="AU145" s="82"/>
    </row>
    <row r="146" spans="1:47" s="47" customFormat="1">
      <c r="A146" s="76"/>
      <c r="O146" s="82"/>
      <c r="P146" s="82"/>
      <c r="Q146" s="82"/>
      <c r="R146" s="82"/>
      <c r="S146" s="82"/>
      <c r="T146" s="82"/>
      <c r="U146" s="82"/>
      <c r="V146" s="82"/>
      <c r="W146" s="82"/>
      <c r="X146" s="82"/>
      <c r="Y146" s="82"/>
      <c r="Z146" s="82"/>
      <c r="AA146" s="82"/>
      <c r="AB146" s="82"/>
      <c r="AC146" s="82"/>
      <c r="AD146" s="82"/>
      <c r="AE146" s="82"/>
      <c r="AF146" s="82"/>
      <c r="AG146" s="82"/>
      <c r="AH146" s="82"/>
      <c r="AI146" s="82"/>
      <c r="AJ146" s="82"/>
      <c r="AK146" s="82"/>
      <c r="AL146" s="82"/>
      <c r="AM146" s="82"/>
      <c r="AN146" s="82"/>
      <c r="AO146" s="82"/>
      <c r="AP146" s="82"/>
      <c r="AQ146" s="82"/>
      <c r="AR146" s="82"/>
      <c r="AS146" s="82"/>
      <c r="AT146" s="82"/>
      <c r="AU146" s="82"/>
    </row>
    <row r="147" spans="1:47" s="47" customFormat="1">
      <c r="A147" s="76"/>
      <c r="O147" s="82"/>
      <c r="P147" s="82"/>
      <c r="Q147" s="82"/>
      <c r="R147" s="82"/>
      <c r="S147" s="82"/>
      <c r="T147" s="82"/>
      <c r="U147" s="82"/>
      <c r="V147" s="82"/>
      <c r="W147" s="82"/>
      <c r="X147" s="82"/>
      <c r="Y147" s="82"/>
      <c r="Z147" s="82"/>
      <c r="AA147" s="82"/>
      <c r="AB147" s="82"/>
      <c r="AC147" s="82"/>
      <c r="AD147" s="82"/>
      <c r="AE147" s="82"/>
      <c r="AF147" s="82"/>
      <c r="AG147" s="82"/>
      <c r="AH147" s="82"/>
      <c r="AI147" s="82"/>
      <c r="AJ147" s="82"/>
      <c r="AK147" s="82"/>
      <c r="AL147" s="82"/>
      <c r="AM147" s="82"/>
      <c r="AN147" s="82"/>
      <c r="AO147" s="82"/>
      <c r="AP147" s="82"/>
      <c r="AQ147" s="82"/>
      <c r="AR147" s="82"/>
      <c r="AS147" s="82"/>
      <c r="AT147" s="82"/>
      <c r="AU147" s="82"/>
    </row>
    <row r="148" spans="1:47" s="47" customFormat="1">
      <c r="A148" s="76"/>
      <c r="O148" s="82"/>
      <c r="P148" s="82"/>
      <c r="Q148" s="82"/>
      <c r="R148" s="82"/>
      <c r="S148" s="82"/>
      <c r="T148" s="82"/>
      <c r="U148" s="82"/>
      <c r="V148" s="82"/>
      <c r="W148" s="82"/>
      <c r="X148" s="82"/>
      <c r="Y148" s="82"/>
      <c r="Z148" s="82"/>
      <c r="AA148" s="82"/>
      <c r="AB148" s="82"/>
      <c r="AC148" s="82"/>
      <c r="AD148" s="82"/>
      <c r="AE148" s="82"/>
      <c r="AF148" s="82"/>
      <c r="AG148" s="82"/>
      <c r="AH148" s="82"/>
      <c r="AI148" s="82"/>
      <c r="AJ148" s="82"/>
      <c r="AK148" s="82"/>
      <c r="AL148" s="82"/>
      <c r="AM148" s="82"/>
      <c r="AN148" s="82"/>
      <c r="AO148" s="82"/>
      <c r="AP148" s="82"/>
      <c r="AQ148" s="82"/>
      <c r="AR148" s="82"/>
      <c r="AS148" s="82"/>
      <c r="AT148" s="82"/>
      <c r="AU148" s="82"/>
    </row>
    <row r="149" spans="1:47" s="47" customFormat="1">
      <c r="A149" s="76"/>
      <c r="O149" s="82"/>
      <c r="P149" s="82"/>
      <c r="Q149" s="82"/>
      <c r="R149" s="82"/>
      <c r="S149" s="82"/>
      <c r="T149" s="82"/>
      <c r="U149" s="82"/>
      <c r="V149" s="82"/>
      <c r="W149" s="82"/>
      <c r="X149" s="82"/>
      <c r="Y149" s="82"/>
      <c r="Z149" s="82"/>
      <c r="AA149" s="82"/>
      <c r="AB149" s="82"/>
      <c r="AC149" s="82"/>
      <c r="AD149" s="82"/>
      <c r="AE149" s="82"/>
      <c r="AF149" s="82"/>
      <c r="AG149" s="82"/>
      <c r="AH149" s="82"/>
      <c r="AI149" s="82"/>
      <c r="AJ149" s="82"/>
      <c r="AK149" s="82"/>
      <c r="AL149" s="82"/>
      <c r="AM149" s="82"/>
      <c r="AN149" s="82"/>
      <c r="AO149" s="82"/>
      <c r="AP149" s="82"/>
      <c r="AQ149" s="82"/>
      <c r="AR149" s="82"/>
      <c r="AS149" s="82"/>
      <c r="AT149" s="82"/>
      <c r="AU149" s="82"/>
    </row>
    <row r="150" spans="1:47" s="47" customFormat="1">
      <c r="A150" s="76"/>
      <c r="O150" s="82"/>
      <c r="P150" s="82"/>
      <c r="Q150" s="82"/>
      <c r="R150" s="82"/>
      <c r="S150" s="82"/>
      <c r="T150" s="82"/>
      <c r="U150" s="82"/>
      <c r="V150" s="82"/>
      <c r="W150" s="82"/>
      <c r="X150" s="82"/>
      <c r="Y150" s="82"/>
      <c r="Z150" s="82"/>
      <c r="AA150" s="82"/>
      <c r="AB150" s="82"/>
      <c r="AC150" s="82"/>
      <c r="AD150" s="82"/>
      <c r="AE150" s="82"/>
      <c r="AF150" s="82"/>
      <c r="AG150" s="82"/>
      <c r="AH150" s="82"/>
      <c r="AI150" s="82"/>
      <c r="AJ150" s="82"/>
      <c r="AK150" s="82"/>
      <c r="AL150" s="82"/>
      <c r="AM150" s="82"/>
      <c r="AN150" s="82"/>
      <c r="AO150" s="82"/>
      <c r="AP150" s="82"/>
      <c r="AQ150" s="82"/>
      <c r="AR150" s="82"/>
      <c r="AS150" s="82"/>
      <c r="AT150" s="82"/>
      <c r="AU150" s="82"/>
    </row>
    <row r="151" spans="1:47" s="47" customFormat="1">
      <c r="A151" s="76"/>
      <c r="O151" s="82"/>
      <c r="P151" s="82"/>
      <c r="Q151" s="82"/>
      <c r="R151" s="82"/>
      <c r="S151" s="82"/>
      <c r="T151" s="82"/>
      <c r="U151" s="82"/>
      <c r="V151" s="82"/>
      <c r="W151" s="82"/>
      <c r="X151" s="82"/>
      <c r="Y151" s="82"/>
      <c r="Z151" s="82"/>
      <c r="AA151" s="82"/>
      <c r="AB151" s="82"/>
      <c r="AC151" s="82"/>
      <c r="AD151" s="82"/>
      <c r="AE151" s="82"/>
      <c r="AF151" s="82"/>
      <c r="AG151" s="82"/>
      <c r="AH151" s="82"/>
      <c r="AI151" s="82"/>
      <c r="AJ151" s="82"/>
      <c r="AK151" s="82"/>
      <c r="AL151" s="82"/>
      <c r="AM151" s="82"/>
      <c r="AN151" s="82"/>
      <c r="AO151" s="82"/>
      <c r="AP151" s="82"/>
      <c r="AQ151" s="82"/>
      <c r="AR151" s="82"/>
      <c r="AS151" s="82"/>
      <c r="AT151" s="82"/>
      <c r="AU151" s="82"/>
    </row>
    <row r="152" spans="1:47" s="47" customFormat="1">
      <c r="A152" s="76"/>
      <c r="O152" s="82"/>
      <c r="P152" s="82"/>
      <c r="Q152" s="82"/>
      <c r="R152" s="82"/>
      <c r="S152" s="82"/>
      <c r="T152" s="82"/>
      <c r="U152" s="82"/>
      <c r="V152" s="82"/>
      <c r="W152" s="82"/>
      <c r="X152" s="82"/>
      <c r="Y152" s="82"/>
      <c r="Z152" s="82"/>
      <c r="AA152" s="82"/>
      <c r="AB152" s="82"/>
      <c r="AC152" s="82"/>
      <c r="AD152" s="82"/>
      <c r="AE152" s="82"/>
      <c r="AF152" s="82"/>
      <c r="AG152" s="82"/>
      <c r="AH152" s="82"/>
      <c r="AI152" s="82"/>
      <c r="AJ152" s="82"/>
      <c r="AK152" s="82"/>
      <c r="AL152" s="82"/>
      <c r="AM152" s="82"/>
      <c r="AN152" s="82"/>
      <c r="AO152" s="82"/>
      <c r="AP152" s="82"/>
      <c r="AQ152" s="82"/>
      <c r="AR152" s="82"/>
      <c r="AS152" s="82"/>
      <c r="AT152" s="82"/>
      <c r="AU152" s="82"/>
    </row>
    <row r="153" spans="1:47" s="47" customFormat="1">
      <c r="A153" s="76"/>
      <c r="O153" s="82"/>
      <c r="P153" s="82"/>
      <c r="Q153" s="82"/>
      <c r="R153" s="82"/>
      <c r="S153" s="82"/>
      <c r="T153" s="82"/>
      <c r="U153" s="82"/>
      <c r="V153" s="82"/>
      <c r="W153" s="82"/>
      <c r="X153" s="82"/>
      <c r="Y153" s="82"/>
      <c r="Z153" s="82"/>
      <c r="AA153" s="82"/>
      <c r="AB153" s="82"/>
      <c r="AC153" s="82"/>
      <c r="AD153" s="82"/>
      <c r="AE153" s="82"/>
      <c r="AF153" s="82"/>
      <c r="AG153" s="82"/>
      <c r="AH153" s="82"/>
      <c r="AI153" s="82"/>
      <c r="AJ153" s="82"/>
      <c r="AK153" s="82"/>
      <c r="AL153" s="82"/>
      <c r="AM153" s="82"/>
      <c r="AN153" s="82"/>
      <c r="AO153" s="82"/>
      <c r="AP153" s="82"/>
      <c r="AQ153" s="82"/>
      <c r="AR153" s="82"/>
      <c r="AS153" s="82"/>
      <c r="AT153" s="82"/>
      <c r="AU153" s="82"/>
    </row>
    <row r="154" spans="1:47" s="47" customFormat="1">
      <c r="A154" s="76"/>
      <c r="O154" s="82"/>
      <c r="P154" s="82"/>
      <c r="Q154" s="82"/>
      <c r="R154" s="82"/>
      <c r="S154" s="82"/>
      <c r="T154" s="82"/>
      <c r="U154" s="82"/>
      <c r="V154" s="82"/>
      <c r="W154" s="82"/>
      <c r="X154" s="82"/>
      <c r="Y154" s="82"/>
      <c r="Z154" s="82"/>
      <c r="AA154" s="82"/>
      <c r="AB154" s="82"/>
      <c r="AC154" s="82"/>
      <c r="AD154" s="82"/>
      <c r="AE154" s="82"/>
      <c r="AF154" s="82"/>
      <c r="AG154" s="82"/>
      <c r="AH154" s="82"/>
      <c r="AI154" s="82"/>
      <c r="AJ154" s="82"/>
      <c r="AK154" s="82"/>
      <c r="AL154" s="82"/>
      <c r="AM154" s="82"/>
      <c r="AN154" s="82"/>
      <c r="AO154" s="82"/>
      <c r="AP154" s="82"/>
      <c r="AQ154" s="82"/>
      <c r="AR154" s="82"/>
      <c r="AS154" s="82"/>
      <c r="AT154" s="82"/>
      <c r="AU154" s="82"/>
    </row>
    <row r="155" spans="1:47" s="47" customFormat="1">
      <c r="A155" s="76"/>
      <c r="O155" s="82"/>
      <c r="P155" s="82"/>
      <c r="Q155" s="82"/>
      <c r="R155" s="82"/>
      <c r="S155" s="82"/>
      <c r="T155" s="82"/>
      <c r="U155" s="82"/>
      <c r="V155" s="82"/>
      <c r="W155" s="82"/>
      <c r="X155" s="82"/>
      <c r="Y155" s="82"/>
      <c r="Z155" s="82"/>
      <c r="AA155" s="82"/>
      <c r="AB155" s="82"/>
      <c r="AC155" s="82"/>
      <c r="AD155" s="82"/>
      <c r="AE155" s="82"/>
      <c r="AF155" s="82"/>
      <c r="AG155" s="82"/>
      <c r="AH155" s="82"/>
      <c r="AI155" s="82"/>
      <c r="AJ155" s="82"/>
      <c r="AK155" s="82"/>
      <c r="AL155" s="82"/>
      <c r="AM155" s="82"/>
      <c r="AN155" s="82"/>
      <c r="AO155" s="82"/>
      <c r="AP155" s="82"/>
      <c r="AQ155" s="82"/>
      <c r="AR155" s="82"/>
      <c r="AS155" s="82"/>
      <c r="AT155" s="82"/>
      <c r="AU155" s="82"/>
    </row>
    <row r="156" spans="1:47" s="47" customFormat="1">
      <c r="A156" s="76"/>
      <c r="O156" s="82"/>
      <c r="P156" s="82"/>
      <c r="Q156" s="82"/>
      <c r="R156" s="82"/>
      <c r="S156" s="82"/>
      <c r="T156" s="82"/>
      <c r="U156" s="82"/>
      <c r="V156" s="82"/>
      <c r="W156" s="82"/>
      <c r="X156" s="82"/>
      <c r="Y156" s="82"/>
      <c r="Z156" s="82"/>
      <c r="AA156" s="82"/>
      <c r="AB156" s="82"/>
      <c r="AC156" s="82"/>
      <c r="AD156" s="82"/>
      <c r="AE156" s="82"/>
      <c r="AF156" s="82"/>
      <c r="AG156" s="82"/>
      <c r="AH156" s="82"/>
      <c r="AI156" s="82"/>
      <c r="AJ156" s="82"/>
      <c r="AK156" s="82"/>
      <c r="AL156" s="82"/>
      <c r="AM156" s="82"/>
      <c r="AN156" s="82"/>
      <c r="AO156" s="82"/>
      <c r="AP156" s="82"/>
      <c r="AQ156" s="82"/>
      <c r="AR156" s="82"/>
      <c r="AS156" s="82"/>
      <c r="AT156" s="82"/>
      <c r="AU156" s="82"/>
    </row>
    <row r="157" spans="1:47" s="47" customFormat="1">
      <c r="A157" s="76"/>
      <c r="O157" s="82"/>
      <c r="P157" s="82"/>
      <c r="Q157" s="82"/>
      <c r="R157" s="82"/>
      <c r="S157" s="82"/>
      <c r="T157" s="82"/>
      <c r="U157" s="82"/>
      <c r="V157" s="82"/>
      <c r="W157" s="82"/>
      <c r="X157" s="82"/>
      <c r="Y157" s="82"/>
      <c r="Z157" s="82"/>
      <c r="AA157" s="82"/>
      <c r="AB157" s="82"/>
      <c r="AC157" s="82"/>
      <c r="AD157" s="82"/>
      <c r="AE157" s="82"/>
      <c r="AF157" s="82"/>
      <c r="AG157" s="82"/>
      <c r="AH157" s="82"/>
      <c r="AI157" s="82"/>
      <c r="AJ157" s="82"/>
      <c r="AK157" s="82"/>
      <c r="AL157" s="82"/>
      <c r="AM157" s="82"/>
      <c r="AN157" s="82"/>
      <c r="AO157" s="82"/>
      <c r="AP157" s="82"/>
      <c r="AQ157" s="82"/>
      <c r="AR157" s="82"/>
      <c r="AS157" s="82"/>
      <c r="AT157" s="82"/>
      <c r="AU157" s="82"/>
    </row>
    <row r="158" spans="1:47" s="47" customFormat="1">
      <c r="A158" s="76"/>
      <c r="O158" s="82"/>
      <c r="P158" s="82"/>
      <c r="Q158" s="82"/>
      <c r="R158" s="82"/>
      <c r="S158" s="82"/>
      <c r="T158" s="82"/>
      <c r="U158" s="82"/>
      <c r="V158" s="82"/>
      <c r="W158" s="82"/>
      <c r="X158" s="82"/>
      <c r="Y158" s="82"/>
      <c r="Z158" s="82"/>
      <c r="AA158" s="82"/>
      <c r="AB158" s="82"/>
      <c r="AC158" s="82"/>
      <c r="AD158" s="82"/>
      <c r="AE158" s="82"/>
      <c r="AF158" s="82"/>
      <c r="AG158" s="82"/>
      <c r="AH158" s="82"/>
      <c r="AI158" s="82"/>
      <c r="AJ158" s="82"/>
      <c r="AK158" s="82"/>
      <c r="AL158" s="82"/>
      <c r="AM158" s="82"/>
      <c r="AN158" s="82"/>
      <c r="AO158" s="82"/>
      <c r="AP158" s="82"/>
      <c r="AQ158" s="82"/>
      <c r="AR158" s="82"/>
      <c r="AS158" s="82"/>
      <c r="AT158" s="82"/>
      <c r="AU158" s="82"/>
    </row>
    <row r="159" spans="1:47" s="47" customFormat="1">
      <c r="A159" s="76"/>
      <c r="O159" s="82"/>
      <c r="P159" s="82"/>
      <c r="Q159" s="82"/>
      <c r="R159" s="82"/>
      <c r="S159" s="82"/>
      <c r="T159" s="82"/>
      <c r="U159" s="82"/>
      <c r="V159" s="82"/>
      <c r="W159" s="82"/>
      <c r="X159" s="82"/>
      <c r="Y159" s="82"/>
      <c r="Z159" s="82"/>
      <c r="AA159" s="82"/>
      <c r="AB159" s="82"/>
      <c r="AC159" s="82"/>
      <c r="AD159" s="82"/>
      <c r="AE159" s="82"/>
      <c r="AF159" s="82"/>
      <c r="AG159" s="82"/>
      <c r="AH159" s="82"/>
      <c r="AI159" s="82"/>
      <c r="AJ159" s="82"/>
      <c r="AK159" s="82"/>
      <c r="AL159" s="82"/>
      <c r="AM159" s="82"/>
      <c r="AN159" s="82"/>
      <c r="AO159" s="82"/>
      <c r="AP159" s="82"/>
      <c r="AQ159" s="82"/>
      <c r="AR159" s="82"/>
      <c r="AS159" s="82"/>
      <c r="AT159" s="82"/>
      <c r="AU159" s="82"/>
    </row>
    <row r="160" spans="1:47" s="47" customFormat="1">
      <c r="A160" s="76"/>
      <c r="O160" s="82"/>
      <c r="P160" s="82"/>
      <c r="Q160" s="82"/>
      <c r="R160" s="82"/>
      <c r="S160" s="82"/>
      <c r="T160" s="82"/>
      <c r="U160" s="82"/>
      <c r="V160" s="82"/>
      <c r="W160" s="82"/>
      <c r="X160" s="82"/>
      <c r="Y160" s="82"/>
      <c r="Z160" s="82"/>
      <c r="AA160" s="82"/>
      <c r="AB160" s="82"/>
      <c r="AC160" s="82"/>
      <c r="AD160" s="82"/>
      <c r="AE160" s="82"/>
      <c r="AF160" s="82"/>
      <c r="AG160" s="82"/>
      <c r="AH160" s="82"/>
      <c r="AI160" s="82"/>
      <c r="AJ160" s="82"/>
      <c r="AK160" s="82"/>
      <c r="AL160" s="82"/>
      <c r="AM160" s="82"/>
      <c r="AN160" s="82"/>
      <c r="AO160" s="82"/>
      <c r="AP160" s="82"/>
      <c r="AQ160" s="82"/>
      <c r="AR160" s="82"/>
      <c r="AS160" s="82"/>
      <c r="AT160" s="82"/>
      <c r="AU160" s="82"/>
    </row>
    <row r="161" spans="1:47" s="47" customFormat="1">
      <c r="A161" s="76"/>
      <c r="O161" s="82"/>
      <c r="P161" s="82"/>
      <c r="Q161" s="82"/>
      <c r="R161" s="82"/>
      <c r="S161" s="82"/>
      <c r="T161" s="82"/>
      <c r="U161" s="82"/>
      <c r="V161" s="82"/>
      <c r="W161" s="82"/>
      <c r="X161" s="82"/>
      <c r="Y161" s="82"/>
      <c r="Z161" s="82"/>
      <c r="AA161" s="82"/>
      <c r="AB161" s="82"/>
      <c r="AC161" s="82"/>
      <c r="AD161" s="82"/>
      <c r="AE161" s="82"/>
      <c r="AF161" s="82"/>
      <c r="AG161" s="82"/>
      <c r="AH161" s="82"/>
      <c r="AI161" s="82"/>
      <c r="AJ161" s="82"/>
      <c r="AK161" s="82"/>
      <c r="AL161" s="82"/>
      <c r="AM161" s="82"/>
      <c r="AN161" s="82"/>
      <c r="AO161" s="82"/>
      <c r="AP161" s="82"/>
      <c r="AQ161" s="82"/>
      <c r="AR161" s="82"/>
      <c r="AS161" s="82"/>
      <c r="AT161" s="82"/>
      <c r="AU161" s="82"/>
    </row>
    <row r="162" spans="1:47" s="47" customFormat="1">
      <c r="A162" s="76"/>
      <c r="O162" s="82"/>
      <c r="P162" s="82"/>
      <c r="Q162" s="82"/>
      <c r="R162" s="82"/>
      <c r="S162" s="82"/>
      <c r="T162" s="82"/>
      <c r="U162" s="82"/>
      <c r="V162" s="82"/>
      <c r="W162" s="82"/>
      <c r="X162" s="82"/>
      <c r="Y162" s="82"/>
      <c r="Z162" s="82"/>
      <c r="AA162" s="82"/>
      <c r="AB162" s="82"/>
      <c r="AC162" s="82"/>
      <c r="AD162" s="82"/>
      <c r="AE162" s="82"/>
      <c r="AF162" s="82"/>
      <c r="AG162" s="82"/>
      <c r="AH162" s="82"/>
      <c r="AI162" s="82"/>
      <c r="AJ162" s="82"/>
      <c r="AK162" s="82"/>
      <c r="AL162" s="82"/>
      <c r="AM162" s="82"/>
      <c r="AN162" s="82"/>
      <c r="AO162" s="82"/>
      <c r="AP162" s="82"/>
      <c r="AQ162" s="82"/>
      <c r="AR162" s="82"/>
      <c r="AS162" s="82"/>
      <c r="AT162" s="82"/>
      <c r="AU162" s="82"/>
    </row>
    <row r="163" spans="1:47" s="47" customFormat="1">
      <c r="A163" s="76"/>
      <c r="O163" s="82"/>
      <c r="P163" s="82"/>
      <c r="Q163" s="82"/>
      <c r="R163" s="82"/>
      <c r="S163" s="82"/>
      <c r="T163" s="82"/>
      <c r="U163" s="82"/>
      <c r="V163" s="82"/>
      <c r="W163" s="82"/>
      <c r="X163" s="82"/>
      <c r="Y163" s="82"/>
      <c r="Z163" s="82"/>
      <c r="AA163" s="82"/>
      <c r="AB163" s="82"/>
      <c r="AC163" s="82"/>
      <c r="AD163" s="82"/>
      <c r="AE163" s="82"/>
      <c r="AF163" s="82"/>
      <c r="AG163" s="82"/>
      <c r="AH163" s="82"/>
      <c r="AI163" s="82"/>
      <c r="AJ163" s="82"/>
      <c r="AK163" s="82"/>
      <c r="AL163" s="82"/>
      <c r="AM163" s="82"/>
      <c r="AN163" s="82"/>
      <c r="AO163" s="82"/>
      <c r="AP163" s="82"/>
      <c r="AQ163" s="82"/>
      <c r="AR163" s="82"/>
      <c r="AS163" s="82"/>
      <c r="AT163" s="82"/>
      <c r="AU163" s="82"/>
    </row>
    <row r="164" spans="1:47" s="47" customFormat="1">
      <c r="A164" s="76"/>
      <c r="O164" s="82"/>
      <c r="P164" s="82"/>
      <c r="Q164" s="82"/>
      <c r="R164" s="82"/>
      <c r="S164" s="82"/>
      <c r="T164" s="82"/>
      <c r="U164" s="82"/>
      <c r="V164" s="82"/>
      <c r="W164" s="82"/>
      <c r="X164" s="82"/>
      <c r="Y164" s="82"/>
      <c r="Z164" s="82"/>
      <c r="AA164" s="82"/>
      <c r="AB164" s="82"/>
      <c r="AC164" s="82"/>
      <c r="AD164" s="82"/>
      <c r="AE164" s="82"/>
      <c r="AF164" s="82"/>
      <c r="AG164" s="82"/>
      <c r="AH164" s="82"/>
      <c r="AI164" s="82"/>
      <c r="AJ164" s="82"/>
      <c r="AK164" s="82"/>
      <c r="AL164" s="82"/>
      <c r="AM164" s="82"/>
      <c r="AN164" s="82"/>
      <c r="AO164" s="82"/>
      <c r="AP164" s="82"/>
      <c r="AQ164" s="82"/>
      <c r="AR164" s="82"/>
      <c r="AS164" s="82"/>
      <c r="AT164" s="82"/>
      <c r="AU164" s="82"/>
    </row>
    <row r="165" spans="1:47" s="47" customFormat="1">
      <c r="A165" s="76"/>
      <c r="O165" s="82"/>
      <c r="P165" s="82"/>
      <c r="Q165" s="82"/>
      <c r="R165" s="82"/>
      <c r="S165" s="82"/>
      <c r="T165" s="82"/>
      <c r="U165" s="82"/>
      <c r="V165" s="82"/>
      <c r="W165" s="82"/>
      <c r="X165" s="82"/>
      <c r="Y165" s="82"/>
      <c r="Z165" s="82"/>
      <c r="AA165" s="82"/>
      <c r="AB165" s="82"/>
      <c r="AC165" s="82"/>
      <c r="AD165" s="82"/>
      <c r="AE165" s="82"/>
      <c r="AF165" s="82"/>
      <c r="AG165" s="82"/>
      <c r="AH165" s="82"/>
      <c r="AI165" s="82"/>
      <c r="AJ165" s="82"/>
      <c r="AK165" s="82"/>
      <c r="AL165" s="82"/>
      <c r="AM165" s="82"/>
      <c r="AN165" s="82"/>
      <c r="AO165" s="82"/>
      <c r="AP165" s="82"/>
      <c r="AQ165" s="82"/>
      <c r="AR165" s="82"/>
      <c r="AS165" s="82"/>
      <c r="AT165" s="82"/>
      <c r="AU165" s="82"/>
    </row>
    <row r="166" spans="1:47" s="47" customFormat="1">
      <c r="A166" s="76"/>
      <c r="O166" s="82"/>
      <c r="P166" s="82"/>
      <c r="Q166" s="82"/>
      <c r="R166" s="82"/>
      <c r="S166" s="82"/>
      <c r="T166" s="82"/>
      <c r="U166" s="82"/>
      <c r="V166" s="82"/>
      <c r="W166" s="82"/>
      <c r="X166" s="82"/>
      <c r="Y166" s="82"/>
      <c r="Z166" s="82"/>
      <c r="AA166" s="82"/>
      <c r="AB166" s="82"/>
      <c r="AC166" s="82"/>
      <c r="AD166" s="82"/>
      <c r="AE166" s="82"/>
      <c r="AF166" s="82"/>
      <c r="AG166" s="82"/>
      <c r="AH166" s="82"/>
      <c r="AI166" s="82"/>
      <c r="AJ166" s="82"/>
      <c r="AK166" s="82"/>
      <c r="AL166" s="82"/>
      <c r="AM166" s="82"/>
      <c r="AN166" s="82"/>
      <c r="AO166" s="82"/>
      <c r="AP166" s="82"/>
      <c r="AQ166" s="82"/>
      <c r="AR166" s="82"/>
      <c r="AS166" s="82"/>
      <c r="AT166" s="82"/>
      <c r="AU166" s="82"/>
    </row>
    <row r="167" spans="1:47" s="47" customFormat="1">
      <c r="A167" s="76"/>
      <c r="O167" s="82"/>
      <c r="P167" s="82"/>
      <c r="Q167" s="82"/>
      <c r="R167" s="82"/>
      <c r="S167" s="82"/>
      <c r="T167" s="82"/>
      <c r="U167" s="82"/>
      <c r="V167" s="82"/>
      <c r="W167" s="82"/>
      <c r="X167" s="82"/>
      <c r="Y167" s="82"/>
      <c r="Z167" s="82"/>
      <c r="AA167" s="82"/>
      <c r="AB167" s="82"/>
      <c r="AC167" s="82"/>
      <c r="AD167" s="82"/>
      <c r="AE167" s="82"/>
      <c r="AF167" s="82"/>
      <c r="AG167" s="82"/>
      <c r="AH167" s="82"/>
      <c r="AI167" s="82"/>
      <c r="AJ167" s="82"/>
      <c r="AK167" s="82"/>
      <c r="AL167" s="82"/>
      <c r="AM167" s="82"/>
      <c r="AN167" s="82"/>
      <c r="AO167" s="82"/>
      <c r="AP167" s="82"/>
      <c r="AQ167" s="82"/>
      <c r="AR167" s="82"/>
      <c r="AS167" s="82"/>
      <c r="AT167" s="82"/>
      <c r="AU167" s="82"/>
    </row>
    <row r="168" spans="1:47" s="47" customFormat="1">
      <c r="A168" s="76"/>
      <c r="O168" s="82"/>
      <c r="P168" s="82"/>
      <c r="Q168" s="82"/>
      <c r="R168" s="82"/>
      <c r="S168" s="82"/>
      <c r="T168" s="82"/>
      <c r="U168" s="82"/>
      <c r="V168" s="82"/>
      <c r="W168" s="82"/>
      <c r="X168" s="82"/>
      <c r="Y168" s="82"/>
      <c r="Z168" s="82"/>
      <c r="AA168" s="82"/>
      <c r="AB168" s="82"/>
      <c r="AC168" s="82"/>
      <c r="AD168" s="82"/>
      <c r="AE168" s="82"/>
      <c r="AF168" s="82"/>
      <c r="AG168" s="82"/>
      <c r="AH168" s="82"/>
      <c r="AI168" s="82"/>
      <c r="AJ168" s="82"/>
      <c r="AK168" s="82"/>
      <c r="AL168" s="82"/>
      <c r="AM168" s="82"/>
      <c r="AN168" s="82"/>
      <c r="AO168" s="82"/>
      <c r="AP168" s="82"/>
      <c r="AQ168" s="82"/>
      <c r="AR168" s="82"/>
      <c r="AS168" s="82"/>
      <c r="AT168" s="82"/>
      <c r="AU168" s="82"/>
    </row>
    <row r="169" spans="1:47" s="47" customFormat="1">
      <c r="A169" s="76"/>
      <c r="O169" s="82"/>
      <c r="P169" s="82"/>
      <c r="Q169" s="82"/>
      <c r="R169" s="82"/>
      <c r="S169" s="82"/>
      <c r="T169" s="82"/>
      <c r="U169" s="82"/>
      <c r="V169" s="82"/>
      <c r="W169" s="82"/>
      <c r="X169" s="82"/>
      <c r="Y169" s="82"/>
      <c r="Z169" s="82"/>
      <c r="AA169" s="82"/>
      <c r="AB169" s="82"/>
      <c r="AC169" s="82"/>
      <c r="AD169" s="82"/>
      <c r="AE169" s="82"/>
      <c r="AF169" s="82"/>
      <c r="AG169" s="82"/>
      <c r="AH169" s="82"/>
      <c r="AI169" s="82"/>
      <c r="AJ169" s="82"/>
      <c r="AK169" s="82"/>
      <c r="AL169" s="82"/>
      <c r="AM169" s="82"/>
      <c r="AN169" s="82"/>
      <c r="AO169" s="82"/>
      <c r="AP169" s="82"/>
      <c r="AQ169" s="82"/>
      <c r="AR169" s="82"/>
      <c r="AS169" s="82"/>
      <c r="AT169" s="82"/>
      <c r="AU169" s="82"/>
    </row>
    <row r="170" spans="1:47" s="47" customFormat="1">
      <c r="A170" s="76"/>
      <c r="O170" s="82"/>
      <c r="P170" s="82"/>
      <c r="Q170" s="82"/>
      <c r="R170" s="82"/>
      <c r="S170" s="82"/>
      <c r="T170" s="82"/>
      <c r="U170" s="82"/>
      <c r="V170" s="82"/>
      <c r="W170" s="82"/>
      <c r="X170" s="82"/>
      <c r="Y170" s="82"/>
      <c r="Z170" s="82"/>
      <c r="AA170" s="82"/>
      <c r="AB170" s="82"/>
      <c r="AC170" s="82"/>
      <c r="AD170" s="82"/>
      <c r="AE170" s="82"/>
      <c r="AF170" s="82"/>
      <c r="AG170" s="82"/>
      <c r="AH170" s="82"/>
      <c r="AI170" s="82"/>
      <c r="AJ170" s="82"/>
      <c r="AK170" s="82"/>
      <c r="AL170" s="82"/>
      <c r="AM170" s="82"/>
      <c r="AN170" s="82"/>
      <c r="AO170" s="82"/>
      <c r="AP170" s="82"/>
      <c r="AQ170" s="82"/>
      <c r="AR170" s="82"/>
      <c r="AS170" s="82"/>
      <c r="AT170" s="82"/>
      <c r="AU170" s="82"/>
    </row>
    <row r="171" spans="1:47" s="47" customFormat="1">
      <c r="A171" s="76"/>
      <c r="O171" s="82"/>
      <c r="P171" s="82"/>
      <c r="Q171" s="82"/>
      <c r="R171" s="82"/>
      <c r="S171" s="82"/>
      <c r="T171" s="82"/>
      <c r="U171" s="82"/>
      <c r="V171" s="82"/>
      <c r="W171" s="82"/>
      <c r="X171" s="82"/>
      <c r="Y171" s="82"/>
      <c r="Z171" s="82"/>
      <c r="AA171" s="82"/>
      <c r="AB171" s="82"/>
      <c r="AC171" s="82"/>
      <c r="AD171" s="82"/>
      <c r="AE171" s="82"/>
      <c r="AF171" s="82"/>
      <c r="AG171" s="82"/>
      <c r="AH171" s="82"/>
      <c r="AI171" s="82"/>
      <c r="AJ171" s="82"/>
      <c r="AK171" s="82"/>
      <c r="AL171" s="82"/>
      <c r="AM171" s="82"/>
      <c r="AN171" s="82"/>
      <c r="AO171" s="82"/>
      <c r="AP171" s="82"/>
      <c r="AQ171" s="82"/>
      <c r="AR171" s="82"/>
      <c r="AS171" s="82"/>
      <c r="AT171" s="82"/>
      <c r="AU171" s="82"/>
    </row>
    <row r="172" spans="1:47" s="47" customFormat="1">
      <c r="A172" s="76"/>
      <c r="O172" s="82"/>
      <c r="P172" s="82"/>
      <c r="Q172" s="82"/>
      <c r="R172" s="82"/>
      <c r="S172" s="82"/>
      <c r="T172" s="82"/>
      <c r="U172" s="82"/>
      <c r="V172" s="82"/>
      <c r="W172" s="82"/>
      <c r="X172" s="82"/>
      <c r="Y172" s="82"/>
      <c r="Z172" s="82"/>
      <c r="AA172" s="82"/>
      <c r="AB172" s="82"/>
      <c r="AC172" s="82"/>
      <c r="AD172" s="82"/>
      <c r="AE172" s="82"/>
      <c r="AF172" s="82"/>
      <c r="AG172" s="82"/>
      <c r="AH172" s="82"/>
      <c r="AI172" s="82"/>
      <c r="AJ172" s="82"/>
      <c r="AK172" s="82"/>
      <c r="AL172" s="82"/>
      <c r="AM172" s="82"/>
      <c r="AN172" s="82"/>
      <c r="AO172" s="82"/>
      <c r="AP172" s="82"/>
      <c r="AQ172" s="82"/>
      <c r="AR172" s="82"/>
      <c r="AS172" s="82"/>
      <c r="AT172" s="82"/>
      <c r="AU172" s="82"/>
    </row>
    <row r="173" spans="1:47" s="47" customFormat="1">
      <c r="A173" s="76"/>
      <c r="O173" s="82"/>
      <c r="P173" s="82"/>
      <c r="Q173" s="82"/>
      <c r="R173" s="82"/>
      <c r="S173" s="82"/>
      <c r="T173" s="82"/>
      <c r="U173" s="82"/>
      <c r="V173" s="82"/>
      <c r="W173" s="82"/>
      <c r="X173" s="82"/>
      <c r="Y173" s="82"/>
      <c r="Z173" s="82"/>
      <c r="AA173" s="82"/>
      <c r="AB173" s="82"/>
      <c r="AC173" s="82"/>
      <c r="AD173" s="82"/>
      <c r="AE173" s="82"/>
      <c r="AF173" s="82"/>
      <c r="AG173" s="82"/>
      <c r="AH173" s="82"/>
      <c r="AI173" s="82"/>
      <c r="AJ173" s="82"/>
      <c r="AK173" s="82"/>
      <c r="AL173" s="82"/>
      <c r="AM173" s="82"/>
      <c r="AN173" s="82"/>
      <c r="AO173" s="82"/>
      <c r="AP173" s="82"/>
      <c r="AQ173" s="82"/>
      <c r="AR173" s="82"/>
      <c r="AS173" s="82"/>
      <c r="AT173" s="82"/>
      <c r="AU173" s="82"/>
    </row>
    <row r="174" spans="1:47" s="47" customFormat="1">
      <c r="A174" s="76"/>
      <c r="O174" s="82"/>
      <c r="P174" s="82"/>
      <c r="Q174" s="82"/>
      <c r="R174" s="82"/>
      <c r="S174" s="82"/>
      <c r="T174" s="82"/>
      <c r="U174" s="82"/>
      <c r="V174" s="82"/>
      <c r="W174" s="82"/>
      <c r="X174" s="82"/>
      <c r="Y174" s="82"/>
      <c r="Z174" s="82"/>
      <c r="AA174" s="82"/>
      <c r="AB174" s="82"/>
      <c r="AC174" s="82"/>
      <c r="AD174" s="82"/>
      <c r="AE174" s="82"/>
      <c r="AF174" s="82"/>
      <c r="AG174" s="82"/>
      <c r="AH174" s="82"/>
      <c r="AI174" s="82"/>
      <c r="AJ174" s="82"/>
      <c r="AK174" s="82"/>
      <c r="AL174" s="82"/>
      <c r="AM174" s="82"/>
      <c r="AN174" s="82"/>
      <c r="AO174" s="82"/>
      <c r="AP174" s="82"/>
      <c r="AQ174" s="82"/>
      <c r="AR174" s="82"/>
      <c r="AS174" s="82"/>
      <c r="AT174" s="82"/>
      <c r="AU174" s="82"/>
    </row>
    <row r="175" spans="1:47" s="47" customFormat="1">
      <c r="A175" s="76"/>
      <c r="O175" s="82"/>
      <c r="P175" s="82"/>
      <c r="Q175" s="82"/>
      <c r="R175" s="82"/>
      <c r="S175" s="82"/>
      <c r="T175" s="82"/>
      <c r="U175" s="82"/>
      <c r="V175" s="82"/>
      <c r="W175" s="82"/>
      <c r="X175" s="82"/>
      <c r="Y175" s="82"/>
      <c r="Z175" s="82"/>
      <c r="AA175" s="82"/>
      <c r="AB175" s="82"/>
      <c r="AC175" s="82"/>
      <c r="AD175" s="82"/>
      <c r="AE175" s="82"/>
      <c r="AF175" s="82"/>
      <c r="AG175" s="82"/>
      <c r="AH175" s="82"/>
      <c r="AI175" s="82"/>
      <c r="AJ175" s="82"/>
      <c r="AK175" s="82"/>
      <c r="AL175" s="82"/>
      <c r="AM175" s="82"/>
      <c r="AN175" s="82"/>
      <c r="AO175" s="82"/>
      <c r="AP175" s="82"/>
      <c r="AQ175" s="82"/>
      <c r="AR175" s="82"/>
      <c r="AS175" s="82"/>
      <c r="AT175" s="82"/>
      <c r="AU175" s="82"/>
    </row>
    <row r="176" spans="1:47" s="47" customFormat="1">
      <c r="A176" s="76"/>
      <c r="O176" s="82"/>
      <c r="P176" s="82"/>
      <c r="Q176" s="82"/>
      <c r="R176" s="82"/>
      <c r="S176" s="82"/>
      <c r="T176" s="82"/>
      <c r="U176" s="82"/>
      <c r="V176" s="82"/>
      <c r="W176" s="82"/>
      <c r="X176" s="82"/>
      <c r="Y176" s="82"/>
      <c r="Z176" s="82"/>
      <c r="AA176" s="82"/>
      <c r="AB176" s="82"/>
      <c r="AC176" s="82"/>
      <c r="AD176" s="82"/>
      <c r="AE176" s="82"/>
      <c r="AF176" s="82"/>
      <c r="AG176" s="82"/>
      <c r="AH176" s="82"/>
      <c r="AI176" s="82"/>
      <c r="AJ176" s="82"/>
      <c r="AK176" s="82"/>
      <c r="AL176" s="82"/>
      <c r="AM176" s="82"/>
      <c r="AN176" s="82"/>
      <c r="AO176" s="82"/>
      <c r="AP176" s="82"/>
      <c r="AQ176" s="82"/>
      <c r="AR176" s="82"/>
      <c r="AS176" s="82"/>
      <c r="AT176" s="82"/>
      <c r="AU176" s="82"/>
    </row>
    <row r="177" spans="1:47" s="47" customFormat="1">
      <c r="A177" s="76"/>
      <c r="O177" s="82"/>
      <c r="P177" s="82"/>
      <c r="Q177" s="82"/>
      <c r="R177" s="82"/>
      <c r="S177" s="82"/>
      <c r="T177" s="82"/>
      <c r="U177" s="82"/>
      <c r="V177" s="82"/>
      <c r="W177" s="82"/>
      <c r="X177" s="82"/>
      <c r="Y177" s="82"/>
      <c r="Z177" s="82"/>
      <c r="AA177" s="82"/>
      <c r="AB177" s="82"/>
      <c r="AC177" s="82"/>
      <c r="AD177" s="82"/>
      <c r="AE177" s="82"/>
      <c r="AF177" s="82"/>
      <c r="AG177" s="82"/>
      <c r="AH177" s="82"/>
      <c r="AI177" s="82"/>
      <c r="AJ177" s="82"/>
      <c r="AK177" s="82"/>
      <c r="AL177" s="82"/>
      <c r="AM177" s="82"/>
      <c r="AN177" s="82"/>
      <c r="AO177" s="82"/>
      <c r="AP177" s="82"/>
      <c r="AQ177" s="82"/>
      <c r="AR177" s="82"/>
      <c r="AS177" s="82"/>
      <c r="AT177" s="82"/>
      <c r="AU177" s="82"/>
    </row>
    <row r="178" spans="1:47" s="47" customFormat="1">
      <c r="A178" s="76"/>
      <c r="O178" s="82"/>
      <c r="P178" s="82"/>
      <c r="Q178" s="82"/>
      <c r="R178" s="82"/>
      <c r="S178" s="82"/>
      <c r="T178" s="82"/>
      <c r="U178" s="82"/>
      <c r="V178" s="82"/>
      <c r="W178" s="82"/>
      <c r="X178" s="82"/>
      <c r="Y178" s="82"/>
      <c r="Z178" s="82"/>
      <c r="AA178" s="82"/>
      <c r="AB178" s="82"/>
      <c r="AC178" s="82"/>
      <c r="AD178" s="82"/>
      <c r="AE178" s="82"/>
      <c r="AF178" s="82"/>
      <c r="AG178" s="82"/>
      <c r="AH178" s="82"/>
      <c r="AI178" s="82"/>
      <c r="AJ178" s="82"/>
      <c r="AK178" s="82"/>
      <c r="AL178" s="82"/>
      <c r="AM178" s="82"/>
      <c r="AN178" s="82"/>
      <c r="AO178" s="82"/>
      <c r="AP178" s="82"/>
      <c r="AQ178" s="82"/>
      <c r="AR178" s="82"/>
      <c r="AS178" s="82"/>
      <c r="AT178" s="82"/>
      <c r="AU178" s="82"/>
    </row>
    <row r="179" spans="1:47" s="47" customFormat="1">
      <c r="A179" s="76"/>
      <c r="O179" s="82"/>
      <c r="P179" s="82"/>
      <c r="Q179" s="82"/>
      <c r="R179" s="82"/>
      <c r="S179" s="82"/>
      <c r="T179" s="82"/>
      <c r="U179" s="82"/>
      <c r="V179" s="82"/>
      <c r="W179" s="82"/>
      <c r="X179" s="82"/>
      <c r="Y179" s="82"/>
      <c r="Z179" s="82"/>
      <c r="AA179" s="82"/>
      <c r="AB179" s="82"/>
      <c r="AC179" s="82"/>
      <c r="AD179" s="82"/>
      <c r="AE179" s="82"/>
      <c r="AF179" s="82"/>
      <c r="AG179" s="82"/>
      <c r="AH179" s="82"/>
      <c r="AI179" s="82"/>
      <c r="AJ179" s="82"/>
      <c r="AK179" s="82"/>
      <c r="AL179" s="82"/>
      <c r="AM179" s="82"/>
      <c r="AN179" s="82"/>
      <c r="AO179" s="82"/>
      <c r="AP179" s="82"/>
      <c r="AQ179" s="82"/>
      <c r="AR179" s="82"/>
      <c r="AS179" s="82"/>
      <c r="AT179" s="82"/>
      <c r="AU179" s="82"/>
    </row>
    <row r="180" spans="1:47" s="47" customFormat="1">
      <c r="A180" s="76"/>
      <c r="O180" s="82"/>
      <c r="P180" s="82"/>
      <c r="Q180" s="82"/>
      <c r="R180" s="82"/>
      <c r="S180" s="82"/>
      <c r="T180" s="82"/>
      <c r="U180" s="82"/>
      <c r="V180" s="82"/>
      <c r="W180" s="82"/>
      <c r="X180" s="82"/>
      <c r="Y180" s="82"/>
      <c r="Z180" s="82"/>
      <c r="AA180" s="82"/>
      <c r="AB180" s="82"/>
      <c r="AC180" s="82"/>
      <c r="AD180" s="82"/>
      <c r="AE180" s="82"/>
      <c r="AF180" s="82"/>
      <c r="AG180" s="82"/>
      <c r="AH180" s="82"/>
      <c r="AI180" s="82"/>
      <c r="AJ180" s="82"/>
      <c r="AK180" s="82"/>
      <c r="AL180" s="82"/>
      <c r="AM180" s="82"/>
      <c r="AN180" s="82"/>
      <c r="AO180" s="82"/>
      <c r="AP180" s="82"/>
      <c r="AQ180" s="82"/>
      <c r="AR180" s="82"/>
      <c r="AS180" s="82"/>
      <c r="AT180" s="82"/>
      <c r="AU180" s="82"/>
    </row>
    <row r="181" spans="1:47" s="47" customFormat="1">
      <c r="A181" s="76"/>
      <c r="O181" s="82"/>
      <c r="P181" s="82"/>
      <c r="Q181" s="82"/>
      <c r="R181" s="82"/>
      <c r="S181" s="82"/>
      <c r="T181" s="82"/>
      <c r="U181" s="82"/>
      <c r="V181" s="82"/>
      <c r="W181" s="82"/>
      <c r="X181" s="82"/>
      <c r="Y181" s="82"/>
      <c r="Z181" s="82"/>
      <c r="AA181" s="82"/>
      <c r="AB181" s="82"/>
      <c r="AC181" s="82"/>
      <c r="AD181" s="82"/>
      <c r="AE181" s="82"/>
      <c r="AF181" s="82"/>
      <c r="AG181" s="82"/>
      <c r="AH181" s="82"/>
      <c r="AI181" s="82"/>
      <c r="AJ181" s="82"/>
      <c r="AK181" s="82"/>
      <c r="AL181" s="82"/>
      <c r="AM181" s="82"/>
      <c r="AN181" s="82"/>
      <c r="AO181" s="82"/>
      <c r="AP181" s="82"/>
      <c r="AQ181" s="82"/>
      <c r="AR181" s="82"/>
      <c r="AS181" s="82"/>
      <c r="AT181" s="82"/>
      <c r="AU181" s="82"/>
    </row>
    <row r="182" spans="1:47" s="47" customFormat="1">
      <c r="A182" s="76"/>
      <c r="O182" s="82"/>
      <c r="P182" s="82"/>
      <c r="Q182" s="82"/>
      <c r="R182" s="82"/>
      <c r="S182" s="82"/>
      <c r="T182" s="82"/>
      <c r="U182" s="82"/>
      <c r="V182" s="82"/>
      <c r="W182" s="82"/>
      <c r="X182" s="82"/>
      <c r="Y182" s="82"/>
      <c r="Z182" s="82"/>
      <c r="AA182" s="82"/>
      <c r="AB182" s="82"/>
      <c r="AC182" s="82"/>
      <c r="AD182" s="82"/>
      <c r="AE182" s="82"/>
      <c r="AF182" s="82"/>
      <c r="AG182" s="82"/>
      <c r="AH182" s="82"/>
      <c r="AI182" s="82"/>
      <c r="AJ182" s="82"/>
      <c r="AK182" s="82"/>
      <c r="AL182" s="82"/>
      <c r="AM182" s="82"/>
      <c r="AN182" s="82"/>
      <c r="AO182" s="82"/>
      <c r="AP182" s="82"/>
      <c r="AQ182" s="82"/>
      <c r="AR182" s="82"/>
      <c r="AS182" s="82"/>
      <c r="AT182" s="82"/>
      <c r="AU182" s="82"/>
    </row>
    <row r="183" spans="1:47" s="47" customFormat="1">
      <c r="A183" s="76"/>
      <c r="O183" s="82"/>
      <c r="P183" s="82"/>
      <c r="Q183" s="82"/>
      <c r="R183" s="82"/>
      <c r="S183" s="82"/>
      <c r="T183" s="82"/>
      <c r="U183" s="82"/>
      <c r="V183" s="82"/>
      <c r="W183" s="82"/>
      <c r="X183" s="82"/>
      <c r="Y183" s="82"/>
      <c r="Z183" s="82"/>
      <c r="AA183" s="82"/>
      <c r="AB183" s="82"/>
      <c r="AC183" s="82"/>
      <c r="AD183" s="82"/>
      <c r="AE183" s="82"/>
      <c r="AF183" s="82"/>
      <c r="AG183" s="82"/>
      <c r="AH183" s="82"/>
      <c r="AI183" s="82"/>
      <c r="AJ183" s="82"/>
      <c r="AK183" s="82"/>
      <c r="AL183" s="82"/>
      <c r="AM183" s="82"/>
      <c r="AN183" s="82"/>
      <c r="AO183" s="82"/>
      <c r="AP183" s="82"/>
      <c r="AQ183" s="82"/>
      <c r="AR183" s="82"/>
      <c r="AS183" s="82"/>
      <c r="AT183" s="82"/>
      <c r="AU183" s="82"/>
    </row>
    <row r="184" spans="1:47" s="47" customFormat="1">
      <c r="A184" s="76"/>
      <c r="O184" s="82"/>
      <c r="P184" s="82"/>
      <c r="Q184" s="82"/>
      <c r="R184" s="82"/>
      <c r="S184" s="82"/>
      <c r="T184" s="82"/>
      <c r="U184" s="82"/>
      <c r="V184" s="82"/>
      <c r="W184" s="82"/>
      <c r="X184" s="82"/>
      <c r="Y184" s="82"/>
      <c r="Z184" s="82"/>
      <c r="AA184" s="82"/>
      <c r="AB184" s="82"/>
      <c r="AC184" s="82"/>
      <c r="AD184" s="82"/>
      <c r="AE184" s="82"/>
      <c r="AF184" s="82"/>
      <c r="AG184" s="82"/>
      <c r="AH184" s="82"/>
      <c r="AI184" s="82"/>
      <c r="AJ184" s="82"/>
      <c r="AK184" s="82"/>
      <c r="AL184" s="82"/>
      <c r="AM184" s="82"/>
      <c r="AN184" s="82"/>
      <c r="AO184" s="82"/>
      <c r="AP184" s="82"/>
      <c r="AQ184" s="82"/>
      <c r="AR184" s="82"/>
      <c r="AS184" s="82"/>
      <c r="AT184" s="82"/>
      <c r="AU184" s="82"/>
    </row>
    <row r="185" spans="1:47" s="47" customFormat="1">
      <c r="A185" s="76"/>
      <c r="O185" s="82"/>
      <c r="P185" s="82"/>
      <c r="Q185" s="82"/>
      <c r="R185" s="82"/>
      <c r="S185" s="82"/>
      <c r="T185" s="82"/>
      <c r="U185" s="82"/>
      <c r="V185" s="82"/>
      <c r="W185" s="82"/>
      <c r="X185" s="82"/>
      <c r="Y185" s="82"/>
      <c r="Z185" s="82"/>
      <c r="AA185" s="82"/>
      <c r="AB185" s="82"/>
      <c r="AC185" s="82"/>
      <c r="AD185" s="82"/>
      <c r="AE185" s="82"/>
      <c r="AF185" s="82"/>
      <c r="AG185" s="82"/>
      <c r="AH185" s="82"/>
      <c r="AI185" s="82"/>
      <c r="AJ185" s="82"/>
      <c r="AK185" s="82"/>
      <c r="AL185" s="82"/>
      <c r="AM185" s="82"/>
      <c r="AN185" s="82"/>
      <c r="AO185" s="82"/>
      <c r="AP185" s="82"/>
      <c r="AQ185" s="82"/>
      <c r="AR185" s="82"/>
      <c r="AS185" s="82"/>
      <c r="AT185" s="82"/>
      <c r="AU185" s="82"/>
    </row>
    <row r="186" spans="1:47" s="47" customFormat="1">
      <c r="A186" s="76"/>
      <c r="O186" s="82"/>
      <c r="P186" s="82"/>
      <c r="Q186" s="82"/>
      <c r="R186" s="82"/>
      <c r="S186" s="82"/>
      <c r="T186" s="82"/>
      <c r="U186" s="82"/>
      <c r="V186" s="82"/>
      <c r="W186" s="82"/>
      <c r="X186" s="82"/>
      <c r="Y186" s="82"/>
      <c r="Z186" s="82"/>
      <c r="AA186" s="82"/>
      <c r="AB186" s="82"/>
      <c r="AC186" s="82"/>
      <c r="AD186" s="82"/>
      <c r="AE186" s="82"/>
      <c r="AF186" s="82"/>
      <c r="AG186" s="82"/>
      <c r="AH186" s="82"/>
      <c r="AI186" s="82"/>
      <c r="AJ186" s="82"/>
      <c r="AK186" s="82"/>
      <c r="AL186" s="82"/>
      <c r="AM186" s="82"/>
      <c r="AN186" s="82"/>
      <c r="AO186" s="82"/>
      <c r="AP186" s="82"/>
      <c r="AQ186" s="82"/>
      <c r="AR186" s="82"/>
      <c r="AS186" s="82"/>
      <c r="AT186" s="82"/>
      <c r="AU186" s="82"/>
    </row>
    <row r="187" spans="1:47" s="47" customFormat="1">
      <c r="A187" s="76"/>
      <c r="O187" s="82"/>
      <c r="P187" s="82"/>
      <c r="Q187" s="82"/>
      <c r="R187" s="82"/>
      <c r="S187" s="82"/>
      <c r="T187" s="82"/>
      <c r="U187" s="82"/>
      <c r="V187" s="82"/>
      <c r="W187" s="82"/>
      <c r="X187" s="82"/>
      <c r="Y187" s="82"/>
      <c r="Z187" s="82"/>
      <c r="AA187" s="82"/>
      <c r="AB187" s="82"/>
      <c r="AC187" s="82"/>
      <c r="AD187" s="82"/>
      <c r="AE187" s="82"/>
      <c r="AF187" s="82"/>
      <c r="AG187" s="82"/>
      <c r="AH187" s="82"/>
      <c r="AI187" s="82"/>
      <c r="AJ187" s="82"/>
      <c r="AK187" s="82"/>
      <c r="AL187" s="82"/>
      <c r="AM187" s="82"/>
      <c r="AN187" s="82"/>
      <c r="AO187" s="82"/>
      <c r="AP187" s="82"/>
      <c r="AQ187" s="82"/>
      <c r="AR187" s="82"/>
      <c r="AS187" s="82"/>
      <c r="AT187" s="82"/>
      <c r="AU187" s="82"/>
    </row>
    <row r="188" spans="1:47" s="47" customFormat="1">
      <c r="A188" s="76"/>
      <c r="O188" s="82"/>
      <c r="P188" s="82"/>
      <c r="Q188" s="82"/>
      <c r="R188" s="82"/>
      <c r="S188" s="82"/>
      <c r="T188" s="82"/>
      <c r="U188" s="82"/>
      <c r="V188" s="82"/>
      <c r="W188" s="82"/>
      <c r="X188" s="82"/>
      <c r="Y188" s="82"/>
      <c r="Z188" s="82"/>
      <c r="AA188" s="82"/>
      <c r="AB188" s="82"/>
      <c r="AC188" s="82"/>
      <c r="AD188" s="82"/>
      <c r="AE188" s="82"/>
      <c r="AF188" s="82"/>
      <c r="AG188" s="82"/>
      <c r="AH188" s="82"/>
      <c r="AI188" s="82"/>
      <c r="AJ188" s="82"/>
      <c r="AK188" s="82"/>
      <c r="AL188" s="82"/>
      <c r="AM188" s="82"/>
      <c r="AN188" s="82"/>
      <c r="AO188" s="82"/>
      <c r="AP188" s="82"/>
      <c r="AQ188" s="82"/>
      <c r="AR188" s="82"/>
      <c r="AS188" s="82"/>
      <c r="AT188" s="82"/>
      <c r="AU188" s="82"/>
    </row>
    <row r="189" spans="1:47" s="47" customFormat="1">
      <c r="A189" s="76"/>
      <c r="O189" s="82"/>
      <c r="P189" s="82"/>
      <c r="Q189" s="82"/>
      <c r="R189" s="82"/>
      <c r="S189" s="82"/>
      <c r="T189" s="82"/>
      <c r="U189" s="82"/>
      <c r="V189" s="82"/>
      <c r="W189" s="82"/>
      <c r="X189" s="82"/>
      <c r="Y189" s="82"/>
      <c r="Z189" s="82"/>
      <c r="AA189" s="82"/>
      <c r="AB189" s="82"/>
      <c r="AC189" s="82"/>
      <c r="AD189" s="82"/>
      <c r="AE189" s="82"/>
      <c r="AF189" s="82"/>
      <c r="AG189" s="82"/>
      <c r="AH189" s="82"/>
      <c r="AI189" s="82"/>
      <c r="AJ189" s="82"/>
      <c r="AK189" s="82"/>
      <c r="AL189" s="82"/>
      <c r="AM189" s="82"/>
      <c r="AN189" s="82"/>
      <c r="AO189" s="82"/>
      <c r="AP189" s="82"/>
      <c r="AQ189" s="82"/>
      <c r="AR189" s="82"/>
      <c r="AS189" s="82"/>
      <c r="AT189" s="82"/>
      <c r="AU189" s="82"/>
    </row>
    <row r="190" spans="1:47" s="47" customFormat="1">
      <c r="A190" s="76"/>
      <c r="O190" s="82"/>
      <c r="P190" s="82"/>
      <c r="Q190" s="82"/>
      <c r="R190" s="82"/>
      <c r="S190" s="82"/>
      <c r="T190" s="82"/>
      <c r="U190" s="82"/>
      <c r="V190" s="82"/>
      <c r="W190" s="82"/>
      <c r="X190" s="82"/>
      <c r="Y190" s="82"/>
      <c r="Z190" s="82"/>
      <c r="AA190" s="82"/>
      <c r="AB190" s="82"/>
      <c r="AC190" s="82"/>
      <c r="AD190" s="82"/>
      <c r="AE190" s="82"/>
      <c r="AF190" s="82"/>
      <c r="AG190" s="82"/>
      <c r="AH190" s="82"/>
      <c r="AI190" s="82"/>
      <c r="AJ190" s="82"/>
      <c r="AK190" s="82"/>
      <c r="AL190" s="82"/>
      <c r="AM190" s="82"/>
      <c r="AN190" s="82"/>
      <c r="AO190" s="82"/>
      <c r="AP190" s="82"/>
      <c r="AQ190" s="82"/>
      <c r="AR190" s="82"/>
      <c r="AS190" s="82"/>
      <c r="AT190" s="82"/>
      <c r="AU190" s="82"/>
    </row>
    <row r="191" spans="1:47" s="47" customFormat="1">
      <c r="A191" s="76"/>
      <c r="O191" s="82"/>
      <c r="P191" s="82"/>
      <c r="Q191" s="82"/>
      <c r="R191" s="82"/>
      <c r="S191" s="82"/>
      <c r="T191" s="82"/>
      <c r="U191" s="82"/>
      <c r="V191" s="82"/>
      <c r="W191" s="82"/>
      <c r="X191" s="82"/>
      <c r="Y191" s="82"/>
      <c r="Z191" s="82"/>
      <c r="AA191" s="82"/>
      <c r="AB191" s="82"/>
      <c r="AC191" s="82"/>
      <c r="AD191" s="82"/>
      <c r="AE191" s="82"/>
      <c r="AF191" s="82"/>
      <c r="AG191" s="82"/>
      <c r="AH191" s="82"/>
      <c r="AI191" s="82"/>
      <c r="AJ191" s="82"/>
      <c r="AK191" s="82"/>
      <c r="AL191" s="82"/>
      <c r="AM191" s="82"/>
      <c r="AN191" s="82"/>
      <c r="AO191" s="82"/>
      <c r="AP191" s="82"/>
      <c r="AQ191" s="82"/>
      <c r="AR191" s="82"/>
      <c r="AS191" s="82"/>
      <c r="AT191" s="82"/>
      <c r="AU191" s="82"/>
    </row>
    <row r="192" spans="1:47" s="47" customFormat="1">
      <c r="A192" s="76"/>
      <c r="O192" s="82"/>
      <c r="P192" s="82"/>
      <c r="Q192" s="82"/>
      <c r="R192" s="82"/>
      <c r="S192" s="82"/>
      <c r="T192" s="82"/>
      <c r="U192" s="82"/>
      <c r="V192" s="82"/>
      <c r="W192" s="82"/>
      <c r="X192" s="82"/>
      <c r="Y192" s="82"/>
      <c r="Z192" s="82"/>
      <c r="AA192" s="82"/>
      <c r="AB192" s="82"/>
      <c r="AC192" s="82"/>
      <c r="AD192" s="82"/>
      <c r="AE192" s="82"/>
      <c r="AF192" s="82"/>
      <c r="AG192" s="82"/>
      <c r="AH192" s="82"/>
      <c r="AI192" s="82"/>
      <c r="AJ192" s="82"/>
      <c r="AK192" s="82"/>
      <c r="AL192" s="82"/>
      <c r="AM192" s="82"/>
      <c r="AN192" s="82"/>
      <c r="AO192" s="82"/>
      <c r="AP192" s="82"/>
      <c r="AQ192" s="82"/>
      <c r="AR192" s="82"/>
      <c r="AS192" s="82"/>
      <c r="AT192" s="82"/>
      <c r="AU192" s="82"/>
    </row>
    <row r="193" spans="1:47" s="47" customFormat="1">
      <c r="A193" s="76"/>
      <c r="O193" s="82"/>
      <c r="P193" s="82"/>
      <c r="Q193" s="82"/>
      <c r="R193" s="82"/>
      <c r="S193" s="82"/>
      <c r="T193" s="82"/>
      <c r="U193" s="82"/>
      <c r="V193" s="82"/>
      <c r="W193" s="82"/>
      <c r="X193" s="82"/>
      <c r="Y193" s="82"/>
      <c r="Z193" s="82"/>
      <c r="AA193" s="82"/>
      <c r="AB193" s="82"/>
      <c r="AC193" s="82"/>
      <c r="AD193" s="82"/>
      <c r="AE193" s="82"/>
      <c r="AF193" s="82"/>
      <c r="AG193" s="82"/>
      <c r="AH193" s="82"/>
      <c r="AI193" s="82"/>
      <c r="AJ193" s="82"/>
      <c r="AK193" s="82"/>
      <c r="AL193" s="82"/>
      <c r="AM193" s="82"/>
      <c r="AN193" s="82"/>
      <c r="AO193" s="82"/>
      <c r="AP193" s="82"/>
      <c r="AQ193" s="82"/>
      <c r="AR193" s="82"/>
      <c r="AS193" s="82"/>
      <c r="AT193" s="82"/>
      <c r="AU193" s="82"/>
    </row>
    <row r="194" spans="1:47" s="47" customFormat="1">
      <c r="A194" s="76"/>
      <c r="O194" s="82"/>
      <c r="P194" s="82"/>
      <c r="Q194" s="82"/>
      <c r="R194" s="82"/>
      <c r="S194" s="82"/>
      <c r="T194" s="82"/>
      <c r="U194" s="82"/>
      <c r="V194" s="82"/>
      <c r="W194" s="82"/>
      <c r="X194" s="82"/>
      <c r="Y194" s="82"/>
      <c r="Z194" s="82"/>
      <c r="AA194" s="82"/>
      <c r="AB194" s="82"/>
      <c r="AC194" s="82"/>
      <c r="AD194" s="82"/>
      <c r="AE194" s="82"/>
      <c r="AF194" s="82"/>
      <c r="AG194" s="82"/>
      <c r="AH194" s="82"/>
      <c r="AI194" s="82"/>
      <c r="AJ194" s="82"/>
      <c r="AK194" s="82"/>
      <c r="AL194" s="82"/>
      <c r="AM194" s="82"/>
      <c r="AN194" s="82"/>
      <c r="AO194" s="82"/>
      <c r="AP194" s="82"/>
      <c r="AQ194" s="82"/>
      <c r="AR194" s="82"/>
      <c r="AS194" s="82"/>
      <c r="AT194" s="82"/>
      <c r="AU194" s="82"/>
    </row>
    <row r="195" spans="1:47" s="47" customFormat="1">
      <c r="A195" s="76"/>
      <c r="O195" s="82"/>
      <c r="P195" s="82"/>
      <c r="Q195" s="82"/>
      <c r="R195" s="82"/>
      <c r="S195" s="82"/>
      <c r="T195" s="82"/>
      <c r="U195" s="82"/>
      <c r="V195" s="82"/>
      <c r="W195" s="82"/>
      <c r="X195" s="82"/>
      <c r="Y195" s="82"/>
      <c r="Z195" s="82"/>
      <c r="AA195" s="82"/>
      <c r="AB195" s="82"/>
      <c r="AC195" s="82"/>
      <c r="AD195" s="82"/>
      <c r="AE195" s="82"/>
      <c r="AF195" s="82"/>
      <c r="AG195" s="82"/>
      <c r="AH195" s="82"/>
      <c r="AI195" s="82"/>
      <c r="AJ195" s="82"/>
      <c r="AK195" s="82"/>
      <c r="AL195" s="82"/>
      <c r="AM195" s="82"/>
      <c r="AN195" s="82"/>
      <c r="AO195" s="82"/>
      <c r="AP195" s="82"/>
      <c r="AQ195" s="82"/>
      <c r="AR195" s="82"/>
      <c r="AS195" s="82"/>
      <c r="AT195" s="82"/>
      <c r="AU195" s="82"/>
    </row>
    <row r="196" spans="1:47" s="47" customFormat="1">
      <c r="A196" s="76"/>
      <c r="O196" s="82"/>
      <c r="P196" s="82"/>
      <c r="Q196" s="82"/>
      <c r="R196" s="82"/>
      <c r="S196" s="82"/>
      <c r="T196" s="82"/>
      <c r="U196" s="82"/>
      <c r="V196" s="82"/>
      <c r="W196" s="82"/>
      <c r="X196" s="82"/>
      <c r="Y196" s="82"/>
      <c r="Z196" s="82"/>
      <c r="AA196" s="82"/>
      <c r="AB196" s="82"/>
      <c r="AC196" s="82"/>
      <c r="AD196" s="82"/>
      <c r="AE196" s="82"/>
      <c r="AF196" s="82"/>
      <c r="AG196" s="82"/>
      <c r="AH196" s="82"/>
      <c r="AI196" s="82"/>
      <c r="AJ196" s="82"/>
      <c r="AK196" s="82"/>
      <c r="AL196" s="82"/>
      <c r="AM196" s="82"/>
      <c r="AN196" s="82"/>
      <c r="AO196" s="82"/>
      <c r="AP196" s="82"/>
      <c r="AQ196" s="82"/>
      <c r="AR196" s="82"/>
      <c r="AS196" s="82"/>
      <c r="AT196" s="82"/>
      <c r="AU196" s="82"/>
    </row>
    <row r="197" spans="1:47" s="47" customFormat="1">
      <c r="A197" s="76"/>
      <c r="O197" s="82"/>
      <c r="P197" s="82"/>
      <c r="Q197" s="82"/>
      <c r="R197" s="82"/>
      <c r="S197" s="82"/>
      <c r="T197" s="82"/>
      <c r="U197" s="82"/>
      <c r="V197" s="82"/>
      <c r="W197" s="82"/>
      <c r="X197" s="82"/>
      <c r="Y197" s="82"/>
      <c r="Z197" s="82"/>
      <c r="AA197" s="82"/>
      <c r="AB197" s="82"/>
      <c r="AC197" s="82"/>
      <c r="AD197" s="82"/>
      <c r="AE197" s="82"/>
      <c r="AF197" s="82"/>
      <c r="AG197" s="82"/>
      <c r="AH197" s="82"/>
      <c r="AI197" s="82"/>
      <c r="AJ197" s="82"/>
      <c r="AK197" s="82"/>
      <c r="AL197" s="82"/>
      <c r="AM197" s="82"/>
      <c r="AN197" s="82"/>
      <c r="AO197" s="82"/>
      <c r="AP197" s="82"/>
      <c r="AQ197" s="82"/>
      <c r="AR197" s="82"/>
      <c r="AS197" s="82"/>
      <c r="AT197" s="82"/>
      <c r="AU197" s="82"/>
    </row>
    <row r="198" spans="1:47" s="47" customFormat="1">
      <c r="A198" s="76"/>
      <c r="O198" s="82"/>
      <c r="P198" s="82"/>
      <c r="Q198" s="82"/>
      <c r="R198" s="82"/>
      <c r="S198" s="82"/>
      <c r="T198" s="82"/>
      <c r="U198" s="82"/>
      <c r="V198" s="82"/>
      <c r="W198" s="82"/>
      <c r="X198" s="82"/>
      <c r="Y198" s="82"/>
      <c r="Z198" s="82"/>
      <c r="AA198" s="82"/>
      <c r="AB198" s="82"/>
      <c r="AC198" s="82"/>
      <c r="AD198" s="82"/>
      <c r="AE198" s="82"/>
      <c r="AF198" s="82"/>
      <c r="AG198" s="82"/>
      <c r="AH198" s="82"/>
      <c r="AI198" s="82"/>
      <c r="AJ198" s="82"/>
      <c r="AK198" s="82"/>
      <c r="AL198" s="82"/>
      <c r="AM198" s="82"/>
      <c r="AN198" s="82"/>
      <c r="AO198" s="82"/>
      <c r="AP198" s="82"/>
      <c r="AQ198" s="82"/>
      <c r="AR198" s="82"/>
      <c r="AS198" s="82"/>
      <c r="AT198" s="82"/>
      <c r="AU198" s="82"/>
    </row>
    <row r="199" spans="1:47" s="47" customFormat="1">
      <c r="A199" s="76"/>
      <c r="O199" s="82"/>
      <c r="P199" s="82"/>
      <c r="Q199" s="82"/>
      <c r="R199" s="82"/>
      <c r="S199" s="82"/>
      <c r="T199" s="82"/>
      <c r="U199" s="82"/>
      <c r="V199" s="82"/>
      <c r="W199" s="82"/>
      <c r="X199" s="82"/>
      <c r="Y199" s="82"/>
      <c r="Z199" s="82"/>
      <c r="AA199" s="82"/>
      <c r="AB199" s="82"/>
      <c r="AC199" s="82"/>
      <c r="AD199" s="82"/>
      <c r="AE199" s="82"/>
      <c r="AF199" s="82"/>
      <c r="AG199" s="82"/>
      <c r="AH199" s="82"/>
      <c r="AI199" s="82"/>
      <c r="AJ199" s="82"/>
      <c r="AK199" s="82"/>
      <c r="AL199" s="82"/>
      <c r="AM199" s="82"/>
      <c r="AN199" s="82"/>
      <c r="AO199" s="82"/>
      <c r="AP199" s="82"/>
      <c r="AQ199" s="82"/>
      <c r="AR199" s="82"/>
      <c r="AS199" s="82"/>
      <c r="AT199" s="82"/>
      <c r="AU199" s="82"/>
    </row>
    <row r="200" spans="1:47" s="47" customFormat="1">
      <c r="A200" s="76"/>
      <c r="O200" s="82"/>
      <c r="P200" s="82"/>
      <c r="Q200" s="82"/>
      <c r="R200" s="82"/>
      <c r="S200" s="82"/>
      <c r="T200" s="82"/>
      <c r="U200" s="82"/>
      <c r="V200" s="82"/>
      <c r="W200" s="82"/>
      <c r="X200" s="82"/>
      <c r="Y200" s="82"/>
      <c r="Z200" s="82"/>
      <c r="AA200" s="82"/>
      <c r="AB200" s="82"/>
      <c r="AC200" s="82"/>
      <c r="AD200" s="82"/>
      <c r="AE200" s="82"/>
      <c r="AF200" s="82"/>
      <c r="AG200" s="82"/>
      <c r="AH200" s="82"/>
      <c r="AI200" s="82"/>
      <c r="AJ200" s="82"/>
      <c r="AK200" s="82"/>
      <c r="AL200" s="82"/>
      <c r="AM200" s="82"/>
      <c r="AN200" s="82"/>
      <c r="AO200" s="82"/>
      <c r="AP200" s="82"/>
      <c r="AQ200" s="82"/>
      <c r="AR200" s="82"/>
      <c r="AS200" s="82"/>
      <c r="AT200" s="82"/>
      <c r="AU200" s="82"/>
    </row>
    <row r="201" spans="1:47" s="47" customFormat="1">
      <c r="A201" s="76"/>
      <c r="O201" s="82"/>
      <c r="P201" s="82"/>
      <c r="Q201" s="82"/>
      <c r="R201" s="82"/>
      <c r="S201" s="82"/>
      <c r="T201" s="82"/>
      <c r="U201" s="82"/>
      <c r="V201" s="82"/>
      <c r="W201" s="82"/>
      <c r="X201" s="82"/>
      <c r="Y201" s="82"/>
      <c r="Z201" s="82"/>
      <c r="AA201" s="82"/>
      <c r="AB201" s="82"/>
      <c r="AC201" s="82"/>
      <c r="AD201" s="82"/>
      <c r="AE201" s="82"/>
      <c r="AF201" s="82"/>
      <c r="AG201" s="82"/>
      <c r="AH201" s="82"/>
      <c r="AI201" s="82"/>
      <c r="AJ201" s="82"/>
      <c r="AK201" s="82"/>
      <c r="AL201" s="82"/>
      <c r="AM201" s="82"/>
      <c r="AN201" s="82"/>
      <c r="AO201" s="82"/>
      <c r="AP201" s="82"/>
      <c r="AQ201" s="82"/>
      <c r="AR201" s="82"/>
      <c r="AS201" s="82"/>
      <c r="AT201" s="82"/>
      <c r="AU201" s="82"/>
    </row>
    <row r="202" spans="1:47" s="47" customFormat="1">
      <c r="A202" s="76"/>
      <c r="O202" s="82"/>
      <c r="P202" s="82"/>
      <c r="Q202" s="82"/>
      <c r="R202" s="82"/>
      <c r="S202" s="82"/>
      <c r="T202" s="82"/>
      <c r="U202" s="82"/>
      <c r="V202" s="82"/>
      <c r="W202" s="82"/>
      <c r="X202" s="82"/>
      <c r="Y202" s="82"/>
      <c r="Z202" s="82"/>
      <c r="AA202" s="82"/>
      <c r="AB202" s="82"/>
      <c r="AC202" s="82"/>
      <c r="AD202" s="82"/>
      <c r="AE202" s="82"/>
      <c r="AF202" s="82"/>
      <c r="AG202" s="82"/>
      <c r="AH202" s="82"/>
      <c r="AI202" s="82"/>
      <c r="AJ202" s="82"/>
      <c r="AK202" s="82"/>
      <c r="AL202" s="82"/>
      <c r="AM202" s="82"/>
      <c r="AN202" s="82"/>
      <c r="AO202" s="82"/>
      <c r="AP202" s="82"/>
      <c r="AQ202" s="82"/>
      <c r="AR202" s="82"/>
      <c r="AS202" s="82"/>
      <c r="AT202" s="82"/>
      <c r="AU202" s="82"/>
    </row>
    <row r="203" spans="1:47" s="47" customFormat="1">
      <c r="A203" s="76"/>
      <c r="O203" s="82"/>
      <c r="P203" s="82"/>
      <c r="Q203" s="82"/>
      <c r="R203" s="82"/>
      <c r="S203" s="82"/>
      <c r="T203" s="82"/>
      <c r="U203" s="82"/>
      <c r="V203" s="82"/>
      <c r="W203" s="82"/>
      <c r="X203" s="82"/>
      <c r="Y203" s="82"/>
      <c r="Z203" s="82"/>
      <c r="AA203" s="82"/>
      <c r="AB203" s="82"/>
      <c r="AC203" s="82"/>
      <c r="AD203" s="82"/>
      <c r="AE203" s="82"/>
      <c r="AF203" s="82"/>
      <c r="AG203" s="82"/>
      <c r="AH203" s="82"/>
      <c r="AI203" s="82"/>
      <c r="AJ203" s="82"/>
      <c r="AK203" s="82"/>
      <c r="AL203" s="82"/>
      <c r="AM203" s="82"/>
      <c r="AN203" s="82"/>
      <c r="AO203" s="82"/>
      <c r="AP203" s="82"/>
      <c r="AQ203" s="82"/>
      <c r="AR203" s="82"/>
      <c r="AS203" s="82"/>
      <c r="AT203" s="82"/>
      <c r="AU203" s="82"/>
    </row>
    <row r="204" spans="1:47" s="47" customFormat="1">
      <c r="A204" s="76"/>
      <c r="O204" s="82"/>
      <c r="P204" s="82"/>
      <c r="Q204" s="82"/>
      <c r="R204" s="82"/>
      <c r="S204" s="82"/>
      <c r="T204" s="82"/>
      <c r="U204" s="82"/>
      <c r="V204" s="82"/>
      <c r="W204" s="82"/>
      <c r="X204" s="82"/>
      <c r="Y204" s="82"/>
      <c r="Z204" s="82"/>
      <c r="AA204" s="82"/>
      <c r="AB204" s="82"/>
      <c r="AC204" s="82"/>
      <c r="AD204" s="82"/>
      <c r="AE204" s="82"/>
      <c r="AF204" s="82"/>
      <c r="AG204" s="82"/>
      <c r="AH204" s="82"/>
      <c r="AI204" s="82"/>
      <c r="AJ204" s="82"/>
      <c r="AK204" s="82"/>
      <c r="AL204" s="82"/>
      <c r="AM204" s="82"/>
      <c r="AN204" s="82"/>
      <c r="AO204" s="82"/>
      <c r="AP204" s="82"/>
      <c r="AQ204" s="82"/>
      <c r="AR204" s="82"/>
      <c r="AS204" s="82"/>
      <c r="AT204" s="82"/>
      <c r="AU204" s="82"/>
    </row>
    <row r="205" spans="1:47" s="47" customFormat="1">
      <c r="A205" s="76"/>
      <c r="O205" s="82"/>
      <c r="P205" s="82"/>
      <c r="Q205" s="82"/>
      <c r="R205" s="82"/>
      <c r="S205" s="82"/>
      <c r="T205" s="82"/>
      <c r="U205" s="82"/>
      <c r="V205" s="82"/>
      <c r="W205" s="82"/>
      <c r="X205" s="82"/>
      <c r="Y205" s="82"/>
      <c r="Z205" s="82"/>
      <c r="AA205" s="82"/>
      <c r="AB205" s="82"/>
      <c r="AC205" s="82"/>
      <c r="AD205" s="82"/>
      <c r="AE205" s="82"/>
      <c r="AF205" s="82"/>
      <c r="AG205" s="82"/>
      <c r="AH205" s="82"/>
      <c r="AI205" s="82"/>
      <c r="AJ205" s="82"/>
      <c r="AK205" s="82"/>
      <c r="AL205" s="82"/>
      <c r="AM205" s="82"/>
      <c r="AN205" s="82"/>
      <c r="AO205" s="82"/>
      <c r="AP205" s="82"/>
      <c r="AQ205" s="82"/>
      <c r="AR205" s="82"/>
      <c r="AS205" s="82"/>
      <c r="AT205" s="82"/>
      <c r="AU205" s="82"/>
    </row>
    <row r="206" spans="1:47" s="47" customFormat="1">
      <c r="A206" s="76"/>
      <c r="O206" s="82"/>
      <c r="P206" s="82"/>
      <c r="Q206" s="82"/>
      <c r="R206" s="82"/>
      <c r="S206" s="82"/>
      <c r="T206" s="82"/>
      <c r="U206" s="82"/>
      <c r="V206" s="82"/>
      <c r="W206" s="82"/>
      <c r="X206" s="82"/>
      <c r="Y206" s="82"/>
      <c r="Z206" s="82"/>
      <c r="AA206" s="82"/>
      <c r="AB206" s="82"/>
      <c r="AC206" s="82"/>
      <c r="AD206" s="82"/>
      <c r="AE206" s="82"/>
      <c r="AF206" s="82"/>
      <c r="AG206" s="82"/>
      <c r="AH206" s="82"/>
      <c r="AI206" s="82"/>
      <c r="AJ206" s="82"/>
      <c r="AK206" s="82"/>
      <c r="AL206" s="82"/>
      <c r="AM206" s="82"/>
      <c r="AN206" s="82"/>
      <c r="AO206" s="82"/>
      <c r="AP206" s="82"/>
      <c r="AQ206" s="82"/>
      <c r="AR206" s="82"/>
      <c r="AS206" s="82"/>
      <c r="AT206" s="82"/>
      <c r="AU206" s="82"/>
    </row>
    <row r="207" spans="1:47" s="47" customFormat="1">
      <c r="A207" s="76"/>
      <c r="O207" s="82"/>
      <c r="P207" s="82"/>
      <c r="Q207" s="82"/>
      <c r="R207" s="82"/>
      <c r="S207" s="82"/>
      <c r="T207" s="82"/>
      <c r="U207" s="82"/>
      <c r="V207" s="82"/>
      <c r="W207" s="82"/>
      <c r="X207" s="82"/>
      <c r="Y207" s="82"/>
      <c r="Z207" s="82"/>
      <c r="AA207" s="82"/>
      <c r="AB207" s="82"/>
      <c r="AC207" s="82"/>
      <c r="AD207" s="82"/>
      <c r="AE207" s="82"/>
      <c r="AF207" s="82"/>
      <c r="AG207" s="82"/>
      <c r="AH207" s="82"/>
      <c r="AI207" s="82"/>
      <c r="AJ207" s="82"/>
      <c r="AK207" s="82"/>
      <c r="AL207" s="82"/>
      <c r="AM207" s="82"/>
      <c r="AN207" s="82"/>
      <c r="AO207" s="82"/>
      <c r="AP207" s="82"/>
      <c r="AQ207" s="82"/>
      <c r="AR207" s="82"/>
      <c r="AS207" s="82"/>
      <c r="AT207" s="82"/>
      <c r="AU207" s="82"/>
    </row>
    <row r="208" spans="1:47" s="47" customFormat="1">
      <c r="A208" s="76"/>
      <c r="O208" s="82"/>
      <c r="P208" s="82"/>
      <c r="Q208" s="82"/>
      <c r="R208" s="82"/>
      <c r="S208" s="82"/>
      <c r="T208" s="82"/>
      <c r="U208" s="82"/>
      <c r="V208" s="82"/>
      <c r="W208" s="82"/>
      <c r="X208" s="82"/>
      <c r="Y208" s="82"/>
      <c r="Z208" s="82"/>
      <c r="AA208" s="82"/>
      <c r="AB208" s="82"/>
      <c r="AC208" s="82"/>
      <c r="AD208" s="82"/>
      <c r="AE208" s="82"/>
      <c r="AF208" s="82"/>
      <c r="AG208" s="82"/>
      <c r="AH208" s="82"/>
      <c r="AI208" s="82"/>
      <c r="AJ208" s="82"/>
      <c r="AK208" s="82"/>
      <c r="AL208" s="82"/>
      <c r="AM208" s="82"/>
      <c r="AN208" s="82"/>
      <c r="AO208" s="82"/>
      <c r="AP208" s="82"/>
      <c r="AQ208" s="82"/>
      <c r="AR208" s="82"/>
      <c r="AS208" s="82"/>
      <c r="AT208" s="82"/>
      <c r="AU208" s="82"/>
    </row>
    <row r="209" spans="1:47" s="47" customFormat="1">
      <c r="A209" s="76"/>
      <c r="O209" s="82"/>
      <c r="P209" s="82"/>
      <c r="Q209" s="82"/>
      <c r="R209" s="82"/>
      <c r="S209" s="82"/>
      <c r="T209" s="82"/>
      <c r="U209" s="82"/>
      <c r="V209" s="82"/>
      <c r="W209" s="82"/>
      <c r="X209" s="82"/>
      <c r="Y209" s="82"/>
      <c r="Z209" s="82"/>
      <c r="AA209" s="82"/>
      <c r="AB209" s="82"/>
      <c r="AC209" s="82"/>
      <c r="AD209" s="82"/>
      <c r="AE209" s="82"/>
      <c r="AF209" s="82"/>
      <c r="AG209" s="82"/>
      <c r="AH209" s="82"/>
      <c r="AI209" s="82"/>
      <c r="AJ209" s="82"/>
      <c r="AK209" s="82"/>
      <c r="AL209" s="82"/>
      <c r="AM209" s="82"/>
      <c r="AN209" s="82"/>
      <c r="AO209" s="82"/>
      <c r="AP209" s="82"/>
      <c r="AQ209" s="82"/>
      <c r="AR209" s="82"/>
      <c r="AS209" s="82"/>
      <c r="AT209" s="82"/>
      <c r="AU209" s="82"/>
    </row>
    <row r="210" spans="1:47" s="47" customFormat="1">
      <c r="A210" s="76"/>
      <c r="O210" s="82"/>
      <c r="P210" s="82"/>
      <c r="Q210" s="82"/>
      <c r="R210" s="82"/>
      <c r="S210" s="82"/>
      <c r="T210" s="82"/>
      <c r="U210" s="82"/>
      <c r="V210" s="82"/>
      <c r="W210" s="82"/>
      <c r="X210" s="82"/>
      <c r="Y210" s="82"/>
      <c r="Z210" s="82"/>
      <c r="AA210" s="82"/>
      <c r="AB210" s="82"/>
      <c r="AC210" s="82"/>
      <c r="AD210" s="82"/>
      <c r="AE210" s="82"/>
      <c r="AF210" s="82"/>
      <c r="AG210" s="82"/>
      <c r="AH210" s="82"/>
      <c r="AI210" s="82"/>
      <c r="AJ210" s="82"/>
      <c r="AK210" s="82"/>
      <c r="AL210" s="82"/>
      <c r="AM210" s="82"/>
      <c r="AN210" s="82"/>
      <c r="AO210" s="82"/>
      <c r="AP210" s="82"/>
      <c r="AQ210" s="82"/>
      <c r="AR210" s="82"/>
      <c r="AS210" s="82"/>
      <c r="AT210" s="82"/>
      <c r="AU210" s="82"/>
    </row>
    <row r="211" spans="1:47" s="47" customFormat="1">
      <c r="A211" s="76"/>
      <c r="O211" s="82"/>
      <c r="P211" s="82"/>
      <c r="Q211" s="82"/>
      <c r="R211" s="82"/>
      <c r="S211" s="82"/>
      <c r="T211" s="82"/>
      <c r="U211" s="82"/>
      <c r="V211" s="82"/>
      <c r="W211" s="82"/>
      <c r="X211" s="82"/>
      <c r="Y211" s="82"/>
      <c r="Z211" s="82"/>
      <c r="AA211" s="82"/>
      <c r="AB211" s="82"/>
      <c r="AC211" s="82"/>
      <c r="AD211" s="82"/>
      <c r="AE211" s="82"/>
      <c r="AF211" s="82"/>
      <c r="AG211" s="82"/>
      <c r="AH211" s="82"/>
      <c r="AI211" s="82"/>
      <c r="AJ211" s="82"/>
      <c r="AK211" s="82"/>
      <c r="AL211" s="82"/>
      <c r="AM211" s="82"/>
      <c r="AN211" s="82"/>
      <c r="AO211" s="82"/>
      <c r="AP211" s="82"/>
      <c r="AQ211" s="82"/>
      <c r="AR211" s="82"/>
      <c r="AS211" s="82"/>
      <c r="AT211" s="82"/>
      <c r="AU211" s="82"/>
    </row>
    <row r="212" spans="1:47" s="47" customFormat="1">
      <c r="A212" s="76"/>
      <c r="O212" s="82"/>
      <c r="P212" s="82"/>
      <c r="Q212" s="82"/>
      <c r="R212" s="82"/>
      <c r="S212" s="82"/>
      <c r="T212" s="82"/>
      <c r="U212" s="82"/>
      <c r="V212" s="82"/>
      <c r="W212" s="82"/>
      <c r="X212" s="82"/>
      <c r="Y212" s="82"/>
      <c r="Z212" s="82"/>
      <c r="AA212" s="82"/>
      <c r="AB212" s="82"/>
      <c r="AC212" s="82"/>
      <c r="AD212" s="82"/>
      <c r="AE212" s="82"/>
      <c r="AF212" s="82"/>
      <c r="AG212" s="82"/>
      <c r="AH212" s="82"/>
      <c r="AI212" s="82"/>
      <c r="AJ212" s="82"/>
      <c r="AK212" s="82"/>
      <c r="AL212" s="82"/>
      <c r="AM212" s="82"/>
      <c r="AN212" s="82"/>
      <c r="AO212" s="82"/>
      <c r="AP212" s="82"/>
      <c r="AQ212" s="82"/>
      <c r="AR212" s="82"/>
      <c r="AS212" s="82"/>
      <c r="AT212" s="82"/>
      <c r="AU212" s="82"/>
    </row>
    <row r="213" spans="1:47" s="47" customFormat="1">
      <c r="A213" s="76"/>
      <c r="O213" s="82"/>
      <c r="P213" s="82"/>
      <c r="Q213" s="82"/>
      <c r="R213" s="82"/>
      <c r="S213" s="82"/>
      <c r="T213" s="82"/>
      <c r="U213" s="82"/>
      <c r="V213" s="82"/>
      <c r="W213" s="82"/>
      <c r="X213" s="82"/>
      <c r="Y213" s="82"/>
      <c r="Z213" s="82"/>
      <c r="AA213" s="82"/>
      <c r="AB213" s="82"/>
      <c r="AC213" s="82"/>
      <c r="AD213" s="82"/>
      <c r="AE213" s="82"/>
      <c r="AF213" s="82"/>
      <c r="AG213" s="82"/>
      <c r="AH213" s="82"/>
      <c r="AI213" s="82"/>
      <c r="AJ213" s="82"/>
      <c r="AK213" s="82"/>
      <c r="AL213" s="82"/>
      <c r="AM213" s="82"/>
      <c r="AN213" s="82"/>
      <c r="AO213" s="82"/>
      <c r="AP213" s="82"/>
      <c r="AQ213" s="82"/>
      <c r="AR213" s="82"/>
      <c r="AS213" s="82"/>
      <c r="AT213" s="82"/>
      <c r="AU213" s="82"/>
    </row>
    <row r="214" spans="1:47" s="47" customFormat="1">
      <c r="A214" s="76"/>
      <c r="O214" s="82"/>
      <c r="P214" s="82"/>
      <c r="Q214" s="82"/>
      <c r="R214" s="82"/>
      <c r="S214" s="82"/>
      <c r="T214" s="82"/>
      <c r="U214" s="82"/>
      <c r="V214" s="82"/>
      <c r="W214" s="82"/>
      <c r="X214" s="82"/>
      <c r="Y214" s="82"/>
      <c r="Z214" s="82"/>
      <c r="AA214" s="82"/>
      <c r="AB214" s="82"/>
      <c r="AC214" s="82"/>
      <c r="AD214" s="82"/>
      <c r="AE214" s="82"/>
      <c r="AF214" s="82"/>
      <c r="AG214" s="82"/>
      <c r="AH214" s="82"/>
      <c r="AI214" s="82"/>
      <c r="AJ214" s="82"/>
      <c r="AK214" s="82"/>
      <c r="AL214" s="82"/>
      <c r="AM214" s="82"/>
      <c r="AN214" s="82"/>
      <c r="AO214" s="82"/>
      <c r="AP214" s="82"/>
      <c r="AQ214" s="82"/>
      <c r="AR214" s="82"/>
      <c r="AS214" s="82"/>
      <c r="AT214" s="82"/>
      <c r="AU214" s="82"/>
    </row>
    <row r="215" spans="1:47" s="47" customFormat="1">
      <c r="A215" s="76"/>
      <c r="O215" s="82"/>
      <c r="P215" s="82"/>
      <c r="Q215" s="82"/>
      <c r="R215" s="82"/>
      <c r="S215" s="82"/>
      <c r="T215" s="82"/>
      <c r="U215" s="82"/>
      <c r="V215" s="82"/>
      <c r="W215" s="82"/>
      <c r="X215" s="82"/>
      <c r="Y215" s="82"/>
      <c r="Z215" s="82"/>
      <c r="AA215" s="82"/>
      <c r="AB215" s="82"/>
      <c r="AC215" s="82"/>
      <c r="AD215" s="82"/>
      <c r="AE215" s="82"/>
      <c r="AF215" s="82"/>
      <c r="AG215" s="82"/>
      <c r="AH215" s="82"/>
      <c r="AI215" s="82"/>
      <c r="AJ215" s="82"/>
      <c r="AK215" s="82"/>
      <c r="AL215" s="82"/>
      <c r="AM215" s="82"/>
      <c r="AN215" s="82"/>
      <c r="AO215" s="82"/>
      <c r="AP215" s="82"/>
      <c r="AQ215" s="82"/>
      <c r="AR215" s="82"/>
      <c r="AS215" s="82"/>
      <c r="AT215" s="82"/>
      <c r="AU215" s="82"/>
    </row>
    <row r="216" spans="1:47" s="47" customFormat="1">
      <c r="A216" s="76"/>
      <c r="O216" s="82"/>
      <c r="P216" s="82"/>
      <c r="Q216" s="82"/>
      <c r="R216" s="82"/>
      <c r="S216" s="82"/>
      <c r="T216" s="82"/>
      <c r="U216" s="82"/>
      <c r="V216" s="82"/>
      <c r="W216" s="82"/>
      <c r="X216" s="82"/>
      <c r="Y216" s="82"/>
      <c r="Z216" s="82"/>
      <c r="AA216" s="82"/>
      <c r="AB216" s="82"/>
      <c r="AC216" s="82"/>
      <c r="AD216" s="82"/>
      <c r="AE216" s="82"/>
      <c r="AF216" s="82"/>
      <c r="AG216" s="82"/>
      <c r="AH216" s="82"/>
      <c r="AI216" s="82"/>
      <c r="AJ216" s="82"/>
      <c r="AK216" s="82"/>
      <c r="AL216" s="82"/>
      <c r="AM216" s="82"/>
      <c r="AN216" s="82"/>
      <c r="AO216" s="82"/>
      <c r="AP216" s="82"/>
      <c r="AQ216" s="82"/>
      <c r="AR216" s="82"/>
      <c r="AS216" s="82"/>
      <c r="AT216" s="82"/>
      <c r="AU216" s="82"/>
    </row>
    <row r="217" spans="1:47" s="47" customFormat="1">
      <c r="A217" s="76"/>
      <c r="O217" s="82"/>
      <c r="P217" s="82"/>
      <c r="Q217" s="82"/>
      <c r="R217" s="82"/>
      <c r="S217" s="82"/>
      <c r="T217" s="82"/>
      <c r="U217" s="82"/>
      <c r="V217" s="82"/>
      <c r="W217" s="82"/>
      <c r="X217" s="82"/>
      <c r="Y217" s="82"/>
      <c r="Z217" s="82"/>
      <c r="AA217" s="82"/>
      <c r="AB217" s="82"/>
      <c r="AC217" s="82"/>
      <c r="AD217" s="82"/>
      <c r="AE217" s="82"/>
      <c r="AF217" s="82"/>
      <c r="AG217" s="82"/>
      <c r="AH217" s="82"/>
      <c r="AI217" s="82"/>
      <c r="AJ217" s="82"/>
      <c r="AK217" s="82"/>
      <c r="AL217" s="82"/>
      <c r="AM217" s="82"/>
      <c r="AN217" s="82"/>
      <c r="AO217" s="82"/>
      <c r="AP217" s="82"/>
      <c r="AQ217" s="82"/>
      <c r="AR217" s="82"/>
      <c r="AS217" s="82"/>
      <c r="AT217" s="82"/>
      <c r="AU217" s="82"/>
    </row>
    <row r="218" spans="1:47" s="47" customFormat="1">
      <c r="A218" s="76"/>
      <c r="O218" s="82"/>
      <c r="P218" s="82"/>
      <c r="Q218" s="82"/>
      <c r="R218" s="82"/>
      <c r="S218" s="82"/>
      <c r="T218" s="82"/>
      <c r="U218" s="82"/>
      <c r="V218" s="82"/>
      <c r="W218" s="82"/>
      <c r="X218" s="82"/>
      <c r="Y218" s="82"/>
      <c r="Z218" s="82"/>
      <c r="AA218" s="82"/>
      <c r="AB218" s="82"/>
      <c r="AC218" s="82"/>
      <c r="AD218" s="82"/>
      <c r="AE218" s="82"/>
      <c r="AF218" s="82"/>
      <c r="AG218" s="82"/>
      <c r="AH218" s="82"/>
      <c r="AI218" s="82"/>
      <c r="AJ218" s="82"/>
      <c r="AK218" s="82"/>
      <c r="AL218" s="82"/>
      <c r="AM218" s="82"/>
      <c r="AN218" s="82"/>
      <c r="AO218" s="82"/>
      <c r="AP218" s="82"/>
      <c r="AQ218" s="82"/>
      <c r="AR218" s="82"/>
      <c r="AS218" s="82"/>
      <c r="AT218" s="82"/>
      <c r="AU218" s="82"/>
    </row>
    <row r="219" spans="1:47" s="47" customFormat="1">
      <c r="A219" s="76"/>
      <c r="O219" s="82"/>
      <c r="P219" s="82"/>
      <c r="Q219" s="82"/>
      <c r="R219" s="82"/>
      <c r="S219" s="82"/>
      <c r="T219" s="82"/>
      <c r="U219" s="82"/>
      <c r="V219" s="82"/>
      <c r="W219" s="82"/>
      <c r="X219" s="82"/>
      <c r="Y219" s="82"/>
      <c r="Z219" s="82"/>
      <c r="AA219" s="82"/>
      <c r="AB219" s="82"/>
      <c r="AC219" s="82"/>
      <c r="AD219" s="82"/>
      <c r="AE219" s="82"/>
      <c r="AF219" s="82"/>
      <c r="AG219" s="82"/>
      <c r="AH219" s="82"/>
      <c r="AI219" s="82"/>
      <c r="AJ219" s="82"/>
      <c r="AK219" s="82"/>
      <c r="AL219" s="82"/>
      <c r="AM219" s="82"/>
      <c r="AN219" s="82"/>
      <c r="AO219" s="82"/>
      <c r="AP219" s="82"/>
      <c r="AQ219" s="82"/>
      <c r="AR219" s="82"/>
      <c r="AS219" s="82"/>
      <c r="AT219" s="82"/>
      <c r="AU219" s="82"/>
    </row>
    <row r="220" spans="1:47" s="47" customFormat="1">
      <c r="A220" s="76"/>
      <c r="O220" s="82"/>
      <c r="P220" s="82"/>
      <c r="Q220" s="82"/>
      <c r="R220" s="82"/>
      <c r="S220" s="82"/>
      <c r="T220" s="82"/>
      <c r="U220" s="82"/>
      <c r="V220" s="82"/>
      <c r="W220" s="82"/>
      <c r="X220" s="82"/>
      <c r="Y220" s="82"/>
      <c r="Z220" s="82"/>
      <c r="AA220" s="82"/>
      <c r="AB220" s="82"/>
      <c r="AC220" s="82"/>
      <c r="AD220" s="82"/>
      <c r="AE220" s="82"/>
      <c r="AF220" s="82"/>
      <c r="AG220" s="82"/>
      <c r="AH220" s="82"/>
      <c r="AI220" s="82"/>
      <c r="AJ220" s="82"/>
      <c r="AK220" s="82"/>
      <c r="AL220" s="82"/>
      <c r="AM220" s="82"/>
      <c r="AN220" s="82"/>
      <c r="AO220" s="82"/>
      <c r="AP220" s="82"/>
      <c r="AQ220" s="82"/>
      <c r="AR220" s="82"/>
      <c r="AS220" s="82"/>
      <c r="AT220" s="82"/>
      <c r="AU220" s="82"/>
    </row>
    <row r="221" spans="1:47" s="47" customFormat="1">
      <c r="A221" s="76"/>
      <c r="O221" s="82"/>
      <c r="P221" s="82"/>
      <c r="Q221" s="82"/>
      <c r="R221" s="82"/>
      <c r="S221" s="82"/>
      <c r="T221" s="82"/>
      <c r="U221" s="82"/>
      <c r="V221" s="82"/>
      <c r="W221" s="82"/>
      <c r="X221" s="82"/>
      <c r="Y221" s="82"/>
      <c r="Z221" s="82"/>
      <c r="AA221" s="82"/>
      <c r="AB221" s="82"/>
      <c r="AC221" s="82"/>
      <c r="AD221" s="82"/>
      <c r="AE221" s="82"/>
      <c r="AF221" s="82"/>
      <c r="AG221" s="82"/>
      <c r="AH221" s="82"/>
      <c r="AI221" s="82"/>
      <c r="AJ221" s="82"/>
      <c r="AK221" s="82"/>
      <c r="AL221" s="82"/>
      <c r="AM221" s="82"/>
      <c r="AN221" s="82"/>
      <c r="AO221" s="82"/>
      <c r="AP221" s="82"/>
      <c r="AQ221" s="82"/>
      <c r="AR221" s="82"/>
      <c r="AS221" s="82"/>
      <c r="AT221" s="82"/>
      <c r="AU221" s="82"/>
    </row>
    <row r="222" spans="1:47" s="47" customFormat="1">
      <c r="A222" s="76"/>
      <c r="O222" s="82"/>
      <c r="P222" s="82"/>
      <c r="Q222" s="82"/>
      <c r="R222" s="82"/>
      <c r="S222" s="82"/>
      <c r="T222" s="82"/>
      <c r="U222" s="82"/>
      <c r="V222" s="82"/>
      <c r="W222" s="82"/>
      <c r="X222" s="82"/>
      <c r="Y222" s="82"/>
      <c r="Z222" s="82"/>
      <c r="AA222" s="82"/>
      <c r="AB222" s="82"/>
      <c r="AC222" s="82"/>
      <c r="AD222" s="82"/>
      <c r="AE222" s="82"/>
      <c r="AF222" s="82"/>
      <c r="AG222" s="82"/>
      <c r="AH222" s="82"/>
      <c r="AI222" s="82"/>
      <c r="AJ222" s="82"/>
      <c r="AK222" s="82"/>
      <c r="AL222" s="82"/>
      <c r="AM222" s="82"/>
      <c r="AN222" s="82"/>
      <c r="AO222" s="82"/>
      <c r="AP222" s="82"/>
      <c r="AQ222" s="82"/>
      <c r="AR222" s="82"/>
      <c r="AS222" s="82"/>
      <c r="AT222" s="82"/>
      <c r="AU222" s="82"/>
    </row>
    <row r="223" spans="1:47" s="47" customFormat="1">
      <c r="A223" s="76"/>
      <c r="O223" s="82"/>
      <c r="P223" s="82"/>
      <c r="Q223" s="82"/>
      <c r="R223" s="82"/>
      <c r="S223" s="82"/>
      <c r="T223" s="82"/>
      <c r="U223" s="82"/>
      <c r="V223" s="82"/>
      <c r="W223" s="82"/>
      <c r="X223" s="82"/>
      <c r="Y223" s="82"/>
      <c r="Z223" s="82"/>
      <c r="AA223" s="82"/>
      <c r="AB223" s="82"/>
      <c r="AC223" s="82"/>
      <c r="AD223" s="82"/>
      <c r="AE223" s="82"/>
      <c r="AF223" s="82"/>
      <c r="AG223" s="82"/>
      <c r="AH223" s="82"/>
      <c r="AI223" s="82"/>
      <c r="AJ223" s="82"/>
      <c r="AK223" s="82"/>
      <c r="AL223" s="82"/>
      <c r="AM223" s="82"/>
      <c r="AN223" s="82"/>
      <c r="AO223" s="82"/>
      <c r="AP223" s="82"/>
      <c r="AQ223" s="82"/>
      <c r="AR223" s="82"/>
      <c r="AS223" s="82"/>
      <c r="AT223" s="82"/>
      <c r="AU223" s="82"/>
    </row>
    <row r="224" spans="1:47" s="47" customFormat="1">
      <c r="A224" s="76"/>
      <c r="O224" s="82"/>
      <c r="P224" s="82"/>
      <c r="Q224" s="82"/>
      <c r="R224" s="82"/>
      <c r="S224" s="82"/>
      <c r="T224" s="82"/>
      <c r="U224" s="82"/>
      <c r="V224" s="82"/>
      <c r="W224" s="82"/>
      <c r="X224" s="82"/>
      <c r="Y224" s="82"/>
      <c r="Z224" s="82"/>
      <c r="AA224" s="82"/>
      <c r="AB224" s="82"/>
      <c r="AC224" s="82"/>
      <c r="AD224" s="82"/>
      <c r="AE224" s="82"/>
      <c r="AF224" s="82"/>
      <c r="AG224" s="82"/>
      <c r="AH224" s="82"/>
      <c r="AI224" s="82"/>
      <c r="AJ224" s="82"/>
      <c r="AK224" s="82"/>
      <c r="AL224" s="82"/>
      <c r="AM224" s="82"/>
      <c r="AN224" s="82"/>
      <c r="AO224" s="82"/>
      <c r="AP224" s="82"/>
      <c r="AQ224" s="82"/>
      <c r="AR224" s="82"/>
      <c r="AS224" s="82"/>
      <c r="AT224" s="82"/>
      <c r="AU224" s="82"/>
    </row>
    <row r="225" spans="1:47" s="47" customFormat="1">
      <c r="A225" s="76"/>
      <c r="O225" s="82"/>
      <c r="P225" s="82"/>
      <c r="Q225" s="82"/>
      <c r="R225" s="82"/>
      <c r="S225" s="82"/>
      <c r="T225" s="82"/>
      <c r="U225" s="82"/>
      <c r="V225" s="82"/>
      <c r="W225" s="82"/>
      <c r="X225" s="82"/>
      <c r="Y225" s="82"/>
      <c r="Z225" s="82"/>
      <c r="AA225" s="82"/>
      <c r="AB225" s="82"/>
      <c r="AC225" s="82"/>
      <c r="AD225" s="82"/>
      <c r="AE225" s="82"/>
      <c r="AF225" s="82"/>
      <c r="AG225" s="82"/>
      <c r="AH225" s="82"/>
      <c r="AI225" s="82"/>
      <c r="AJ225" s="82"/>
      <c r="AK225" s="82"/>
      <c r="AL225" s="82"/>
      <c r="AM225" s="82"/>
      <c r="AN225" s="82"/>
      <c r="AO225" s="82"/>
      <c r="AP225" s="82"/>
      <c r="AQ225" s="82"/>
      <c r="AR225" s="82"/>
      <c r="AS225" s="82"/>
      <c r="AT225" s="82"/>
      <c r="AU225" s="82"/>
    </row>
    <row r="226" spans="1:47" s="47" customFormat="1">
      <c r="A226" s="76"/>
      <c r="O226" s="82"/>
      <c r="P226" s="82"/>
      <c r="Q226" s="82"/>
      <c r="R226" s="82"/>
      <c r="S226" s="82"/>
      <c r="T226" s="82"/>
      <c r="U226" s="82"/>
      <c r="V226" s="82"/>
      <c r="W226" s="82"/>
      <c r="X226" s="82"/>
      <c r="Y226" s="82"/>
      <c r="Z226" s="82"/>
      <c r="AA226" s="82"/>
      <c r="AB226" s="82"/>
      <c r="AC226" s="82"/>
      <c r="AD226" s="82"/>
      <c r="AE226" s="82"/>
      <c r="AF226" s="82"/>
      <c r="AG226" s="82"/>
      <c r="AH226" s="82"/>
      <c r="AI226" s="82"/>
      <c r="AJ226" s="82"/>
      <c r="AK226" s="82"/>
      <c r="AL226" s="82"/>
      <c r="AM226" s="82"/>
      <c r="AN226" s="82"/>
      <c r="AO226" s="82"/>
      <c r="AP226" s="82"/>
      <c r="AQ226" s="82"/>
      <c r="AR226" s="82"/>
      <c r="AS226" s="82"/>
      <c r="AT226" s="82"/>
      <c r="AU226" s="82"/>
    </row>
    <row r="227" spans="1:47" s="47" customFormat="1">
      <c r="A227" s="76"/>
      <c r="O227" s="82"/>
      <c r="P227" s="82"/>
      <c r="Q227" s="82"/>
      <c r="R227" s="82"/>
      <c r="S227" s="82"/>
      <c r="T227" s="82"/>
      <c r="U227" s="82"/>
      <c r="V227" s="82"/>
      <c r="W227" s="82"/>
      <c r="X227" s="82"/>
      <c r="Y227" s="82"/>
      <c r="Z227" s="82"/>
      <c r="AA227" s="82"/>
      <c r="AB227" s="82"/>
      <c r="AC227" s="82"/>
      <c r="AD227" s="82"/>
      <c r="AE227" s="82"/>
      <c r="AF227" s="82"/>
      <c r="AG227" s="82"/>
      <c r="AH227" s="82"/>
      <c r="AI227" s="82"/>
      <c r="AJ227" s="82"/>
      <c r="AK227" s="82"/>
      <c r="AL227" s="82"/>
      <c r="AM227" s="82"/>
      <c r="AN227" s="82"/>
      <c r="AO227" s="82"/>
      <c r="AP227" s="82"/>
      <c r="AQ227" s="82"/>
      <c r="AR227" s="82"/>
      <c r="AS227" s="82"/>
      <c r="AT227" s="82"/>
      <c r="AU227" s="82"/>
    </row>
    <row r="228" spans="1:47" s="47" customFormat="1">
      <c r="A228" s="76"/>
      <c r="O228" s="82"/>
      <c r="P228" s="82"/>
      <c r="Q228" s="82"/>
      <c r="R228" s="82"/>
      <c r="S228" s="82"/>
      <c r="T228" s="82"/>
      <c r="U228" s="82"/>
      <c r="V228" s="82"/>
      <c r="W228" s="82"/>
      <c r="X228" s="82"/>
      <c r="Y228" s="82"/>
      <c r="Z228" s="82"/>
      <c r="AA228" s="82"/>
      <c r="AB228" s="82"/>
      <c r="AC228" s="82"/>
      <c r="AD228" s="82"/>
      <c r="AE228" s="82"/>
      <c r="AF228" s="82"/>
      <c r="AG228" s="82"/>
      <c r="AH228" s="82"/>
      <c r="AI228" s="82"/>
      <c r="AJ228" s="82"/>
      <c r="AK228" s="82"/>
      <c r="AL228" s="82"/>
      <c r="AM228" s="82"/>
      <c r="AN228" s="82"/>
      <c r="AO228" s="82"/>
      <c r="AP228" s="82"/>
      <c r="AQ228" s="82"/>
      <c r="AR228" s="82"/>
      <c r="AS228" s="82"/>
      <c r="AT228" s="82"/>
      <c r="AU228" s="82"/>
    </row>
    <row r="229" spans="1:47" s="47" customFormat="1">
      <c r="A229" s="76"/>
      <c r="O229" s="82"/>
      <c r="P229" s="82"/>
      <c r="Q229" s="82"/>
      <c r="R229" s="82"/>
      <c r="S229" s="82"/>
      <c r="T229" s="82"/>
      <c r="U229" s="82"/>
      <c r="V229" s="82"/>
      <c r="W229" s="82"/>
      <c r="X229" s="82"/>
      <c r="Y229" s="82"/>
      <c r="Z229" s="82"/>
      <c r="AA229" s="82"/>
      <c r="AB229" s="82"/>
      <c r="AC229" s="82"/>
      <c r="AD229" s="82"/>
      <c r="AE229" s="82"/>
      <c r="AF229" s="82"/>
      <c r="AG229" s="82"/>
      <c r="AH229" s="82"/>
      <c r="AI229" s="82"/>
      <c r="AJ229" s="82"/>
      <c r="AK229" s="82"/>
      <c r="AL229" s="82"/>
      <c r="AM229" s="82"/>
      <c r="AN229" s="82"/>
      <c r="AO229" s="82"/>
      <c r="AP229" s="82"/>
      <c r="AQ229" s="82"/>
      <c r="AR229" s="82"/>
      <c r="AS229" s="82"/>
      <c r="AT229" s="82"/>
      <c r="AU229" s="82"/>
    </row>
    <row r="230" spans="1:47" s="47" customFormat="1">
      <c r="A230" s="76"/>
      <c r="O230" s="82"/>
      <c r="P230" s="82"/>
      <c r="Q230" s="82"/>
      <c r="R230" s="82"/>
      <c r="S230" s="82"/>
      <c r="T230" s="82"/>
      <c r="U230" s="82"/>
      <c r="V230" s="82"/>
      <c r="W230" s="82"/>
      <c r="X230" s="82"/>
      <c r="Y230" s="82"/>
      <c r="Z230" s="82"/>
      <c r="AA230" s="82"/>
      <c r="AB230" s="82"/>
      <c r="AC230" s="82"/>
      <c r="AD230" s="82"/>
      <c r="AE230" s="82"/>
      <c r="AF230" s="82"/>
      <c r="AG230" s="82"/>
      <c r="AH230" s="82"/>
      <c r="AI230" s="82"/>
      <c r="AJ230" s="82"/>
      <c r="AK230" s="82"/>
      <c r="AL230" s="82"/>
      <c r="AM230" s="82"/>
      <c r="AN230" s="82"/>
      <c r="AO230" s="82"/>
      <c r="AP230" s="82"/>
      <c r="AQ230" s="82"/>
      <c r="AR230" s="82"/>
      <c r="AS230" s="82"/>
      <c r="AT230" s="82"/>
      <c r="AU230" s="82"/>
    </row>
    <row r="231" spans="1:47" s="47" customFormat="1">
      <c r="A231" s="76"/>
      <c r="O231" s="82"/>
      <c r="P231" s="82"/>
      <c r="Q231" s="82"/>
      <c r="R231" s="82"/>
      <c r="S231" s="82"/>
      <c r="T231" s="82"/>
      <c r="U231" s="82"/>
      <c r="V231" s="82"/>
      <c r="W231" s="82"/>
      <c r="X231" s="82"/>
      <c r="Y231" s="82"/>
      <c r="Z231" s="82"/>
      <c r="AA231" s="82"/>
      <c r="AB231" s="82"/>
      <c r="AC231" s="82"/>
      <c r="AD231" s="82"/>
      <c r="AE231" s="82"/>
      <c r="AF231" s="82"/>
      <c r="AG231" s="82"/>
      <c r="AH231" s="82"/>
      <c r="AI231" s="82"/>
      <c r="AJ231" s="82"/>
      <c r="AK231" s="82"/>
      <c r="AL231" s="82"/>
      <c r="AM231" s="82"/>
      <c r="AN231" s="82"/>
      <c r="AO231" s="82"/>
      <c r="AP231" s="82"/>
      <c r="AQ231" s="82"/>
      <c r="AR231" s="82"/>
      <c r="AS231" s="82"/>
      <c r="AT231" s="82"/>
      <c r="AU231" s="82"/>
    </row>
    <row r="232" spans="1:47" s="47" customFormat="1">
      <c r="A232" s="76"/>
      <c r="O232" s="82"/>
      <c r="P232" s="82"/>
      <c r="Q232" s="82"/>
      <c r="R232" s="82"/>
      <c r="S232" s="82"/>
      <c r="T232" s="82"/>
      <c r="U232" s="82"/>
      <c r="V232" s="82"/>
      <c r="W232" s="82"/>
      <c r="X232" s="82"/>
      <c r="Y232" s="82"/>
      <c r="Z232" s="82"/>
      <c r="AA232" s="82"/>
      <c r="AB232" s="82"/>
      <c r="AC232" s="82"/>
      <c r="AD232" s="82"/>
      <c r="AE232" s="82"/>
      <c r="AF232" s="82"/>
      <c r="AG232" s="82"/>
      <c r="AH232" s="82"/>
      <c r="AI232" s="82"/>
      <c r="AJ232" s="82"/>
      <c r="AK232" s="82"/>
      <c r="AL232" s="82"/>
      <c r="AM232" s="82"/>
      <c r="AN232" s="82"/>
      <c r="AO232" s="82"/>
      <c r="AP232" s="82"/>
      <c r="AQ232" s="82"/>
      <c r="AR232" s="82"/>
      <c r="AS232" s="82"/>
      <c r="AT232" s="82"/>
      <c r="AU232" s="82"/>
    </row>
    <row r="233" spans="1:47" s="47" customFormat="1">
      <c r="A233" s="76"/>
      <c r="O233" s="82"/>
      <c r="P233" s="82"/>
      <c r="Q233" s="82"/>
      <c r="R233" s="82"/>
      <c r="S233" s="82"/>
      <c r="T233" s="82"/>
      <c r="U233" s="82"/>
      <c r="V233" s="82"/>
      <c r="W233" s="82"/>
      <c r="X233" s="82"/>
      <c r="Y233" s="82"/>
      <c r="Z233" s="82"/>
      <c r="AA233" s="82"/>
      <c r="AB233" s="82"/>
      <c r="AC233" s="82"/>
      <c r="AD233" s="82"/>
      <c r="AE233" s="82"/>
      <c r="AF233" s="82"/>
      <c r="AG233" s="82"/>
      <c r="AH233" s="82"/>
      <c r="AI233" s="82"/>
      <c r="AJ233" s="82"/>
      <c r="AK233" s="82"/>
      <c r="AL233" s="82"/>
      <c r="AM233" s="82"/>
      <c r="AN233" s="82"/>
      <c r="AO233" s="82"/>
      <c r="AP233" s="82"/>
      <c r="AQ233" s="82"/>
      <c r="AR233" s="82"/>
      <c r="AS233" s="82"/>
      <c r="AT233" s="82"/>
      <c r="AU233" s="82"/>
    </row>
    <row r="234" spans="1:47" s="47" customFormat="1">
      <c r="A234" s="76"/>
      <c r="O234" s="82"/>
      <c r="P234" s="82"/>
      <c r="Q234" s="82"/>
      <c r="R234" s="82"/>
      <c r="S234" s="82"/>
      <c r="T234" s="82"/>
      <c r="U234" s="82"/>
      <c r="V234" s="82"/>
      <c r="W234" s="82"/>
      <c r="X234" s="82"/>
      <c r="Y234" s="82"/>
      <c r="Z234" s="82"/>
      <c r="AA234" s="82"/>
      <c r="AB234" s="82"/>
      <c r="AC234" s="82"/>
      <c r="AD234" s="82"/>
      <c r="AE234" s="82"/>
      <c r="AF234" s="82"/>
      <c r="AG234" s="82"/>
      <c r="AH234" s="82"/>
      <c r="AI234" s="82"/>
      <c r="AJ234" s="82"/>
      <c r="AK234" s="82"/>
      <c r="AL234" s="82"/>
      <c r="AM234" s="82"/>
      <c r="AN234" s="82"/>
      <c r="AO234" s="82"/>
      <c r="AP234" s="82"/>
      <c r="AQ234" s="82"/>
      <c r="AR234" s="82"/>
      <c r="AS234" s="82"/>
      <c r="AT234" s="82"/>
      <c r="AU234" s="82"/>
    </row>
    <row r="235" spans="1:47" s="47" customFormat="1">
      <c r="A235" s="76"/>
      <c r="O235" s="82"/>
      <c r="P235" s="82"/>
      <c r="Q235" s="82"/>
      <c r="R235" s="82"/>
      <c r="S235" s="82"/>
      <c r="T235" s="82"/>
      <c r="U235" s="82"/>
      <c r="V235" s="82"/>
      <c r="W235" s="82"/>
      <c r="X235" s="82"/>
      <c r="Y235" s="82"/>
      <c r="Z235" s="82"/>
      <c r="AA235" s="82"/>
      <c r="AB235" s="82"/>
      <c r="AC235" s="82"/>
      <c r="AD235" s="82"/>
      <c r="AE235" s="82"/>
      <c r="AF235" s="82"/>
      <c r="AG235" s="82"/>
      <c r="AH235" s="82"/>
      <c r="AI235" s="82"/>
      <c r="AJ235" s="82"/>
      <c r="AK235" s="82"/>
      <c r="AL235" s="82"/>
      <c r="AM235" s="82"/>
      <c r="AN235" s="82"/>
      <c r="AO235" s="82"/>
      <c r="AP235" s="82"/>
      <c r="AQ235" s="82"/>
      <c r="AR235" s="82"/>
      <c r="AS235" s="82"/>
      <c r="AT235" s="82"/>
      <c r="AU235" s="82"/>
    </row>
    <row r="236" spans="1:47" s="47" customFormat="1">
      <c r="A236" s="76"/>
      <c r="O236" s="82"/>
      <c r="P236" s="82"/>
      <c r="Q236" s="82"/>
      <c r="R236" s="82"/>
      <c r="S236" s="82"/>
      <c r="T236" s="82"/>
      <c r="U236" s="82"/>
      <c r="V236" s="82"/>
      <c r="W236" s="82"/>
      <c r="X236" s="82"/>
      <c r="Y236" s="82"/>
      <c r="Z236" s="82"/>
      <c r="AA236" s="82"/>
      <c r="AB236" s="82"/>
      <c r="AC236" s="82"/>
      <c r="AD236" s="82"/>
      <c r="AE236" s="82"/>
      <c r="AF236" s="82"/>
      <c r="AG236" s="82"/>
      <c r="AH236" s="82"/>
      <c r="AI236" s="82"/>
      <c r="AJ236" s="82"/>
      <c r="AK236" s="82"/>
      <c r="AL236" s="82"/>
      <c r="AM236" s="82"/>
      <c r="AN236" s="82"/>
      <c r="AO236" s="82"/>
      <c r="AP236" s="82"/>
      <c r="AQ236" s="82"/>
      <c r="AR236" s="82"/>
      <c r="AS236" s="82"/>
      <c r="AT236" s="82"/>
      <c r="AU236" s="82"/>
    </row>
    <row r="237" spans="1:47" s="47" customFormat="1">
      <c r="A237" s="76"/>
      <c r="O237" s="82"/>
      <c r="P237" s="82"/>
      <c r="Q237" s="82"/>
      <c r="R237" s="82"/>
      <c r="S237" s="82"/>
      <c r="T237" s="82"/>
      <c r="U237" s="82"/>
      <c r="V237" s="82"/>
      <c r="W237" s="82"/>
      <c r="X237" s="82"/>
      <c r="Y237" s="82"/>
      <c r="Z237" s="82"/>
      <c r="AA237" s="82"/>
      <c r="AB237" s="82"/>
      <c r="AC237" s="82"/>
      <c r="AD237" s="82"/>
      <c r="AE237" s="82"/>
      <c r="AF237" s="82"/>
      <c r="AG237" s="82"/>
      <c r="AH237" s="82"/>
      <c r="AI237" s="82"/>
      <c r="AJ237" s="82"/>
      <c r="AK237" s="82"/>
      <c r="AL237" s="82"/>
      <c r="AM237" s="82"/>
      <c r="AN237" s="82"/>
      <c r="AO237" s="82"/>
      <c r="AP237" s="82"/>
      <c r="AQ237" s="82"/>
      <c r="AR237" s="82"/>
      <c r="AS237" s="82"/>
      <c r="AT237" s="82"/>
      <c r="AU237" s="82"/>
    </row>
    <row r="238" spans="1:47" s="47" customFormat="1">
      <c r="A238" s="76"/>
      <c r="O238" s="82"/>
      <c r="P238" s="82"/>
      <c r="Q238" s="82"/>
      <c r="R238" s="82"/>
      <c r="S238" s="82"/>
      <c r="T238" s="82"/>
      <c r="U238" s="82"/>
      <c r="V238" s="82"/>
      <c r="W238" s="82"/>
      <c r="X238" s="82"/>
      <c r="Y238" s="82"/>
      <c r="Z238" s="82"/>
      <c r="AA238" s="82"/>
      <c r="AB238" s="82"/>
      <c r="AC238" s="82"/>
      <c r="AD238" s="82"/>
      <c r="AE238" s="82"/>
      <c r="AF238" s="82"/>
      <c r="AG238" s="82"/>
      <c r="AH238" s="82"/>
      <c r="AI238" s="82"/>
      <c r="AJ238" s="82"/>
      <c r="AK238" s="82"/>
      <c r="AL238" s="82"/>
      <c r="AM238" s="82"/>
      <c r="AN238" s="82"/>
      <c r="AO238" s="82"/>
      <c r="AP238" s="82"/>
      <c r="AQ238" s="82"/>
      <c r="AR238" s="82"/>
      <c r="AS238" s="82"/>
      <c r="AT238" s="82"/>
      <c r="AU238" s="82"/>
    </row>
    <row r="239" spans="1:47" s="47" customFormat="1">
      <c r="A239" s="76"/>
      <c r="O239" s="82"/>
      <c r="P239" s="82"/>
      <c r="Q239" s="82"/>
      <c r="R239" s="82"/>
      <c r="S239" s="82"/>
      <c r="T239" s="82"/>
      <c r="U239" s="82"/>
      <c r="V239" s="82"/>
      <c r="W239" s="82"/>
      <c r="X239" s="82"/>
      <c r="Y239" s="82"/>
      <c r="Z239" s="82"/>
      <c r="AA239" s="82"/>
      <c r="AB239" s="82"/>
      <c r="AC239" s="82"/>
      <c r="AD239" s="82"/>
      <c r="AE239" s="82"/>
      <c r="AF239" s="82"/>
      <c r="AG239" s="82"/>
      <c r="AH239" s="82"/>
      <c r="AI239" s="82"/>
      <c r="AJ239" s="82"/>
      <c r="AK239" s="82"/>
      <c r="AL239" s="82"/>
      <c r="AM239" s="82"/>
      <c r="AN239" s="82"/>
      <c r="AO239" s="82"/>
      <c r="AP239" s="82"/>
      <c r="AQ239" s="82"/>
      <c r="AR239" s="82"/>
      <c r="AS239" s="82"/>
      <c r="AT239" s="82"/>
      <c r="AU239" s="82"/>
    </row>
    <row r="240" spans="1:47" s="47" customFormat="1">
      <c r="A240" s="76"/>
      <c r="O240" s="82"/>
      <c r="P240" s="82"/>
      <c r="Q240" s="82"/>
      <c r="R240" s="82"/>
      <c r="S240" s="82"/>
      <c r="T240" s="82"/>
      <c r="U240" s="82"/>
      <c r="V240" s="82"/>
      <c r="W240" s="82"/>
      <c r="X240" s="82"/>
      <c r="Y240" s="82"/>
      <c r="Z240" s="82"/>
      <c r="AA240" s="82"/>
      <c r="AB240" s="82"/>
      <c r="AC240" s="82"/>
      <c r="AD240" s="82"/>
      <c r="AE240" s="82"/>
      <c r="AF240" s="82"/>
      <c r="AG240" s="82"/>
      <c r="AH240" s="82"/>
      <c r="AI240" s="82"/>
      <c r="AJ240" s="82"/>
      <c r="AK240" s="82"/>
      <c r="AL240" s="82"/>
      <c r="AM240" s="82"/>
      <c r="AN240" s="82"/>
      <c r="AO240" s="82"/>
      <c r="AP240" s="82"/>
      <c r="AQ240" s="82"/>
      <c r="AR240" s="82"/>
      <c r="AS240" s="82"/>
      <c r="AT240" s="82"/>
      <c r="AU240" s="82"/>
    </row>
    <row r="241" spans="1:47" s="47" customFormat="1">
      <c r="A241" s="76"/>
      <c r="O241" s="82"/>
      <c r="P241" s="82"/>
      <c r="Q241" s="82"/>
      <c r="R241" s="82"/>
      <c r="S241" s="82"/>
      <c r="T241" s="82"/>
      <c r="U241" s="82"/>
      <c r="V241" s="82"/>
      <c r="W241" s="82"/>
      <c r="X241" s="82"/>
      <c r="Y241" s="82"/>
      <c r="Z241" s="82"/>
      <c r="AA241" s="82"/>
      <c r="AB241" s="82"/>
      <c r="AC241" s="82"/>
      <c r="AD241" s="82"/>
      <c r="AE241" s="82"/>
      <c r="AF241" s="82"/>
      <c r="AG241" s="82"/>
      <c r="AH241" s="82"/>
      <c r="AI241" s="82"/>
      <c r="AJ241" s="82"/>
      <c r="AK241" s="82"/>
      <c r="AL241" s="82"/>
      <c r="AM241" s="82"/>
      <c r="AN241" s="82"/>
      <c r="AO241" s="82"/>
      <c r="AP241" s="82"/>
      <c r="AQ241" s="82"/>
      <c r="AR241" s="82"/>
      <c r="AS241" s="82"/>
      <c r="AT241" s="82"/>
      <c r="AU241" s="82"/>
    </row>
    <row r="242" spans="1:47" s="47" customFormat="1">
      <c r="A242" s="76"/>
      <c r="O242" s="82"/>
      <c r="P242" s="82"/>
      <c r="Q242" s="82"/>
      <c r="R242" s="82"/>
      <c r="S242" s="82"/>
      <c r="T242" s="82"/>
      <c r="U242" s="82"/>
      <c r="V242" s="82"/>
      <c r="W242" s="82"/>
      <c r="X242" s="82"/>
      <c r="Y242" s="82"/>
      <c r="Z242" s="82"/>
      <c r="AA242" s="82"/>
      <c r="AB242" s="82"/>
      <c r="AC242" s="82"/>
      <c r="AD242" s="82"/>
      <c r="AE242" s="82"/>
      <c r="AF242" s="82"/>
      <c r="AG242" s="82"/>
      <c r="AH242" s="82"/>
      <c r="AI242" s="82"/>
      <c r="AJ242" s="82"/>
      <c r="AK242" s="82"/>
      <c r="AL242" s="82"/>
      <c r="AM242" s="82"/>
      <c r="AN242" s="82"/>
      <c r="AO242" s="82"/>
      <c r="AP242" s="82"/>
      <c r="AQ242" s="82"/>
      <c r="AR242" s="82"/>
      <c r="AS242" s="82"/>
      <c r="AT242" s="82"/>
      <c r="AU242" s="82"/>
    </row>
    <row r="243" spans="1:47" s="47" customFormat="1">
      <c r="A243" s="76"/>
      <c r="O243" s="82"/>
      <c r="P243" s="82"/>
      <c r="Q243" s="82"/>
      <c r="R243" s="82"/>
      <c r="S243" s="82"/>
      <c r="T243" s="82"/>
      <c r="U243" s="82"/>
      <c r="V243" s="82"/>
      <c r="W243" s="82"/>
      <c r="X243" s="82"/>
      <c r="Y243" s="82"/>
      <c r="Z243" s="82"/>
      <c r="AA243" s="82"/>
      <c r="AB243" s="82"/>
      <c r="AC243" s="82"/>
      <c r="AD243" s="82"/>
      <c r="AE243" s="82"/>
      <c r="AF243" s="82"/>
      <c r="AG243" s="82"/>
      <c r="AH243" s="82"/>
      <c r="AI243" s="82"/>
      <c r="AJ243" s="82"/>
      <c r="AK243" s="82"/>
      <c r="AL243" s="82"/>
      <c r="AM243" s="82"/>
      <c r="AN243" s="82"/>
      <c r="AO243" s="82"/>
      <c r="AP243" s="82"/>
      <c r="AQ243" s="82"/>
      <c r="AR243" s="82"/>
      <c r="AS243" s="82"/>
      <c r="AT243" s="82"/>
      <c r="AU243" s="82"/>
    </row>
    <row r="244" spans="1:47" s="47" customFormat="1">
      <c r="A244" s="76"/>
      <c r="O244" s="82"/>
      <c r="P244" s="82"/>
      <c r="Q244" s="82"/>
      <c r="R244" s="82"/>
      <c r="S244" s="82"/>
      <c r="T244" s="82"/>
      <c r="U244" s="82"/>
      <c r="V244" s="82"/>
      <c r="W244" s="82"/>
      <c r="X244" s="82"/>
      <c r="Y244" s="82"/>
      <c r="Z244" s="82"/>
      <c r="AA244" s="82"/>
      <c r="AB244" s="82"/>
      <c r="AC244" s="82"/>
      <c r="AD244" s="82"/>
      <c r="AE244" s="82"/>
      <c r="AF244" s="82"/>
      <c r="AG244" s="82"/>
      <c r="AH244" s="82"/>
      <c r="AI244" s="82"/>
      <c r="AJ244" s="82"/>
      <c r="AK244" s="82"/>
      <c r="AL244" s="82"/>
      <c r="AM244" s="82"/>
      <c r="AN244" s="82"/>
      <c r="AO244" s="82"/>
      <c r="AP244" s="82"/>
      <c r="AQ244" s="82"/>
      <c r="AR244" s="82"/>
      <c r="AS244" s="82"/>
      <c r="AT244" s="82"/>
      <c r="AU244" s="82"/>
    </row>
    <row r="245" spans="1:47" s="47" customFormat="1">
      <c r="A245" s="76"/>
      <c r="O245" s="82"/>
      <c r="P245" s="82"/>
      <c r="Q245" s="82"/>
      <c r="R245" s="82"/>
      <c r="S245" s="82"/>
      <c r="T245" s="82"/>
      <c r="U245" s="82"/>
      <c r="V245" s="82"/>
      <c r="W245" s="82"/>
      <c r="X245" s="82"/>
      <c r="Y245" s="82"/>
      <c r="Z245" s="82"/>
      <c r="AA245" s="82"/>
      <c r="AB245" s="82"/>
      <c r="AC245" s="82"/>
      <c r="AD245" s="82"/>
      <c r="AE245" s="82"/>
      <c r="AF245" s="82"/>
      <c r="AG245" s="82"/>
      <c r="AH245" s="82"/>
      <c r="AI245" s="82"/>
      <c r="AJ245" s="82"/>
      <c r="AK245" s="82"/>
      <c r="AL245" s="82"/>
      <c r="AM245" s="82"/>
      <c r="AN245" s="82"/>
      <c r="AO245" s="82"/>
      <c r="AP245" s="82"/>
      <c r="AQ245" s="82"/>
      <c r="AR245" s="82"/>
      <c r="AS245" s="82"/>
      <c r="AT245" s="82"/>
      <c r="AU245" s="82"/>
    </row>
    <row r="246" spans="1:47" s="47" customFormat="1">
      <c r="A246" s="76"/>
      <c r="O246" s="82"/>
      <c r="P246" s="82"/>
      <c r="Q246" s="82"/>
      <c r="R246" s="82"/>
      <c r="S246" s="82"/>
      <c r="T246" s="82"/>
      <c r="U246" s="82"/>
      <c r="V246" s="82"/>
      <c r="W246" s="82"/>
      <c r="X246" s="82"/>
      <c r="Y246" s="82"/>
      <c r="Z246" s="82"/>
      <c r="AA246" s="82"/>
      <c r="AB246" s="82"/>
      <c r="AC246" s="82"/>
      <c r="AD246" s="82"/>
      <c r="AE246" s="82"/>
      <c r="AF246" s="82"/>
      <c r="AG246" s="82"/>
      <c r="AH246" s="82"/>
      <c r="AI246" s="82"/>
      <c r="AJ246" s="82"/>
      <c r="AK246" s="82"/>
      <c r="AL246" s="82"/>
      <c r="AM246" s="82"/>
      <c r="AN246" s="82"/>
      <c r="AO246" s="82"/>
      <c r="AP246" s="82"/>
      <c r="AQ246" s="82"/>
      <c r="AR246" s="82"/>
      <c r="AS246" s="82"/>
      <c r="AT246" s="82"/>
      <c r="AU246" s="82"/>
    </row>
    <row r="247" spans="1:47" s="47" customFormat="1">
      <c r="A247" s="76"/>
      <c r="O247" s="82"/>
      <c r="P247" s="82"/>
      <c r="Q247" s="82"/>
      <c r="R247" s="82"/>
      <c r="S247" s="82"/>
      <c r="T247" s="82"/>
      <c r="U247" s="82"/>
      <c r="V247" s="82"/>
      <c r="W247" s="82"/>
      <c r="X247" s="82"/>
      <c r="Y247" s="82"/>
      <c r="Z247" s="82"/>
      <c r="AA247" s="82"/>
      <c r="AB247" s="82"/>
      <c r="AC247" s="82"/>
      <c r="AD247" s="82"/>
      <c r="AE247" s="82"/>
      <c r="AF247" s="82"/>
      <c r="AG247" s="82"/>
      <c r="AH247" s="82"/>
      <c r="AI247" s="82"/>
      <c r="AJ247" s="82"/>
      <c r="AK247" s="82"/>
      <c r="AL247" s="82"/>
      <c r="AM247" s="82"/>
      <c r="AN247" s="82"/>
      <c r="AO247" s="82"/>
      <c r="AP247" s="82"/>
      <c r="AQ247" s="82"/>
      <c r="AR247" s="82"/>
      <c r="AS247" s="82"/>
      <c r="AT247" s="82"/>
      <c r="AU247" s="82"/>
    </row>
    <row r="248" spans="1:47" s="47" customFormat="1">
      <c r="A248" s="76"/>
      <c r="O248" s="82"/>
      <c r="P248" s="82"/>
      <c r="Q248" s="82"/>
      <c r="R248" s="82"/>
      <c r="S248" s="82"/>
      <c r="T248" s="82"/>
      <c r="U248" s="82"/>
      <c r="V248" s="82"/>
      <c r="W248" s="82"/>
      <c r="X248" s="82"/>
      <c r="Y248" s="82"/>
      <c r="Z248" s="82"/>
      <c r="AA248" s="82"/>
      <c r="AB248" s="82"/>
      <c r="AC248" s="82"/>
      <c r="AD248" s="82"/>
      <c r="AE248" s="82"/>
      <c r="AF248" s="82"/>
      <c r="AG248" s="82"/>
      <c r="AH248" s="82"/>
      <c r="AI248" s="82"/>
      <c r="AJ248" s="82"/>
      <c r="AK248" s="82"/>
      <c r="AL248" s="82"/>
      <c r="AM248" s="82"/>
      <c r="AN248" s="82"/>
      <c r="AO248" s="82"/>
      <c r="AP248" s="82"/>
      <c r="AQ248" s="82"/>
      <c r="AR248" s="82"/>
      <c r="AS248" s="82"/>
      <c r="AT248" s="82"/>
      <c r="AU248" s="82"/>
    </row>
    <row r="249" spans="1:47" s="47" customFormat="1">
      <c r="A249" s="76"/>
      <c r="O249" s="82"/>
      <c r="P249" s="82"/>
      <c r="Q249" s="82"/>
      <c r="R249" s="82"/>
      <c r="S249" s="82"/>
      <c r="T249" s="82"/>
      <c r="U249" s="82"/>
      <c r="V249" s="82"/>
      <c r="W249" s="82"/>
      <c r="X249" s="82"/>
      <c r="Y249" s="82"/>
      <c r="Z249" s="82"/>
      <c r="AA249" s="82"/>
      <c r="AB249" s="82"/>
      <c r="AC249" s="82"/>
      <c r="AD249" s="82"/>
      <c r="AE249" s="82"/>
      <c r="AF249" s="82"/>
      <c r="AG249" s="82"/>
      <c r="AH249" s="82"/>
      <c r="AI249" s="82"/>
      <c r="AJ249" s="82"/>
      <c r="AK249" s="82"/>
      <c r="AL249" s="82"/>
      <c r="AM249" s="82"/>
      <c r="AN249" s="82"/>
      <c r="AO249" s="82"/>
      <c r="AP249" s="82"/>
      <c r="AQ249" s="82"/>
      <c r="AR249" s="82"/>
      <c r="AS249" s="82"/>
      <c r="AT249" s="82"/>
      <c r="AU249" s="82"/>
    </row>
    <row r="250" spans="1:47" s="47" customFormat="1">
      <c r="A250" s="76"/>
      <c r="O250" s="82"/>
      <c r="P250" s="82"/>
      <c r="Q250" s="82"/>
      <c r="R250" s="82"/>
      <c r="S250" s="82"/>
      <c r="T250" s="82"/>
      <c r="U250" s="82"/>
      <c r="V250" s="82"/>
      <c r="W250" s="82"/>
      <c r="X250" s="82"/>
      <c r="Y250" s="82"/>
      <c r="Z250" s="82"/>
      <c r="AA250" s="82"/>
      <c r="AB250" s="82"/>
      <c r="AC250" s="82"/>
      <c r="AD250" s="82"/>
      <c r="AE250" s="82"/>
      <c r="AF250" s="82"/>
      <c r="AG250" s="82"/>
      <c r="AH250" s="82"/>
      <c r="AI250" s="82"/>
      <c r="AJ250" s="82"/>
      <c r="AK250" s="82"/>
      <c r="AL250" s="82"/>
      <c r="AM250" s="82"/>
      <c r="AN250" s="82"/>
      <c r="AO250" s="82"/>
      <c r="AP250" s="82"/>
      <c r="AQ250" s="82"/>
      <c r="AR250" s="82"/>
      <c r="AS250" s="82"/>
      <c r="AT250" s="82"/>
      <c r="AU250" s="82"/>
    </row>
    <row r="251" spans="1:47" s="47" customFormat="1">
      <c r="A251" s="76"/>
      <c r="O251" s="82"/>
      <c r="P251" s="82"/>
      <c r="Q251" s="82"/>
      <c r="R251" s="82"/>
      <c r="S251" s="82"/>
      <c r="T251" s="82"/>
      <c r="U251" s="82"/>
      <c r="V251" s="82"/>
      <c r="W251" s="82"/>
      <c r="X251" s="82"/>
      <c r="Y251" s="82"/>
      <c r="Z251" s="82"/>
      <c r="AA251" s="82"/>
      <c r="AB251" s="82"/>
      <c r="AC251" s="82"/>
      <c r="AD251" s="82"/>
      <c r="AE251" s="82"/>
      <c r="AF251" s="82"/>
      <c r="AG251" s="82"/>
      <c r="AH251" s="82"/>
      <c r="AI251" s="82"/>
      <c r="AJ251" s="82"/>
      <c r="AK251" s="82"/>
      <c r="AL251" s="82"/>
      <c r="AM251" s="82"/>
      <c r="AN251" s="82"/>
      <c r="AO251" s="82"/>
      <c r="AP251" s="82"/>
      <c r="AQ251" s="82"/>
      <c r="AR251" s="82"/>
      <c r="AS251" s="82"/>
      <c r="AT251" s="82"/>
      <c r="AU251" s="82"/>
    </row>
    <row r="252" spans="1:47" s="47" customFormat="1">
      <c r="A252" s="76"/>
      <c r="O252" s="82"/>
      <c r="P252" s="82"/>
      <c r="Q252" s="82"/>
      <c r="R252" s="82"/>
      <c r="S252" s="82"/>
      <c r="T252" s="82"/>
      <c r="U252" s="82"/>
      <c r="V252" s="82"/>
      <c r="W252" s="82"/>
      <c r="X252" s="82"/>
      <c r="Y252" s="82"/>
      <c r="Z252" s="82"/>
      <c r="AA252" s="82"/>
      <c r="AB252" s="82"/>
      <c r="AC252" s="82"/>
      <c r="AD252" s="82"/>
      <c r="AE252" s="82"/>
      <c r="AF252" s="82"/>
      <c r="AG252" s="82"/>
      <c r="AH252" s="82"/>
      <c r="AI252" s="82"/>
      <c r="AJ252" s="82"/>
      <c r="AK252" s="82"/>
      <c r="AL252" s="82"/>
      <c r="AM252" s="82"/>
      <c r="AN252" s="82"/>
      <c r="AO252" s="82"/>
      <c r="AP252" s="82"/>
      <c r="AQ252" s="82"/>
      <c r="AR252" s="82"/>
      <c r="AS252" s="82"/>
      <c r="AT252" s="82"/>
      <c r="AU252" s="82"/>
    </row>
    <row r="253" spans="1:47" s="47" customFormat="1">
      <c r="A253" s="76"/>
      <c r="O253" s="82"/>
      <c r="P253" s="82"/>
      <c r="Q253" s="82"/>
      <c r="R253" s="82"/>
      <c r="S253" s="82"/>
      <c r="T253" s="82"/>
      <c r="U253" s="82"/>
      <c r="V253" s="82"/>
      <c r="W253" s="82"/>
      <c r="X253" s="82"/>
      <c r="Y253" s="82"/>
      <c r="Z253" s="82"/>
      <c r="AA253" s="82"/>
      <c r="AB253" s="82"/>
      <c r="AC253" s="82"/>
      <c r="AD253" s="82"/>
      <c r="AE253" s="82"/>
      <c r="AF253" s="82"/>
      <c r="AG253" s="82"/>
      <c r="AH253" s="82"/>
      <c r="AI253" s="82"/>
      <c r="AJ253" s="82"/>
      <c r="AK253" s="82"/>
      <c r="AL253" s="82"/>
      <c r="AM253" s="82"/>
      <c r="AN253" s="82"/>
      <c r="AO253" s="82"/>
      <c r="AP253" s="82"/>
      <c r="AQ253" s="82"/>
      <c r="AR253" s="82"/>
      <c r="AS253" s="82"/>
      <c r="AT253" s="82"/>
      <c r="AU253" s="82"/>
    </row>
    <row r="254" spans="1:47" s="47" customFormat="1">
      <c r="A254" s="76"/>
      <c r="O254" s="82"/>
      <c r="P254" s="82"/>
      <c r="Q254" s="82"/>
      <c r="R254" s="82"/>
      <c r="S254" s="82"/>
      <c r="T254" s="82"/>
      <c r="U254" s="82"/>
      <c r="V254" s="82"/>
      <c r="W254" s="82"/>
      <c r="X254" s="82"/>
      <c r="Y254" s="82"/>
      <c r="Z254" s="82"/>
      <c r="AA254" s="82"/>
      <c r="AB254" s="82"/>
      <c r="AC254" s="82"/>
      <c r="AD254" s="82"/>
      <c r="AE254" s="82"/>
      <c r="AF254" s="82"/>
      <c r="AG254" s="82"/>
      <c r="AH254" s="82"/>
      <c r="AI254" s="82"/>
      <c r="AJ254" s="82"/>
      <c r="AK254" s="82"/>
      <c r="AL254" s="82"/>
      <c r="AM254" s="82"/>
      <c r="AN254" s="82"/>
      <c r="AO254" s="82"/>
      <c r="AP254" s="82"/>
      <c r="AQ254" s="82"/>
      <c r="AR254" s="82"/>
      <c r="AS254" s="82"/>
      <c r="AT254" s="82"/>
      <c r="AU254" s="82"/>
    </row>
    <row r="255" spans="1:47" s="47" customFormat="1">
      <c r="A255" s="76"/>
      <c r="O255" s="82"/>
      <c r="P255" s="82"/>
      <c r="Q255" s="82"/>
      <c r="R255" s="82"/>
      <c r="S255" s="82"/>
      <c r="T255" s="82"/>
      <c r="U255" s="82"/>
      <c r="V255" s="82"/>
      <c r="W255" s="82"/>
      <c r="X255" s="82"/>
      <c r="Y255" s="82"/>
      <c r="Z255" s="82"/>
      <c r="AA255" s="82"/>
      <c r="AB255" s="82"/>
      <c r="AC255" s="82"/>
      <c r="AD255" s="82"/>
      <c r="AE255" s="82"/>
      <c r="AF255" s="82"/>
      <c r="AG255" s="82"/>
      <c r="AH255" s="82"/>
      <c r="AI255" s="82"/>
      <c r="AJ255" s="82"/>
      <c r="AK255" s="82"/>
      <c r="AL255" s="82"/>
      <c r="AM255" s="82"/>
      <c r="AN255" s="82"/>
      <c r="AO255" s="82"/>
      <c r="AP255" s="82"/>
      <c r="AQ255" s="82"/>
      <c r="AR255" s="82"/>
      <c r="AS255" s="82"/>
      <c r="AT255" s="82"/>
      <c r="AU255" s="82"/>
    </row>
    <row r="256" spans="1:47" s="47" customFormat="1">
      <c r="A256" s="76"/>
      <c r="O256" s="82"/>
      <c r="P256" s="82"/>
      <c r="Q256" s="82"/>
      <c r="R256" s="82"/>
      <c r="S256" s="82"/>
      <c r="T256" s="82"/>
      <c r="U256" s="82"/>
      <c r="V256" s="82"/>
      <c r="W256" s="82"/>
      <c r="X256" s="82"/>
      <c r="Y256" s="82"/>
      <c r="Z256" s="82"/>
      <c r="AA256" s="82"/>
      <c r="AB256" s="82"/>
      <c r="AC256" s="82"/>
      <c r="AD256" s="82"/>
      <c r="AE256" s="82"/>
      <c r="AF256" s="82"/>
      <c r="AG256" s="82"/>
      <c r="AH256" s="82"/>
      <c r="AI256" s="82"/>
      <c r="AJ256" s="82"/>
      <c r="AK256" s="82"/>
      <c r="AL256" s="82"/>
      <c r="AM256" s="82"/>
      <c r="AN256" s="82"/>
      <c r="AO256" s="82"/>
      <c r="AP256" s="82"/>
      <c r="AQ256" s="82"/>
      <c r="AR256" s="82"/>
      <c r="AS256" s="82"/>
      <c r="AT256" s="82"/>
      <c r="AU256" s="82"/>
    </row>
    <row r="257" spans="1:47" s="47" customFormat="1">
      <c r="A257" s="76"/>
      <c r="O257" s="82"/>
      <c r="P257" s="82"/>
      <c r="Q257" s="82"/>
      <c r="R257" s="82"/>
      <c r="S257" s="82"/>
      <c r="T257" s="82"/>
      <c r="U257" s="82"/>
      <c r="V257" s="82"/>
      <c r="W257" s="82"/>
      <c r="X257" s="82"/>
      <c r="Y257" s="82"/>
      <c r="Z257" s="82"/>
      <c r="AA257" s="82"/>
      <c r="AB257" s="82"/>
      <c r="AC257" s="82"/>
      <c r="AD257" s="82"/>
      <c r="AE257" s="82"/>
      <c r="AF257" s="82"/>
      <c r="AG257" s="82"/>
      <c r="AH257" s="82"/>
      <c r="AI257" s="82"/>
      <c r="AJ257" s="82"/>
      <c r="AK257" s="82"/>
      <c r="AL257" s="82"/>
      <c r="AM257" s="82"/>
      <c r="AN257" s="82"/>
      <c r="AO257" s="82"/>
      <c r="AP257" s="82"/>
      <c r="AQ257" s="82"/>
      <c r="AR257" s="82"/>
      <c r="AS257" s="82"/>
      <c r="AT257" s="82"/>
      <c r="AU257" s="82"/>
    </row>
    <row r="258" spans="1:47" s="47" customFormat="1">
      <c r="A258" s="76"/>
      <c r="O258" s="82"/>
      <c r="P258" s="82"/>
      <c r="Q258" s="82"/>
      <c r="R258" s="82"/>
      <c r="S258" s="82"/>
      <c r="T258" s="82"/>
      <c r="U258" s="82"/>
      <c r="V258" s="82"/>
      <c r="W258" s="82"/>
      <c r="X258" s="82"/>
      <c r="Y258" s="82"/>
      <c r="Z258" s="82"/>
      <c r="AA258" s="82"/>
      <c r="AB258" s="82"/>
      <c r="AC258" s="82"/>
      <c r="AD258" s="82"/>
      <c r="AE258" s="82"/>
      <c r="AF258" s="82"/>
      <c r="AG258" s="82"/>
      <c r="AH258" s="82"/>
      <c r="AI258" s="82"/>
      <c r="AJ258" s="82"/>
      <c r="AK258" s="82"/>
      <c r="AL258" s="82"/>
      <c r="AM258" s="82"/>
      <c r="AN258" s="82"/>
      <c r="AO258" s="82"/>
      <c r="AP258" s="82"/>
      <c r="AQ258" s="82"/>
      <c r="AR258" s="82"/>
      <c r="AS258" s="82"/>
      <c r="AT258" s="82"/>
      <c r="AU258" s="82"/>
    </row>
    <row r="259" spans="1:47" s="47" customFormat="1">
      <c r="A259" s="76"/>
      <c r="O259" s="82"/>
      <c r="P259" s="82"/>
      <c r="Q259" s="82"/>
      <c r="R259" s="82"/>
      <c r="S259" s="82"/>
      <c r="T259" s="82"/>
      <c r="U259" s="82"/>
      <c r="V259" s="82"/>
      <c r="W259" s="82"/>
      <c r="X259" s="82"/>
      <c r="Y259" s="82"/>
      <c r="Z259" s="82"/>
      <c r="AA259" s="82"/>
      <c r="AB259" s="82"/>
      <c r="AC259" s="82"/>
      <c r="AD259" s="82"/>
      <c r="AE259" s="82"/>
      <c r="AF259" s="82"/>
      <c r="AG259" s="82"/>
      <c r="AH259" s="82"/>
      <c r="AI259" s="82"/>
      <c r="AJ259" s="82"/>
      <c r="AK259" s="82"/>
      <c r="AL259" s="82"/>
      <c r="AM259" s="82"/>
      <c r="AN259" s="82"/>
      <c r="AO259" s="82"/>
      <c r="AP259" s="82"/>
      <c r="AQ259" s="82"/>
      <c r="AR259" s="82"/>
      <c r="AS259" s="82"/>
      <c r="AT259" s="82"/>
      <c r="AU259" s="82"/>
    </row>
    <row r="260" spans="1:47" s="47" customFormat="1">
      <c r="A260" s="76"/>
      <c r="O260" s="82"/>
      <c r="P260" s="82"/>
      <c r="Q260" s="82"/>
      <c r="R260" s="82"/>
      <c r="S260" s="82"/>
      <c r="T260" s="82"/>
      <c r="U260" s="82"/>
      <c r="V260" s="82"/>
      <c r="W260" s="82"/>
      <c r="X260" s="82"/>
      <c r="Y260" s="82"/>
      <c r="Z260" s="82"/>
      <c r="AA260" s="82"/>
      <c r="AB260" s="82"/>
      <c r="AC260" s="82"/>
      <c r="AD260" s="82"/>
      <c r="AE260" s="82"/>
      <c r="AF260" s="82"/>
      <c r="AG260" s="82"/>
      <c r="AH260" s="82"/>
      <c r="AI260" s="82"/>
      <c r="AJ260" s="82"/>
      <c r="AK260" s="82"/>
      <c r="AL260" s="82"/>
      <c r="AM260" s="82"/>
      <c r="AN260" s="82"/>
      <c r="AO260" s="82"/>
      <c r="AP260" s="82"/>
      <c r="AQ260" s="82"/>
      <c r="AR260" s="82"/>
      <c r="AS260" s="82"/>
      <c r="AT260" s="82"/>
      <c r="AU260" s="82"/>
    </row>
    <row r="261" spans="1:47" s="47" customFormat="1">
      <c r="A261" s="76"/>
      <c r="O261" s="82"/>
      <c r="P261" s="82"/>
      <c r="Q261" s="82"/>
      <c r="R261" s="82"/>
      <c r="S261" s="82"/>
      <c r="T261" s="82"/>
      <c r="U261" s="82"/>
      <c r="V261" s="82"/>
      <c r="W261" s="82"/>
      <c r="X261" s="82"/>
      <c r="Y261" s="82"/>
      <c r="Z261" s="82"/>
      <c r="AA261" s="82"/>
      <c r="AB261" s="82"/>
      <c r="AC261" s="82"/>
      <c r="AD261" s="82"/>
      <c r="AE261" s="82"/>
      <c r="AF261" s="82"/>
      <c r="AG261" s="82"/>
      <c r="AH261" s="82"/>
      <c r="AI261" s="82"/>
      <c r="AJ261" s="82"/>
      <c r="AK261" s="82"/>
      <c r="AL261" s="82"/>
      <c r="AM261" s="82"/>
      <c r="AN261" s="82"/>
      <c r="AO261" s="82"/>
      <c r="AP261" s="82"/>
      <c r="AQ261" s="82"/>
      <c r="AR261" s="82"/>
      <c r="AS261" s="82"/>
      <c r="AT261" s="82"/>
      <c r="AU261" s="82"/>
    </row>
    <row r="262" spans="1:47" s="47" customFormat="1">
      <c r="A262" s="76"/>
      <c r="O262" s="82"/>
      <c r="P262" s="82"/>
      <c r="Q262" s="82"/>
      <c r="R262" s="82"/>
      <c r="S262" s="82"/>
      <c r="T262" s="82"/>
      <c r="U262" s="82"/>
      <c r="V262" s="82"/>
      <c r="W262" s="82"/>
      <c r="X262" s="82"/>
      <c r="Y262" s="82"/>
      <c r="Z262" s="82"/>
      <c r="AA262" s="82"/>
      <c r="AB262" s="82"/>
      <c r="AC262" s="82"/>
      <c r="AD262" s="82"/>
      <c r="AE262" s="82"/>
      <c r="AF262" s="82"/>
      <c r="AG262" s="82"/>
      <c r="AH262" s="82"/>
      <c r="AI262" s="82"/>
      <c r="AJ262" s="82"/>
      <c r="AK262" s="82"/>
      <c r="AL262" s="82"/>
      <c r="AM262" s="82"/>
      <c r="AN262" s="82"/>
      <c r="AO262" s="82"/>
      <c r="AP262" s="82"/>
      <c r="AQ262" s="82"/>
      <c r="AR262" s="82"/>
      <c r="AS262" s="82"/>
      <c r="AT262" s="82"/>
      <c r="AU262" s="82"/>
    </row>
    <row r="263" spans="1:47" s="47" customFormat="1">
      <c r="A263" s="76"/>
      <c r="O263" s="82"/>
      <c r="P263" s="82"/>
      <c r="Q263" s="82"/>
      <c r="R263" s="82"/>
      <c r="S263" s="82"/>
      <c r="T263" s="82"/>
      <c r="U263" s="82"/>
      <c r="V263" s="82"/>
      <c r="W263" s="82"/>
      <c r="X263" s="82"/>
      <c r="Y263" s="82"/>
      <c r="Z263" s="82"/>
      <c r="AA263" s="82"/>
      <c r="AB263" s="82"/>
      <c r="AC263" s="82"/>
      <c r="AD263" s="82"/>
      <c r="AE263" s="82"/>
      <c r="AF263" s="82"/>
      <c r="AG263" s="82"/>
      <c r="AH263" s="82"/>
      <c r="AI263" s="82"/>
      <c r="AJ263" s="82"/>
      <c r="AK263" s="82"/>
      <c r="AL263" s="82"/>
      <c r="AM263" s="82"/>
      <c r="AN263" s="82"/>
      <c r="AO263" s="82"/>
      <c r="AP263" s="82"/>
      <c r="AQ263" s="82"/>
      <c r="AR263" s="82"/>
      <c r="AS263" s="82"/>
      <c r="AT263" s="82"/>
      <c r="AU263" s="82"/>
    </row>
    <row r="264" spans="1:47" s="47" customFormat="1">
      <c r="A264" s="76"/>
      <c r="O264" s="82"/>
      <c r="P264" s="82"/>
      <c r="Q264" s="82"/>
      <c r="R264" s="82"/>
      <c r="S264" s="82"/>
      <c r="T264" s="82"/>
      <c r="U264" s="82"/>
      <c r="V264" s="82"/>
      <c r="W264" s="82"/>
      <c r="X264" s="82"/>
      <c r="Y264" s="82"/>
      <c r="Z264" s="82"/>
      <c r="AA264" s="82"/>
      <c r="AB264" s="82"/>
      <c r="AC264" s="82"/>
      <c r="AD264" s="82"/>
      <c r="AE264" s="82"/>
      <c r="AF264" s="82"/>
      <c r="AG264" s="82"/>
      <c r="AH264" s="82"/>
      <c r="AI264" s="82"/>
      <c r="AJ264" s="82"/>
      <c r="AK264" s="82"/>
      <c r="AL264" s="82"/>
      <c r="AM264" s="82"/>
      <c r="AN264" s="82"/>
      <c r="AO264" s="82"/>
      <c r="AP264" s="82"/>
      <c r="AQ264" s="82"/>
      <c r="AR264" s="82"/>
      <c r="AS264" s="82"/>
      <c r="AT264" s="82"/>
      <c r="AU264" s="82"/>
    </row>
    <row r="265" spans="1:47" s="47" customFormat="1">
      <c r="A265" s="76"/>
      <c r="O265" s="82"/>
      <c r="P265" s="82"/>
      <c r="Q265" s="82"/>
      <c r="R265" s="82"/>
      <c r="S265" s="82"/>
      <c r="T265" s="82"/>
      <c r="U265" s="82"/>
      <c r="V265" s="82"/>
      <c r="W265" s="82"/>
      <c r="X265" s="82"/>
      <c r="Y265" s="82"/>
      <c r="Z265" s="82"/>
      <c r="AA265" s="82"/>
      <c r="AB265" s="82"/>
      <c r="AC265" s="82"/>
      <c r="AD265" s="82"/>
      <c r="AE265" s="82"/>
      <c r="AF265" s="82"/>
      <c r="AG265" s="82"/>
      <c r="AH265" s="82"/>
      <c r="AI265" s="82"/>
      <c r="AJ265" s="82"/>
      <c r="AK265" s="82"/>
      <c r="AL265" s="82"/>
      <c r="AM265" s="82"/>
      <c r="AN265" s="82"/>
      <c r="AO265" s="82"/>
      <c r="AP265" s="82"/>
      <c r="AQ265" s="82"/>
      <c r="AR265" s="82"/>
      <c r="AS265" s="82"/>
      <c r="AT265" s="82"/>
      <c r="AU265" s="82"/>
    </row>
    <row r="266" spans="1:47" s="47" customFormat="1">
      <c r="A266" s="76"/>
      <c r="O266" s="82"/>
      <c r="P266" s="82"/>
      <c r="Q266" s="82"/>
      <c r="R266" s="82"/>
      <c r="S266" s="82"/>
      <c r="T266" s="82"/>
      <c r="U266" s="82"/>
      <c r="V266" s="82"/>
      <c r="W266" s="82"/>
      <c r="X266" s="82"/>
      <c r="Y266" s="82"/>
      <c r="Z266" s="82"/>
      <c r="AA266" s="82"/>
      <c r="AB266" s="82"/>
      <c r="AC266" s="82"/>
      <c r="AD266" s="82"/>
      <c r="AE266" s="82"/>
      <c r="AF266" s="82"/>
      <c r="AG266" s="82"/>
      <c r="AH266" s="82"/>
      <c r="AI266" s="82"/>
      <c r="AJ266" s="82"/>
      <c r="AK266" s="82"/>
      <c r="AL266" s="82"/>
      <c r="AM266" s="82"/>
      <c r="AN266" s="82"/>
      <c r="AO266" s="82"/>
      <c r="AP266" s="82"/>
      <c r="AQ266" s="82"/>
      <c r="AR266" s="82"/>
      <c r="AS266" s="82"/>
      <c r="AT266" s="82"/>
      <c r="AU266" s="82"/>
    </row>
    <row r="267" spans="1:47" s="47" customFormat="1">
      <c r="A267" s="76"/>
      <c r="O267" s="82"/>
      <c r="P267" s="82"/>
      <c r="Q267" s="82"/>
      <c r="R267" s="82"/>
      <c r="S267" s="82"/>
      <c r="T267" s="82"/>
      <c r="U267" s="82"/>
      <c r="V267" s="82"/>
      <c r="W267" s="82"/>
      <c r="X267" s="82"/>
      <c r="Y267" s="82"/>
      <c r="Z267" s="82"/>
      <c r="AA267" s="82"/>
      <c r="AB267" s="82"/>
      <c r="AC267" s="82"/>
      <c r="AD267" s="82"/>
      <c r="AE267" s="82"/>
      <c r="AF267" s="82"/>
      <c r="AG267" s="82"/>
      <c r="AH267" s="82"/>
      <c r="AI267" s="82"/>
      <c r="AJ267" s="82"/>
      <c r="AK267" s="82"/>
      <c r="AL267" s="82"/>
      <c r="AM267" s="82"/>
      <c r="AN267" s="82"/>
      <c r="AO267" s="82"/>
      <c r="AP267" s="82"/>
      <c r="AQ267" s="82"/>
      <c r="AR267" s="82"/>
      <c r="AS267" s="82"/>
      <c r="AT267" s="82"/>
      <c r="AU267" s="82"/>
    </row>
    <row r="268" spans="1:47" s="47" customFormat="1">
      <c r="A268" s="76"/>
      <c r="O268" s="82"/>
      <c r="P268" s="82"/>
      <c r="Q268" s="82"/>
      <c r="R268" s="82"/>
      <c r="S268" s="82"/>
      <c r="T268" s="82"/>
      <c r="U268" s="82"/>
      <c r="V268" s="82"/>
      <c r="W268" s="82"/>
      <c r="X268" s="82"/>
      <c r="Y268" s="82"/>
      <c r="Z268" s="82"/>
      <c r="AA268" s="82"/>
      <c r="AB268" s="82"/>
      <c r="AC268" s="82"/>
      <c r="AD268" s="82"/>
      <c r="AE268" s="82"/>
      <c r="AF268" s="82"/>
      <c r="AG268" s="82"/>
      <c r="AH268" s="82"/>
      <c r="AI268" s="82"/>
      <c r="AJ268" s="82"/>
      <c r="AK268" s="82"/>
      <c r="AL268" s="82"/>
      <c r="AM268" s="82"/>
      <c r="AN268" s="82"/>
      <c r="AO268" s="82"/>
      <c r="AP268" s="82"/>
      <c r="AQ268" s="82"/>
      <c r="AR268" s="82"/>
      <c r="AS268" s="82"/>
      <c r="AT268" s="82"/>
      <c r="AU268" s="82"/>
    </row>
    <row r="269" spans="1:47" s="47" customFormat="1">
      <c r="A269" s="76"/>
      <c r="O269" s="82"/>
      <c r="P269" s="82"/>
      <c r="Q269" s="82"/>
      <c r="R269" s="82"/>
      <c r="S269" s="82"/>
      <c r="T269" s="82"/>
      <c r="U269" s="82"/>
      <c r="V269" s="82"/>
      <c r="W269" s="82"/>
      <c r="X269" s="82"/>
      <c r="Y269" s="82"/>
      <c r="Z269" s="82"/>
      <c r="AA269" s="82"/>
      <c r="AB269" s="82"/>
      <c r="AC269" s="82"/>
      <c r="AD269" s="82"/>
      <c r="AE269" s="82"/>
      <c r="AF269" s="82"/>
      <c r="AG269" s="82"/>
      <c r="AH269" s="82"/>
      <c r="AI269" s="82"/>
      <c r="AJ269" s="82"/>
      <c r="AK269" s="82"/>
      <c r="AL269" s="82"/>
      <c r="AM269" s="82"/>
      <c r="AN269" s="82"/>
      <c r="AO269" s="82"/>
      <c r="AP269" s="82"/>
      <c r="AQ269" s="82"/>
      <c r="AR269" s="82"/>
      <c r="AS269" s="82"/>
      <c r="AT269" s="82"/>
      <c r="AU269" s="82"/>
    </row>
    <row r="270" spans="1:47" s="47" customFormat="1">
      <c r="A270" s="76"/>
      <c r="O270" s="82"/>
      <c r="P270" s="82"/>
      <c r="Q270" s="82"/>
      <c r="R270" s="82"/>
      <c r="S270" s="82"/>
      <c r="T270" s="82"/>
      <c r="U270" s="82"/>
      <c r="V270" s="82"/>
      <c r="W270" s="82"/>
      <c r="X270" s="82"/>
      <c r="Y270" s="82"/>
      <c r="Z270" s="82"/>
      <c r="AA270" s="82"/>
      <c r="AB270" s="82"/>
      <c r="AC270" s="82"/>
      <c r="AD270" s="82"/>
      <c r="AE270" s="82"/>
      <c r="AF270" s="82"/>
      <c r="AG270" s="82"/>
      <c r="AH270" s="82"/>
      <c r="AI270" s="82"/>
      <c r="AJ270" s="82"/>
      <c r="AK270" s="82"/>
      <c r="AL270" s="82"/>
      <c r="AM270" s="82"/>
      <c r="AN270" s="82"/>
      <c r="AO270" s="82"/>
      <c r="AP270" s="82"/>
      <c r="AQ270" s="82"/>
      <c r="AR270" s="82"/>
      <c r="AS270" s="82"/>
      <c r="AT270" s="82"/>
      <c r="AU270" s="82"/>
    </row>
    <row r="271" spans="1:47" s="47" customFormat="1">
      <c r="A271" s="76"/>
      <c r="O271" s="82"/>
      <c r="P271" s="82"/>
      <c r="Q271" s="82"/>
      <c r="R271" s="82"/>
      <c r="S271" s="82"/>
      <c r="T271" s="82"/>
      <c r="U271" s="82"/>
      <c r="V271" s="82"/>
      <c r="W271" s="82"/>
      <c r="X271" s="82"/>
      <c r="Y271" s="82"/>
      <c r="Z271" s="82"/>
      <c r="AA271" s="82"/>
      <c r="AB271" s="82"/>
      <c r="AC271" s="82"/>
      <c r="AD271" s="82"/>
      <c r="AE271" s="82"/>
      <c r="AF271" s="82"/>
      <c r="AG271" s="82"/>
      <c r="AH271" s="82"/>
      <c r="AI271" s="82"/>
      <c r="AJ271" s="82"/>
      <c r="AK271" s="82"/>
      <c r="AL271" s="82"/>
      <c r="AM271" s="82"/>
      <c r="AN271" s="82"/>
      <c r="AO271" s="82"/>
      <c r="AP271" s="82"/>
      <c r="AQ271" s="82"/>
      <c r="AR271" s="82"/>
      <c r="AS271" s="82"/>
      <c r="AT271" s="82"/>
      <c r="AU271" s="82"/>
    </row>
    <row r="272" spans="1:47" s="47" customFormat="1">
      <c r="A272" s="76"/>
      <c r="O272" s="82"/>
      <c r="P272" s="82"/>
      <c r="Q272" s="82"/>
      <c r="R272" s="82"/>
      <c r="S272" s="82"/>
      <c r="T272" s="82"/>
      <c r="U272" s="82"/>
      <c r="V272" s="82"/>
      <c r="W272" s="82"/>
      <c r="X272" s="82"/>
      <c r="Y272" s="82"/>
      <c r="Z272" s="82"/>
      <c r="AA272" s="82"/>
      <c r="AB272" s="82"/>
      <c r="AC272" s="82"/>
      <c r="AD272" s="82"/>
      <c r="AE272" s="82"/>
      <c r="AF272" s="82"/>
      <c r="AG272" s="82"/>
      <c r="AH272" s="82"/>
      <c r="AI272" s="82"/>
      <c r="AJ272" s="82"/>
      <c r="AK272" s="82"/>
      <c r="AL272" s="82"/>
      <c r="AM272" s="82"/>
      <c r="AN272" s="82"/>
      <c r="AO272" s="82"/>
      <c r="AP272" s="82"/>
      <c r="AQ272" s="82"/>
      <c r="AR272" s="82"/>
      <c r="AS272" s="82"/>
      <c r="AT272" s="82"/>
      <c r="AU272" s="82"/>
    </row>
    <row r="273" spans="1:47" s="47" customFormat="1">
      <c r="A273" s="76"/>
      <c r="O273" s="82"/>
      <c r="P273" s="82"/>
      <c r="Q273" s="82"/>
      <c r="R273" s="82"/>
      <c r="S273" s="82"/>
      <c r="T273" s="82"/>
      <c r="U273" s="82"/>
      <c r="V273" s="82"/>
      <c r="W273" s="82"/>
      <c r="X273" s="82"/>
      <c r="Y273" s="82"/>
      <c r="Z273" s="82"/>
      <c r="AA273" s="82"/>
      <c r="AB273" s="82"/>
      <c r="AC273" s="82"/>
      <c r="AD273" s="82"/>
      <c r="AE273" s="82"/>
      <c r="AF273" s="82"/>
      <c r="AG273" s="82"/>
      <c r="AH273" s="82"/>
      <c r="AI273" s="82"/>
      <c r="AJ273" s="82"/>
      <c r="AK273" s="82"/>
      <c r="AL273" s="82"/>
      <c r="AM273" s="82"/>
      <c r="AN273" s="82"/>
      <c r="AO273" s="82"/>
      <c r="AP273" s="82"/>
      <c r="AQ273" s="82"/>
      <c r="AR273" s="82"/>
      <c r="AS273" s="82"/>
      <c r="AT273" s="82"/>
      <c r="AU273" s="82"/>
    </row>
    <row r="274" spans="1:47" s="47" customFormat="1">
      <c r="A274" s="76"/>
      <c r="O274" s="82"/>
      <c r="P274" s="82"/>
      <c r="Q274" s="82"/>
      <c r="R274" s="82"/>
      <c r="S274" s="82"/>
      <c r="T274" s="82"/>
      <c r="U274" s="82"/>
      <c r="V274" s="82"/>
      <c r="W274" s="82"/>
      <c r="X274" s="82"/>
      <c r="Y274" s="82"/>
      <c r="Z274" s="82"/>
      <c r="AA274" s="82"/>
      <c r="AB274" s="82"/>
      <c r="AC274" s="82"/>
      <c r="AD274" s="82"/>
      <c r="AE274" s="82"/>
      <c r="AF274" s="82"/>
      <c r="AG274" s="82"/>
      <c r="AH274" s="82"/>
      <c r="AI274" s="82"/>
      <c r="AJ274" s="82"/>
      <c r="AK274" s="82"/>
      <c r="AL274" s="82"/>
      <c r="AM274" s="82"/>
      <c r="AN274" s="82"/>
      <c r="AO274" s="82"/>
      <c r="AP274" s="82"/>
      <c r="AQ274" s="82"/>
      <c r="AR274" s="82"/>
      <c r="AS274" s="82"/>
      <c r="AT274" s="82"/>
      <c r="AU274" s="82"/>
    </row>
    <row r="275" spans="1:47" s="47" customFormat="1">
      <c r="A275" s="76"/>
      <c r="O275" s="82"/>
      <c r="P275" s="82"/>
      <c r="Q275" s="82"/>
      <c r="R275" s="82"/>
      <c r="S275" s="82"/>
      <c r="T275" s="82"/>
      <c r="U275" s="82"/>
      <c r="V275" s="82"/>
      <c r="W275" s="82"/>
      <c r="X275" s="82"/>
      <c r="Y275" s="82"/>
      <c r="Z275" s="82"/>
      <c r="AA275" s="82"/>
      <c r="AB275" s="82"/>
      <c r="AC275" s="82"/>
      <c r="AD275" s="82"/>
      <c r="AE275" s="82"/>
      <c r="AF275" s="82"/>
      <c r="AG275" s="82"/>
      <c r="AH275" s="82"/>
      <c r="AI275" s="82"/>
      <c r="AJ275" s="82"/>
      <c r="AK275" s="82"/>
      <c r="AL275" s="82"/>
      <c r="AM275" s="82"/>
      <c r="AN275" s="82"/>
      <c r="AO275" s="82"/>
      <c r="AP275" s="82"/>
      <c r="AQ275" s="82"/>
      <c r="AR275" s="82"/>
      <c r="AS275" s="82"/>
      <c r="AT275" s="82"/>
      <c r="AU275" s="82"/>
    </row>
    <row r="276" spans="1:47" s="47" customFormat="1">
      <c r="A276" s="76"/>
      <c r="O276" s="82"/>
      <c r="P276" s="82"/>
      <c r="Q276" s="82"/>
      <c r="R276" s="82"/>
      <c r="S276" s="82"/>
      <c r="T276" s="82"/>
      <c r="U276" s="82"/>
      <c r="V276" s="82"/>
      <c r="W276" s="82"/>
      <c r="X276" s="82"/>
      <c r="Y276" s="82"/>
      <c r="Z276" s="82"/>
      <c r="AA276" s="82"/>
      <c r="AB276" s="82"/>
      <c r="AC276" s="82"/>
      <c r="AD276" s="82"/>
      <c r="AE276" s="82"/>
      <c r="AF276" s="82"/>
      <c r="AG276" s="82"/>
      <c r="AH276" s="82"/>
      <c r="AI276" s="82"/>
      <c r="AJ276" s="82"/>
      <c r="AK276" s="82"/>
      <c r="AL276" s="82"/>
      <c r="AM276" s="82"/>
      <c r="AN276" s="82"/>
      <c r="AO276" s="82"/>
      <c r="AP276" s="82"/>
      <c r="AQ276" s="82"/>
      <c r="AR276" s="82"/>
      <c r="AS276" s="82"/>
      <c r="AT276" s="82"/>
      <c r="AU276" s="82"/>
    </row>
    <row r="277" spans="1:47" s="47" customFormat="1">
      <c r="A277" s="76"/>
      <c r="O277" s="82"/>
      <c r="P277" s="82"/>
      <c r="Q277" s="82"/>
      <c r="R277" s="82"/>
      <c r="S277" s="82"/>
      <c r="T277" s="82"/>
      <c r="U277" s="82"/>
      <c r="V277" s="82"/>
      <c r="W277" s="82"/>
      <c r="X277" s="82"/>
      <c r="Y277" s="82"/>
      <c r="Z277" s="82"/>
      <c r="AA277" s="82"/>
      <c r="AB277" s="82"/>
      <c r="AC277" s="82"/>
      <c r="AD277" s="82"/>
      <c r="AE277" s="82"/>
      <c r="AF277" s="82"/>
      <c r="AG277" s="82"/>
      <c r="AH277" s="82"/>
      <c r="AI277" s="82"/>
      <c r="AJ277" s="82"/>
      <c r="AK277" s="82"/>
      <c r="AL277" s="82"/>
      <c r="AM277" s="82"/>
      <c r="AN277" s="82"/>
      <c r="AO277" s="82"/>
      <c r="AP277" s="82"/>
      <c r="AQ277" s="82"/>
      <c r="AR277" s="82"/>
      <c r="AS277" s="82"/>
      <c r="AT277" s="82"/>
      <c r="AU277" s="82"/>
    </row>
    <row r="278" spans="1:47" s="47" customFormat="1">
      <c r="A278" s="76"/>
      <c r="O278" s="82"/>
      <c r="P278" s="82"/>
      <c r="Q278" s="82"/>
      <c r="R278" s="82"/>
      <c r="S278" s="82"/>
      <c r="T278" s="82"/>
      <c r="U278" s="82"/>
      <c r="V278" s="82"/>
      <c r="W278" s="82"/>
      <c r="X278" s="82"/>
      <c r="Y278" s="82"/>
      <c r="Z278" s="82"/>
      <c r="AA278" s="82"/>
      <c r="AB278" s="82"/>
      <c r="AC278" s="82"/>
      <c r="AD278" s="82"/>
      <c r="AE278" s="82"/>
      <c r="AF278" s="82"/>
      <c r="AG278" s="82"/>
      <c r="AH278" s="82"/>
      <c r="AI278" s="82"/>
      <c r="AJ278" s="82"/>
      <c r="AK278" s="82"/>
      <c r="AL278" s="82"/>
      <c r="AM278" s="82"/>
      <c r="AN278" s="82"/>
      <c r="AO278" s="82"/>
      <c r="AP278" s="82"/>
      <c r="AQ278" s="82"/>
      <c r="AR278" s="82"/>
      <c r="AS278" s="82"/>
      <c r="AT278" s="82"/>
      <c r="AU278" s="82"/>
    </row>
    <row r="279" spans="1:47" s="47" customFormat="1">
      <c r="A279" s="76"/>
      <c r="O279" s="82"/>
      <c r="P279" s="82"/>
      <c r="Q279" s="82"/>
      <c r="R279" s="82"/>
      <c r="S279" s="82"/>
      <c r="T279" s="82"/>
      <c r="U279" s="82"/>
      <c r="V279" s="82"/>
      <c r="W279" s="82"/>
      <c r="X279" s="82"/>
      <c r="Y279" s="82"/>
      <c r="Z279" s="82"/>
      <c r="AA279" s="82"/>
      <c r="AB279" s="82"/>
      <c r="AC279" s="82"/>
      <c r="AD279" s="82"/>
      <c r="AE279" s="82"/>
      <c r="AF279" s="82"/>
      <c r="AG279" s="82"/>
      <c r="AH279" s="82"/>
      <c r="AI279" s="82"/>
      <c r="AJ279" s="82"/>
      <c r="AK279" s="82"/>
      <c r="AL279" s="82"/>
      <c r="AM279" s="82"/>
      <c r="AN279" s="82"/>
      <c r="AO279" s="82"/>
      <c r="AP279" s="82"/>
      <c r="AQ279" s="82"/>
      <c r="AR279" s="82"/>
      <c r="AS279" s="82"/>
      <c r="AT279" s="82"/>
      <c r="AU279" s="82"/>
    </row>
    <row r="280" spans="1:47" s="47" customFormat="1">
      <c r="A280" s="76"/>
      <c r="O280" s="82"/>
      <c r="P280" s="82"/>
      <c r="Q280" s="82"/>
      <c r="R280" s="82"/>
      <c r="S280" s="82"/>
      <c r="T280" s="82"/>
      <c r="U280" s="82"/>
      <c r="V280" s="82"/>
      <c r="W280" s="82"/>
      <c r="X280" s="82"/>
      <c r="Y280" s="82"/>
      <c r="Z280" s="82"/>
      <c r="AA280" s="82"/>
      <c r="AB280" s="82"/>
      <c r="AC280" s="82"/>
      <c r="AD280" s="82"/>
      <c r="AE280" s="82"/>
      <c r="AF280" s="82"/>
      <c r="AG280" s="82"/>
      <c r="AH280" s="82"/>
      <c r="AI280" s="82"/>
      <c r="AJ280" s="82"/>
      <c r="AK280" s="82"/>
      <c r="AL280" s="82"/>
      <c r="AM280" s="82"/>
      <c r="AN280" s="82"/>
      <c r="AO280" s="82"/>
      <c r="AP280" s="82"/>
      <c r="AQ280" s="82"/>
      <c r="AR280" s="82"/>
      <c r="AS280" s="82"/>
      <c r="AT280" s="82"/>
      <c r="AU280" s="82"/>
    </row>
    <row r="281" spans="1:47" s="47" customFormat="1">
      <c r="A281" s="76"/>
      <c r="O281" s="82"/>
      <c r="P281" s="82"/>
      <c r="Q281" s="82"/>
      <c r="R281" s="82"/>
      <c r="S281" s="82"/>
      <c r="T281" s="82"/>
      <c r="U281" s="82"/>
      <c r="V281" s="82"/>
      <c r="W281" s="82"/>
      <c r="X281" s="82"/>
      <c r="Y281" s="82"/>
      <c r="Z281" s="82"/>
      <c r="AA281" s="82"/>
      <c r="AB281" s="82"/>
      <c r="AC281" s="82"/>
      <c r="AD281" s="82"/>
      <c r="AE281" s="82"/>
      <c r="AF281" s="82"/>
      <c r="AG281" s="82"/>
      <c r="AH281" s="82"/>
      <c r="AI281" s="82"/>
      <c r="AJ281" s="82"/>
      <c r="AK281" s="82"/>
      <c r="AL281" s="82"/>
      <c r="AM281" s="82"/>
      <c r="AN281" s="82"/>
      <c r="AO281" s="82"/>
      <c r="AP281" s="82"/>
      <c r="AQ281" s="82"/>
      <c r="AR281" s="82"/>
      <c r="AS281" s="82"/>
      <c r="AT281" s="82"/>
      <c r="AU281" s="82"/>
    </row>
    <row r="282" spans="1:47" s="47" customFormat="1">
      <c r="A282" s="76"/>
      <c r="O282" s="82"/>
      <c r="P282" s="82"/>
      <c r="Q282" s="82"/>
      <c r="R282" s="82"/>
      <c r="S282" s="82"/>
      <c r="T282" s="82"/>
      <c r="U282" s="82"/>
      <c r="V282" s="82"/>
      <c r="W282" s="82"/>
      <c r="X282" s="82"/>
      <c r="Y282" s="82"/>
      <c r="Z282" s="82"/>
      <c r="AA282" s="82"/>
      <c r="AB282" s="82"/>
      <c r="AC282" s="82"/>
      <c r="AD282" s="82"/>
      <c r="AE282" s="82"/>
      <c r="AF282" s="82"/>
      <c r="AG282" s="82"/>
      <c r="AH282" s="82"/>
      <c r="AI282" s="82"/>
      <c r="AJ282" s="82"/>
      <c r="AK282" s="82"/>
      <c r="AL282" s="82"/>
      <c r="AM282" s="82"/>
      <c r="AN282" s="82"/>
      <c r="AO282" s="82"/>
      <c r="AP282" s="82"/>
      <c r="AQ282" s="82"/>
      <c r="AR282" s="82"/>
      <c r="AS282" s="82"/>
      <c r="AT282" s="82"/>
      <c r="AU282" s="82"/>
    </row>
    <row r="283" spans="1:47" s="47" customFormat="1">
      <c r="A283" s="76"/>
      <c r="O283" s="82"/>
      <c r="P283" s="82"/>
      <c r="Q283" s="82"/>
      <c r="R283" s="82"/>
      <c r="S283" s="82"/>
      <c r="T283" s="82"/>
      <c r="U283" s="82"/>
      <c r="V283" s="82"/>
      <c r="W283" s="82"/>
      <c r="X283" s="82"/>
      <c r="Y283" s="82"/>
      <c r="Z283" s="82"/>
      <c r="AA283" s="82"/>
      <c r="AB283" s="82"/>
      <c r="AC283" s="82"/>
      <c r="AD283" s="82"/>
      <c r="AE283" s="82"/>
      <c r="AF283" s="82"/>
      <c r="AG283" s="82"/>
      <c r="AH283" s="82"/>
      <c r="AI283" s="82"/>
      <c r="AJ283" s="82"/>
      <c r="AK283" s="82"/>
      <c r="AL283" s="82"/>
      <c r="AM283" s="82"/>
      <c r="AN283" s="82"/>
      <c r="AO283" s="82"/>
      <c r="AP283" s="82"/>
      <c r="AQ283" s="82"/>
      <c r="AR283" s="82"/>
      <c r="AS283" s="82"/>
      <c r="AT283" s="82"/>
      <c r="AU283" s="82"/>
    </row>
    <row r="284" spans="1:47" s="47" customFormat="1">
      <c r="A284" s="76"/>
      <c r="O284" s="82"/>
      <c r="P284" s="82"/>
      <c r="Q284" s="82"/>
      <c r="R284" s="82"/>
      <c r="S284" s="82"/>
      <c r="T284" s="82"/>
      <c r="U284" s="82"/>
      <c r="V284" s="82"/>
      <c r="W284" s="82"/>
      <c r="X284" s="82"/>
      <c r="Y284" s="82"/>
      <c r="Z284" s="82"/>
      <c r="AA284" s="82"/>
      <c r="AB284" s="82"/>
      <c r="AC284" s="82"/>
      <c r="AD284" s="82"/>
      <c r="AE284" s="82"/>
      <c r="AF284" s="82"/>
      <c r="AG284" s="82"/>
      <c r="AH284" s="82"/>
      <c r="AI284" s="82"/>
      <c r="AJ284" s="82"/>
      <c r="AK284" s="82"/>
      <c r="AL284" s="82"/>
      <c r="AM284" s="82"/>
      <c r="AN284" s="82"/>
      <c r="AO284" s="82"/>
      <c r="AP284" s="82"/>
      <c r="AQ284" s="82"/>
      <c r="AR284" s="82"/>
      <c r="AS284" s="82"/>
      <c r="AT284" s="82"/>
      <c r="AU284" s="82"/>
    </row>
    <row r="285" spans="1:47" s="47" customFormat="1">
      <c r="A285" s="76"/>
      <c r="O285" s="82"/>
      <c r="P285" s="82"/>
      <c r="Q285" s="82"/>
      <c r="R285" s="82"/>
      <c r="S285" s="82"/>
      <c r="T285" s="82"/>
      <c r="U285" s="82"/>
      <c r="V285" s="82"/>
      <c r="W285" s="82"/>
      <c r="X285" s="82"/>
      <c r="Y285" s="82"/>
      <c r="Z285" s="82"/>
      <c r="AA285" s="82"/>
      <c r="AB285" s="82"/>
      <c r="AC285" s="82"/>
      <c r="AD285" s="82"/>
      <c r="AE285" s="82"/>
      <c r="AF285" s="82"/>
      <c r="AG285" s="82"/>
      <c r="AH285" s="82"/>
      <c r="AI285" s="82"/>
      <c r="AJ285" s="82"/>
      <c r="AK285" s="82"/>
      <c r="AL285" s="82"/>
      <c r="AM285" s="82"/>
      <c r="AN285" s="82"/>
      <c r="AO285" s="82"/>
      <c r="AP285" s="82"/>
      <c r="AQ285" s="82"/>
      <c r="AR285" s="82"/>
      <c r="AS285" s="82"/>
      <c r="AT285" s="82"/>
      <c r="AU285" s="82"/>
    </row>
    <row r="286" spans="1:47" s="47" customFormat="1">
      <c r="A286" s="76"/>
      <c r="O286" s="82"/>
      <c r="P286" s="82"/>
      <c r="Q286" s="82"/>
      <c r="R286" s="82"/>
      <c r="S286" s="82"/>
      <c r="T286" s="82"/>
      <c r="U286" s="82"/>
      <c r="V286" s="82"/>
      <c r="W286" s="82"/>
      <c r="X286" s="82"/>
      <c r="Y286" s="82"/>
      <c r="Z286" s="82"/>
      <c r="AA286" s="82"/>
      <c r="AB286" s="82"/>
      <c r="AC286" s="82"/>
      <c r="AD286" s="82"/>
      <c r="AE286" s="82"/>
      <c r="AF286" s="82"/>
      <c r="AG286" s="82"/>
      <c r="AH286" s="82"/>
      <c r="AI286" s="82"/>
      <c r="AJ286" s="82"/>
      <c r="AK286" s="82"/>
      <c r="AL286" s="82"/>
      <c r="AM286" s="82"/>
      <c r="AN286" s="82"/>
      <c r="AO286" s="82"/>
      <c r="AP286" s="82"/>
      <c r="AQ286" s="82"/>
      <c r="AR286" s="82"/>
      <c r="AS286" s="82"/>
      <c r="AT286" s="82"/>
      <c r="AU286" s="82"/>
    </row>
    <row r="287" spans="1:47" s="47" customFormat="1">
      <c r="A287" s="76"/>
      <c r="O287" s="82"/>
      <c r="P287" s="82"/>
      <c r="Q287" s="82"/>
      <c r="R287" s="82"/>
      <c r="S287" s="82"/>
      <c r="T287" s="82"/>
      <c r="U287" s="82"/>
      <c r="V287" s="82"/>
      <c r="W287" s="82"/>
      <c r="X287" s="82"/>
      <c r="Y287" s="82"/>
      <c r="Z287" s="82"/>
      <c r="AA287" s="82"/>
      <c r="AB287" s="82"/>
      <c r="AC287" s="82"/>
      <c r="AD287" s="82"/>
      <c r="AE287" s="82"/>
      <c r="AF287" s="82"/>
      <c r="AG287" s="82"/>
      <c r="AH287" s="82"/>
      <c r="AI287" s="82"/>
      <c r="AJ287" s="82"/>
      <c r="AK287" s="82"/>
      <c r="AL287" s="82"/>
      <c r="AM287" s="82"/>
      <c r="AN287" s="82"/>
      <c r="AO287" s="82"/>
      <c r="AP287" s="82"/>
      <c r="AQ287" s="82"/>
      <c r="AR287" s="82"/>
      <c r="AS287" s="82"/>
      <c r="AT287" s="82"/>
      <c r="AU287" s="82"/>
    </row>
    <row r="288" spans="1:47" s="47" customFormat="1">
      <c r="A288" s="76"/>
      <c r="O288" s="82"/>
      <c r="P288" s="82"/>
      <c r="Q288" s="82"/>
      <c r="R288" s="82"/>
      <c r="S288" s="82"/>
      <c r="T288" s="82"/>
      <c r="U288" s="82"/>
      <c r="V288" s="82"/>
      <c r="W288" s="82"/>
      <c r="X288" s="82"/>
      <c r="Y288" s="82"/>
      <c r="Z288" s="82"/>
      <c r="AA288" s="82"/>
      <c r="AB288" s="82"/>
      <c r="AC288" s="82"/>
      <c r="AD288" s="82"/>
      <c r="AE288" s="82"/>
      <c r="AF288" s="82"/>
      <c r="AG288" s="82"/>
      <c r="AH288" s="82"/>
      <c r="AI288" s="82"/>
      <c r="AJ288" s="82"/>
      <c r="AK288" s="82"/>
      <c r="AL288" s="82"/>
      <c r="AM288" s="82"/>
      <c r="AN288" s="82"/>
      <c r="AO288" s="82"/>
      <c r="AP288" s="82"/>
      <c r="AQ288" s="82"/>
      <c r="AR288" s="82"/>
      <c r="AS288" s="82"/>
      <c r="AT288" s="82"/>
      <c r="AU288" s="82"/>
    </row>
    <row r="289" spans="1:47" s="47" customFormat="1">
      <c r="A289" s="76"/>
      <c r="O289" s="82"/>
      <c r="P289" s="82"/>
      <c r="Q289" s="82"/>
      <c r="R289" s="82"/>
      <c r="S289" s="82"/>
      <c r="T289" s="82"/>
      <c r="U289" s="82"/>
      <c r="V289" s="82"/>
      <c r="W289" s="82"/>
      <c r="X289" s="82"/>
      <c r="Y289" s="82"/>
      <c r="Z289" s="82"/>
      <c r="AA289" s="82"/>
      <c r="AB289" s="82"/>
      <c r="AC289" s="82"/>
      <c r="AD289" s="82"/>
      <c r="AE289" s="82"/>
      <c r="AF289" s="82"/>
      <c r="AG289" s="82"/>
      <c r="AH289" s="82"/>
      <c r="AI289" s="82"/>
      <c r="AJ289" s="82"/>
      <c r="AK289" s="82"/>
      <c r="AL289" s="82"/>
      <c r="AM289" s="82"/>
      <c r="AN289" s="82"/>
      <c r="AO289" s="82"/>
      <c r="AP289" s="82"/>
      <c r="AQ289" s="82"/>
      <c r="AR289" s="82"/>
      <c r="AS289" s="82"/>
      <c r="AT289" s="82"/>
      <c r="AU289" s="82"/>
    </row>
    <row r="290" spans="1:47" s="47" customFormat="1">
      <c r="A290" s="76"/>
      <c r="O290" s="82"/>
      <c r="P290" s="82"/>
      <c r="Q290" s="82"/>
      <c r="R290" s="82"/>
      <c r="S290" s="82"/>
      <c r="T290" s="82"/>
      <c r="U290" s="82"/>
      <c r="V290" s="82"/>
      <c r="W290" s="82"/>
      <c r="X290" s="82"/>
      <c r="Y290" s="82"/>
      <c r="Z290" s="82"/>
      <c r="AA290" s="82"/>
      <c r="AB290" s="82"/>
      <c r="AC290" s="82"/>
      <c r="AD290" s="82"/>
      <c r="AE290" s="82"/>
      <c r="AF290" s="82"/>
      <c r="AG290" s="82"/>
      <c r="AH290" s="82"/>
      <c r="AI290" s="82"/>
      <c r="AJ290" s="82"/>
      <c r="AK290" s="82"/>
      <c r="AL290" s="82"/>
      <c r="AM290" s="82"/>
      <c r="AN290" s="82"/>
      <c r="AO290" s="82"/>
      <c r="AP290" s="82"/>
      <c r="AQ290" s="82"/>
      <c r="AR290" s="82"/>
      <c r="AS290" s="82"/>
      <c r="AT290" s="82"/>
      <c r="AU290" s="82"/>
    </row>
    <row r="291" spans="1:47" s="47" customFormat="1">
      <c r="A291" s="76"/>
      <c r="O291" s="82"/>
      <c r="P291" s="82"/>
      <c r="Q291" s="82"/>
      <c r="R291" s="82"/>
      <c r="S291" s="82"/>
      <c r="T291" s="82"/>
      <c r="U291" s="82"/>
      <c r="V291" s="82"/>
      <c r="W291" s="82"/>
      <c r="X291" s="82"/>
      <c r="Y291" s="82"/>
      <c r="Z291" s="82"/>
      <c r="AA291" s="82"/>
      <c r="AB291" s="82"/>
      <c r="AC291" s="82"/>
      <c r="AD291" s="82"/>
      <c r="AE291" s="82"/>
      <c r="AF291" s="82"/>
      <c r="AG291" s="82"/>
      <c r="AH291" s="82"/>
      <c r="AI291" s="82"/>
      <c r="AJ291" s="82"/>
      <c r="AK291" s="82"/>
      <c r="AL291" s="82"/>
      <c r="AM291" s="82"/>
      <c r="AN291" s="82"/>
      <c r="AO291" s="82"/>
      <c r="AP291" s="82"/>
      <c r="AQ291" s="82"/>
      <c r="AR291" s="82"/>
      <c r="AS291" s="82"/>
      <c r="AT291" s="82"/>
      <c r="AU291" s="82"/>
    </row>
    <row r="292" spans="1:47" s="47" customFormat="1">
      <c r="A292" s="76"/>
      <c r="O292" s="82"/>
      <c r="P292" s="82"/>
      <c r="Q292" s="82"/>
      <c r="R292" s="82"/>
      <c r="S292" s="82"/>
      <c r="T292" s="82"/>
      <c r="U292" s="82"/>
      <c r="V292" s="82"/>
      <c r="W292" s="82"/>
      <c r="X292" s="82"/>
      <c r="Y292" s="82"/>
      <c r="Z292" s="82"/>
      <c r="AA292" s="82"/>
      <c r="AB292" s="82"/>
      <c r="AC292" s="82"/>
      <c r="AD292" s="82"/>
      <c r="AE292" s="82"/>
      <c r="AF292" s="82"/>
      <c r="AG292" s="82"/>
      <c r="AH292" s="82"/>
      <c r="AI292" s="82"/>
      <c r="AJ292" s="82"/>
      <c r="AK292" s="82"/>
      <c r="AL292" s="82"/>
      <c r="AM292" s="82"/>
      <c r="AN292" s="82"/>
      <c r="AO292" s="82"/>
      <c r="AP292" s="82"/>
      <c r="AQ292" s="82"/>
      <c r="AR292" s="82"/>
      <c r="AS292" s="82"/>
      <c r="AT292" s="82"/>
      <c r="AU292" s="82"/>
    </row>
    <row r="293" spans="1:47" s="47" customFormat="1">
      <c r="A293" s="76"/>
      <c r="O293" s="82"/>
      <c r="P293" s="82"/>
      <c r="Q293" s="82"/>
      <c r="R293" s="82"/>
      <c r="S293" s="82"/>
      <c r="T293" s="82"/>
      <c r="U293" s="82"/>
      <c r="V293" s="82"/>
      <c r="W293" s="82"/>
      <c r="X293" s="82"/>
      <c r="Y293" s="82"/>
      <c r="Z293" s="82"/>
      <c r="AA293" s="82"/>
      <c r="AB293" s="82"/>
      <c r="AC293" s="82"/>
      <c r="AD293" s="82"/>
      <c r="AE293" s="82"/>
      <c r="AF293" s="82"/>
      <c r="AG293" s="82"/>
      <c r="AH293" s="82"/>
      <c r="AI293" s="82"/>
      <c r="AJ293" s="82"/>
      <c r="AK293" s="82"/>
      <c r="AL293" s="82"/>
      <c r="AM293" s="82"/>
      <c r="AN293" s="82"/>
      <c r="AO293" s="82"/>
      <c r="AP293" s="82"/>
      <c r="AQ293" s="82"/>
      <c r="AR293" s="82"/>
      <c r="AS293" s="82"/>
      <c r="AT293" s="82"/>
      <c r="AU293" s="82"/>
    </row>
    <row r="294" spans="1:47" s="47" customFormat="1">
      <c r="A294" s="76"/>
      <c r="O294" s="82"/>
      <c r="P294" s="82"/>
      <c r="Q294" s="82"/>
      <c r="R294" s="82"/>
      <c r="S294" s="82"/>
      <c r="T294" s="82"/>
      <c r="U294" s="82"/>
      <c r="V294" s="82"/>
      <c r="W294" s="82"/>
      <c r="X294" s="82"/>
      <c r="Y294" s="82"/>
      <c r="Z294" s="82"/>
      <c r="AA294" s="82"/>
      <c r="AB294" s="82"/>
      <c r="AC294" s="82"/>
      <c r="AD294" s="82"/>
      <c r="AE294" s="82"/>
      <c r="AF294" s="82"/>
      <c r="AG294" s="82"/>
      <c r="AH294" s="82"/>
      <c r="AI294" s="82"/>
      <c r="AJ294" s="82"/>
      <c r="AK294" s="82"/>
      <c r="AL294" s="82"/>
      <c r="AM294" s="82"/>
      <c r="AN294" s="82"/>
      <c r="AO294" s="82"/>
      <c r="AP294" s="82"/>
      <c r="AQ294" s="82"/>
      <c r="AR294" s="82"/>
      <c r="AS294" s="82"/>
      <c r="AT294" s="82"/>
      <c r="AU294" s="82"/>
    </row>
    <row r="295" spans="1:47" s="47" customFormat="1">
      <c r="A295" s="76"/>
      <c r="O295" s="82"/>
      <c r="P295" s="82"/>
      <c r="Q295" s="82"/>
      <c r="R295" s="82"/>
      <c r="S295" s="82"/>
      <c r="T295" s="82"/>
      <c r="U295" s="82"/>
      <c r="V295" s="82"/>
      <c r="W295" s="82"/>
      <c r="X295" s="82"/>
      <c r="Y295" s="82"/>
      <c r="Z295" s="82"/>
      <c r="AA295" s="82"/>
      <c r="AB295" s="82"/>
      <c r="AC295" s="82"/>
      <c r="AD295" s="82"/>
      <c r="AE295" s="82"/>
      <c r="AF295" s="82"/>
      <c r="AG295" s="82"/>
      <c r="AH295" s="82"/>
      <c r="AI295" s="82"/>
      <c r="AJ295" s="82"/>
      <c r="AK295" s="82"/>
      <c r="AL295" s="82"/>
      <c r="AM295" s="82"/>
      <c r="AN295" s="82"/>
      <c r="AO295" s="82"/>
      <c r="AP295" s="82"/>
      <c r="AQ295" s="82"/>
      <c r="AR295" s="82"/>
      <c r="AS295" s="82"/>
      <c r="AT295" s="82"/>
      <c r="AU295" s="82"/>
    </row>
    <row r="296" spans="1:47" s="47" customFormat="1">
      <c r="A296" s="76"/>
      <c r="O296" s="82"/>
      <c r="P296" s="82"/>
      <c r="Q296" s="82"/>
      <c r="R296" s="82"/>
      <c r="S296" s="82"/>
      <c r="T296" s="82"/>
      <c r="U296" s="82"/>
      <c r="V296" s="82"/>
      <c r="W296" s="82"/>
      <c r="X296" s="82"/>
      <c r="Y296" s="82"/>
      <c r="Z296" s="82"/>
      <c r="AA296" s="82"/>
      <c r="AB296" s="82"/>
      <c r="AC296" s="82"/>
      <c r="AD296" s="82"/>
      <c r="AE296" s="82"/>
      <c r="AF296" s="82"/>
      <c r="AG296" s="82"/>
      <c r="AH296" s="82"/>
      <c r="AI296" s="82"/>
      <c r="AJ296" s="82"/>
      <c r="AK296" s="82"/>
      <c r="AL296" s="82"/>
      <c r="AM296" s="82"/>
      <c r="AN296" s="82"/>
      <c r="AO296" s="82"/>
      <c r="AP296" s="82"/>
      <c r="AQ296" s="82"/>
      <c r="AR296" s="82"/>
      <c r="AS296" s="82"/>
      <c r="AT296" s="82"/>
      <c r="AU296" s="82"/>
    </row>
    <row r="297" spans="1:47" s="47" customFormat="1">
      <c r="A297" s="76"/>
      <c r="O297" s="82"/>
      <c r="P297" s="82"/>
      <c r="Q297" s="82"/>
      <c r="R297" s="82"/>
      <c r="S297" s="82"/>
      <c r="T297" s="82"/>
      <c r="U297" s="82"/>
      <c r="V297" s="82"/>
      <c r="W297" s="82"/>
      <c r="X297" s="82"/>
      <c r="Y297" s="82"/>
      <c r="Z297" s="82"/>
      <c r="AA297" s="82"/>
      <c r="AB297" s="82"/>
      <c r="AC297" s="82"/>
      <c r="AD297" s="82"/>
      <c r="AE297" s="82"/>
      <c r="AF297" s="82"/>
      <c r="AG297" s="82"/>
      <c r="AH297" s="82"/>
      <c r="AI297" s="82"/>
      <c r="AJ297" s="82"/>
      <c r="AK297" s="82"/>
      <c r="AL297" s="82"/>
      <c r="AM297" s="82"/>
      <c r="AN297" s="82"/>
      <c r="AO297" s="82"/>
      <c r="AP297" s="82"/>
      <c r="AQ297" s="82"/>
      <c r="AR297" s="82"/>
      <c r="AS297" s="82"/>
      <c r="AT297" s="82"/>
      <c r="AU297" s="82"/>
    </row>
    <row r="298" spans="1:47" s="47" customFormat="1">
      <c r="A298" s="76"/>
      <c r="O298" s="82"/>
      <c r="P298" s="82"/>
      <c r="Q298" s="82"/>
      <c r="R298" s="82"/>
      <c r="S298" s="82"/>
      <c r="T298" s="82"/>
      <c r="U298" s="82"/>
      <c r="V298" s="82"/>
      <c r="W298" s="82"/>
      <c r="X298" s="82"/>
      <c r="Y298" s="82"/>
      <c r="Z298" s="82"/>
      <c r="AA298" s="82"/>
      <c r="AB298" s="82"/>
      <c r="AC298" s="82"/>
      <c r="AD298" s="82"/>
      <c r="AE298" s="82"/>
      <c r="AF298" s="82"/>
      <c r="AG298" s="82"/>
      <c r="AH298" s="82"/>
      <c r="AI298" s="82"/>
      <c r="AJ298" s="82"/>
      <c r="AK298" s="82"/>
      <c r="AL298" s="82"/>
      <c r="AM298" s="82"/>
      <c r="AN298" s="82"/>
      <c r="AO298" s="82"/>
      <c r="AP298" s="82"/>
      <c r="AQ298" s="82"/>
      <c r="AR298" s="82"/>
      <c r="AS298" s="82"/>
      <c r="AT298" s="82"/>
      <c r="AU298" s="82"/>
    </row>
    <row r="299" spans="1:47" s="47" customFormat="1">
      <c r="A299" s="76"/>
      <c r="O299" s="82"/>
      <c r="P299" s="82"/>
      <c r="Q299" s="82"/>
      <c r="R299" s="82"/>
      <c r="S299" s="82"/>
      <c r="T299" s="82"/>
      <c r="U299" s="82"/>
      <c r="V299" s="82"/>
      <c r="W299" s="82"/>
      <c r="X299" s="82"/>
      <c r="Y299" s="82"/>
      <c r="Z299" s="82"/>
      <c r="AA299" s="82"/>
      <c r="AB299" s="82"/>
      <c r="AC299" s="82"/>
      <c r="AD299" s="82"/>
      <c r="AE299" s="82"/>
      <c r="AF299" s="82"/>
      <c r="AG299" s="82"/>
      <c r="AH299" s="82"/>
      <c r="AI299" s="82"/>
      <c r="AJ299" s="82"/>
      <c r="AK299" s="82"/>
      <c r="AL299" s="82"/>
      <c r="AM299" s="82"/>
      <c r="AN299" s="82"/>
      <c r="AO299" s="82"/>
      <c r="AP299" s="82"/>
      <c r="AQ299" s="82"/>
      <c r="AR299" s="82"/>
      <c r="AS299" s="82"/>
      <c r="AT299" s="82"/>
      <c r="AU299" s="82"/>
    </row>
    <row r="300" spans="1:47" s="47" customFormat="1">
      <c r="A300" s="76"/>
      <c r="O300" s="82"/>
      <c r="P300" s="82"/>
      <c r="Q300" s="82"/>
      <c r="R300" s="82"/>
      <c r="S300" s="82"/>
      <c r="T300" s="82"/>
      <c r="U300" s="82"/>
      <c r="V300" s="82"/>
      <c r="W300" s="82"/>
      <c r="X300" s="82"/>
      <c r="Y300" s="82"/>
      <c r="Z300" s="82"/>
      <c r="AA300" s="82"/>
      <c r="AB300" s="82"/>
      <c r="AC300" s="82"/>
      <c r="AD300" s="82"/>
      <c r="AE300" s="82"/>
      <c r="AF300" s="82"/>
      <c r="AG300" s="82"/>
      <c r="AH300" s="82"/>
      <c r="AI300" s="82"/>
      <c r="AJ300" s="82"/>
      <c r="AK300" s="82"/>
      <c r="AL300" s="82"/>
      <c r="AM300" s="82"/>
      <c r="AN300" s="82"/>
      <c r="AO300" s="82"/>
      <c r="AP300" s="82"/>
      <c r="AQ300" s="82"/>
      <c r="AR300" s="82"/>
      <c r="AS300" s="82"/>
      <c r="AT300" s="82"/>
      <c r="AU300" s="82"/>
    </row>
    <row r="301" spans="1:47" s="47" customFormat="1">
      <c r="A301" s="76"/>
      <c r="O301" s="82"/>
      <c r="P301" s="82"/>
      <c r="Q301" s="82"/>
      <c r="R301" s="82"/>
      <c r="S301" s="82"/>
      <c r="T301" s="82"/>
      <c r="U301" s="82"/>
      <c r="V301" s="82"/>
      <c r="W301" s="82"/>
      <c r="X301" s="82"/>
      <c r="Y301" s="82"/>
      <c r="Z301" s="82"/>
      <c r="AA301" s="82"/>
      <c r="AB301" s="82"/>
      <c r="AC301" s="82"/>
      <c r="AD301" s="82"/>
      <c r="AE301" s="82"/>
      <c r="AF301" s="82"/>
      <c r="AG301" s="82"/>
      <c r="AH301" s="82"/>
      <c r="AI301" s="82"/>
      <c r="AJ301" s="82"/>
      <c r="AK301" s="82"/>
      <c r="AL301" s="82"/>
      <c r="AM301" s="82"/>
      <c r="AN301" s="82"/>
      <c r="AO301" s="82"/>
      <c r="AP301" s="82"/>
      <c r="AQ301" s="82"/>
      <c r="AR301" s="82"/>
      <c r="AS301" s="82"/>
      <c r="AT301" s="82"/>
      <c r="AU301" s="82"/>
    </row>
    <row r="302" spans="1:47" s="47" customFormat="1">
      <c r="A302" s="76"/>
      <c r="O302" s="82"/>
      <c r="P302" s="82"/>
      <c r="Q302" s="82"/>
      <c r="R302" s="82"/>
      <c r="S302" s="82"/>
      <c r="T302" s="82"/>
      <c r="U302" s="82"/>
      <c r="V302" s="82"/>
      <c r="W302" s="82"/>
      <c r="X302" s="82"/>
      <c r="Y302" s="82"/>
      <c r="Z302" s="82"/>
      <c r="AA302" s="82"/>
      <c r="AB302" s="82"/>
      <c r="AC302" s="82"/>
      <c r="AD302" s="82"/>
      <c r="AE302" s="82"/>
      <c r="AF302" s="82"/>
      <c r="AG302" s="82"/>
      <c r="AH302" s="82"/>
      <c r="AI302" s="82"/>
      <c r="AJ302" s="82"/>
      <c r="AK302" s="82"/>
      <c r="AL302" s="82"/>
      <c r="AM302" s="82"/>
      <c r="AN302" s="82"/>
      <c r="AO302" s="82"/>
      <c r="AP302" s="82"/>
      <c r="AQ302" s="82"/>
      <c r="AR302" s="82"/>
      <c r="AS302" s="82"/>
      <c r="AT302" s="82"/>
      <c r="AU302" s="82"/>
    </row>
    <row r="303" spans="1:47" s="47" customFormat="1">
      <c r="A303" s="76"/>
      <c r="O303" s="82"/>
      <c r="P303" s="82"/>
      <c r="Q303" s="82"/>
      <c r="R303" s="82"/>
      <c r="S303" s="82"/>
      <c r="T303" s="82"/>
      <c r="U303" s="82"/>
      <c r="V303" s="82"/>
      <c r="W303" s="82"/>
      <c r="X303" s="82"/>
      <c r="Y303" s="82"/>
      <c r="Z303" s="82"/>
      <c r="AA303" s="82"/>
      <c r="AB303" s="82"/>
      <c r="AC303" s="82"/>
      <c r="AD303" s="82"/>
      <c r="AE303" s="82"/>
      <c r="AF303" s="82"/>
      <c r="AG303" s="82"/>
      <c r="AH303" s="82"/>
      <c r="AI303" s="82"/>
      <c r="AJ303" s="82"/>
      <c r="AK303" s="82"/>
      <c r="AL303" s="82"/>
      <c r="AM303" s="82"/>
      <c r="AN303" s="82"/>
      <c r="AO303" s="82"/>
      <c r="AP303" s="82"/>
      <c r="AQ303" s="82"/>
      <c r="AR303" s="82"/>
      <c r="AS303" s="82"/>
      <c r="AT303" s="82"/>
      <c r="AU303" s="82"/>
    </row>
    <row r="304" spans="1:47" s="47" customFormat="1">
      <c r="A304" s="76"/>
      <c r="O304" s="82"/>
      <c r="P304" s="82"/>
      <c r="Q304" s="82"/>
      <c r="R304" s="82"/>
      <c r="S304" s="82"/>
      <c r="T304" s="82"/>
      <c r="U304" s="82"/>
      <c r="V304" s="82"/>
      <c r="W304" s="82"/>
      <c r="X304" s="82"/>
      <c r="Y304" s="82"/>
      <c r="Z304" s="82"/>
      <c r="AA304" s="82"/>
      <c r="AB304" s="82"/>
      <c r="AC304" s="82"/>
      <c r="AD304" s="82"/>
      <c r="AE304" s="82"/>
      <c r="AF304" s="82"/>
      <c r="AG304" s="82"/>
      <c r="AH304" s="82"/>
      <c r="AI304" s="82"/>
      <c r="AJ304" s="82"/>
      <c r="AK304" s="82"/>
      <c r="AL304" s="82"/>
      <c r="AM304" s="82"/>
      <c r="AN304" s="82"/>
      <c r="AO304" s="82"/>
      <c r="AP304" s="82"/>
      <c r="AQ304" s="82"/>
      <c r="AR304" s="82"/>
      <c r="AS304" s="82"/>
      <c r="AT304" s="82"/>
      <c r="AU304" s="82"/>
    </row>
    <row r="305" spans="1:47" s="47" customFormat="1">
      <c r="A305" s="76"/>
      <c r="O305" s="82"/>
      <c r="P305" s="82"/>
      <c r="Q305" s="82"/>
      <c r="R305" s="82"/>
      <c r="S305" s="82"/>
      <c r="T305" s="82"/>
      <c r="U305" s="82"/>
      <c r="V305" s="82"/>
      <c r="W305" s="82"/>
      <c r="X305" s="82"/>
      <c r="Y305" s="82"/>
      <c r="Z305" s="82"/>
      <c r="AA305" s="82"/>
      <c r="AB305" s="82"/>
      <c r="AC305" s="82"/>
      <c r="AD305" s="82"/>
      <c r="AE305" s="82"/>
      <c r="AF305" s="82"/>
      <c r="AG305" s="82"/>
      <c r="AH305" s="82"/>
      <c r="AI305" s="82"/>
      <c r="AJ305" s="82"/>
      <c r="AK305" s="82"/>
      <c r="AL305" s="82"/>
      <c r="AM305" s="82"/>
      <c r="AN305" s="82"/>
      <c r="AO305" s="82"/>
      <c r="AP305" s="82"/>
      <c r="AQ305" s="82"/>
      <c r="AR305" s="82"/>
      <c r="AS305" s="82"/>
      <c r="AT305" s="82"/>
      <c r="AU305" s="82"/>
    </row>
    <row r="306" spans="1:47" s="47" customFormat="1">
      <c r="A306" s="76"/>
      <c r="O306" s="82"/>
      <c r="P306" s="82"/>
      <c r="Q306" s="82"/>
      <c r="R306" s="82"/>
      <c r="S306" s="82"/>
      <c r="T306" s="82"/>
      <c r="U306" s="82"/>
      <c r="V306" s="82"/>
      <c r="W306" s="82"/>
      <c r="X306" s="82"/>
      <c r="Y306" s="82"/>
      <c r="Z306" s="82"/>
      <c r="AA306" s="82"/>
      <c r="AB306" s="82"/>
      <c r="AC306" s="82"/>
      <c r="AD306" s="82"/>
      <c r="AE306" s="82"/>
      <c r="AF306" s="82"/>
      <c r="AG306" s="82"/>
      <c r="AH306" s="82"/>
      <c r="AI306" s="82"/>
      <c r="AJ306" s="82"/>
      <c r="AK306" s="82"/>
      <c r="AL306" s="82"/>
      <c r="AM306" s="82"/>
      <c r="AN306" s="82"/>
      <c r="AO306" s="82"/>
      <c r="AP306" s="82"/>
      <c r="AQ306" s="82"/>
      <c r="AR306" s="82"/>
      <c r="AS306" s="82"/>
      <c r="AT306" s="82"/>
      <c r="AU306" s="82"/>
    </row>
    <row r="307" spans="1:47" s="47" customFormat="1">
      <c r="A307" s="76"/>
      <c r="O307" s="82"/>
      <c r="P307" s="82"/>
      <c r="Q307" s="82"/>
      <c r="R307" s="82"/>
      <c r="S307" s="82"/>
      <c r="T307" s="82"/>
      <c r="U307" s="82"/>
      <c r="V307" s="82"/>
      <c r="W307" s="82"/>
      <c r="X307" s="82"/>
      <c r="Y307" s="82"/>
      <c r="Z307" s="82"/>
      <c r="AA307" s="82"/>
      <c r="AB307" s="82"/>
      <c r="AC307" s="82"/>
      <c r="AD307" s="82"/>
      <c r="AE307" s="82"/>
      <c r="AF307" s="82"/>
      <c r="AG307" s="82"/>
      <c r="AH307" s="82"/>
      <c r="AI307" s="82"/>
      <c r="AJ307" s="82"/>
      <c r="AK307" s="82"/>
      <c r="AL307" s="82"/>
      <c r="AM307" s="82"/>
      <c r="AN307" s="82"/>
      <c r="AO307" s="82"/>
      <c r="AP307" s="82"/>
      <c r="AQ307" s="82"/>
      <c r="AR307" s="82"/>
      <c r="AS307" s="82"/>
      <c r="AT307" s="82"/>
      <c r="AU307" s="82"/>
    </row>
    <row r="308" spans="1:47" s="47" customFormat="1">
      <c r="A308" s="76"/>
      <c r="O308" s="82"/>
      <c r="P308" s="82"/>
      <c r="Q308" s="82"/>
      <c r="R308" s="82"/>
      <c r="S308" s="82"/>
      <c r="T308" s="82"/>
      <c r="U308" s="82"/>
      <c r="V308" s="82"/>
      <c r="W308" s="82"/>
      <c r="X308" s="82"/>
      <c r="Y308" s="82"/>
      <c r="Z308" s="82"/>
      <c r="AA308" s="82"/>
      <c r="AB308" s="82"/>
      <c r="AC308" s="82"/>
      <c r="AD308" s="82"/>
      <c r="AE308" s="82"/>
      <c r="AF308" s="82"/>
      <c r="AG308" s="82"/>
      <c r="AH308" s="82"/>
      <c r="AI308" s="82"/>
      <c r="AJ308" s="82"/>
      <c r="AK308" s="82"/>
      <c r="AL308" s="82"/>
      <c r="AM308" s="82"/>
      <c r="AN308" s="82"/>
      <c r="AO308" s="82"/>
      <c r="AP308" s="82"/>
      <c r="AQ308" s="82"/>
      <c r="AR308" s="82"/>
      <c r="AS308" s="82"/>
      <c r="AT308" s="82"/>
      <c r="AU308" s="82"/>
    </row>
    <row r="309" spans="1:47" s="47" customFormat="1">
      <c r="A309" s="76"/>
      <c r="O309" s="82"/>
      <c r="P309" s="82"/>
      <c r="Q309" s="82"/>
      <c r="R309" s="82"/>
      <c r="S309" s="82"/>
      <c r="T309" s="82"/>
      <c r="U309" s="82"/>
      <c r="V309" s="82"/>
      <c r="W309" s="82"/>
      <c r="X309" s="82"/>
      <c r="Y309" s="82"/>
      <c r="Z309" s="82"/>
      <c r="AA309" s="82"/>
      <c r="AB309" s="82"/>
      <c r="AC309" s="82"/>
      <c r="AD309" s="82"/>
      <c r="AE309" s="82"/>
      <c r="AF309" s="82"/>
      <c r="AG309" s="82"/>
      <c r="AH309" s="82"/>
      <c r="AI309" s="82"/>
      <c r="AJ309" s="82"/>
      <c r="AK309" s="82"/>
      <c r="AL309" s="82"/>
      <c r="AM309" s="82"/>
      <c r="AN309" s="82"/>
      <c r="AO309" s="82"/>
      <c r="AP309" s="82"/>
      <c r="AQ309" s="82"/>
      <c r="AR309" s="82"/>
      <c r="AS309" s="82"/>
      <c r="AT309" s="82"/>
      <c r="AU309" s="82"/>
    </row>
    <row r="310" spans="1:47" s="47" customFormat="1">
      <c r="A310" s="76"/>
      <c r="O310" s="82"/>
      <c r="P310" s="82"/>
      <c r="Q310" s="82"/>
      <c r="R310" s="82"/>
      <c r="S310" s="82"/>
      <c r="T310" s="82"/>
      <c r="U310" s="82"/>
      <c r="V310" s="82"/>
      <c r="W310" s="82"/>
      <c r="X310" s="82"/>
      <c r="Y310" s="82"/>
      <c r="Z310" s="82"/>
      <c r="AA310" s="82"/>
      <c r="AB310" s="82"/>
      <c r="AC310" s="82"/>
      <c r="AD310" s="82"/>
      <c r="AE310" s="82"/>
      <c r="AF310" s="82"/>
      <c r="AG310" s="82"/>
      <c r="AH310" s="82"/>
      <c r="AI310" s="82"/>
      <c r="AJ310" s="82"/>
      <c r="AK310" s="82"/>
      <c r="AL310" s="82"/>
      <c r="AM310" s="82"/>
      <c r="AN310" s="82"/>
      <c r="AO310" s="82"/>
      <c r="AP310" s="82"/>
      <c r="AQ310" s="82"/>
      <c r="AR310" s="82"/>
      <c r="AS310" s="82"/>
      <c r="AT310" s="82"/>
      <c r="AU310" s="82"/>
    </row>
    <row r="311" spans="1:47" s="47" customFormat="1">
      <c r="A311" s="76"/>
      <c r="O311" s="82"/>
      <c r="P311" s="82"/>
      <c r="Q311" s="82"/>
      <c r="R311" s="82"/>
      <c r="S311" s="82"/>
      <c r="T311" s="82"/>
      <c r="U311" s="82"/>
      <c r="V311" s="82"/>
      <c r="W311" s="82"/>
      <c r="X311" s="82"/>
      <c r="Y311" s="82"/>
      <c r="Z311" s="82"/>
      <c r="AA311" s="82"/>
      <c r="AB311" s="82"/>
      <c r="AC311" s="82"/>
      <c r="AD311" s="82"/>
      <c r="AE311" s="82"/>
      <c r="AF311" s="82"/>
      <c r="AG311" s="82"/>
      <c r="AH311" s="82"/>
      <c r="AI311" s="82"/>
      <c r="AJ311" s="82"/>
      <c r="AK311" s="82"/>
      <c r="AL311" s="82"/>
      <c r="AM311" s="82"/>
      <c r="AN311" s="82"/>
      <c r="AO311" s="82"/>
      <c r="AP311" s="82"/>
      <c r="AQ311" s="82"/>
      <c r="AR311" s="82"/>
      <c r="AS311" s="82"/>
      <c r="AT311" s="82"/>
      <c r="AU311" s="82"/>
    </row>
    <row r="312" spans="1:47" s="47" customFormat="1">
      <c r="A312" s="76"/>
      <c r="O312" s="82"/>
      <c r="P312" s="82"/>
      <c r="Q312" s="82"/>
      <c r="R312" s="82"/>
      <c r="S312" s="82"/>
      <c r="T312" s="82"/>
      <c r="U312" s="82"/>
      <c r="V312" s="82"/>
      <c r="W312" s="82"/>
      <c r="X312" s="82"/>
      <c r="Y312" s="82"/>
      <c r="Z312" s="82"/>
      <c r="AA312" s="82"/>
      <c r="AB312" s="82"/>
      <c r="AC312" s="82"/>
      <c r="AD312" s="82"/>
      <c r="AE312" s="82"/>
      <c r="AF312" s="82"/>
      <c r="AG312" s="82"/>
      <c r="AH312" s="82"/>
      <c r="AI312" s="82"/>
      <c r="AJ312" s="82"/>
      <c r="AK312" s="82"/>
      <c r="AL312" s="82"/>
      <c r="AM312" s="82"/>
      <c r="AN312" s="82"/>
      <c r="AO312" s="82"/>
      <c r="AP312" s="82"/>
      <c r="AQ312" s="82"/>
      <c r="AR312" s="82"/>
      <c r="AS312" s="82"/>
      <c r="AT312" s="82"/>
      <c r="AU312" s="82"/>
    </row>
    <row r="313" spans="1:47" s="47" customFormat="1">
      <c r="A313" s="76"/>
      <c r="O313" s="82"/>
      <c r="P313" s="82"/>
      <c r="Q313" s="82"/>
      <c r="R313" s="82"/>
      <c r="S313" s="82"/>
      <c r="T313" s="82"/>
      <c r="U313" s="82"/>
      <c r="V313" s="82"/>
      <c r="W313" s="82"/>
      <c r="X313" s="82"/>
      <c r="Y313" s="82"/>
      <c r="Z313" s="82"/>
      <c r="AA313" s="82"/>
      <c r="AB313" s="82"/>
      <c r="AC313" s="82"/>
      <c r="AD313" s="82"/>
      <c r="AE313" s="82"/>
      <c r="AF313" s="82"/>
      <c r="AG313" s="82"/>
      <c r="AH313" s="82"/>
      <c r="AI313" s="82"/>
      <c r="AJ313" s="82"/>
      <c r="AK313" s="82"/>
      <c r="AL313" s="82"/>
      <c r="AM313" s="82"/>
      <c r="AN313" s="82"/>
      <c r="AO313" s="82"/>
      <c r="AP313" s="82"/>
      <c r="AQ313" s="82"/>
      <c r="AR313" s="82"/>
      <c r="AS313" s="82"/>
      <c r="AT313" s="82"/>
      <c r="AU313" s="82"/>
    </row>
    <row r="314" spans="1:47" s="47" customFormat="1">
      <c r="A314" s="76"/>
      <c r="O314" s="82"/>
      <c r="P314" s="82"/>
      <c r="Q314" s="82"/>
      <c r="R314" s="82"/>
      <c r="S314" s="82"/>
      <c r="T314" s="82"/>
      <c r="U314" s="82"/>
      <c r="V314" s="82"/>
      <c r="W314" s="82"/>
      <c r="X314" s="82"/>
      <c r="Y314" s="82"/>
      <c r="Z314" s="82"/>
      <c r="AA314" s="82"/>
      <c r="AB314" s="82"/>
      <c r="AC314" s="82"/>
      <c r="AD314" s="82"/>
      <c r="AE314" s="82"/>
      <c r="AF314" s="82"/>
      <c r="AG314" s="82"/>
      <c r="AH314" s="82"/>
      <c r="AI314" s="82"/>
      <c r="AJ314" s="82"/>
      <c r="AK314" s="82"/>
      <c r="AL314" s="82"/>
      <c r="AM314" s="82"/>
      <c r="AN314" s="82"/>
      <c r="AO314" s="82"/>
      <c r="AP314" s="82"/>
      <c r="AQ314" s="82"/>
      <c r="AR314" s="82"/>
      <c r="AS314" s="82"/>
      <c r="AT314" s="82"/>
      <c r="AU314" s="82"/>
    </row>
    <row r="315" spans="1:47" s="47" customFormat="1">
      <c r="A315" s="76"/>
      <c r="O315" s="82"/>
      <c r="P315" s="82"/>
      <c r="Q315" s="82"/>
      <c r="R315" s="82"/>
      <c r="S315" s="82"/>
      <c r="T315" s="82"/>
      <c r="U315" s="82"/>
      <c r="V315" s="82"/>
      <c r="W315" s="82"/>
      <c r="X315" s="82"/>
      <c r="Y315" s="82"/>
      <c r="Z315" s="82"/>
      <c r="AA315" s="82"/>
      <c r="AB315" s="82"/>
      <c r="AC315" s="82"/>
      <c r="AD315" s="82"/>
      <c r="AE315" s="82"/>
      <c r="AF315" s="82"/>
      <c r="AG315" s="82"/>
      <c r="AH315" s="82"/>
      <c r="AI315" s="82"/>
      <c r="AJ315" s="82"/>
      <c r="AK315" s="82"/>
      <c r="AL315" s="82"/>
      <c r="AM315" s="82"/>
      <c r="AN315" s="82"/>
      <c r="AO315" s="82"/>
      <c r="AP315" s="82"/>
      <c r="AQ315" s="82"/>
      <c r="AR315" s="82"/>
      <c r="AS315" s="82"/>
      <c r="AT315" s="82"/>
      <c r="AU315" s="82"/>
    </row>
    <row r="316" spans="1:47" s="47" customFormat="1">
      <c r="A316" s="76"/>
      <c r="O316" s="82"/>
      <c r="P316" s="82"/>
      <c r="Q316" s="82"/>
      <c r="R316" s="82"/>
      <c r="S316" s="82"/>
      <c r="T316" s="82"/>
      <c r="U316" s="82"/>
      <c r="V316" s="82"/>
      <c r="W316" s="82"/>
      <c r="X316" s="82"/>
      <c r="Y316" s="82"/>
      <c r="Z316" s="82"/>
      <c r="AA316" s="82"/>
      <c r="AB316" s="82"/>
      <c r="AC316" s="82"/>
      <c r="AD316" s="82"/>
      <c r="AE316" s="82"/>
      <c r="AF316" s="82"/>
      <c r="AG316" s="82"/>
      <c r="AH316" s="82"/>
      <c r="AI316" s="82"/>
      <c r="AJ316" s="82"/>
      <c r="AK316" s="82"/>
      <c r="AL316" s="82"/>
      <c r="AM316" s="82"/>
      <c r="AN316" s="82"/>
      <c r="AO316" s="82"/>
      <c r="AP316" s="82"/>
      <c r="AQ316" s="82"/>
      <c r="AR316" s="82"/>
      <c r="AS316" s="82"/>
      <c r="AT316" s="82"/>
      <c r="AU316" s="82"/>
    </row>
    <row r="317" spans="1:47" s="47" customFormat="1">
      <c r="A317" s="76"/>
      <c r="O317" s="82"/>
      <c r="P317" s="82"/>
      <c r="Q317" s="82"/>
      <c r="R317" s="82"/>
      <c r="S317" s="82"/>
      <c r="T317" s="82"/>
      <c r="U317" s="82"/>
      <c r="V317" s="82"/>
      <c r="W317" s="82"/>
      <c r="X317" s="82"/>
      <c r="Y317" s="82"/>
      <c r="Z317" s="82"/>
      <c r="AA317" s="82"/>
      <c r="AB317" s="82"/>
      <c r="AC317" s="82"/>
      <c r="AD317" s="82"/>
      <c r="AE317" s="82"/>
      <c r="AF317" s="82"/>
      <c r="AG317" s="82"/>
      <c r="AH317" s="82"/>
      <c r="AI317" s="82"/>
      <c r="AJ317" s="82"/>
      <c r="AK317" s="82"/>
      <c r="AL317" s="82"/>
      <c r="AM317" s="82"/>
      <c r="AN317" s="82"/>
      <c r="AO317" s="82"/>
      <c r="AP317" s="82"/>
      <c r="AQ317" s="82"/>
      <c r="AR317" s="82"/>
      <c r="AS317" s="82"/>
      <c r="AT317" s="82"/>
      <c r="AU317" s="82"/>
    </row>
    <row r="318" spans="1:47" s="47" customFormat="1">
      <c r="A318" s="76"/>
      <c r="O318" s="82"/>
      <c r="P318" s="82"/>
      <c r="Q318" s="82"/>
      <c r="R318" s="82"/>
      <c r="S318" s="82"/>
      <c r="T318" s="82"/>
      <c r="U318" s="82"/>
      <c r="V318" s="82"/>
      <c r="W318" s="82"/>
      <c r="X318" s="82"/>
      <c r="Y318" s="82"/>
      <c r="Z318" s="82"/>
      <c r="AA318" s="82"/>
      <c r="AB318" s="82"/>
      <c r="AC318" s="82"/>
      <c r="AD318" s="82"/>
      <c r="AE318" s="82"/>
      <c r="AF318" s="82"/>
      <c r="AG318" s="82"/>
      <c r="AH318" s="82"/>
      <c r="AI318" s="82"/>
      <c r="AJ318" s="82"/>
      <c r="AK318" s="82"/>
      <c r="AL318" s="82"/>
      <c r="AM318" s="82"/>
      <c r="AN318" s="82"/>
      <c r="AO318" s="82"/>
      <c r="AP318" s="82"/>
      <c r="AQ318" s="82"/>
      <c r="AR318" s="82"/>
      <c r="AS318" s="82"/>
      <c r="AT318" s="82"/>
      <c r="AU318" s="82"/>
    </row>
    <row r="319" spans="1:47" s="47" customFormat="1">
      <c r="A319" s="76"/>
      <c r="O319" s="82"/>
      <c r="P319" s="82"/>
      <c r="Q319" s="82"/>
      <c r="R319" s="82"/>
      <c r="S319" s="82"/>
      <c r="T319" s="82"/>
      <c r="U319" s="82"/>
      <c r="V319" s="82"/>
      <c r="W319" s="82"/>
      <c r="X319" s="82"/>
      <c r="Y319" s="82"/>
      <c r="Z319" s="82"/>
      <c r="AA319" s="82"/>
      <c r="AB319" s="82"/>
      <c r="AC319" s="82"/>
      <c r="AD319" s="82"/>
      <c r="AE319" s="82"/>
      <c r="AF319" s="82"/>
      <c r="AG319" s="82"/>
      <c r="AH319" s="82"/>
      <c r="AI319" s="82"/>
      <c r="AJ319" s="82"/>
      <c r="AK319" s="82"/>
      <c r="AL319" s="82"/>
      <c r="AM319" s="82"/>
      <c r="AN319" s="82"/>
      <c r="AO319" s="82"/>
      <c r="AP319" s="82"/>
      <c r="AQ319" s="82"/>
      <c r="AR319" s="82"/>
      <c r="AS319" s="82"/>
      <c r="AT319" s="82"/>
      <c r="AU319" s="82"/>
    </row>
    <row r="320" spans="1:47" s="47" customFormat="1">
      <c r="A320" s="76"/>
      <c r="O320" s="82"/>
      <c r="P320" s="82"/>
      <c r="Q320" s="82"/>
      <c r="R320" s="82"/>
      <c r="S320" s="82"/>
      <c r="T320" s="82"/>
      <c r="U320" s="82"/>
      <c r="V320" s="82"/>
      <c r="W320" s="82"/>
      <c r="X320" s="82"/>
      <c r="Y320" s="82"/>
      <c r="Z320" s="82"/>
      <c r="AA320" s="82"/>
      <c r="AB320" s="82"/>
      <c r="AC320" s="82"/>
      <c r="AD320" s="82"/>
      <c r="AE320" s="82"/>
      <c r="AF320" s="82"/>
      <c r="AG320" s="82"/>
      <c r="AH320" s="82"/>
      <c r="AI320" s="82"/>
      <c r="AJ320" s="82"/>
      <c r="AK320" s="82"/>
      <c r="AL320" s="82"/>
      <c r="AM320" s="82"/>
      <c r="AN320" s="82"/>
      <c r="AO320" s="82"/>
      <c r="AP320" s="82"/>
      <c r="AQ320" s="82"/>
      <c r="AR320" s="82"/>
      <c r="AS320" s="82"/>
      <c r="AT320" s="82"/>
      <c r="AU320" s="82"/>
    </row>
    <row r="321" spans="1:47" s="47" customFormat="1">
      <c r="A321" s="76"/>
      <c r="O321" s="82"/>
      <c r="P321" s="82"/>
      <c r="Q321" s="82"/>
      <c r="R321" s="82"/>
      <c r="S321" s="82"/>
      <c r="T321" s="82"/>
      <c r="U321" s="82"/>
      <c r="V321" s="82"/>
      <c r="W321" s="82"/>
      <c r="X321" s="82"/>
      <c r="Y321" s="82"/>
      <c r="Z321" s="82"/>
      <c r="AA321" s="82"/>
      <c r="AB321" s="82"/>
      <c r="AC321" s="82"/>
      <c r="AD321" s="82"/>
      <c r="AE321" s="82"/>
      <c r="AF321" s="82"/>
      <c r="AG321" s="82"/>
      <c r="AH321" s="82"/>
      <c r="AI321" s="82"/>
      <c r="AJ321" s="82"/>
      <c r="AK321" s="82"/>
      <c r="AL321" s="82"/>
      <c r="AM321" s="82"/>
      <c r="AN321" s="82"/>
      <c r="AO321" s="82"/>
      <c r="AP321" s="82"/>
      <c r="AQ321" s="82"/>
      <c r="AR321" s="82"/>
      <c r="AS321" s="82"/>
      <c r="AT321" s="82"/>
      <c r="AU321" s="82"/>
    </row>
    <row r="322" spans="1:47" s="47" customFormat="1">
      <c r="A322" s="76"/>
      <c r="O322" s="82"/>
      <c r="P322" s="82"/>
      <c r="Q322" s="82"/>
      <c r="R322" s="82"/>
      <c r="S322" s="82"/>
      <c r="T322" s="82"/>
      <c r="U322" s="82"/>
      <c r="V322" s="82"/>
      <c r="W322" s="82"/>
      <c r="X322" s="82"/>
      <c r="Y322" s="82"/>
      <c r="Z322" s="82"/>
      <c r="AA322" s="82"/>
      <c r="AB322" s="82"/>
      <c r="AC322" s="82"/>
      <c r="AD322" s="82"/>
      <c r="AE322" s="82"/>
      <c r="AF322" s="82"/>
      <c r="AG322" s="82"/>
      <c r="AH322" s="82"/>
      <c r="AI322" s="82"/>
      <c r="AJ322" s="82"/>
      <c r="AK322" s="82"/>
      <c r="AL322" s="82"/>
      <c r="AM322" s="82"/>
      <c r="AN322" s="82"/>
      <c r="AO322" s="82"/>
      <c r="AP322" s="82"/>
      <c r="AQ322" s="82"/>
      <c r="AR322" s="82"/>
      <c r="AS322" s="82"/>
      <c r="AT322" s="82"/>
      <c r="AU322" s="82"/>
    </row>
    <row r="323" spans="1:47" s="47" customFormat="1">
      <c r="A323" s="76"/>
      <c r="O323" s="82"/>
      <c r="P323" s="82"/>
      <c r="Q323" s="82"/>
      <c r="R323" s="82"/>
      <c r="S323" s="82"/>
      <c r="T323" s="82"/>
      <c r="U323" s="82"/>
      <c r="V323" s="82"/>
      <c r="W323" s="82"/>
      <c r="X323" s="82"/>
      <c r="Y323" s="82"/>
      <c r="Z323" s="82"/>
      <c r="AA323" s="82"/>
      <c r="AB323" s="82"/>
      <c r="AC323" s="82"/>
      <c r="AD323" s="82"/>
      <c r="AE323" s="82"/>
      <c r="AF323" s="82"/>
      <c r="AG323" s="82"/>
      <c r="AH323" s="82"/>
      <c r="AI323" s="82"/>
      <c r="AJ323" s="82"/>
      <c r="AK323" s="82"/>
      <c r="AL323" s="82"/>
      <c r="AM323" s="82"/>
      <c r="AN323" s="82"/>
      <c r="AO323" s="82"/>
      <c r="AP323" s="82"/>
      <c r="AQ323" s="82"/>
      <c r="AR323" s="82"/>
      <c r="AS323" s="82"/>
      <c r="AT323" s="82"/>
      <c r="AU323" s="82"/>
    </row>
    <row r="324" spans="1:47" s="47" customFormat="1">
      <c r="A324" s="76"/>
      <c r="O324" s="82"/>
      <c r="P324" s="82"/>
      <c r="Q324" s="82"/>
      <c r="R324" s="82"/>
      <c r="S324" s="82"/>
      <c r="T324" s="82"/>
      <c r="U324" s="82"/>
      <c r="V324" s="82"/>
      <c r="W324" s="82"/>
      <c r="X324" s="82"/>
      <c r="Y324" s="82"/>
      <c r="Z324" s="82"/>
      <c r="AA324" s="82"/>
      <c r="AB324" s="82"/>
      <c r="AC324" s="82"/>
      <c r="AD324" s="82"/>
      <c r="AE324" s="82"/>
      <c r="AF324" s="82"/>
      <c r="AG324" s="82"/>
      <c r="AH324" s="82"/>
      <c r="AI324" s="82"/>
      <c r="AJ324" s="82"/>
      <c r="AK324" s="82"/>
      <c r="AL324" s="82"/>
      <c r="AM324" s="82"/>
      <c r="AN324" s="82"/>
      <c r="AO324" s="82"/>
      <c r="AP324" s="82"/>
      <c r="AQ324" s="82"/>
      <c r="AR324" s="82"/>
      <c r="AS324" s="82"/>
      <c r="AT324" s="82"/>
      <c r="AU324" s="82"/>
    </row>
    <row r="325" spans="1:47" s="47" customFormat="1">
      <c r="A325" s="76"/>
      <c r="O325" s="82"/>
      <c r="P325" s="82"/>
      <c r="Q325" s="82"/>
      <c r="R325" s="82"/>
      <c r="S325" s="82"/>
      <c r="T325" s="82"/>
      <c r="U325" s="82"/>
      <c r="V325" s="82"/>
      <c r="W325" s="82"/>
      <c r="X325" s="82"/>
      <c r="Y325" s="82"/>
      <c r="Z325" s="82"/>
      <c r="AA325" s="82"/>
      <c r="AB325" s="82"/>
      <c r="AC325" s="82"/>
      <c r="AD325" s="82"/>
      <c r="AE325" s="82"/>
      <c r="AF325" s="82"/>
      <c r="AG325" s="82"/>
      <c r="AH325" s="82"/>
      <c r="AI325" s="82"/>
      <c r="AJ325" s="82"/>
      <c r="AK325" s="82"/>
      <c r="AL325" s="82"/>
      <c r="AM325" s="82"/>
      <c r="AN325" s="82"/>
      <c r="AO325" s="82"/>
      <c r="AP325" s="82"/>
      <c r="AQ325" s="82"/>
      <c r="AR325" s="82"/>
      <c r="AS325" s="82"/>
      <c r="AT325" s="82"/>
      <c r="AU325" s="82"/>
    </row>
    <row r="326" spans="1:47" s="47" customFormat="1">
      <c r="A326" s="76"/>
      <c r="O326" s="82"/>
      <c r="P326" s="82"/>
      <c r="Q326" s="82"/>
      <c r="R326" s="82"/>
      <c r="S326" s="82"/>
      <c r="T326" s="82"/>
      <c r="U326" s="82"/>
      <c r="V326" s="82"/>
      <c r="W326" s="82"/>
      <c r="X326" s="82"/>
      <c r="Y326" s="82"/>
      <c r="Z326" s="82"/>
      <c r="AA326" s="82"/>
      <c r="AB326" s="82"/>
      <c r="AC326" s="82"/>
      <c r="AD326" s="82"/>
      <c r="AE326" s="82"/>
      <c r="AF326" s="82"/>
      <c r="AG326" s="82"/>
      <c r="AH326" s="82"/>
      <c r="AI326" s="82"/>
      <c r="AJ326" s="82"/>
      <c r="AK326" s="82"/>
      <c r="AL326" s="82"/>
      <c r="AM326" s="82"/>
      <c r="AN326" s="82"/>
      <c r="AO326" s="82"/>
      <c r="AP326" s="82"/>
      <c r="AQ326" s="82"/>
      <c r="AR326" s="82"/>
      <c r="AS326" s="82"/>
      <c r="AT326" s="82"/>
      <c r="AU326" s="82"/>
    </row>
    <row r="327" spans="1:47" s="47" customFormat="1">
      <c r="A327" s="76"/>
      <c r="O327" s="82"/>
      <c r="P327" s="82"/>
      <c r="Q327" s="82"/>
      <c r="R327" s="82"/>
      <c r="S327" s="82"/>
      <c r="T327" s="82"/>
      <c r="U327" s="82"/>
      <c r="V327" s="82"/>
      <c r="W327" s="82"/>
      <c r="X327" s="82"/>
      <c r="Y327" s="82"/>
      <c r="Z327" s="82"/>
      <c r="AA327" s="82"/>
      <c r="AB327" s="82"/>
      <c r="AC327" s="82"/>
      <c r="AD327" s="82"/>
      <c r="AE327" s="82"/>
      <c r="AF327" s="82"/>
      <c r="AG327" s="82"/>
      <c r="AH327" s="82"/>
      <c r="AI327" s="82"/>
      <c r="AJ327" s="82"/>
      <c r="AK327" s="82"/>
      <c r="AL327" s="82"/>
      <c r="AM327" s="82"/>
      <c r="AN327" s="82"/>
      <c r="AO327" s="82"/>
      <c r="AP327" s="82"/>
      <c r="AQ327" s="82"/>
      <c r="AR327" s="82"/>
      <c r="AS327" s="82"/>
      <c r="AT327" s="82"/>
      <c r="AU327" s="82"/>
    </row>
    <row r="328" spans="1:47" s="47" customFormat="1">
      <c r="A328" s="76"/>
      <c r="O328" s="82"/>
      <c r="P328" s="82"/>
      <c r="Q328" s="82"/>
      <c r="R328" s="82"/>
      <c r="S328" s="82"/>
      <c r="T328" s="82"/>
      <c r="U328" s="82"/>
      <c r="V328" s="82"/>
      <c r="W328" s="82"/>
      <c r="X328" s="82"/>
      <c r="Y328" s="82"/>
      <c r="Z328" s="82"/>
      <c r="AA328" s="82"/>
      <c r="AB328" s="82"/>
      <c r="AC328" s="82"/>
      <c r="AD328" s="82"/>
      <c r="AE328" s="82"/>
      <c r="AF328" s="82"/>
      <c r="AG328" s="82"/>
      <c r="AH328" s="82"/>
      <c r="AI328" s="82"/>
      <c r="AJ328" s="82"/>
      <c r="AK328" s="82"/>
      <c r="AL328" s="82"/>
      <c r="AM328" s="82"/>
      <c r="AN328" s="82"/>
      <c r="AO328" s="82"/>
      <c r="AP328" s="82"/>
      <c r="AQ328" s="82"/>
      <c r="AR328" s="82"/>
      <c r="AS328" s="82"/>
      <c r="AT328" s="82"/>
      <c r="AU328" s="82"/>
    </row>
    <row r="329" spans="1:47" s="47" customFormat="1">
      <c r="A329" s="76"/>
      <c r="O329" s="82"/>
      <c r="P329" s="82"/>
      <c r="Q329" s="82"/>
      <c r="R329" s="82"/>
      <c r="S329" s="82"/>
      <c r="T329" s="82"/>
      <c r="U329" s="82"/>
      <c r="V329" s="82"/>
      <c r="W329" s="82"/>
      <c r="X329" s="82"/>
      <c r="Y329" s="82"/>
      <c r="Z329" s="82"/>
      <c r="AA329" s="82"/>
      <c r="AB329" s="82"/>
      <c r="AC329" s="82"/>
      <c r="AD329" s="82"/>
      <c r="AE329" s="82"/>
      <c r="AF329" s="82"/>
      <c r="AG329" s="82"/>
      <c r="AH329" s="82"/>
      <c r="AI329" s="82"/>
      <c r="AJ329" s="82"/>
      <c r="AK329" s="82"/>
      <c r="AL329" s="82"/>
      <c r="AM329" s="82"/>
      <c r="AN329" s="82"/>
      <c r="AO329" s="82"/>
      <c r="AP329" s="82"/>
      <c r="AQ329" s="82"/>
      <c r="AR329" s="82"/>
      <c r="AS329" s="82"/>
      <c r="AT329" s="82"/>
      <c r="AU329" s="82"/>
    </row>
    <row r="330" spans="1:47" s="47" customFormat="1">
      <c r="A330" s="76"/>
      <c r="O330" s="82"/>
      <c r="P330" s="82"/>
      <c r="Q330" s="82"/>
      <c r="R330" s="82"/>
      <c r="S330" s="82"/>
      <c r="T330" s="82"/>
      <c r="U330" s="82"/>
      <c r="V330" s="82"/>
      <c r="W330" s="82"/>
      <c r="X330" s="82"/>
      <c r="Y330" s="82"/>
      <c r="Z330" s="82"/>
      <c r="AA330" s="82"/>
      <c r="AB330" s="82"/>
      <c r="AC330" s="82"/>
      <c r="AD330" s="82"/>
      <c r="AE330" s="82"/>
      <c r="AF330" s="82"/>
      <c r="AG330" s="82"/>
      <c r="AH330" s="82"/>
      <c r="AI330" s="82"/>
      <c r="AJ330" s="82"/>
      <c r="AK330" s="82"/>
      <c r="AL330" s="82"/>
      <c r="AM330" s="82"/>
      <c r="AN330" s="82"/>
      <c r="AO330" s="82"/>
      <c r="AP330" s="82"/>
      <c r="AQ330" s="82"/>
      <c r="AR330" s="82"/>
      <c r="AS330" s="82"/>
      <c r="AT330" s="82"/>
      <c r="AU330" s="82"/>
    </row>
    <row r="331" spans="1:47" s="47" customFormat="1">
      <c r="A331" s="76"/>
      <c r="O331" s="82"/>
      <c r="P331" s="82"/>
      <c r="Q331" s="82"/>
      <c r="R331" s="82"/>
      <c r="S331" s="82"/>
      <c r="T331" s="82"/>
      <c r="U331" s="82"/>
      <c r="V331" s="82"/>
      <c r="W331" s="82"/>
      <c r="X331" s="82"/>
      <c r="Y331" s="82"/>
      <c r="Z331" s="82"/>
      <c r="AA331" s="82"/>
      <c r="AB331" s="82"/>
      <c r="AC331" s="82"/>
      <c r="AD331" s="82"/>
      <c r="AE331" s="82"/>
      <c r="AF331" s="82"/>
      <c r="AG331" s="82"/>
      <c r="AH331" s="82"/>
      <c r="AI331" s="82"/>
      <c r="AJ331" s="82"/>
      <c r="AK331" s="82"/>
      <c r="AL331" s="82"/>
      <c r="AM331" s="82"/>
      <c r="AN331" s="82"/>
      <c r="AO331" s="82"/>
      <c r="AP331" s="82"/>
      <c r="AQ331" s="82"/>
      <c r="AR331" s="82"/>
      <c r="AS331" s="82"/>
      <c r="AT331" s="82"/>
      <c r="AU331" s="82"/>
    </row>
    <row r="332" spans="1:47" s="47" customFormat="1">
      <c r="A332" s="76"/>
      <c r="O332" s="82"/>
      <c r="P332" s="82"/>
      <c r="Q332" s="82"/>
      <c r="R332" s="82"/>
      <c r="S332" s="82"/>
      <c r="T332" s="82"/>
      <c r="U332" s="82"/>
      <c r="V332" s="82"/>
      <c r="W332" s="82"/>
      <c r="X332" s="82"/>
      <c r="Y332" s="82"/>
      <c r="Z332" s="82"/>
      <c r="AA332" s="82"/>
      <c r="AB332" s="82"/>
      <c r="AC332" s="82"/>
      <c r="AD332" s="82"/>
      <c r="AE332" s="82"/>
      <c r="AF332" s="82"/>
      <c r="AG332" s="82"/>
      <c r="AH332" s="82"/>
      <c r="AI332" s="82"/>
      <c r="AJ332" s="82"/>
      <c r="AK332" s="82"/>
      <c r="AL332" s="82"/>
      <c r="AM332" s="82"/>
      <c r="AN332" s="82"/>
      <c r="AO332" s="82"/>
      <c r="AP332" s="82"/>
      <c r="AQ332" s="82"/>
      <c r="AR332" s="82"/>
      <c r="AS332" s="82"/>
      <c r="AT332" s="82"/>
      <c r="AU332" s="82"/>
    </row>
    <row r="333" spans="1:47" s="47" customFormat="1">
      <c r="A333" s="76"/>
      <c r="O333" s="82"/>
      <c r="P333" s="82"/>
      <c r="Q333" s="82"/>
      <c r="R333" s="82"/>
      <c r="S333" s="82"/>
      <c r="T333" s="82"/>
      <c r="U333" s="82"/>
      <c r="V333" s="82"/>
      <c r="W333" s="82"/>
      <c r="X333" s="82"/>
      <c r="Y333" s="82"/>
      <c r="Z333" s="82"/>
      <c r="AA333" s="82"/>
      <c r="AB333" s="82"/>
      <c r="AC333" s="82"/>
      <c r="AD333" s="82"/>
      <c r="AE333" s="82"/>
      <c r="AF333" s="82"/>
      <c r="AG333" s="82"/>
      <c r="AH333" s="82"/>
      <c r="AI333" s="82"/>
      <c r="AJ333" s="82"/>
      <c r="AK333" s="82"/>
      <c r="AL333" s="82"/>
      <c r="AM333" s="82"/>
      <c r="AN333" s="82"/>
      <c r="AO333" s="82"/>
      <c r="AP333" s="82"/>
      <c r="AQ333" s="82"/>
      <c r="AR333" s="82"/>
      <c r="AS333" s="82"/>
      <c r="AT333" s="82"/>
      <c r="AU333" s="82"/>
    </row>
    <row r="334" spans="1:47" s="47" customFormat="1">
      <c r="A334" s="76"/>
      <c r="O334" s="82"/>
      <c r="P334" s="82"/>
      <c r="Q334" s="82"/>
      <c r="R334" s="82"/>
      <c r="S334" s="82"/>
      <c r="T334" s="82"/>
      <c r="U334" s="82"/>
      <c r="V334" s="82"/>
      <c r="W334" s="82"/>
      <c r="X334" s="82"/>
      <c r="Y334" s="82"/>
      <c r="Z334" s="82"/>
      <c r="AA334" s="82"/>
      <c r="AB334" s="82"/>
      <c r="AC334" s="82"/>
      <c r="AD334" s="82"/>
      <c r="AE334" s="82"/>
      <c r="AF334" s="82"/>
      <c r="AG334" s="82"/>
      <c r="AH334" s="82"/>
      <c r="AI334" s="82"/>
      <c r="AJ334" s="82"/>
      <c r="AK334" s="82"/>
      <c r="AL334" s="82"/>
      <c r="AM334" s="82"/>
      <c r="AN334" s="82"/>
      <c r="AO334" s="82"/>
      <c r="AP334" s="82"/>
      <c r="AQ334" s="82"/>
      <c r="AR334" s="82"/>
      <c r="AS334" s="82"/>
      <c r="AT334" s="82"/>
      <c r="AU334" s="82"/>
    </row>
    <row r="335" spans="1:47" s="47" customFormat="1">
      <c r="A335" s="76"/>
      <c r="O335" s="82"/>
      <c r="P335" s="82"/>
      <c r="Q335" s="82"/>
      <c r="R335" s="82"/>
      <c r="S335" s="82"/>
      <c r="T335" s="82"/>
      <c r="U335" s="82"/>
      <c r="V335" s="82"/>
      <c r="W335" s="82"/>
      <c r="X335" s="82"/>
      <c r="Y335" s="82"/>
      <c r="Z335" s="82"/>
      <c r="AA335" s="82"/>
      <c r="AB335" s="82"/>
      <c r="AC335" s="82"/>
      <c r="AD335" s="82"/>
      <c r="AE335" s="82"/>
      <c r="AF335" s="82"/>
      <c r="AG335" s="82"/>
      <c r="AH335" s="82"/>
      <c r="AI335" s="82"/>
      <c r="AJ335" s="82"/>
      <c r="AK335" s="82"/>
      <c r="AL335" s="82"/>
      <c r="AM335" s="82"/>
      <c r="AN335" s="82"/>
      <c r="AO335" s="82"/>
      <c r="AP335" s="82"/>
      <c r="AQ335" s="82"/>
      <c r="AR335" s="82"/>
      <c r="AS335" s="82"/>
      <c r="AT335" s="82"/>
      <c r="AU335" s="82"/>
    </row>
    <row r="336" spans="1:47" s="47" customFormat="1">
      <c r="A336" s="76"/>
      <c r="O336" s="82"/>
      <c r="P336" s="82"/>
      <c r="Q336" s="82"/>
      <c r="R336" s="82"/>
      <c r="S336" s="82"/>
      <c r="T336" s="82"/>
      <c r="U336" s="82"/>
      <c r="V336" s="82"/>
      <c r="W336" s="82"/>
      <c r="X336" s="82"/>
      <c r="Y336" s="82"/>
      <c r="Z336" s="82"/>
      <c r="AA336" s="82"/>
      <c r="AB336" s="82"/>
      <c r="AC336" s="82"/>
      <c r="AD336" s="82"/>
      <c r="AE336" s="82"/>
      <c r="AF336" s="82"/>
      <c r="AG336" s="82"/>
      <c r="AH336" s="82"/>
      <c r="AI336" s="82"/>
      <c r="AJ336" s="82"/>
      <c r="AK336" s="82"/>
      <c r="AL336" s="82"/>
      <c r="AM336" s="82"/>
      <c r="AN336" s="82"/>
      <c r="AO336" s="82"/>
      <c r="AP336" s="82"/>
      <c r="AQ336" s="82"/>
      <c r="AR336" s="82"/>
      <c r="AS336" s="82"/>
      <c r="AT336" s="82"/>
      <c r="AU336" s="82"/>
    </row>
    <row r="337" spans="1:47" s="47" customFormat="1">
      <c r="A337" s="76"/>
      <c r="O337" s="82"/>
      <c r="P337" s="82"/>
      <c r="Q337" s="82"/>
      <c r="R337" s="82"/>
      <c r="S337" s="82"/>
      <c r="T337" s="82"/>
      <c r="U337" s="82"/>
      <c r="V337" s="82"/>
      <c r="W337" s="82"/>
      <c r="X337" s="82"/>
      <c r="Y337" s="82"/>
      <c r="Z337" s="82"/>
      <c r="AA337" s="82"/>
      <c r="AB337" s="82"/>
      <c r="AC337" s="82"/>
      <c r="AD337" s="82"/>
      <c r="AE337" s="82"/>
      <c r="AF337" s="82"/>
      <c r="AG337" s="82"/>
      <c r="AH337" s="82"/>
      <c r="AI337" s="82"/>
      <c r="AJ337" s="82"/>
      <c r="AK337" s="82"/>
      <c r="AL337" s="82"/>
      <c r="AM337" s="82"/>
      <c r="AN337" s="82"/>
      <c r="AO337" s="82"/>
      <c r="AP337" s="82"/>
      <c r="AQ337" s="82"/>
      <c r="AR337" s="82"/>
      <c r="AS337" s="82"/>
      <c r="AT337" s="82"/>
      <c r="AU337" s="82"/>
    </row>
    <row r="338" spans="1:47" s="47" customFormat="1">
      <c r="A338" s="76"/>
      <c r="O338" s="82"/>
      <c r="P338" s="82"/>
      <c r="Q338" s="82"/>
      <c r="R338" s="82"/>
      <c r="S338" s="82"/>
      <c r="T338" s="82"/>
      <c r="U338" s="82"/>
      <c r="V338" s="82"/>
      <c r="W338" s="82"/>
      <c r="X338" s="82"/>
      <c r="Y338" s="82"/>
      <c r="Z338" s="82"/>
      <c r="AA338" s="82"/>
      <c r="AB338" s="82"/>
      <c r="AC338" s="82"/>
      <c r="AD338" s="82"/>
      <c r="AE338" s="82"/>
      <c r="AF338" s="82"/>
      <c r="AG338" s="82"/>
      <c r="AH338" s="82"/>
      <c r="AI338" s="82"/>
      <c r="AJ338" s="82"/>
      <c r="AK338" s="82"/>
      <c r="AL338" s="82"/>
      <c r="AM338" s="82"/>
      <c r="AN338" s="82"/>
      <c r="AO338" s="82"/>
      <c r="AP338" s="82"/>
      <c r="AQ338" s="82"/>
      <c r="AR338" s="82"/>
      <c r="AS338" s="82"/>
      <c r="AT338" s="82"/>
      <c r="AU338" s="82"/>
    </row>
    <row r="339" spans="1:47" s="47" customFormat="1">
      <c r="A339" s="76"/>
      <c r="O339" s="82"/>
      <c r="P339" s="82"/>
      <c r="Q339" s="82"/>
      <c r="R339" s="82"/>
      <c r="S339" s="82"/>
      <c r="T339" s="82"/>
      <c r="U339" s="82"/>
      <c r="V339" s="82"/>
      <c r="W339" s="82"/>
      <c r="X339" s="82"/>
      <c r="Y339" s="82"/>
      <c r="Z339" s="82"/>
      <c r="AA339" s="82"/>
      <c r="AB339" s="82"/>
      <c r="AC339" s="82"/>
      <c r="AD339" s="82"/>
      <c r="AE339" s="82"/>
      <c r="AF339" s="82"/>
      <c r="AG339" s="82"/>
      <c r="AH339" s="82"/>
      <c r="AI339" s="82"/>
      <c r="AJ339" s="82"/>
      <c r="AK339" s="82"/>
      <c r="AL339" s="82"/>
      <c r="AM339" s="82"/>
      <c r="AN339" s="82"/>
      <c r="AO339" s="82"/>
      <c r="AP339" s="82"/>
      <c r="AQ339" s="82"/>
      <c r="AR339" s="82"/>
      <c r="AS339" s="82"/>
      <c r="AT339" s="82"/>
      <c r="AU339" s="82"/>
    </row>
    <row r="340" spans="1:47" s="47" customFormat="1">
      <c r="A340" s="76"/>
      <c r="O340" s="82"/>
      <c r="P340" s="82"/>
      <c r="Q340" s="82"/>
      <c r="R340" s="82"/>
      <c r="S340" s="82"/>
      <c r="T340" s="82"/>
      <c r="U340" s="82"/>
      <c r="V340" s="82"/>
      <c r="W340" s="82"/>
      <c r="X340" s="82"/>
      <c r="Y340" s="82"/>
      <c r="Z340" s="82"/>
      <c r="AA340" s="82"/>
      <c r="AB340" s="82"/>
      <c r="AC340" s="82"/>
      <c r="AD340" s="82"/>
      <c r="AE340" s="82"/>
      <c r="AF340" s="82"/>
      <c r="AG340" s="82"/>
      <c r="AH340" s="82"/>
      <c r="AI340" s="82"/>
      <c r="AJ340" s="82"/>
      <c r="AK340" s="82"/>
      <c r="AL340" s="82"/>
      <c r="AM340" s="82"/>
      <c r="AN340" s="82"/>
      <c r="AO340" s="82"/>
      <c r="AP340" s="82"/>
      <c r="AQ340" s="82"/>
      <c r="AR340" s="82"/>
      <c r="AS340" s="82"/>
      <c r="AT340" s="82"/>
      <c r="AU340" s="82"/>
    </row>
    <row r="341" spans="1:47" s="47" customFormat="1">
      <c r="A341" s="76"/>
      <c r="O341" s="82"/>
      <c r="P341" s="82"/>
      <c r="Q341" s="82"/>
      <c r="R341" s="82"/>
      <c r="S341" s="82"/>
      <c r="T341" s="82"/>
      <c r="U341" s="82"/>
      <c r="V341" s="82"/>
      <c r="W341" s="82"/>
      <c r="X341" s="82"/>
      <c r="Y341" s="82"/>
      <c r="Z341" s="82"/>
      <c r="AA341" s="82"/>
      <c r="AB341" s="82"/>
      <c r="AC341" s="82"/>
      <c r="AD341" s="82"/>
      <c r="AE341" s="82"/>
      <c r="AF341" s="82"/>
      <c r="AG341" s="82"/>
      <c r="AH341" s="82"/>
      <c r="AI341" s="82"/>
      <c r="AJ341" s="82"/>
      <c r="AK341" s="82"/>
      <c r="AL341" s="82"/>
      <c r="AM341" s="82"/>
      <c r="AN341" s="82"/>
      <c r="AO341" s="82"/>
      <c r="AP341" s="82"/>
      <c r="AQ341" s="82"/>
      <c r="AR341" s="82"/>
      <c r="AS341" s="82"/>
      <c r="AT341" s="82"/>
      <c r="AU341" s="82"/>
    </row>
    <row r="342" spans="1:47" s="47" customFormat="1">
      <c r="A342" s="76"/>
      <c r="O342" s="82"/>
      <c r="P342" s="82"/>
      <c r="Q342" s="82"/>
      <c r="R342" s="82"/>
      <c r="S342" s="82"/>
      <c r="T342" s="82"/>
      <c r="U342" s="82"/>
      <c r="V342" s="82"/>
      <c r="W342" s="82"/>
      <c r="X342" s="82"/>
      <c r="Y342" s="82"/>
      <c r="Z342" s="82"/>
      <c r="AA342" s="82"/>
      <c r="AB342" s="82"/>
      <c r="AC342" s="82"/>
      <c r="AD342" s="82"/>
      <c r="AE342" s="82"/>
      <c r="AF342" s="82"/>
      <c r="AG342" s="82"/>
      <c r="AH342" s="82"/>
      <c r="AI342" s="82"/>
      <c r="AJ342" s="82"/>
      <c r="AK342" s="82"/>
      <c r="AL342" s="82"/>
      <c r="AM342" s="82"/>
      <c r="AN342" s="82"/>
      <c r="AO342" s="82"/>
      <c r="AP342" s="82"/>
      <c r="AQ342" s="82"/>
      <c r="AR342" s="82"/>
      <c r="AS342" s="82"/>
      <c r="AT342" s="82"/>
      <c r="AU342" s="82"/>
    </row>
    <row r="343" spans="1:47" s="47" customFormat="1">
      <c r="A343" s="76"/>
      <c r="O343" s="82"/>
      <c r="P343" s="82"/>
      <c r="Q343" s="82"/>
      <c r="R343" s="82"/>
      <c r="S343" s="82"/>
      <c r="T343" s="82"/>
      <c r="U343" s="82"/>
      <c r="V343" s="82"/>
      <c r="W343" s="82"/>
      <c r="X343" s="82"/>
      <c r="Y343" s="82"/>
      <c r="Z343" s="82"/>
      <c r="AA343" s="82"/>
      <c r="AB343" s="82"/>
      <c r="AC343" s="82"/>
      <c r="AD343" s="82"/>
      <c r="AE343" s="82"/>
      <c r="AF343" s="82"/>
      <c r="AG343" s="82"/>
      <c r="AH343" s="82"/>
      <c r="AI343" s="82"/>
      <c r="AJ343" s="82"/>
      <c r="AK343" s="82"/>
      <c r="AL343" s="82"/>
      <c r="AM343" s="82"/>
      <c r="AN343" s="82"/>
      <c r="AO343" s="82"/>
      <c r="AP343" s="82"/>
      <c r="AQ343" s="82"/>
      <c r="AR343" s="82"/>
      <c r="AS343" s="82"/>
      <c r="AT343" s="82"/>
      <c r="AU343" s="82"/>
    </row>
    <row r="344" spans="1:47" s="47" customFormat="1">
      <c r="A344" s="76"/>
      <c r="O344" s="82"/>
      <c r="P344" s="82"/>
      <c r="Q344" s="82"/>
      <c r="R344" s="82"/>
      <c r="S344" s="82"/>
      <c r="T344" s="82"/>
      <c r="U344" s="82"/>
      <c r="V344" s="82"/>
      <c r="W344" s="82"/>
      <c r="X344" s="82"/>
      <c r="Y344" s="82"/>
      <c r="Z344" s="82"/>
      <c r="AA344" s="82"/>
      <c r="AB344" s="82"/>
      <c r="AC344" s="82"/>
      <c r="AD344" s="82"/>
      <c r="AE344" s="82"/>
      <c r="AF344" s="82"/>
      <c r="AG344" s="82"/>
      <c r="AH344" s="82"/>
      <c r="AI344" s="82"/>
      <c r="AJ344" s="82"/>
      <c r="AK344" s="82"/>
      <c r="AL344" s="82"/>
      <c r="AM344" s="82"/>
      <c r="AN344" s="82"/>
      <c r="AO344" s="82"/>
      <c r="AP344" s="82"/>
      <c r="AQ344" s="82"/>
      <c r="AR344" s="82"/>
      <c r="AS344" s="82"/>
      <c r="AT344" s="82"/>
      <c r="AU344" s="82"/>
    </row>
    <row r="345" spans="1:47" s="47" customFormat="1">
      <c r="A345" s="76"/>
      <c r="O345" s="82"/>
      <c r="P345" s="82"/>
      <c r="Q345" s="82"/>
      <c r="R345" s="82"/>
      <c r="S345" s="82"/>
      <c r="T345" s="82"/>
      <c r="U345" s="82"/>
      <c r="V345" s="82"/>
      <c r="W345" s="82"/>
      <c r="X345" s="82"/>
      <c r="Y345" s="82"/>
      <c r="Z345" s="82"/>
      <c r="AA345" s="82"/>
      <c r="AB345" s="82"/>
      <c r="AC345" s="82"/>
      <c r="AD345" s="82"/>
      <c r="AE345" s="82"/>
      <c r="AF345" s="82"/>
      <c r="AG345" s="82"/>
      <c r="AH345" s="82"/>
      <c r="AI345" s="82"/>
      <c r="AJ345" s="82"/>
      <c r="AK345" s="82"/>
      <c r="AL345" s="82"/>
      <c r="AM345" s="82"/>
      <c r="AN345" s="82"/>
      <c r="AO345" s="82"/>
      <c r="AP345" s="82"/>
      <c r="AQ345" s="82"/>
      <c r="AR345" s="82"/>
      <c r="AS345" s="82"/>
      <c r="AT345" s="82"/>
      <c r="AU345" s="82"/>
    </row>
    <row r="346" spans="1:47" s="47" customFormat="1">
      <c r="A346" s="76"/>
      <c r="O346" s="82"/>
      <c r="P346" s="82"/>
      <c r="Q346" s="82"/>
      <c r="R346" s="82"/>
      <c r="S346" s="82"/>
      <c r="T346" s="82"/>
      <c r="U346" s="82"/>
      <c r="V346" s="82"/>
      <c r="W346" s="82"/>
      <c r="X346" s="82"/>
      <c r="Y346" s="82"/>
      <c r="Z346" s="82"/>
      <c r="AA346" s="82"/>
      <c r="AB346" s="82"/>
      <c r="AC346" s="82"/>
      <c r="AD346" s="82"/>
      <c r="AE346" s="82"/>
      <c r="AF346" s="82"/>
      <c r="AG346" s="82"/>
      <c r="AH346" s="82"/>
      <c r="AI346" s="82"/>
      <c r="AJ346" s="82"/>
      <c r="AK346" s="82"/>
      <c r="AL346" s="82"/>
      <c r="AM346" s="82"/>
      <c r="AN346" s="82"/>
      <c r="AO346" s="82"/>
      <c r="AP346" s="82"/>
      <c r="AQ346" s="82"/>
      <c r="AR346" s="82"/>
      <c r="AS346" s="82"/>
      <c r="AT346" s="82"/>
      <c r="AU346" s="82"/>
    </row>
    <row r="347" spans="1:47" s="47" customFormat="1">
      <c r="A347" s="76"/>
      <c r="O347" s="82"/>
      <c r="P347" s="82"/>
      <c r="Q347" s="82"/>
      <c r="R347" s="82"/>
      <c r="S347" s="82"/>
      <c r="T347" s="82"/>
      <c r="U347" s="82"/>
      <c r="V347" s="82"/>
      <c r="W347" s="82"/>
      <c r="X347" s="82"/>
      <c r="Y347" s="82"/>
      <c r="Z347" s="82"/>
      <c r="AA347" s="82"/>
      <c r="AB347" s="82"/>
      <c r="AC347" s="82"/>
      <c r="AD347" s="82"/>
      <c r="AE347" s="82"/>
      <c r="AF347" s="82"/>
      <c r="AG347" s="82"/>
      <c r="AH347" s="82"/>
      <c r="AI347" s="82"/>
      <c r="AJ347" s="82"/>
      <c r="AK347" s="82"/>
      <c r="AL347" s="82"/>
      <c r="AM347" s="82"/>
      <c r="AN347" s="82"/>
      <c r="AO347" s="82"/>
      <c r="AP347" s="82"/>
      <c r="AQ347" s="82"/>
      <c r="AR347" s="82"/>
      <c r="AS347" s="82"/>
      <c r="AT347" s="82"/>
      <c r="AU347" s="82"/>
    </row>
    <row r="348" spans="1:47" s="47" customFormat="1">
      <c r="A348" s="76"/>
      <c r="O348" s="82"/>
      <c r="P348" s="82"/>
      <c r="Q348" s="82"/>
      <c r="R348" s="82"/>
      <c r="S348" s="82"/>
      <c r="T348" s="82"/>
      <c r="U348" s="82"/>
      <c r="V348" s="82"/>
      <c r="W348" s="82"/>
      <c r="X348" s="82"/>
      <c r="Y348" s="82"/>
      <c r="Z348" s="82"/>
      <c r="AA348" s="82"/>
      <c r="AB348" s="82"/>
      <c r="AC348" s="82"/>
      <c r="AD348" s="82"/>
      <c r="AE348" s="82"/>
      <c r="AF348" s="82"/>
      <c r="AG348" s="82"/>
      <c r="AH348" s="82"/>
      <c r="AI348" s="82"/>
      <c r="AJ348" s="82"/>
      <c r="AK348" s="82"/>
      <c r="AL348" s="82"/>
      <c r="AM348" s="82"/>
      <c r="AN348" s="82"/>
      <c r="AO348" s="82"/>
      <c r="AP348" s="82"/>
      <c r="AQ348" s="82"/>
      <c r="AR348" s="82"/>
      <c r="AS348" s="82"/>
      <c r="AT348" s="82"/>
      <c r="AU348" s="82"/>
    </row>
    <row r="349" spans="1:47" s="47" customFormat="1">
      <c r="A349" s="76"/>
      <c r="O349" s="82"/>
      <c r="P349" s="82"/>
      <c r="Q349" s="82"/>
      <c r="R349" s="82"/>
      <c r="S349" s="82"/>
      <c r="T349" s="82"/>
      <c r="U349" s="82"/>
      <c r="V349" s="82"/>
      <c r="W349" s="82"/>
      <c r="X349" s="82"/>
      <c r="Y349" s="82"/>
      <c r="Z349" s="82"/>
      <c r="AA349" s="82"/>
      <c r="AB349" s="82"/>
      <c r="AC349" s="82"/>
      <c r="AD349" s="82"/>
      <c r="AE349" s="82"/>
      <c r="AF349" s="82"/>
      <c r="AG349" s="82"/>
      <c r="AH349" s="82"/>
      <c r="AI349" s="82"/>
      <c r="AJ349" s="82"/>
      <c r="AK349" s="82"/>
      <c r="AL349" s="82"/>
      <c r="AM349" s="82"/>
      <c r="AN349" s="82"/>
      <c r="AO349" s="82"/>
      <c r="AP349" s="82"/>
      <c r="AQ349" s="82"/>
      <c r="AR349" s="82"/>
      <c r="AS349" s="82"/>
      <c r="AT349" s="82"/>
      <c r="AU349" s="82"/>
    </row>
    <row r="350" spans="1:47" s="47" customFormat="1">
      <c r="A350" s="76"/>
      <c r="O350" s="82"/>
      <c r="P350" s="82"/>
      <c r="Q350" s="82"/>
      <c r="R350" s="82"/>
      <c r="S350" s="82"/>
      <c r="T350" s="82"/>
      <c r="U350" s="82"/>
      <c r="V350" s="82"/>
      <c r="W350" s="82"/>
      <c r="X350" s="82"/>
      <c r="Y350" s="82"/>
      <c r="Z350" s="82"/>
      <c r="AA350" s="82"/>
      <c r="AB350" s="82"/>
      <c r="AC350" s="82"/>
      <c r="AD350" s="82"/>
      <c r="AE350" s="82"/>
      <c r="AF350" s="82"/>
      <c r="AG350" s="82"/>
      <c r="AH350" s="82"/>
      <c r="AI350" s="82"/>
      <c r="AJ350" s="82"/>
      <c r="AK350" s="82"/>
      <c r="AL350" s="82"/>
      <c r="AM350" s="82"/>
      <c r="AN350" s="82"/>
      <c r="AO350" s="82"/>
      <c r="AP350" s="82"/>
      <c r="AQ350" s="82"/>
      <c r="AR350" s="82"/>
      <c r="AS350" s="82"/>
      <c r="AT350" s="82"/>
      <c r="AU350" s="82"/>
    </row>
    <row r="351" spans="1:47" s="47" customFormat="1">
      <c r="A351" s="76"/>
      <c r="O351" s="82"/>
      <c r="P351" s="82"/>
      <c r="Q351" s="82"/>
      <c r="R351" s="82"/>
      <c r="S351" s="82"/>
      <c r="T351" s="82"/>
      <c r="U351" s="82"/>
      <c r="V351" s="82"/>
      <c r="W351" s="82"/>
      <c r="X351" s="82"/>
      <c r="Y351" s="82"/>
      <c r="Z351" s="82"/>
      <c r="AA351" s="82"/>
      <c r="AB351" s="82"/>
      <c r="AC351" s="82"/>
      <c r="AD351" s="82"/>
      <c r="AE351" s="82"/>
      <c r="AF351" s="82"/>
      <c r="AG351" s="82"/>
      <c r="AH351" s="82"/>
      <c r="AI351" s="82"/>
      <c r="AJ351" s="82"/>
      <c r="AK351" s="82"/>
      <c r="AL351" s="82"/>
      <c r="AM351" s="82"/>
      <c r="AN351" s="82"/>
      <c r="AO351" s="82"/>
      <c r="AP351" s="82"/>
      <c r="AQ351" s="82"/>
      <c r="AR351" s="82"/>
      <c r="AS351" s="82"/>
      <c r="AT351" s="82"/>
      <c r="AU351" s="82"/>
    </row>
    <row r="352" spans="1:47" s="47" customFormat="1">
      <c r="A352" s="76"/>
      <c r="O352" s="82"/>
      <c r="P352" s="82"/>
      <c r="Q352" s="82"/>
      <c r="R352" s="82"/>
      <c r="S352" s="82"/>
      <c r="T352" s="82"/>
      <c r="U352" s="82"/>
      <c r="V352" s="82"/>
      <c r="W352" s="82"/>
      <c r="X352" s="82"/>
      <c r="Y352" s="82"/>
      <c r="Z352" s="82"/>
      <c r="AA352" s="82"/>
      <c r="AB352" s="82"/>
      <c r="AC352" s="82"/>
      <c r="AD352" s="82"/>
      <c r="AE352" s="82"/>
      <c r="AF352" s="82"/>
      <c r="AG352" s="82"/>
      <c r="AH352" s="82"/>
      <c r="AI352" s="82"/>
      <c r="AJ352" s="82"/>
      <c r="AK352" s="82"/>
      <c r="AL352" s="82"/>
      <c r="AM352" s="82"/>
      <c r="AN352" s="82"/>
      <c r="AO352" s="82"/>
      <c r="AP352" s="82"/>
      <c r="AQ352" s="82"/>
      <c r="AR352" s="82"/>
      <c r="AS352" s="82"/>
      <c r="AT352" s="82"/>
      <c r="AU352" s="82"/>
    </row>
    <row r="353" spans="1:47" s="47" customFormat="1">
      <c r="A353" s="76"/>
      <c r="O353" s="82"/>
      <c r="P353" s="82"/>
      <c r="Q353" s="82"/>
      <c r="R353" s="82"/>
      <c r="S353" s="82"/>
      <c r="T353" s="82"/>
      <c r="U353" s="82"/>
      <c r="V353" s="82"/>
      <c r="W353" s="82"/>
      <c r="X353" s="82"/>
      <c r="Y353" s="82"/>
      <c r="Z353" s="82"/>
      <c r="AA353" s="82"/>
      <c r="AB353" s="82"/>
      <c r="AC353" s="82"/>
      <c r="AD353" s="82"/>
      <c r="AE353" s="82"/>
      <c r="AF353" s="82"/>
      <c r="AG353" s="82"/>
      <c r="AH353" s="82"/>
      <c r="AI353" s="82"/>
      <c r="AJ353" s="82"/>
      <c r="AK353" s="82"/>
      <c r="AL353" s="82"/>
      <c r="AM353" s="82"/>
      <c r="AN353" s="82"/>
      <c r="AO353" s="82"/>
      <c r="AP353" s="82"/>
      <c r="AQ353" s="82"/>
      <c r="AR353" s="82"/>
      <c r="AS353" s="82"/>
      <c r="AT353" s="82"/>
      <c r="AU353" s="82"/>
    </row>
    <row r="354" spans="1:47" s="47" customFormat="1">
      <c r="A354" s="76"/>
      <c r="O354" s="82"/>
      <c r="P354" s="82"/>
      <c r="Q354" s="82"/>
      <c r="R354" s="82"/>
      <c r="S354" s="82"/>
      <c r="T354" s="82"/>
      <c r="U354" s="82"/>
      <c r="V354" s="82"/>
      <c r="W354" s="82"/>
      <c r="X354" s="82"/>
      <c r="Y354" s="82"/>
      <c r="Z354" s="82"/>
      <c r="AA354" s="82"/>
      <c r="AB354" s="82"/>
      <c r="AC354" s="82"/>
      <c r="AD354" s="82"/>
      <c r="AE354" s="82"/>
      <c r="AF354" s="82"/>
      <c r="AG354" s="82"/>
      <c r="AH354" s="82"/>
      <c r="AI354" s="82"/>
      <c r="AJ354" s="82"/>
      <c r="AK354" s="82"/>
      <c r="AL354" s="82"/>
      <c r="AM354" s="82"/>
      <c r="AN354" s="82"/>
      <c r="AO354" s="82"/>
      <c r="AP354" s="82"/>
      <c r="AQ354" s="82"/>
      <c r="AR354" s="82"/>
      <c r="AS354" s="82"/>
      <c r="AT354" s="82"/>
      <c r="AU354" s="82"/>
    </row>
    <row r="355" spans="1:47" s="47" customFormat="1">
      <c r="A355" s="76"/>
      <c r="O355" s="82"/>
      <c r="P355" s="82"/>
      <c r="Q355" s="82"/>
      <c r="R355" s="82"/>
      <c r="S355" s="82"/>
      <c r="T355" s="82"/>
      <c r="U355" s="82"/>
      <c r="V355" s="82"/>
      <c r="W355" s="82"/>
      <c r="X355" s="82"/>
      <c r="Y355" s="82"/>
      <c r="Z355" s="82"/>
      <c r="AA355" s="82"/>
      <c r="AB355" s="82"/>
      <c r="AC355" s="82"/>
      <c r="AD355" s="82"/>
      <c r="AE355" s="82"/>
      <c r="AF355" s="82"/>
      <c r="AG355" s="82"/>
      <c r="AH355" s="82"/>
      <c r="AI355" s="82"/>
      <c r="AJ355" s="82"/>
      <c r="AK355" s="82"/>
      <c r="AL355" s="82"/>
      <c r="AM355" s="82"/>
      <c r="AN355" s="82"/>
      <c r="AO355" s="82"/>
      <c r="AP355" s="82"/>
      <c r="AQ355" s="82"/>
      <c r="AR355" s="82"/>
      <c r="AS355" s="82"/>
      <c r="AT355" s="82"/>
      <c r="AU355" s="82"/>
    </row>
    <row r="356" spans="1:47" s="47" customFormat="1">
      <c r="A356" s="76"/>
      <c r="O356" s="82"/>
      <c r="P356" s="82"/>
      <c r="Q356" s="82"/>
      <c r="R356" s="82"/>
      <c r="S356" s="82"/>
      <c r="T356" s="82"/>
      <c r="U356" s="82"/>
      <c r="V356" s="82"/>
      <c r="W356" s="82"/>
      <c r="X356" s="82"/>
      <c r="Y356" s="82"/>
      <c r="Z356" s="82"/>
      <c r="AA356" s="82"/>
      <c r="AB356" s="82"/>
      <c r="AC356" s="82"/>
      <c r="AD356" s="82"/>
      <c r="AE356" s="82"/>
      <c r="AF356" s="82"/>
      <c r="AG356" s="82"/>
      <c r="AH356" s="82"/>
      <c r="AI356" s="82"/>
      <c r="AJ356" s="82"/>
      <c r="AK356" s="82"/>
      <c r="AL356" s="82"/>
      <c r="AM356" s="82"/>
      <c r="AN356" s="82"/>
      <c r="AO356" s="82"/>
      <c r="AP356" s="82"/>
      <c r="AQ356" s="82"/>
      <c r="AR356" s="82"/>
      <c r="AS356" s="82"/>
      <c r="AT356" s="82"/>
      <c r="AU356" s="82"/>
    </row>
    <row r="357" spans="1:47" s="47" customFormat="1">
      <c r="A357" s="76"/>
      <c r="O357" s="82"/>
      <c r="P357" s="82"/>
      <c r="Q357" s="82"/>
      <c r="R357" s="82"/>
      <c r="S357" s="82"/>
      <c r="T357" s="82"/>
      <c r="U357" s="82"/>
      <c r="V357" s="82"/>
      <c r="W357" s="82"/>
      <c r="X357" s="82"/>
      <c r="Y357" s="82"/>
      <c r="Z357" s="82"/>
      <c r="AA357" s="82"/>
      <c r="AB357" s="82"/>
      <c r="AC357" s="82"/>
      <c r="AD357" s="82"/>
      <c r="AE357" s="82"/>
      <c r="AF357" s="82"/>
      <c r="AG357" s="82"/>
      <c r="AH357" s="82"/>
      <c r="AI357" s="82"/>
      <c r="AJ357" s="82"/>
      <c r="AK357" s="82"/>
      <c r="AL357" s="82"/>
      <c r="AM357" s="82"/>
      <c r="AN357" s="82"/>
      <c r="AO357" s="82"/>
      <c r="AP357" s="82"/>
      <c r="AQ357" s="82"/>
      <c r="AR357" s="82"/>
      <c r="AS357" s="82"/>
      <c r="AT357" s="82"/>
      <c r="AU357" s="82"/>
    </row>
    <row r="358" spans="1:47" s="47" customFormat="1">
      <c r="A358" s="76"/>
      <c r="O358" s="82"/>
      <c r="P358" s="82"/>
      <c r="Q358" s="82"/>
      <c r="R358" s="82"/>
      <c r="S358" s="82"/>
      <c r="T358" s="82"/>
      <c r="U358" s="82"/>
      <c r="V358" s="82"/>
      <c r="W358" s="82"/>
      <c r="X358" s="82"/>
      <c r="Y358" s="82"/>
      <c r="Z358" s="82"/>
      <c r="AA358" s="82"/>
      <c r="AB358" s="82"/>
      <c r="AC358" s="82"/>
      <c r="AD358" s="82"/>
      <c r="AE358" s="82"/>
      <c r="AF358" s="82"/>
      <c r="AG358" s="82"/>
      <c r="AH358" s="82"/>
      <c r="AI358" s="82"/>
      <c r="AJ358" s="82"/>
      <c r="AK358" s="82"/>
      <c r="AL358" s="82"/>
      <c r="AM358" s="82"/>
      <c r="AN358" s="82"/>
      <c r="AO358" s="82"/>
      <c r="AP358" s="82"/>
      <c r="AQ358" s="82"/>
      <c r="AR358" s="82"/>
      <c r="AS358" s="82"/>
      <c r="AT358" s="82"/>
      <c r="AU358" s="82"/>
    </row>
    <row r="359" spans="1:47" s="47" customFormat="1">
      <c r="A359" s="76"/>
      <c r="O359" s="82"/>
      <c r="P359" s="82"/>
      <c r="Q359" s="82"/>
      <c r="R359" s="82"/>
      <c r="S359" s="82"/>
      <c r="T359" s="82"/>
      <c r="U359" s="82"/>
      <c r="V359" s="82"/>
      <c r="W359" s="82"/>
      <c r="X359" s="82"/>
      <c r="Y359" s="82"/>
      <c r="Z359" s="82"/>
      <c r="AA359" s="82"/>
      <c r="AB359" s="82"/>
      <c r="AC359" s="82"/>
      <c r="AD359" s="82"/>
      <c r="AE359" s="82"/>
      <c r="AF359" s="82"/>
      <c r="AG359" s="82"/>
      <c r="AH359" s="82"/>
      <c r="AI359" s="82"/>
      <c r="AJ359" s="82"/>
      <c r="AK359" s="82"/>
      <c r="AL359" s="82"/>
      <c r="AM359" s="82"/>
      <c r="AN359" s="82"/>
      <c r="AO359" s="82"/>
      <c r="AP359" s="82"/>
      <c r="AQ359" s="82"/>
      <c r="AR359" s="82"/>
      <c r="AS359" s="82"/>
      <c r="AT359" s="82"/>
      <c r="AU359" s="82"/>
    </row>
    <row r="360" spans="1:47" s="47" customFormat="1">
      <c r="A360" s="76"/>
      <c r="O360" s="82"/>
      <c r="P360" s="82"/>
      <c r="Q360" s="82"/>
      <c r="R360" s="82"/>
      <c r="S360" s="82"/>
      <c r="T360" s="82"/>
      <c r="U360" s="82"/>
      <c r="V360" s="82"/>
      <c r="W360" s="82"/>
      <c r="X360" s="82"/>
      <c r="Y360" s="82"/>
      <c r="Z360" s="82"/>
      <c r="AA360" s="82"/>
      <c r="AB360" s="82"/>
      <c r="AC360" s="82"/>
      <c r="AD360" s="82"/>
      <c r="AE360" s="82"/>
      <c r="AF360" s="82"/>
      <c r="AG360" s="82"/>
      <c r="AH360" s="82"/>
      <c r="AI360" s="82"/>
      <c r="AJ360" s="82"/>
      <c r="AK360" s="82"/>
      <c r="AL360" s="82"/>
      <c r="AM360" s="82"/>
      <c r="AN360" s="82"/>
      <c r="AO360" s="82"/>
      <c r="AP360" s="82"/>
      <c r="AQ360" s="82"/>
      <c r="AR360" s="82"/>
      <c r="AS360" s="82"/>
      <c r="AT360" s="82"/>
      <c r="AU360" s="82"/>
    </row>
    <row r="361" spans="1:47" s="47" customFormat="1">
      <c r="A361" s="76"/>
      <c r="O361" s="82"/>
      <c r="P361" s="82"/>
      <c r="Q361" s="82"/>
      <c r="R361" s="82"/>
      <c r="S361" s="82"/>
      <c r="T361" s="82"/>
      <c r="U361" s="82"/>
      <c r="V361" s="82"/>
      <c r="W361" s="82"/>
      <c r="X361" s="82"/>
      <c r="Y361" s="82"/>
      <c r="Z361" s="82"/>
      <c r="AA361" s="82"/>
      <c r="AB361" s="82"/>
      <c r="AC361" s="82"/>
      <c r="AD361" s="82"/>
      <c r="AE361" s="82"/>
      <c r="AF361" s="82"/>
      <c r="AG361" s="82"/>
      <c r="AH361" s="82"/>
      <c r="AI361" s="82"/>
      <c r="AJ361" s="82"/>
      <c r="AK361" s="82"/>
      <c r="AL361" s="82"/>
      <c r="AM361" s="82"/>
      <c r="AN361" s="82"/>
      <c r="AO361" s="82"/>
      <c r="AP361" s="82"/>
      <c r="AQ361" s="82"/>
      <c r="AR361" s="82"/>
      <c r="AS361" s="82"/>
      <c r="AT361" s="82"/>
      <c r="AU361" s="82"/>
    </row>
    <row r="362" spans="1:47" s="47" customFormat="1">
      <c r="A362" s="76"/>
      <c r="O362" s="82"/>
      <c r="P362" s="82"/>
      <c r="Q362" s="82"/>
      <c r="R362" s="82"/>
      <c r="S362" s="82"/>
      <c r="T362" s="82"/>
      <c r="U362" s="82"/>
      <c r="V362" s="82"/>
      <c r="W362" s="82"/>
      <c r="X362" s="82"/>
      <c r="Y362" s="82"/>
      <c r="Z362" s="82"/>
      <c r="AA362" s="82"/>
      <c r="AB362" s="82"/>
      <c r="AC362" s="82"/>
      <c r="AD362" s="82"/>
      <c r="AE362" s="82"/>
      <c r="AF362" s="82"/>
      <c r="AG362" s="82"/>
      <c r="AH362" s="82"/>
      <c r="AI362" s="82"/>
      <c r="AJ362" s="82"/>
      <c r="AK362" s="82"/>
      <c r="AL362" s="82"/>
      <c r="AM362" s="82"/>
      <c r="AN362" s="82"/>
      <c r="AO362" s="82"/>
      <c r="AP362" s="82"/>
      <c r="AQ362" s="82"/>
      <c r="AR362" s="82"/>
      <c r="AS362" s="82"/>
      <c r="AT362" s="82"/>
      <c r="AU362" s="82"/>
    </row>
    <row r="363" spans="1:47" s="47" customFormat="1">
      <c r="A363" s="76"/>
      <c r="O363" s="82"/>
      <c r="P363" s="82"/>
      <c r="Q363" s="82"/>
      <c r="R363" s="82"/>
      <c r="S363" s="82"/>
      <c r="T363" s="82"/>
      <c r="U363" s="82"/>
      <c r="V363" s="82"/>
      <c r="W363" s="82"/>
      <c r="X363" s="82"/>
      <c r="Y363" s="82"/>
      <c r="Z363" s="82"/>
      <c r="AA363" s="82"/>
      <c r="AB363" s="82"/>
      <c r="AC363" s="82"/>
      <c r="AD363" s="82"/>
      <c r="AE363" s="82"/>
      <c r="AF363" s="82"/>
      <c r="AG363" s="82"/>
      <c r="AH363" s="82"/>
      <c r="AI363" s="82"/>
      <c r="AJ363" s="82"/>
      <c r="AK363" s="82"/>
      <c r="AL363" s="82"/>
      <c r="AM363" s="82"/>
      <c r="AN363" s="82"/>
      <c r="AO363" s="82"/>
      <c r="AP363" s="82"/>
      <c r="AQ363" s="82"/>
      <c r="AR363" s="82"/>
      <c r="AS363" s="82"/>
      <c r="AT363" s="82"/>
      <c r="AU363" s="82"/>
    </row>
    <row r="364" spans="1:47" s="47" customFormat="1">
      <c r="A364" s="76"/>
      <c r="O364" s="82"/>
      <c r="P364" s="82"/>
      <c r="Q364" s="82"/>
      <c r="R364" s="82"/>
      <c r="S364" s="82"/>
      <c r="T364" s="82"/>
      <c r="U364" s="82"/>
      <c r="V364" s="82"/>
      <c r="W364" s="82"/>
      <c r="X364" s="82"/>
      <c r="Y364" s="82"/>
      <c r="Z364" s="82"/>
      <c r="AA364" s="82"/>
      <c r="AB364" s="82"/>
      <c r="AC364" s="82"/>
      <c r="AD364" s="82"/>
      <c r="AE364" s="82"/>
      <c r="AF364" s="82"/>
      <c r="AG364" s="82"/>
      <c r="AH364" s="82"/>
      <c r="AI364" s="82"/>
      <c r="AJ364" s="82"/>
      <c r="AK364" s="82"/>
      <c r="AL364" s="82"/>
      <c r="AM364" s="82"/>
      <c r="AN364" s="82"/>
      <c r="AO364" s="82"/>
      <c r="AP364" s="82"/>
      <c r="AQ364" s="82"/>
      <c r="AR364" s="82"/>
      <c r="AS364" s="82"/>
      <c r="AT364" s="82"/>
      <c r="AU364" s="82"/>
    </row>
    <row r="365" spans="1:47" s="47" customFormat="1">
      <c r="A365" s="76"/>
      <c r="O365" s="82"/>
      <c r="P365" s="82"/>
      <c r="Q365" s="82"/>
      <c r="R365" s="82"/>
      <c r="S365" s="82"/>
      <c r="T365" s="82"/>
      <c r="U365" s="82"/>
      <c r="V365" s="82"/>
      <c r="W365" s="82"/>
      <c r="X365" s="82"/>
      <c r="Y365" s="82"/>
      <c r="Z365" s="82"/>
      <c r="AA365" s="82"/>
      <c r="AB365" s="82"/>
      <c r="AC365" s="82"/>
      <c r="AD365" s="82"/>
      <c r="AE365" s="82"/>
      <c r="AF365" s="82"/>
      <c r="AG365" s="82"/>
      <c r="AH365" s="82"/>
      <c r="AI365" s="82"/>
      <c r="AJ365" s="82"/>
      <c r="AK365" s="82"/>
      <c r="AL365" s="82"/>
      <c r="AM365" s="82"/>
      <c r="AN365" s="82"/>
      <c r="AO365" s="82"/>
      <c r="AP365" s="82"/>
      <c r="AQ365" s="82"/>
      <c r="AR365" s="82"/>
      <c r="AS365" s="82"/>
      <c r="AT365" s="82"/>
      <c r="AU365" s="82"/>
    </row>
    <row r="366" spans="1:47" s="47" customFormat="1">
      <c r="A366" s="76"/>
      <c r="O366" s="82"/>
      <c r="P366" s="82"/>
      <c r="Q366" s="82"/>
      <c r="R366" s="82"/>
      <c r="S366" s="82"/>
      <c r="T366" s="82"/>
      <c r="U366" s="82"/>
      <c r="V366" s="82"/>
      <c r="W366" s="82"/>
      <c r="X366" s="82"/>
      <c r="Y366" s="82"/>
      <c r="Z366" s="82"/>
      <c r="AA366" s="82"/>
      <c r="AB366" s="82"/>
      <c r="AC366" s="82"/>
      <c r="AD366" s="82"/>
      <c r="AE366" s="82"/>
      <c r="AF366" s="82"/>
      <c r="AG366" s="82"/>
      <c r="AH366" s="82"/>
      <c r="AI366" s="82"/>
      <c r="AJ366" s="82"/>
      <c r="AK366" s="82"/>
      <c r="AL366" s="82"/>
      <c r="AM366" s="82"/>
      <c r="AN366" s="82"/>
      <c r="AO366" s="82"/>
      <c r="AP366" s="82"/>
      <c r="AQ366" s="82"/>
      <c r="AR366" s="82"/>
      <c r="AS366" s="82"/>
      <c r="AT366" s="82"/>
      <c r="AU366" s="82"/>
    </row>
    <row r="367" spans="1:47" s="47" customFormat="1">
      <c r="A367" s="76"/>
      <c r="O367" s="82"/>
      <c r="P367" s="82"/>
      <c r="Q367" s="82"/>
      <c r="R367" s="82"/>
      <c r="S367" s="82"/>
      <c r="T367" s="82"/>
      <c r="U367" s="82"/>
      <c r="V367" s="82"/>
      <c r="W367" s="82"/>
      <c r="X367" s="82"/>
      <c r="Y367" s="82"/>
      <c r="Z367" s="82"/>
      <c r="AA367" s="82"/>
      <c r="AB367" s="82"/>
      <c r="AC367" s="82"/>
      <c r="AD367" s="82"/>
      <c r="AE367" s="82"/>
      <c r="AF367" s="82"/>
      <c r="AG367" s="82"/>
      <c r="AH367" s="82"/>
      <c r="AI367" s="82"/>
      <c r="AJ367" s="82"/>
      <c r="AK367" s="82"/>
      <c r="AL367" s="82"/>
      <c r="AM367" s="82"/>
      <c r="AN367" s="82"/>
      <c r="AO367" s="82"/>
      <c r="AP367" s="82"/>
      <c r="AQ367" s="82"/>
      <c r="AR367" s="82"/>
      <c r="AS367" s="82"/>
      <c r="AT367" s="82"/>
      <c r="AU367" s="82"/>
    </row>
    <row r="368" spans="1:47" s="47" customFormat="1">
      <c r="A368" s="76"/>
      <c r="O368" s="82"/>
      <c r="P368" s="82"/>
      <c r="Q368" s="82"/>
      <c r="R368" s="82"/>
      <c r="S368" s="82"/>
      <c r="T368" s="82"/>
      <c r="U368" s="82"/>
      <c r="V368" s="82"/>
      <c r="W368" s="82"/>
      <c r="X368" s="82"/>
      <c r="Y368" s="82"/>
      <c r="Z368" s="82"/>
      <c r="AA368" s="82"/>
      <c r="AB368" s="82"/>
      <c r="AC368" s="82"/>
      <c r="AD368" s="82"/>
      <c r="AE368" s="82"/>
      <c r="AF368" s="82"/>
      <c r="AG368" s="82"/>
      <c r="AH368" s="82"/>
      <c r="AI368" s="82"/>
      <c r="AJ368" s="82"/>
      <c r="AK368" s="82"/>
      <c r="AL368" s="82"/>
      <c r="AM368" s="82"/>
      <c r="AN368" s="82"/>
      <c r="AO368" s="82"/>
      <c r="AP368" s="82"/>
      <c r="AQ368" s="82"/>
      <c r="AR368" s="82"/>
      <c r="AS368" s="82"/>
      <c r="AT368" s="82"/>
      <c r="AU368" s="82"/>
    </row>
    <row r="369" spans="1:47" s="47" customFormat="1">
      <c r="A369" s="76"/>
      <c r="O369" s="82"/>
      <c r="P369" s="82"/>
      <c r="Q369" s="82"/>
      <c r="R369" s="82"/>
      <c r="S369" s="82"/>
      <c r="T369" s="82"/>
      <c r="U369" s="82"/>
      <c r="V369" s="82"/>
      <c r="W369" s="82"/>
      <c r="X369" s="82"/>
      <c r="Y369" s="82"/>
      <c r="Z369" s="82"/>
      <c r="AA369" s="82"/>
      <c r="AB369" s="82"/>
      <c r="AC369" s="82"/>
      <c r="AD369" s="82"/>
      <c r="AE369" s="82"/>
      <c r="AF369" s="82"/>
      <c r="AG369" s="82"/>
      <c r="AH369" s="82"/>
      <c r="AI369" s="82"/>
      <c r="AJ369" s="82"/>
      <c r="AK369" s="82"/>
      <c r="AL369" s="82"/>
      <c r="AM369" s="82"/>
      <c r="AN369" s="82"/>
      <c r="AO369" s="82"/>
      <c r="AP369" s="82"/>
      <c r="AQ369" s="82"/>
      <c r="AR369" s="82"/>
      <c r="AS369" s="82"/>
      <c r="AT369" s="82"/>
      <c r="AU369" s="82"/>
    </row>
    <row r="370" spans="1:47" s="47" customFormat="1">
      <c r="A370" s="76"/>
      <c r="O370" s="82"/>
      <c r="P370" s="82"/>
      <c r="Q370" s="82"/>
      <c r="R370" s="82"/>
      <c r="S370" s="82"/>
      <c r="T370" s="82"/>
      <c r="U370" s="82"/>
      <c r="V370" s="82"/>
      <c r="W370" s="82"/>
      <c r="X370" s="82"/>
      <c r="Y370" s="82"/>
      <c r="Z370" s="82"/>
      <c r="AA370" s="82"/>
      <c r="AB370" s="82"/>
      <c r="AC370" s="82"/>
      <c r="AD370" s="82"/>
      <c r="AE370" s="82"/>
      <c r="AF370" s="82"/>
      <c r="AG370" s="82"/>
      <c r="AH370" s="82"/>
      <c r="AI370" s="82"/>
      <c r="AJ370" s="82"/>
      <c r="AK370" s="82"/>
      <c r="AL370" s="82"/>
      <c r="AM370" s="82"/>
      <c r="AN370" s="82"/>
      <c r="AO370" s="82"/>
      <c r="AP370" s="82"/>
      <c r="AQ370" s="82"/>
      <c r="AR370" s="82"/>
      <c r="AS370" s="82"/>
      <c r="AT370" s="82"/>
      <c r="AU370" s="82"/>
    </row>
    <row r="371" spans="1:47" s="47" customFormat="1">
      <c r="A371" s="76"/>
      <c r="O371" s="82"/>
      <c r="P371" s="82"/>
      <c r="Q371" s="82"/>
      <c r="R371" s="82"/>
      <c r="S371" s="82"/>
      <c r="T371" s="82"/>
      <c r="U371" s="82"/>
      <c r="V371" s="82"/>
      <c r="W371" s="82"/>
      <c r="X371" s="82"/>
      <c r="Y371" s="82"/>
      <c r="Z371" s="82"/>
      <c r="AA371" s="82"/>
      <c r="AB371" s="82"/>
      <c r="AC371" s="82"/>
      <c r="AD371" s="82"/>
      <c r="AE371" s="82"/>
      <c r="AF371" s="82"/>
      <c r="AG371" s="82"/>
      <c r="AH371" s="82"/>
      <c r="AI371" s="82"/>
      <c r="AJ371" s="82"/>
      <c r="AK371" s="82"/>
      <c r="AL371" s="82"/>
      <c r="AM371" s="82"/>
      <c r="AN371" s="82"/>
      <c r="AO371" s="82"/>
      <c r="AP371" s="82"/>
      <c r="AQ371" s="82"/>
      <c r="AR371" s="82"/>
      <c r="AS371" s="82"/>
      <c r="AT371" s="82"/>
      <c r="AU371" s="82"/>
    </row>
    <row r="372" spans="1:47" s="47" customFormat="1">
      <c r="A372" s="76"/>
      <c r="O372" s="82"/>
      <c r="P372" s="82"/>
      <c r="Q372" s="82"/>
      <c r="R372" s="82"/>
      <c r="S372" s="82"/>
      <c r="T372" s="82"/>
      <c r="U372" s="82"/>
      <c r="V372" s="82"/>
      <c r="W372" s="82"/>
      <c r="X372" s="82"/>
      <c r="Y372" s="82"/>
      <c r="Z372" s="82"/>
      <c r="AA372" s="82"/>
      <c r="AB372" s="82"/>
      <c r="AC372" s="82"/>
      <c r="AD372" s="82"/>
      <c r="AE372" s="82"/>
      <c r="AF372" s="82"/>
      <c r="AG372" s="82"/>
      <c r="AH372" s="82"/>
      <c r="AI372" s="82"/>
      <c r="AJ372" s="82"/>
      <c r="AK372" s="82"/>
      <c r="AL372" s="82"/>
      <c r="AM372" s="82"/>
      <c r="AN372" s="82"/>
      <c r="AO372" s="82"/>
      <c r="AP372" s="82"/>
      <c r="AQ372" s="82"/>
      <c r="AR372" s="82"/>
      <c r="AS372" s="82"/>
      <c r="AT372" s="82"/>
      <c r="AU372" s="82"/>
    </row>
    <row r="373" spans="1:47" s="47" customFormat="1">
      <c r="A373" s="76"/>
      <c r="O373" s="82"/>
      <c r="P373" s="82"/>
      <c r="Q373" s="82"/>
      <c r="R373" s="82"/>
      <c r="S373" s="82"/>
      <c r="T373" s="82"/>
      <c r="U373" s="82"/>
      <c r="V373" s="82"/>
      <c r="W373" s="82"/>
      <c r="X373" s="82"/>
      <c r="Y373" s="82"/>
      <c r="Z373" s="82"/>
      <c r="AA373" s="82"/>
      <c r="AB373" s="82"/>
      <c r="AC373" s="82"/>
      <c r="AD373" s="82"/>
      <c r="AE373" s="82"/>
      <c r="AF373" s="82"/>
      <c r="AG373" s="82"/>
      <c r="AH373" s="82"/>
      <c r="AI373" s="82"/>
      <c r="AJ373" s="82"/>
      <c r="AK373" s="82"/>
      <c r="AL373" s="82"/>
      <c r="AM373" s="82"/>
      <c r="AN373" s="82"/>
      <c r="AO373" s="82"/>
      <c r="AP373" s="82"/>
      <c r="AQ373" s="82"/>
      <c r="AR373" s="82"/>
      <c r="AS373" s="82"/>
      <c r="AT373" s="82"/>
      <c r="AU373" s="82"/>
    </row>
    <row r="374" spans="1:47" s="47" customFormat="1">
      <c r="A374" s="76"/>
      <c r="O374" s="82"/>
      <c r="P374" s="82"/>
      <c r="Q374" s="82"/>
      <c r="R374" s="82"/>
      <c r="S374" s="82"/>
      <c r="T374" s="82"/>
      <c r="U374" s="82"/>
      <c r="V374" s="82"/>
      <c r="W374" s="82"/>
      <c r="X374" s="82"/>
      <c r="Y374" s="82"/>
      <c r="Z374" s="82"/>
      <c r="AA374" s="82"/>
      <c r="AB374" s="82"/>
      <c r="AC374" s="82"/>
      <c r="AD374" s="82"/>
      <c r="AE374" s="82"/>
      <c r="AF374" s="82"/>
      <c r="AG374" s="82"/>
      <c r="AH374" s="82"/>
      <c r="AI374" s="82"/>
      <c r="AJ374" s="82"/>
      <c r="AK374" s="82"/>
      <c r="AL374" s="82"/>
      <c r="AM374" s="82"/>
      <c r="AN374" s="82"/>
      <c r="AO374" s="82"/>
      <c r="AP374" s="82"/>
      <c r="AQ374" s="82"/>
      <c r="AR374" s="82"/>
      <c r="AS374" s="82"/>
      <c r="AT374" s="82"/>
      <c r="AU374" s="82"/>
    </row>
    <row r="375" spans="1:47" s="47" customFormat="1">
      <c r="A375" s="76"/>
      <c r="O375" s="82"/>
      <c r="P375" s="82"/>
      <c r="Q375" s="82"/>
      <c r="R375" s="82"/>
      <c r="S375" s="82"/>
      <c r="T375" s="82"/>
      <c r="U375" s="82"/>
      <c r="V375" s="82"/>
      <c r="W375" s="82"/>
      <c r="X375" s="82"/>
      <c r="Y375" s="82"/>
      <c r="Z375" s="82"/>
      <c r="AA375" s="82"/>
      <c r="AB375" s="82"/>
      <c r="AC375" s="82"/>
      <c r="AD375" s="82"/>
      <c r="AE375" s="82"/>
      <c r="AF375" s="82"/>
      <c r="AG375" s="82"/>
      <c r="AH375" s="82"/>
      <c r="AI375" s="82"/>
      <c r="AJ375" s="82"/>
      <c r="AK375" s="82"/>
      <c r="AL375" s="82"/>
      <c r="AM375" s="82"/>
      <c r="AN375" s="82"/>
      <c r="AO375" s="82"/>
      <c r="AP375" s="82"/>
      <c r="AQ375" s="82"/>
      <c r="AR375" s="82"/>
      <c r="AS375" s="82"/>
      <c r="AT375" s="82"/>
      <c r="AU375" s="82"/>
    </row>
    <row r="376" spans="1:47" s="47" customFormat="1">
      <c r="A376" s="76"/>
      <c r="O376" s="82"/>
      <c r="P376" s="82"/>
      <c r="Q376" s="82"/>
      <c r="R376" s="82"/>
      <c r="S376" s="82"/>
      <c r="T376" s="82"/>
      <c r="U376" s="82"/>
      <c r="V376" s="82"/>
      <c r="W376" s="82"/>
      <c r="X376" s="82"/>
      <c r="Y376" s="82"/>
      <c r="Z376" s="82"/>
      <c r="AA376" s="82"/>
      <c r="AB376" s="82"/>
      <c r="AC376" s="82"/>
      <c r="AD376" s="82"/>
      <c r="AE376" s="82"/>
      <c r="AF376" s="82"/>
      <c r="AG376" s="82"/>
      <c r="AH376" s="82"/>
      <c r="AI376" s="82"/>
      <c r="AJ376" s="82"/>
      <c r="AK376" s="82"/>
      <c r="AL376" s="82"/>
      <c r="AM376" s="82"/>
      <c r="AN376" s="82"/>
      <c r="AO376" s="82"/>
      <c r="AP376" s="82"/>
      <c r="AQ376" s="82"/>
      <c r="AR376" s="82"/>
      <c r="AS376" s="82"/>
      <c r="AT376" s="82"/>
      <c r="AU376" s="82"/>
    </row>
    <row r="377" spans="1:47" s="47" customFormat="1">
      <c r="A377" s="76"/>
      <c r="O377" s="82"/>
      <c r="P377" s="82"/>
      <c r="Q377" s="82"/>
      <c r="R377" s="82"/>
      <c r="S377" s="82"/>
      <c r="T377" s="82"/>
      <c r="U377" s="82"/>
      <c r="V377" s="82"/>
      <c r="W377" s="82"/>
      <c r="X377" s="82"/>
      <c r="Y377" s="82"/>
      <c r="Z377" s="82"/>
      <c r="AA377" s="82"/>
      <c r="AB377" s="82"/>
      <c r="AC377" s="82"/>
      <c r="AD377" s="82"/>
      <c r="AE377" s="82"/>
      <c r="AF377" s="82"/>
      <c r="AG377" s="82"/>
      <c r="AH377" s="82"/>
      <c r="AI377" s="82"/>
      <c r="AJ377" s="82"/>
      <c r="AK377" s="82"/>
      <c r="AL377" s="82"/>
      <c r="AM377" s="82"/>
      <c r="AN377" s="82"/>
      <c r="AO377" s="82"/>
      <c r="AP377" s="82"/>
      <c r="AQ377" s="82"/>
      <c r="AR377" s="82"/>
      <c r="AS377" s="82"/>
      <c r="AT377" s="82"/>
      <c r="AU377" s="82"/>
    </row>
    <row r="378" spans="1:47" s="47" customFormat="1">
      <c r="A378" s="76"/>
      <c r="O378" s="82"/>
      <c r="P378" s="82"/>
      <c r="Q378" s="82"/>
      <c r="R378" s="82"/>
      <c r="S378" s="82"/>
      <c r="T378" s="82"/>
      <c r="U378" s="82"/>
      <c r="V378" s="82"/>
      <c r="W378" s="82"/>
      <c r="X378" s="82"/>
      <c r="Y378" s="82"/>
      <c r="Z378" s="82"/>
      <c r="AA378" s="82"/>
      <c r="AB378" s="82"/>
      <c r="AC378" s="82"/>
      <c r="AD378" s="82"/>
      <c r="AE378" s="82"/>
      <c r="AF378" s="82"/>
      <c r="AG378" s="82"/>
      <c r="AH378" s="82"/>
      <c r="AI378" s="82"/>
      <c r="AJ378" s="82"/>
      <c r="AK378" s="82"/>
      <c r="AL378" s="82"/>
      <c r="AM378" s="82"/>
      <c r="AN378" s="82"/>
      <c r="AO378" s="82"/>
      <c r="AP378" s="82"/>
      <c r="AQ378" s="82"/>
      <c r="AR378" s="82"/>
      <c r="AS378" s="82"/>
      <c r="AT378" s="82"/>
      <c r="AU378" s="82"/>
    </row>
    <row r="379" spans="1:47" s="47" customFormat="1">
      <c r="A379" s="76"/>
      <c r="O379" s="82"/>
      <c r="P379" s="82"/>
      <c r="Q379" s="82"/>
      <c r="R379" s="82"/>
      <c r="S379" s="82"/>
      <c r="T379" s="82"/>
      <c r="U379" s="82"/>
      <c r="V379" s="82"/>
      <c r="W379" s="82"/>
      <c r="X379" s="82"/>
      <c r="Y379" s="82"/>
      <c r="Z379" s="82"/>
      <c r="AA379" s="82"/>
      <c r="AB379" s="82"/>
      <c r="AC379" s="82"/>
      <c r="AD379" s="82"/>
      <c r="AE379" s="82"/>
      <c r="AF379" s="82"/>
      <c r="AG379" s="82"/>
      <c r="AH379" s="82"/>
      <c r="AI379" s="82"/>
      <c r="AJ379" s="82"/>
      <c r="AK379" s="82"/>
      <c r="AL379" s="82"/>
      <c r="AM379" s="82"/>
      <c r="AN379" s="82"/>
      <c r="AO379" s="82"/>
      <c r="AP379" s="82"/>
      <c r="AQ379" s="82"/>
      <c r="AR379" s="82"/>
      <c r="AS379" s="82"/>
      <c r="AT379" s="82"/>
      <c r="AU379" s="82"/>
    </row>
    <row r="380" spans="1:47" s="47" customFormat="1">
      <c r="A380" s="76"/>
      <c r="O380" s="82"/>
      <c r="P380" s="82"/>
      <c r="Q380" s="82"/>
      <c r="R380" s="82"/>
      <c r="S380" s="82"/>
      <c r="T380" s="82"/>
      <c r="U380" s="82"/>
      <c r="V380" s="82"/>
      <c r="W380" s="82"/>
      <c r="X380" s="82"/>
      <c r="Y380" s="82"/>
      <c r="Z380" s="82"/>
      <c r="AA380" s="82"/>
      <c r="AB380" s="82"/>
      <c r="AC380" s="82"/>
      <c r="AD380" s="82"/>
      <c r="AE380" s="82"/>
      <c r="AF380" s="82"/>
      <c r="AG380" s="82"/>
      <c r="AH380" s="82"/>
      <c r="AI380" s="82"/>
      <c r="AJ380" s="82"/>
      <c r="AK380" s="82"/>
      <c r="AL380" s="82"/>
      <c r="AM380" s="82"/>
      <c r="AN380" s="82"/>
      <c r="AO380" s="82"/>
      <c r="AP380" s="82"/>
      <c r="AQ380" s="82"/>
      <c r="AR380" s="82"/>
      <c r="AS380" s="82"/>
      <c r="AT380" s="82"/>
      <c r="AU380" s="82"/>
    </row>
    <row r="381" spans="1:47" s="47" customFormat="1">
      <c r="A381" s="76"/>
      <c r="O381" s="82"/>
      <c r="P381" s="82"/>
      <c r="Q381" s="82"/>
      <c r="R381" s="82"/>
      <c r="S381" s="82"/>
      <c r="T381" s="82"/>
      <c r="U381" s="82"/>
      <c r="V381" s="82"/>
      <c r="W381" s="82"/>
      <c r="X381" s="82"/>
      <c r="Y381" s="82"/>
      <c r="Z381" s="82"/>
      <c r="AA381" s="82"/>
      <c r="AB381" s="82"/>
      <c r="AC381" s="82"/>
      <c r="AD381" s="82"/>
      <c r="AE381" s="82"/>
      <c r="AF381" s="82"/>
      <c r="AG381" s="82"/>
      <c r="AH381" s="82"/>
      <c r="AI381" s="82"/>
      <c r="AJ381" s="82"/>
      <c r="AK381" s="82"/>
      <c r="AL381" s="82"/>
      <c r="AM381" s="82"/>
      <c r="AN381" s="82"/>
      <c r="AO381" s="82"/>
      <c r="AP381" s="82"/>
      <c r="AQ381" s="82"/>
      <c r="AR381" s="82"/>
      <c r="AS381" s="82"/>
      <c r="AT381" s="82"/>
      <c r="AU381" s="82"/>
    </row>
    <row r="382" spans="1:47" s="47" customFormat="1">
      <c r="A382" s="76"/>
      <c r="O382" s="82"/>
      <c r="P382" s="82"/>
      <c r="Q382" s="82"/>
      <c r="R382" s="82"/>
      <c r="S382" s="82"/>
      <c r="T382" s="82"/>
      <c r="U382" s="82"/>
      <c r="V382" s="82"/>
      <c r="W382" s="82"/>
      <c r="X382" s="82"/>
      <c r="Y382" s="82"/>
      <c r="Z382" s="82"/>
      <c r="AA382" s="82"/>
      <c r="AB382" s="82"/>
      <c r="AC382" s="82"/>
      <c r="AD382" s="82"/>
      <c r="AE382" s="82"/>
      <c r="AF382" s="82"/>
      <c r="AG382" s="82"/>
      <c r="AH382" s="82"/>
      <c r="AI382" s="82"/>
      <c r="AJ382" s="82"/>
      <c r="AK382" s="82"/>
      <c r="AL382" s="82"/>
      <c r="AM382" s="82"/>
      <c r="AN382" s="82"/>
      <c r="AO382" s="82"/>
      <c r="AP382" s="82"/>
      <c r="AQ382" s="82"/>
      <c r="AR382" s="82"/>
      <c r="AS382" s="82"/>
      <c r="AT382" s="82"/>
      <c r="AU382" s="82"/>
    </row>
    <row r="383" spans="1:47" s="47" customFormat="1">
      <c r="A383" s="76"/>
      <c r="O383" s="82"/>
      <c r="P383" s="82"/>
      <c r="Q383" s="82"/>
      <c r="R383" s="82"/>
      <c r="S383" s="82"/>
      <c r="T383" s="82"/>
      <c r="U383" s="82"/>
      <c r="V383" s="82"/>
      <c r="W383" s="82"/>
      <c r="X383" s="82"/>
      <c r="Y383" s="82"/>
      <c r="Z383" s="82"/>
      <c r="AA383" s="82"/>
      <c r="AB383" s="82"/>
      <c r="AC383" s="82"/>
      <c r="AD383" s="82"/>
      <c r="AE383" s="82"/>
      <c r="AF383" s="82"/>
      <c r="AG383" s="82"/>
      <c r="AH383" s="82"/>
      <c r="AI383" s="82"/>
      <c r="AJ383" s="82"/>
      <c r="AK383" s="82"/>
      <c r="AL383" s="82"/>
      <c r="AM383" s="82"/>
      <c r="AN383" s="82"/>
      <c r="AO383" s="82"/>
      <c r="AP383" s="82"/>
      <c r="AQ383" s="82"/>
      <c r="AR383" s="82"/>
      <c r="AS383" s="82"/>
      <c r="AT383" s="82"/>
      <c r="AU383" s="82"/>
    </row>
    <row r="384" spans="1:47" s="47" customFormat="1">
      <c r="A384" s="76"/>
      <c r="O384" s="82"/>
      <c r="P384" s="82"/>
      <c r="Q384" s="82"/>
      <c r="R384" s="82"/>
      <c r="S384" s="82"/>
      <c r="T384" s="82"/>
      <c r="U384" s="82"/>
      <c r="V384" s="82"/>
      <c r="W384" s="82"/>
      <c r="X384" s="82"/>
      <c r="Y384" s="82"/>
      <c r="Z384" s="82"/>
      <c r="AA384" s="82"/>
      <c r="AB384" s="82"/>
      <c r="AC384" s="82"/>
      <c r="AD384" s="82"/>
      <c r="AE384" s="82"/>
      <c r="AF384" s="82"/>
      <c r="AG384" s="82"/>
      <c r="AH384" s="82"/>
      <c r="AI384" s="82"/>
      <c r="AJ384" s="82"/>
      <c r="AK384" s="82"/>
      <c r="AL384" s="82"/>
      <c r="AM384" s="82"/>
      <c r="AN384" s="82"/>
      <c r="AO384" s="82"/>
      <c r="AP384" s="82"/>
      <c r="AQ384" s="82"/>
      <c r="AR384" s="82"/>
      <c r="AS384" s="82"/>
      <c r="AT384" s="82"/>
      <c r="AU384" s="82"/>
    </row>
    <row r="385" spans="1:47" s="47" customFormat="1">
      <c r="A385" s="76"/>
      <c r="O385" s="82"/>
      <c r="P385" s="82"/>
      <c r="Q385" s="82"/>
      <c r="R385" s="82"/>
      <c r="S385" s="82"/>
      <c r="T385" s="82"/>
      <c r="U385" s="82"/>
      <c r="V385" s="82"/>
      <c r="W385" s="82"/>
      <c r="X385" s="82"/>
      <c r="Y385" s="82"/>
      <c r="Z385" s="82"/>
      <c r="AA385" s="82"/>
      <c r="AB385" s="82"/>
      <c r="AC385" s="82"/>
      <c r="AD385" s="82"/>
      <c r="AE385" s="82"/>
      <c r="AF385" s="82"/>
      <c r="AG385" s="82"/>
      <c r="AH385" s="82"/>
      <c r="AI385" s="82"/>
      <c r="AJ385" s="82"/>
      <c r="AK385" s="82"/>
      <c r="AL385" s="82"/>
      <c r="AM385" s="82"/>
      <c r="AN385" s="82"/>
      <c r="AO385" s="82"/>
      <c r="AP385" s="82"/>
      <c r="AQ385" s="82"/>
      <c r="AR385" s="82"/>
      <c r="AS385" s="82"/>
      <c r="AT385" s="82"/>
      <c r="AU385" s="82"/>
    </row>
    <row r="386" spans="1:47" s="47" customFormat="1">
      <c r="A386" s="76"/>
      <c r="O386" s="82"/>
      <c r="P386" s="82"/>
      <c r="Q386" s="82"/>
      <c r="R386" s="82"/>
      <c r="S386" s="82"/>
      <c r="T386" s="82"/>
      <c r="U386" s="82"/>
      <c r="V386" s="82"/>
      <c r="W386" s="82"/>
      <c r="X386" s="82"/>
      <c r="Y386" s="82"/>
      <c r="Z386" s="82"/>
      <c r="AA386" s="82"/>
      <c r="AB386" s="82"/>
      <c r="AC386" s="82"/>
      <c r="AD386" s="82"/>
      <c r="AE386" s="82"/>
      <c r="AF386" s="82"/>
      <c r="AG386" s="82"/>
      <c r="AH386" s="82"/>
      <c r="AI386" s="82"/>
      <c r="AJ386" s="82"/>
      <c r="AK386" s="82"/>
      <c r="AL386" s="82"/>
      <c r="AM386" s="82"/>
      <c r="AN386" s="82"/>
      <c r="AO386" s="82"/>
      <c r="AP386" s="82"/>
      <c r="AQ386" s="82"/>
      <c r="AR386" s="82"/>
      <c r="AS386" s="82"/>
      <c r="AT386" s="82"/>
      <c r="AU386" s="82"/>
    </row>
    <row r="387" spans="1:47" s="47" customFormat="1">
      <c r="A387" s="76"/>
      <c r="O387" s="82"/>
      <c r="P387" s="82"/>
      <c r="Q387" s="82"/>
      <c r="R387" s="82"/>
      <c r="S387" s="82"/>
      <c r="T387" s="82"/>
      <c r="U387" s="82"/>
      <c r="V387" s="82"/>
      <c r="W387" s="82"/>
      <c r="X387" s="82"/>
      <c r="Y387" s="82"/>
      <c r="Z387" s="82"/>
      <c r="AA387" s="82"/>
      <c r="AB387" s="82"/>
      <c r="AC387" s="82"/>
      <c r="AD387" s="82"/>
      <c r="AE387" s="82"/>
      <c r="AF387" s="82"/>
      <c r="AG387" s="82"/>
      <c r="AH387" s="82"/>
      <c r="AI387" s="82"/>
      <c r="AJ387" s="82"/>
      <c r="AK387" s="82"/>
      <c r="AL387" s="82"/>
      <c r="AM387" s="82"/>
      <c r="AN387" s="82"/>
      <c r="AO387" s="82"/>
      <c r="AP387" s="82"/>
      <c r="AQ387" s="82"/>
      <c r="AR387" s="82"/>
      <c r="AS387" s="82"/>
      <c r="AT387" s="82"/>
      <c r="AU387" s="82"/>
    </row>
    <row r="388" spans="1:47" s="47" customFormat="1">
      <c r="A388" s="76"/>
      <c r="O388" s="82"/>
      <c r="P388" s="82"/>
      <c r="Q388" s="82"/>
      <c r="R388" s="82"/>
      <c r="S388" s="82"/>
      <c r="T388" s="82"/>
      <c r="U388" s="82"/>
      <c r="V388" s="82"/>
      <c r="W388" s="82"/>
      <c r="X388" s="82"/>
      <c r="Y388" s="82"/>
      <c r="Z388" s="82"/>
      <c r="AA388" s="82"/>
      <c r="AB388" s="82"/>
      <c r="AC388" s="82"/>
      <c r="AD388" s="82"/>
      <c r="AE388" s="82"/>
      <c r="AF388" s="82"/>
      <c r="AG388" s="82"/>
      <c r="AH388" s="82"/>
      <c r="AI388" s="82"/>
      <c r="AJ388" s="82"/>
      <c r="AK388" s="82"/>
      <c r="AL388" s="82"/>
      <c r="AM388" s="82"/>
      <c r="AN388" s="82"/>
      <c r="AO388" s="82"/>
      <c r="AP388" s="82"/>
      <c r="AQ388" s="82"/>
      <c r="AR388" s="82"/>
      <c r="AS388" s="82"/>
      <c r="AT388" s="82"/>
      <c r="AU388" s="82"/>
    </row>
    <row r="389" spans="1:47" s="47" customFormat="1">
      <c r="A389" s="76"/>
      <c r="O389" s="82"/>
      <c r="P389" s="82"/>
      <c r="Q389" s="82"/>
      <c r="R389" s="82"/>
      <c r="S389" s="82"/>
      <c r="T389" s="82"/>
      <c r="U389" s="82"/>
      <c r="V389" s="82"/>
      <c r="W389" s="82"/>
      <c r="X389" s="82"/>
      <c r="Y389" s="82"/>
      <c r="Z389" s="82"/>
      <c r="AA389" s="82"/>
      <c r="AB389" s="82"/>
      <c r="AC389" s="82"/>
      <c r="AD389" s="82"/>
      <c r="AE389" s="82"/>
      <c r="AF389" s="82"/>
      <c r="AG389" s="82"/>
      <c r="AH389" s="82"/>
      <c r="AI389" s="82"/>
      <c r="AJ389" s="82"/>
      <c r="AK389" s="82"/>
      <c r="AL389" s="82"/>
      <c r="AM389" s="82"/>
      <c r="AN389" s="82"/>
      <c r="AO389" s="82"/>
      <c r="AP389" s="82"/>
      <c r="AQ389" s="82"/>
      <c r="AR389" s="82"/>
      <c r="AS389" s="82"/>
      <c r="AT389" s="82"/>
      <c r="AU389" s="82"/>
    </row>
    <row r="390" spans="1:47" s="47" customFormat="1">
      <c r="A390" s="76"/>
      <c r="O390" s="82"/>
      <c r="P390" s="82"/>
      <c r="Q390" s="82"/>
      <c r="R390" s="82"/>
      <c r="S390" s="82"/>
      <c r="T390" s="82"/>
      <c r="U390" s="82"/>
      <c r="V390" s="82"/>
      <c r="W390" s="82"/>
      <c r="X390" s="82"/>
      <c r="Y390" s="82"/>
      <c r="Z390" s="82"/>
      <c r="AA390" s="82"/>
      <c r="AB390" s="82"/>
      <c r="AC390" s="82"/>
      <c r="AD390" s="82"/>
      <c r="AE390" s="82"/>
      <c r="AF390" s="82"/>
      <c r="AG390" s="82"/>
      <c r="AH390" s="82"/>
      <c r="AI390" s="82"/>
      <c r="AJ390" s="82"/>
      <c r="AK390" s="82"/>
      <c r="AL390" s="82"/>
      <c r="AM390" s="82"/>
      <c r="AN390" s="82"/>
      <c r="AO390" s="82"/>
      <c r="AP390" s="82"/>
      <c r="AQ390" s="82"/>
      <c r="AR390" s="82"/>
      <c r="AS390" s="82"/>
      <c r="AT390" s="82"/>
      <c r="AU390" s="82"/>
    </row>
    <row r="391" spans="1:47" s="47" customFormat="1">
      <c r="A391" s="76"/>
      <c r="O391" s="82"/>
      <c r="P391" s="82"/>
      <c r="Q391" s="82"/>
      <c r="R391" s="82"/>
      <c r="S391" s="82"/>
      <c r="T391" s="82"/>
      <c r="U391" s="82"/>
      <c r="V391" s="82"/>
      <c r="W391" s="82"/>
      <c r="X391" s="82"/>
      <c r="Y391" s="82"/>
      <c r="Z391" s="82"/>
      <c r="AA391" s="82"/>
      <c r="AB391" s="82"/>
      <c r="AC391" s="82"/>
      <c r="AD391" s="82"/>
      <c r="AE391" s="82"/>
      <c r="AF391" s="82"/>
      <c r="AG391" s="82"/>
      <c r="AH391" s="82"/>
      <c r="AI391" s="82"/>
      <c r="AJ391" s="82"/>
      <c r="AK391" s="82"/>
      <c r="AL391" s="82"/>
      <c r="AM391" s="82"/>
      <c r="AN391" s="82"/>
      <c r="AO391" s="82"/>
      <c r="AP391" s="82"/>
      <c r="AQ391" s="82"/>
      <c r="AR391" s="82"/>
      <c r="AS391" s="82"/>
      <c r="AT391" s="82"/>
      <c r="AU391" s="82"/>
    </row>
    <row r="392" spans="1:47" s="47" customFormat="1">
      <c r="A392" s="76"/>
      <c r="O392" s="82"/>
      <c r="P392" s="82"/>
      <c r="Q392" s="82"/>
      <c r="R392" s="82"/>
      <c r="S392" s="82"/>
      <c r="T392" s="82"/>
      <c r="U392" s="82"/>
      <c r="V392" s="82"/>
      <c r="W392" s="82"/>
      <c r="X392" s="82"/>
      <c r="Y392" s="82"/>
      <c r="Z392" s="82"/>
      <c r="AA392" s="82"/>
      <c r="AB392" s="82"/>
      <c r="AC392" s="82"/>
      <c r="AD392" s="82"/>
      <c r="AE392" s="82"/>
      <c r="AF392" s="82"/>
      <c r="AG392" s="82"/>
      <c r="AH392" s="82"/>
      <c r="AI392" s="82"/>
      <c r="AJ392" s="82"/>
      <c r="AK392" s="82"/>
      <c r="AL392" s="82"/>
      <c r="AM392" s="82"/>
      <c r="AN392" s="82"/>
      <c r="AO392" s="82"/>
      <c r="AP392" s="82"/>
      <c r="AQ392" s="82"/>
      <c r="AR392" s="82"/>
      <c r="AS392" s="82"/>
      <c r="AT392" s="82"/>
      <c r="AU392" s="82"/>
    </row>
    <row r="393" spans="1:47" s="47" customFormat="1">
      <c r="A393" s="76"/>
      <c r="O393" s="82"/>
      <c r="P393" s="82"/>
      <c r="Q393" s="82"/>
      <c r="R393" s="82"/>
      <c r="S393" s="82"/>
      <c r="T393" s="82"/>
      <c r="U393" s="82"/>
      <c r="V393" s="82"/>
      <c r="W393" s="82"/>
      <c r="X393" s="82"/>
      <c r="Y393" s="82"/>
      <c r="Z393" s="82"/>
      <c r="AA393" s="82"/>
      <c r="AB393" s="82"/>
      <c r="AC393" s="82"/>
      <c r="AD393" s="82"/>
      <c r="AE393" s="82"/>
      <c r="AF393" s="82"/>
      <c r="AG393" s="82"/>
      <c r="AH393" s="82"/>
      <c r="AI393" s="82"/>
      <c r="AJ393" s="82"/>
      <c r="AK393" s="82"/>
      <c r="AL393" s="82"/>
      <c r="AM393" s="82"/>
      <c r="AN393" s="82"/>
      <c r="AO393" s="82"/>
      <c r="AP393" s="82"/>
      <c r="AQ393" s="82"/>
      <c r="AR393" s="82"/>
      <c r="AS393" s="82"/>
      <c r="AT393" s="82"/>
      <c r="AU393" s="82"/>
    </row>
    <row r="394" spans="1:47" s="47" customFormat="1">
      <c r="A394" s="76"/>
      <c r="O394" s="82"/>
      <c r="P394" s="82"/>
      <c r="Q394" s="82"/>
      <c r="R394" s="82"/>
      <c r="S394" s="82"/>
      <c r="T394" s="82"/>
      <c r="U394" s="82"/>
      <c r="V394" s="82"/>
      <c r="W394" s="82"/>
      <c r="X394" s="82"/>
      <c r="Y394" s="82"/>
      <c r="Z394" s="82"/>
      <c r="AA394" s="82"/>
      <c r="AB394" s="82"/>
      <c r="AC394" s="82"/>
      <c r="AD394" s="82"/>
      <c r="AE394" s="82"/>
      <c r="AF394" s="82"/>
      <c r="AG394" s="82"/>
      <c r="AH394" s="82"/>
      <c r="AI394" s="82"/>
      <c r="AJ394" s="82"/>
      <c r="AK394" s="82"/>
      <c r="AL394" s="82"/>
      <c r="AM394" s="82"/>
      <c r="AN394" s="82"/>
      <c r="AO394" s="82"/>
      <c r="AP394" s="82"/>
      <c r="AQ394" s="82"/>
      <c r="AR394" s="82"/>
      <c r="AS394" s="82"/>
      <c r="AT394" s="82"/>
      <c r="AU394" s="82"/>
    </row>
    <row r="395" spans="1:47" s="47" customFormat="1">
      <c r="A395" s="76"/>
      <c r="O395" s="82"/>
      <c r="P395" s="82"/>
      <c r="Q395" s="82"/>
      <c r="R395" s="82"/>
      <c r="S395" s="82"/>
      <c r="T395" s="82"/>
      <c r="U395" s="82"/>
      <c r="V395" s="82"/>
      <c r="W395" s="82"/>
      <c r="X395" s="82"/>
      <c r="Y395" s="82"/>
      <c r="Z395" s="82"/>
      <c r="AA395" s="82"/>
      <c r="AB395" s="82"/>
      <c r="AC395" s="82"/>
      <c r="AD395" s="82"/>
      <c r="AE395" s="82"/>
      <c r="AF395" s="82"/>
      <c r="AG395" s="82"/>
      <c r="AH395" s="82"/>
      <c r="AI395" s="82"/>
      <c r="AJ395" s="82"/>
      <c r="AK395" s="82"/>
      <c r="AL395" s="82"/>
      <c r="AM395" s="82"/>
      <c r="AN395" s="82"/>
      <c r="AO395" s="82"/>
      <c r="AP395" s="82"/>
      <c r="AQ395" s="82"/>
      <c r="AR395" s="82"/>
      <c r="AS395" s="82"/>
      <c r="AT395" s="82"/>
      <c r="AU395" s="82"/>
    </row>
    <row r="396" spans="1:47" s="47" customFormat="1">
      <c r="A396" s="76"/>
      <c r="O396" s="82"/>
      <c r="P396" s="82"/>
      <c r="Q396" s="82"/>
      <c r="R396" s="82"/>
      <c r="S396" s="82"/>
      <c r="T396" s="82"/>
      <c r="U396" s="82"/>
      <c r="V396" s="82"/>
      <c r="W396" s="82"/>
      <c r="X396" s="82"/>
      <c r="Y396" s="82"/>
      <c r="Z396" s="82"/>
      <c r="AA396" s="82"/>
      <c r="AB396" s="82"/>
      <c r="AC396" s="82"/>
      <c r="AD396" s="82"/>
      <c r="AE396" s="82"/>
      <c r="AF396" s="82"/>
      <c r="AG396" s="82"/>
      <c r="AH396" s="82"/>
      <c r="AI396" s="82"/>
      <c r="AJ396" s="82"/>
      <c r="AK396" s="82"/>
      <c r="AL396" s="82"/>
      <c r="AM396" s="82"/>
      <c r="AN396" s="82"/>
      <c r="AO396" s="82"/>
      <c r="AP396" s="82"/>
      <c r="AQ396" s="82"/>
      <c r="AR396" s="82"/>
      <c r="AS396" s="82"/>
      <c r="AT396" s="82"/>
      <c r="AU396" s="82"/>
    </row>
    <row r="397" spans="1:47" s="47" customFormat="1">
      <c r="A397" s="76"/>
      <c r="O397" s="82"/>
      <c r="P397" s="82"/>
      <c r="Q397" s="82"/>
      <c r="R397" s="82"/>
      <c r="S397" s="82"/>
      <c r="T397" s="82"/>
      <c r="U397" s="82"/>
      <c r="V397" s="82"/>
      <c r="W397" s="82"/>
      <c r="X397" s="82"/>
      <c r="Y397" s="82"/>
      <c r="Z397" s="82"/>
      <c r="AA397" s="82"/>
      <c r="AB397" s="82"/>
      <c r="AC397" s="82"/>
      <c r="AD397" s="82"/>
      <c r="AE397" s="82"/>
      <c r="AF397" s="82"/>
      <c r="AG397" s="82"/>
      <c r="AH397" s="82"/>
      <c r="AI397" s="82"/>
      <c r="AJ397" s="82"/>
      <c r="AK397" s="82"/>
      <c r="AL397" s="82"/>
      <c r="AM397" s="82"/>
      <c r="AN397" s="82"/>
      <c r="AO397" s="82"/>
      <c r="AP397" s="82"/>
      <c r="AQ397" s="82"/>
      <c r="AR397" s="82"/>
      <c r="AS397" s="82"/>
      <c r="AT397" s="82"/>
      <c r="AU397" s="82"/>
    </row>
    <row r="398" spans="1:47" s="47" customFormat="1">
      <c r="A398" s="76"/>
      <c r="O398" s="82"/>
      <c r="P398" s="82"/>
      <c r="Q398" s="82"/>
      <c r="R398" s="82"/>
      <c r="S398" s="82"/>
      <c r="T398" s="82"/>
      <c r="U398" s="82"/>
      <c r="V398" s="82"/>
      <c r="W398" s="82"/>
      <c r="X398" s="82"/>
      <c r="Y398" s="82"/>
      <c r="Z398" s="82"/>
      <c r="AA398" s="82"/>
      <c r="AB398" s="82"/>
      <c r="AC398" s="82"/>
      <c r="AD398" s="82"/>
      <c r="AE398" s="82"/>
      <c r="AF398" s="82"/>
      <c r="AG398" s="82"/>
      <c r="AH398" s="82"/>
      <c r="AI398" s="82"/>
      <c r="AJ398" s="82"/>
      <c r="AK398" s="82"/>
      <c r="AL398" s="82"/>
      <c r="AM398" s="82"/>
      <c r="AN398" s="82"/>
      <c r="AO398" s="82"/>
      <c r="AP398" s="82"/>
      <c r="AQ398" s="82"/>
      <c r="AR398" s="82"/>
      <c r="AS398" s="82"/>
      <c r="AT398" s="82"/>
      <c r="AU398" s="82"/>
    </row>
    <row r="399" spans="1:47" s="47" customFormat="1">
      <c r="A399" s="76"/>
      <c r="O399" s="82"/>
      <c r="P399" s="82"/>
      <c r="Q399" s="82"/>
      <c r="R399" s="82"/>
      <c r="S399" s="82"/>
      <c r="T399" s="82"/>
      <c r="U399" s="82"/>
      <c r="V399" s="82"/>
      <c r="W399" s="82"/>
      <c r="X399" s="82"/>
      <c r="Y399" s="82"/>
      <c r="Z399" s="82"/>
      <c r="AA399" s="82"/>
      <c r="AB399" s="82"/>
      <c r="AC399" s="82"/>
      <c r="AD399" s="82"/>
      <c r="AE399" s="82"/>
      <c r="AF399" s="82"/>
      <c r="AG399" s="82"/>
      <c r="AH399" s="82"/>
      <c r="AI399" s="82"/>
      <c r="AJ399" s="82"/>
      <c r="AK399" s="82"/>
      <c r="AL399" s="82"/>
      <c r="AM399" s="82"/>
      <c r="AN399" s="82"/>
      <c r="AO399" s="82"/>
      <c r="AP399" s="82"/>
      <c r="AQ399" s="82"/>
      <c r="AR399" s="82"/>
      <c r="AS399" s="82"/>
      <c r="AT399" s="82"/>
      <c r="AU399" s="82"/>
    </row>
    <row r="400" spans="1:47" s="47" customFormat="1">
      <c r="A400" s="76"/>
      <c r="O400" s="82"/>
      <c r="P400" s="82"/>
      <c r="Q400" s="82"/>
      <c r="R400" s="82"/>
      <c r="S400" s="82"/>
      <c r="T400" s="82"/>
      <c r="U400" s="82"/>
      <c r="V400" s="82"/>
      <c r="W400" s="82"/>
      <c r="X400" s="82"/>
      <c r="Y400" s="82"/>
      <c r="Z400" s="82"/>
      <c r="AA400" s="82"/>
      <c r="AB400" s="82"/>
      <c r="AC400" s="82"/>
      <c r="AD400" s="82"/>
      <c r="AE400" s="82"/>
      <c r="AF400" s="82"/>
      <c r="AG400" s="82"/>
      <c r="AH400" s="82"/>
      <c r="AI400" s="82"/>
      <c r="AJ400" s="82"/>
      <c r="AK400" s="82"/>
      <c r="AL400" s="82"/>
      <c r="AM400" s="82"/>
      <c r="AN400" s="82"/>
      <c r="AO400" s="82"/>
      <c r="AP400" s="82"/>
      <c r="AQ400" s="82"/>
      <c r="AR400" s="82"/>
      <c r="AS400" s="82"/>
      <c r="AT400" s="82"/>
      <c r="AU400" s="82"/>
    </row>
    <row r="401" spans="1:47" s="47" customFormat="1">
      <c r="A401" s="76"/>
      <c r="O401" s="82"/>
      <c r="P401" s="82"/>
      <c r="Q401" s="82"/>
      <c r="R401" s="82"/>
      <c r="S401" s="82"/>
      <c r="T401" s="82"/>
      <c r="U401" s="82"/>
      <c r="V401" s="82"/>
      <c r="W401" s="82"/>
      <c r="X401" s="82"/>
      <c r="Y401" s="82"/>
      <c r="Z401" s="82"/>
      <c r="AA401" s="82"/>
      <c r="AB401" s="82"/>
      <c r="AC401" s="82"/>
      <c r="AD401" s="82"/>
      <c r="AE401" s="82"/>
      <c r="AF401" s="82"/>
      <c r="AG401" s="82"/>
      <c r="AH401" s="82"/>
      <c r="AI401" s="82"/>
      <c r="AJ401" s="82"/>
      <c r="AK401" s="82"/>
      <c r="AL401" s="82"/>
      <c r="AM401" s="82"/>
      <c r="AN401" s="82"/>
      <c r="AO401" s="82"/>
      <c r="AP401" s="82"/>
      <c r="AQ401" s="82"/>
      <c r="AR401" s="82"/>
      <c r="AS401" s="82"/>
      <c r="AT401" s="82"/>
      <c r="AU401" s="82"/>
    </row>
    <row r="402" spans="1:47" s="47" customFormat="1">
      <c r="A402" s="76"/>
      <c r="O402" s="82"/>
      <c r="P402" s="82"/>
      <c r="Q402" s="82"/>
      <c r="R402" s="82"/>
      <c r="S402" s="82"/>
      <c r="T402" s="82"/>
      <c r="U402" s="82"/>
      <c r="V402" s="82"/>
      <c r="W402" s="82"/>
      <c r="X402" s="82"/>
      <c r="Y402" s="82"/>
      <c r="Z402" s="82"/>
      <c r="AA402" s="82"/>
      <c r="AB402" s="82"/>
      <c r="AC402" s="82"/>
      <c r="AD402" s="82"/>
      <c r="AE402" s="82"/>
      <c r="AF402" s="82"/>
      <c r="AG402" s="82"/>
      <c r="AH402" s="82"/>
      <c r="AI402" s="82"/>
      <c r="AJ402" s="82"/>
      <c r="AK402" s="82"/>
      <c r="AL402" s="82"/>
      <c r="AM402" s="82"/>
      <c r="AN402" s="82"/>
      <c r="AO402" s="82"/>
      <c r="AP402" s="82"/>
      <c r="AQ402" s="82"/>
      <c r="AR402" s="82"/>
      <c r="AS402" s="82"/>
      <c r="AT402" s="82"/>
      <c r="AU402" s="82"/>
    </row>
    <row r="403" spans="1:47" s="47" customFormat="1">
      <c r="A403" s="76"/>
      <c r="O403" s="82"/>
      <c r="P403" s="82"/>
      <c r="Q403" s="82"/>
      <c r="R403" s="82"/>
      <c r="S403" s="82"/>
      <c r="T403" s="82"/>
      <c r="U403" s="82"/>
      <c r="V403" s="82"/>
      <c r="W403" s="82"/>
      <c r="X403" s="82"/>
      <c r="Y403" s="82"/>
      <c r="Z403" s="82"/>
      <c r="AA403" s="82"/>
      <c r="AB403" s="82"/>
      <c r="AC403" s="82"/>
      <c r="AD403" s="82"/>
      <c r="AE403" s="82"/>
      <c r="AF403" s="82"/>
      <c r="AG403" s="82"/>
      <c r="AH403" s="82"/>
      <c r="AI403" s="82"/>
      <c r="AJ403" s="82"/>
      <c r="AK403" s="82"/>
      <c r="AL403" s="82"/>
      <c r="AM403" s="82"/>
      <c r="AN403" s="82"/>
      <c r="AO403" s="82"/>
      <c r="AP403" s="82"/>
      <c r="AQ403" s="82"/>
      <c r="AR403" s="82"/>
      <c r="AS403" s="82"/>
      <c r="AT403" s="82"/>
      <c r="AU403" s="82"/>
    </row>
    <row r="404" spans="1:47" s="47" customFormat="1">
      <c r="A404" s="76"/>
      <c r="O404" s="82"/>
      <c r="P404" s="82"/>
      <c r="Q404" s="82"/>
      <c r="R404" s="82"/>
      <c r="S404" s="82"/>
      <c r="T404" s="82"/>
      <c r="U404" s="82"/>
      <c r="V404" s="82"/>
      <c r="W404" s="82"/>
      <c r="X404" s="82"/>
      <c r="Y404" s="82"/>
      <c r="Z404" s="82"/>
      <c r="AA404" s="82"/>
      <c r="AB404" s="82"/>
      <c r="AC404" s="82"/>
      <c r="AD404" s="82"/>
      <c r="AE404" s="82"/>
      <c r="AF404" s="82"/>
      <c r="AG404" s="82"/>
      <c r="AH404" s="82"/>
      <c r="AI404" s="82"/>
      <c r="AJ404" s="82"/>
      <c r="AK404" s="82"/>
      <c r="AL404" s="82"/>
      <c r="AM404" s="82"/>
      <c r="AN404" s="82"/>
      <c r="AO404" s="82"/>
      <c r="AP404" s="82"/>
      <c r="AQ404" s="82"/>
      <c r="AR404" s="82"/>
      <c r="AS404" s="82"/>
      <c r="AT404" s="82"/>
      <c r="AU404" s="82"/>
    </row>
    <row r="405" spans="1:47" s="47" customFormat="1">
      <c r="A405" s="76"/>
      <c r="O405" s="82"/>
      <c r="P405" s="82"/>
      <c r="Q405" s="82"/>
      <c r="R405" s="82"/>
      <c r="S405" s="82"/>
      <c r="T405" s="82"/>
      <c r="U405" s="82"/>
      <c r="V405" s="82"/>
      <c r="W405" s="82"/>
      <c r="X405" s="82"/>
      <c r="Y405" s="82"/>
      <c r="Z405" s="82"/>
      <c r="AA405" s="82"/>
      <c r="AB405" s="82"/>
      <c r="AC405" s="82"/>
      <c r="AD405" s="82"/>
      <c r="AE405" s="82"/>
      <c r="AF405" s="82"/>
      <c r="AG405" s="82"/>
      <c r="AH405" s="82"/>
      <c r="AI405" s="82"/>
      <c r="AJ405" s="82"/>
      <c r="AK405" s="82"/>
      <c r="AL405" s="82"/>
      <c r="AM405" s="82"/>
      <c r="AN405" s="82"/>
      <c r="AO405" s="82"/>
      <c r="AP405" s="82"/>
      <c r="AQ405" s="82"/>
      <c r="AR405" s="82"/>
      <c r="AS405" s="82"/>
      <c r="AT405" s="82"/>
      <c r="AU405" s="82"/>
    </row>
    <row r="406" spans="1:47" s="47" customFormat="1">
      <c r="A406" s="76"/>
      <c r="O406" s="82"/>
      <c r="P406" s="82"/>
      <c r="Q406" s="82"/>
      <c r="R406" s="82"/>
      <c r="S406" s="82"/>
      <c r="T406" s="82"/>
      <c r="U406" s="82"/>
      <c r="V406" s="82"/>
      <c r="W406" s="82"/>
      <c r="X406" s="82"/>
      <c r="Y406" s="82"/>
      <c r="Z406" s="82"/>
      <c r="AA406" s="82"/>
      <c r="AB406" s="82"/>
      <c r="AC406" s="82"/>
      <c r="AD406" s="82"/>
      <c r="AE406" s="82"/>
      <c r="AF406" s="82"/>
      <c r="AG406" s="82"/>
      <c r="AH406" s="82"/>
      <c r="AI406" s="82"/>
      <c r="AJ406" s="82"/>
      <c r="AK406" s="82"/>
      <c r="AL406" s="82"/>
      <c r="AM406" s="82"/>
      <c r="AN406" s="82"/>
      <c r="AO406" s="82"/>
      <c r="AP406" s="82"/>
      <c r="AQ406" s="82"/>
      <c r="AR406" s="82"/>
      <c r="AS406" s="82"/>
      <c r="AT406" s="82"/>
      <c r="AU406" s="82"/>
    </row>
    <row r="407" spans="1:47" s="47" customFormat="1">
      <c r="A407" s="76"/>
      <c r="O407" s="82"/>
      <c r="P407" s="82"/>
      <c r="Q407" s="82"/>
      <c r="R407" s="82"/>
      <c r="S407" s="82"/>
      <c r="T407" s="82"/>
      <c r="U407" s="82"/>
      <c r="V407" s="82"/>
      <c r="W407" s="82"/>
      <c r="X407" s="82"/>
      <c r="Y407" s="82"/>
      <c r="Z407" s="82"/>
      <c r="AA407" s="82"/>
      <c r="AB407" s="82"/>
      <c r="AC407" s="82"/>
      <c r="AD407" s="82"/>
      <c r="AE407" s="82"/>
      <c r="AF407" s="82"/>
      <c r="AG407" s="82"/>
      <c r="AH407" s="82"/>
      <c r="AI407" s="82"/>
      <c r="AJ407" s="82"/>
      <c r="AK407" s="82"/>
      <c r="AL407" s="82"/>
      <c r="AM407" s="82"/>
      <c r="AN407" s="82"/>
      <c r="AO407" s="82"/>
      <c r="AP407" s="82"/>
      <c r="AQ407" s="82"/>
      <c r="AR407" s="82"/>
      <c r="AS407" s="82"/>
      <c r="AT407" s="82"/>
      <c r="AU407" s="82"/>
    </row>
    <row r="408" spans="1:47" s="47" customFormat="1">
      <c r="A408" s="76"/>
      <c r="O408" s="82"/>
      <c r="P408" s="82"/>
      <c r="Q408" s="82"/>
      <c r="R408" s="82"/>
      <c r="S408" s="82"/>
      <c r="T408" s="82"/>
      <c r="U408" s="82"/>
      <c r="V408" s="82"/>
      <c r="W408" s="82"/>
      <c r="X408" s="82"/>
      <c r="Y408" s="82"/>
      <c r="Z408" s="82"/>
      <c r="AA408" s="82"/>
      <c r="AB408" s="82"/>
      <c r="AC408" s="82"/>
      <c r="AD408" s="82"/>
      <c r="AE408" s="82"/>
      <c r="AF408" s="82"/>
      <c r="AG408" s="82"/>
      <c r="AH408" s="82"/>
      <c r="AI408" s="82"/>
      <c r="AJ408" s="82"/>
      <c r="AK408" s="82"/>
      <c r="AL408" s="82"/>
      <c r="AM408" s="82"/>
      <c r="AN408" s="82"/>
      <c r="AO408" s="82"/>
      <c r="AP408" s="82"/>
      <c r="AQ408" s="82"/>
      <c r="AR408" s="82"/>
      <c r="AS408" s="82"/>
      <c r="AT408" s="82"/>
      <c r="AU408" s="82"/>
    </row>
    <row r="409" spans="1:47" s="47" customFormat="1">
      <c r="A409" s="76"/>
      <c r="O409" s="82"/>
      <c r="P409" s="82"/>
      <c r="Q409" s="82"/>
      <c r="R409" s="82"/>
      <c r="S409" s="82"/>
      <c r="T409" s="82"/>
      <c r="U409" s="82"/>
      <c r="V409" s="82"/>
      <c r="W409" s="82"/>
      <c r="X409" s="82"/>
      <c r="Y409" s="82"/>
      <c r="Z409" s="82"/>
      <c r="AA409" s="82"/>
      <c r="AB409" s="82"/>
      <c r="AC409" s="82"/>
      <c r="AD409" s="82"/>
      <c r="AE409" s="82"/>
      <c r="AF409" s="82"/>
      <c r="AG409" s="82"/>
      <c r="AH409" s="82"/>
      <c r="AI409" s="82"/>
      <c r="AJ409" s="82"/>
      <c r="AK409" s="82"/>
      <c r="AL409" s="82"/>
      <c r="AM409" s="82"/>
      <c r="AN409" s="82"/>
      <c r="AO409" s="82"/>
      <c r="AP409" s="82"/>
      <c r="AQ409" s="82"/>
      <c r="AR409" s="82"/>
      <c r="AS409" s="82"/>
      <c r="AT409" s="82"/>
      <c r="AU409" s="82"/>
    </row>
    <row r="410" spans="1:47" s="47" customFormat="1">
      <c r="A410" s="76"/>
      <c r="O410" s="82"/>
      <c r="P410" s="82"/>
      <c r="Q410" s="82"/>
      <c r="R410" s="82"/>
      <c r="S410" s="82"/>
      <c r="T410" s="82"/>
      <c r="U410" s="82"/>
      <c r="V410" s="82"/>
      <c r="W410" s="82"/>
      <c r="X410" s="82"/>
      <c r="Y410" s="82"/>
      <c r="Z410" s="82"/>
      <c r="AA410" s="82"/>
      <c r="AB410" s="82"/>
      <c r="AC410" s="82"/>
      <c r="AD410" s="82"/>
      <c r="AE410" s="82"/>
      <c r="AF410" s="82"/>
      <c r="AG410" s="82"/>
      <c r="AH410" s="82"/>
      <c r="AI410" s="82"/>
      <c r="AJ410" s="82"/>
      <c r="AK410" s="82"/>
      <c r="AL410" s="82"/>
      <c r="AM410" s="82"/>
      <c r="AN410" s="82"/>
      <c r="AO410" s="82"/>
      <c r="AP410" s="82"/>
      <c r="AQ410" s="82"/>
      <c r="AR410" s="82"/>
      <c r="AS410" s="82"/>
      <c r="AT410" s="82"/>
      <c r="AU410" s="82"/>
    </row>
    <row r="411" spans="1:47" s="47" customFormat="1">
      <c r="A411" s="76"/>
      <c r="O411" s="82"/>
      <c r="P411" s="82"/>
      <c r="Q411" s="82"/>
      <c r="R411" s="82"/>
      <c r="S411" s="82"/>
      <c r="T411" s="82"/>
      <c r="U411" s="82"/>
      <c r="V411" s="82"/>
      <c r="W411" s="82"/>
      <c r="X411" s="82"/>
      <c r="Y411" s="82"/>
      <c r="Z411" s="82"/>
      <c r="AA411" s="82"/>
      <c r="AB411" s="82"/>
      <c r="AC411" s="82"/>
      <c r="AD411" s="82"/>
      <c r="AE411" s="82"/>
      <c r="AF411" s="82"/>
      <c r="AG411" s="82"/>
      <c r="AH411" s="82"/>
      <c r="AI411" s="82"/>
      <c r="AJ411" s="82"/>
      <c r="AK411" s="82"/>
      <c r="AL411" s="82"/>
      <c r="AM411" s="82"/>
      <c r="AN411" s="82"/>
      <c r="AO411" s="82"/>
      <c r="AP411" s="82"/>
      <c r="AQ411" s="82"/>
      <c r="AR411" s="82"/>
      <c r="AS411" s="82"/>
      <c r="AT411" s="82"/>
      <c r="AU411" s="82"/>
    </row>
    <row r="412" spans="1:47" s="47" customFormat="1">
      <c r="A412" s="76"/>
      <c r="O412" s="82"/>
      <c r="P412" s="82"/>
      <c r="Q412" s="82"/>
      <c r="R412" s="82"/>
      <c r="S412" s="82"/>
      <c r="T412" s="82"/>
      <c r="U412" s="82"/>
      <c r="V412" s="82"/>
      <c r="W412" s="82"/>
      <c r="X412" s="82"/>
      <c r="Y412" s="82"/>
      <c r="Z412" s="82"/>
      <c r="AA412" s="82"/>
      <c r="AB412" s="82"/>
      <c r="AC412" s="82"/>
      <c r="AD412" s="82"/>
      <c r="AE412" s="82"/>
      <c r="AF412" s="82"/>
      <c r="AG412" s="82"/>
      <c r="AH412" s="82"/>
      <c r="AI412" s="82"/>
      <c r="AJ412" s="82"/>
      <c r="AK412" s="82"/>
      <c r="AL412" s="82"/>
      <c r="AM412" s="82"/>
      <c r="AN412" s="82"/>
      <c r="AO412" s="82"/>
      <c r="AP412" s="82"/>
      <c r="AQ412" s="82"/>
      <c r="AR412" s="82"/>
      <c r="AS412" s="82"/>
      <c r="AT412" s="82"/>
      <c r="AU412" s="82"/>
    </row>
    <row r="413" spans="1:47" s="47" customFormat="1">
      <c r="A413" s="76"/>
      <c r="O413" s="82"/>
      <c r="P413" s="82"/>
      <c r="Q413" s="82"/>
      <c r="R413" s="82"/>
      <c r="S413" s="82"/>
      <c r="T413" s="82"/>
      <c r="U413" s="82"/>
      <c r="V413" s="82"/>
      <c r="W413" s="82"/>
      <c r="X413" s="82"/>
      <c r="Y413" s="82"/>
      <c r="Z413" s="82"/>
      <c r="AA413" s="82"/>
      <c r="AB413" s="82"/>
      <c r="AC413" s="82"/>
      <c r="AD413" s="82"/>
      <c r="AE413" s="82"/>
      <c r="AF413" s="82"/>
      <c r="AG413" s="82"/>
      <c r="AH413" s="82"/>
      <c r="AI413" s="82"/>
      <c r="AJ413" s="82"/>
      <c r="AK413" s="82"/>
      <c r="AL413" s="82"/>
      <c r="AM413" s="82"/>
      <c r="AN413" s="82"/>
      <c r="AO413" s="82"/>
      <c r="AP413" s="82"/>
      <c r="AQ413" s="82"/>
      <c r="AR413" s="82"/>
      <c r="AS413" s="82"/>
      <c r="AT413" s="82"/>
      <c r="AU413" s="82"/>
    </row>
    <row r="414" spans="1:47" s="47" customFormat="1">
      <c r="A414" s="76"/>
      <c r="O414" s="82"/>
      <c r="P414" s="82"/>
      <c r="Q414" s="82"/>
      <c r="R414" s="82"/>
      <c r="S414" s="82"/>
      <c r="T414" s="82"/>
      <c r="U414" s="82"/>
      <c r="V414" s="82"/>
      <c r="W414" s="82"/>
      <c r="X414" s="82"/>
      <c r="Y414" s="82"/>
      <c r="Z414" s="82"/>
      <c r="AA414" s="82"/>
      <c r="AB414" s="82"/>
      <c r="AC414" s="82"/>
      <c r="AD414" s="82"/>
      <c r="AE414" s="82"/>
      <c r="AF414" s="82"/>
      <c r="AG414" s="82"/>
      <c r="AH414" s="82"/>
      <c r="AI414" s="82"/>
      <c r="AJ414" s="82"/>
      <c r="AK414" s="82"/>
      <c r="AL414" s="82"/>
      <c r="AM414" s="82"/>
      <c r="AN414" s="82"/>
      <c r="AO414" s="82"/>
      <c r="AP414" s="82"/>
      <c r="AQ414" s="82"/>
      <c r="AR414" s="82"/>
      <c r="AS414" s="82"/>
      <c r="AT414" s="82"/>
      <c r="AU414" s="82"/>
    </row>
    <row r="415" spans="1:47" s="47" customFormat="1">
      <c r="A415" s="76"/>
      <c r="O415" s="82"/>
      <c r="P415" s="82"/>
      <c r="Q415" s="82"/>
      <c r="R415" s="82"/>
      <c r="S415" s="82"/>
      <c r="T415" s="82"/>
      <c r="U415" s="82"/>
      <c r="V415" s="82"/>
      <c r="W415" s="82"/>
      <c r="X415" s="82"/>
      <c r="Y415" s="82"/>
      <c r="Z415" s="82"/>
      <c r="AA415" s="82"/>
      <c r="AB415" s="82"/>
      <c r="AC415" s="82"/>
      <c r="AD415" s="82"/>
      <c r="AE415" s="82"/>
      <c r="AF415" s="82"/>
      <c r="AG415" s="82"/>
      <c r="AH415" s="82"/>
      <c r="AI415" s="82"/>
      <c r="AJ415" s="82"/>
      <c r="AK415" s="82"/>
      <c r="AL415" s="82"/>
      <c r="AM415" s="82"/>
      <c r="AN415" s="82"/>
      <c r="AO415" s="82"/>
      <c r="AP415" s="82"/>
      <c r="AQ415" s="82"/>
      <c r="AR415" s="82"/>
      <c r="AS415" s="82"/>
      <c r="AT415" s="82"/>
      <c r="AU415" s="82"/>
    </row>
    <row r="416" spans="1:47" s="47" customFormat="1">
      <c r="A416" s="76"/>
      <c r="O416" s="82"/>
      <c r="P416" s="82"/>
      <c r="Q416" s="82"/>
      <c r="R416" s="82"/>
      <c r="S416" s="82"/>
      <c r="T416" s="82"/>
      <c r="U416" s="82"/>
      <c r="V416" s="82"/>
      <c r="W416" s="82"/>
      <c r="X416" s="82"/>
      <c r="Y416" s="82"/>
      <c r="Z416" s="82"/>
      <c r="AA416" s="82"/>
      <c r="AB416" s="82"/>
      <c r="AC416" s="82"/>
      <c r="AD416" s="82"/>
      <c r="AE416" s="82"/>
      <c r="AF416" s="82"/>
      <c r="AG416" s="82"/>
      <c r="AH416" s="82"/>
      <c r="AI416" s="82"/>
      <c r="AJ416" s="82"/>
      <c r="AK416" s="82"/>
      <c r="AL416" s="82"/>
      <c r="AM416" s="82"/>
      <c r="AN416" s="82"/>
      <c r="AO416" s="82"/>
      <c r="AP416" s="82"/>
      <c r="AQ416" s="82"/>
      <c r="AR416" s="82"/>
      <c r="AS416" s="82"/>
      <c r="AT416" s="82"/>
      <c r="AU416" s="82"/>
    </row>
    <row r="417" spans="1:47" s="47" customFormat="1">
      <c r="A417" s="76"/>
      <c r="O417" s="82"/>
      <c r="P417" s="82"/>
      <c r="Q417" s="82"/>
      <c r="R417" s="82"/>
      <c r="S417" s="82"/>
      <c r="T417" s="82"/>
      <c r="U417" s="82"/>
      <c r="V417" s="82"/>
      <c r="W417" s="82"/>
      <c r="X417" s="82"/>
      <c r="Y417" s="82"/>
      <c r="Z417" s="82"/>
      <c r="AA417" s="82"/>
      <c r="AB417" s="82"/>
      <c r="AC417" s="82"/>
      <c r="AD417" s="82"/>
      <c r="AE417" s="82"/>
      <c r="AF417" s="82"/>
      <c r="AG417" s="82"/>
      <c r="AH417" s="82"/>
      <c r="AI417" s="82"/>
      <c r="AJ417" s="82"/>
      <c r="AK417" s="82"/>
      <c r="AL417" s="82"/>
      <c r="AM417" s="82"/>
      <c r="AN417" s="82"/>
      <c r="AO417" s="82"/>
      <c r="AP417" s="82"/>
      <c r="AQ417" s="82"/>
      <c r="AR417" s="82"/>
      <c r="AS417" s="82"/>
      <c r="AT417" s="82"/>
      <c r="AU417" s="82"/>
    </row>
    <row r="418" spans="1:47" s="47" customFormat="1">
      <c r="A418" s="76"/>
      <c r="O418" s="82"/>
      <c r="P418" s="82"/>
      <c r="Q418" s="82"/>
      <c r="R418" s="82"/>
      <c r="S418" s="82"/>
      <c r="T418" s="82"/>
      <c r="U418" s="82"/>
      <c r="V418" s="82"/>
      <c r="W418" s="82"/>
      <c r="X418" s="82"/>
      <c r="Y418" s="82"/>
      <c r="Z418" s="82"/>
      <c r="AA418" s="82"/>
      <c r="AB418" s="82"/>
      <c r="AC418" s="82"/>
      <c r="AD418" s="82"/>
      <c r="AE418" s="82"/>
      <c r="AF418" s="82"/>
      <c r="AG418" s="82"/>
      <c r="AH418" s="82"/>
      <c r="AI418" s="82"/>
      <c r="AJ418" s="82"/>
      <c r="AK418" s="82"/>
      <c r="AL418" s="82"/>
      <c r="AM418" s="82"/>
      <c r="AN418" s="82"/>
      <c r="AO418" s="82"/>
      <c r="AP418" s="82"/>
      <c r="AQ418" s="82"/>
      <c r="AR418" s="82"/>
      <c r="AS418" s="82"/>
      <c r="AT418" s="82"/>
      <c r="AU418" s="82"/>
    </row>
    <row r="419" spans="1:47" s="47" customFormat="1">
      <c r="A419" s="76"/>
      <c r="O419" s="82"/>
      <c r="P419" s="82"/>
      <c r="Q419" s="82"/>
      <c r="R419" s="82"/>
      <c r="S419" s="82"/>
      <c r="T419" s="82"/>
      <c r="U419" s="82"/>
      <c r="V419" s="82"/>
      <c r="W419" s="82"/>
      <c r="X419" s="82"/>
      <c r="Y419" s="82"/>
      <c r="Z419" s="82"/>
      <c r="AA419" s="82"/>
      <c r="AB419" s="82"/>
      <c r="AC419" s="82"/>
      <c r="AD419" s="82"/>
      <c r="AE419" s="82"/>
      <c r="AF419" s="82"/>
      <c r="AG419" s="82"/>
      <c r="AH419" s="82"/>
      <c r="AI419" s="82"/>
      <c r="AJ419" s="82"/>
      <c r="AK419" s="82"/>
      <c r="AL419" s="82"/>
      <c r="AM419" s="82"/>
      <c r="AN419" s="82"/>
      <c r="AO419" s="82"/>
      <c r="AP419" s="82"/>
      <c r="AQ419" s="82"/>
      <c r="AR419" s="82"/>
      <c r="AS419" s="82"/>
      <c r="AT419" s="82"/>
      <c r="AU419" s="82"/>
    </row>
    <row r="420" spans="1:47" s="47" customFormat="1">
      <c r="A420" s="76"/>
      <c r="O420" s="82"/>
      <c r="P420" s="82"/>
      <c r="Q420" s="82"/>
      <c r="R420" s="82"/>
      <c r="S420" s="82"/>
      <c r="T420" s="82"/>
      <c r="U420" s="82"/>
      <c r="V420" s="82"/>
      <c r="W420" s="82"/>
      <c r="X420" s="82"/>
      <c r="Y420" s="82"/>
      <c r="Z420" s="82"/>
      <c r="AA420" s="82"/>
      <c r="AB420" s="82"/>
      <c r="AC420" s="82"/>
      <c r="AD420" s="82"/>
      <c r="AE420" s="82"/>
      <c r="AF420" s="82"/>
      <c r="AG420" s="82"/>
      <c r="AH420" s="82"/>
      <c r="AI420" s="82"/>
      <c r="AJ420" s="82"/>
      <c r="AK420" s="82"/>
      <c r="AL420" s="82"/>
      <c r="AM420" s="82"/>
      <c r="AN420" s="82"/>
      <c r="AO420" s="82"/>
      <c r="AP420" s="82"/>
      <c r="AQ420" s="82"/>
      <c r="AR420" s="82"/>
      <c r="AS420" s="82"/>
      <c r="AT420" s="82"/>
      <c r="AU420" s="82"/>
    </row>
    <row r="421" spans="1:47" s="47" customFormat="1">
      <c r="A421" s="76"/>
      <c r="O421" s="82"/>
      <c r="P421" s="82"/>
      <c r="Q421" s="82"/>
      <c r="R421" s="82"/>
      <c r="S421" s="82"/>
      <c r="T421" s="82"/>
      <c r="U421" s="82"/>
      <c r="V421" s="82"/>
      <c r="W421" s="82"/>
      <c r="X421" s="82"/>
      <c r="Y421" s="82"/>
      <c r="Z421" s="82"/>
      <c r="AA421" s="82"/>
      <c r="AB421" s="82"/>
      <c r="AC421" s="82"/>
      <c r="AD421" s="82"/>
      <c r="AE421" s="82"/>
      <c r="AF421" s="82"/>
      <c r="AG421" s="82"/>
      <c r="AH421" s="82"/>
      <c r="AI421" s="82"/>
      <c r="AJ421" s="82"/>
      <c r="AK421" s="82"/>
      <c r="AL421" s="82"/>
      <c r="AM421" s="82"/>
      <c r="AN421" s="82"/>
      <c r="AO421" s="82"/>
      <c r="AP421" s="82"/>
      <c r="AQ421" s="82"/>
      <c r="AR421" s="82"/>
      <c r="AS421" s="82"/>
      <c r="AT421" s="82"/>
      <c r="AU421" s="82"/>
    </row>
    <row r="422" spans="1:47" s="47" customFormat="1">
      <c r="A422" s="76"/>
      <c r="O422" s="82"/>
      <c r="P422" s="82"/>
      <c r="Q422" s="82"/>
      <c r="R422" s="82"/>
      <c r="S422" s="82"/>
      <c r="T422" s="82"/>
      <c r="U422" s="82"/>
      <c r="V422" s="82"/>
      <c r="W422" s="82"/>
      <c r="X422" s="82"/>
      <c r="Y422" s="82"/>
      <c r="Z422" s="82"/>
      <c r="AA422" s="82"/>
      <c r="AB422" s="82"/>
      <c r="AC422" s="82"/>
      <c r="AD422" s="82"/>
      <c r="AE422" s="82"/>
      <c r="AF422" s="82"/>
      <c r="AG422" s="82"/>
      <c r="AH422" s="82"/>
      <c r="AI422" s="82"/>
      <c r="AJ422" s="82"/>
      <c r="AK422" s="82"/>
      <c r="AL422" s="82"/>
      <c r="AM422" s="82"/>
      <c r="AN422" s="82"/>
      <c r="AO422" s="82"/>
      <c r="AP422" s="82"/>
      <c r="AQ422" s="82"/>
      <c r="AR422" s="82"/>
      <c r="AS422" s="82"/>
      <c r="AT422" s="82"/>
      <c r="AU422" s="82"/>
    </row>
    <row r="423" spans="1:47" s="47" customFormat="1">
      <c r="A423" s="76"/>
      <c r="O423" s="82"/>
      <c r="P423" s="82"/>
      <c r="Q423" s="82"/>
      <c r="R423" s="82"/>
      <c r="S423" s="82"/>
      <c r="T423" s="82"/>
      <c r="U423" s="82"/>
      <c r="V423" s="82"/>
      <c r="W423" s="82"/>
      <c r="X423" s="82"/>
      <c r="Y423" s="82"/>
      <c r="Z423" s="82"/>
      <c r="AA423" s="82"/>
      <c r="AB423" s="82"/>
      <c r="AC423" s="82"/>
      <c r="AD423" s="82"/>
      <c r="AE423" s="82"/>
      <c r="AF423" s="82"/>
      <c r="AG423" s="82"/>
      <c r="AH423" s="82"/>
      <c r="AI423" s="82"/>
      <c r="AJ423" s="82"/>
      <c r="AK423" s="82"/>
      <c r="AL423" s="82"/>
      <c r="AM423" s="82"/>
      <c r="AN423" s="82"/>
      <c r="AO423" s="82"/>
      <c r="AP423" s="82"/>
      <c r="AQ423" s="82"/>
      <c r="AR423" s="82"/>
      <c r="AS423" s="82"/>
      <c r="AT423" s="82"/>
      <c r="AU423" s="82"/>
    </row>
    <row r="424" spans="1:47" s="47" customFormat="1">
      <c r="A424" s="76"/>
      <c r="O424" s="82"/>
      <c r="P424" s="82"/>
      <c r="Q424" s="82"/>
      <c r="R424" s="82"/>
      <c r="S424" s="82"/>
      <c r="T424" s="82"/>
      <c r="U424" s="82"/>
      <c r="V424" s="82"/>
      <c r="W424" s="82"/>
      <c r="X424" s="82"/>
      <c r="Y424" s="82"/>
      <c r="Z424" s="82"/>
      <c r="AA424" s="82"/>
      <c r="AB424" s="82"/>
      <c r="AC424" s="82"/>
      <c r="AD424" s="82"/>
      <c r="AE424" s="82"/>
      <c r="AF424" s="82"/>
      <c r="AG424" s="82"/>
      <c r="AH424" s="82"/>
      <c r="AI424" s="82"/>
      <c r="AJ424" s="82"/>
      <c r="AK424" s="82"/>
      <c r="AL424" s="82"/>
      <c r="AM424" s="82"/>
      <c r="AN424" s="82"/>
      <c r="AO424" s="82"/>
      <c r="AP424" s="82"/>
      <c r="AQ424" s="82"/>
      <c r="AR424" s="82"/>
      <c r="AS424" s="82"/>
      <c r="AT424" s="82"/>
      <c r="AU424" s="82"/>
    </row>
    <row r="425" spans="1:47" s="47" customFormat="1">
      <c r="A425" s="76"/>
      <c r="O425" s="82"/>
      <c r="P425" s="82"/>
      <c r="Q425" s="82"/>
      <c r="R425" s="82"/>
      <c r="S425" s="82"/>
      <c r="T425" s="82"/>
      <c r="U425" s="82"/>
      <c r="V425" s="82"/>
      <c r="W425" s="82"/>
      <c r="X425" s="82"/>
      <c r="Y425" s="82"/>
      <c r="Z425" s="82"/>
      <c r="AA425" s="82"/>
      <c r="AB425" s="82"/>
      <c r="AC425" s="82"/>
      <c r="AD425" s="82"/>
      <c r="AE425" s="82"/>
      <c r="AF425" s="82"/>
      <c r="AG425" s="82"/>
      <c r="AH425" s="82"/>
      <c r="AI425" s="82"/>
      <c r="AJ425" s="82"/>
      <c r="AK425" s="82"/>
      <c r="AL425" s="82"/>
      <c r="AM425" s="82"/>
      <c r="AN425" s="82"/>
      <c r="AO425" s="82"/>
      <c r="AP425" s="82"/>
      <c r="AQ425" s="82"/>
      <c r="AR425" s="82"/>
      <c r="AS425" s="82"/>
      <c r="AT425" s="82"/>
      <c r="AU425" s="82"/>
    </row>
    <row r="426" spans="1:47" s="47" customFormat="1">
      <c r="A426" s="76"/>
      <c r="O426" s="82"/>
      <c r="P426" s="82"/>
      <c r="Q426" s="82"/>
      <c r="R426" s="82"/>
      <c r="S426" s="82"/>
      <c r="T426" s="82"/>
      <c r="U426" s="82"/>
      <c r="V426" s="82"/>
      <c r="W426" s="82"/>
      <c r="X426" s="82"/>
      <c r="Y426" s="82"/>
      <c r="Z426" s="82"/>
      <c r="AA426" s="82"/>
      <c r="AB426" s="82"/>
      <c r="AC426" s="82"/>
      <c r="AD426" s="82"/>
      <c r="AE426" s="82"/>
      <c r="AF426" s="82"/>
      <c r="AG426" s="82"/>
      <c r="AH426" s="82"/>
      <c r="AI426" s="82"/>
      <c r="AJ426" s="82"/>
      <c r="AK426" s="82"/>
      <c r="AL426" s="82"/>
      <c r="AM426" s="82"/>
      <c r="AN426" s="82"/>
      <c r="AO426" s="82"/>
      <c r="AP426" s="82"/>
      <c r="AQ426" s="82"/>
      <c r="AR426" s="82"/>
      <c r="AS426" s="82"/>
      <c r="AT426" s="82"/>
      <c r="AU426" s="82"/>
    </row>
    <row r="427" spans="1:47" s="47" customFormat="1">
      <c r="A427" s="76"/>
      <c r="O427" s="82"/>
      <c r="P427" s="82"/>
      <c r="Q427" s="82"/>
      <c r="R427" s="82"/>
      <c r="S427" s="82"/>
      <c r="T427" s="82"/>
      <c r="U427" s="82"/>
      <c r="V427" s="82"/>
      <c r="W427" s="82"/>
      <c r="X427" s="82"/>
      <c r="Y427" s="82"/>
      <c r="Z427" s="82"/>
      <c r="AA427" s="82"/>
      <c r="AB427" s="82"/>
      <c r="AC427" s="82"/>
      <c r="AD427" s="82"/>
      <c r="AE427" s="82"/>
      <c r="AF427" s="82"/>
      <c r="AG427" s="82"/>
      <c r="AH427" s="82"/>
      <c r="AI427" s="82"/>
      <c r="AJ427" s="82"/>
      <c r="AK427" s="82"/>
      <c r="AL427" s="82"/>
      <c r="AM427" s="82"/>
      <c r="AN427" s="82"/>
      <c r="AO427" s="82"/>
      <c r="AP427" s="82"/>
      <c r="AQ427" s="82"/>
      <c r="AR427" s="82"/>
      <c r="AS427" s="82"/>
      <c r="AT427" s="82"/>
      <c r="AU427" s="82"/>
    </row>
    <row r="428" spans="1:47" s="47" customFormat="1">
      <c r="A428" s="76"/>
      <c r="O428" s="82"/>
      <c r="P428" s="82"/>
      <c r="Q428" s="82"/>
      <c r="R428" s="82"/>
      <c r="S428" s="82"/>
      <c r="T428" s="82"/>
      <c r="U428" s="82"/>
      <c r="V428" s="82"/>
      <c r="W428" s="82"/>
      <c r="X428" s="82"/>
      <c r="Y428" s="82"/>
      <c r="Z428" s="82"/>
      <c r="AA428" s="82"/>
      <c r="AB428" s="82"/>
      <c r="AC428" s="82"/>
      <c r="AD428" s="82"/>
      <c r="AE428" s="82"/>
      <c r="AF428" s="82"/>
      <c r="AG428" s="82"/>
      <c r="AH428" s="82"/>
      <c r="AI428" s="82"/>
      <c r="AJ428" s="82"/>
      <c r="AK428" s="82"/>
      <c r="AL428" s="82"/>
      <c r="AM428" s="82"/>
      <c r="AN428" s="82"/>
      <c r="AO428" s="82"/>
      <c r="AP428" s="82"/>
      <c r="AQ428" s="82"/>
      <c r="AR428" s="82"/>
      <c r="AS428" s="82"/>
      <c r="AT428" s="82"/>
      <c r="AU428" s="82"/>
    </row>
    <row r="429" spans="1:47" s="47" customFormat="1">
      <c r="A429" s="76"/>
      <c r="O429" s="82"/>
      <c r="P429" s="82"/>
      <c r="Q429" s="82"/>
      <c r="R429" s="82"/>
      <c r="S429" s="82"/>
      <c r="T429" s="82"/>
      <c r="U429" s="82"/>
      <c r="V429" s="82"/>
      <c r="W429" s="82"/>
      <c r="X429" s="82"/>
      <c r="Y429" s="82"/>
      <c r="Z429" s="82"/>
      <c r="AA429" s="82"/>
      <c r="AB429" s="82"/>
      <c r="AC429" s="82"/>
      <c r="AD429" s="82"/>
      <c r="AE429" s="82"/>
      <c r="AF429" s="82"/>
      <c r="AG429" s="82"/>
      <c r="AH429" s="82"/>
      <c r="AI429" s="82"/>
      <c r="AJ429" s="82"/>
      <c r="AK429" s="82"/>
      <c r="AL429" s="82"/>
      <c r="AM429" s="82"/>
      <c r="AN429" s="82"/>
      <c r="AO429" s="82"/>
      <c r="AP429" s="82"/>
      <c r="AQ429" s="82"/>
      <c r="AR429" s="82"/>
      <c r="AS429" s="82"/>
      <c r="AT429" s="82"/>
      <c r="AU429" s="82"/>
    </row>
    <row r="430" spans="1:47" s="47" customFormat="1">
      <c r="A430" s="76"/>
      <c r="O430" s="82"/>
      <c r="P430" s="82"/>
      <c r="Q430" s="82"/>
      <c r="R430" s="82"/>
      <c r="S430" s="82"/>
      <c r="T430" s="82"/>
      <c r="U430" s="82"/>
      <c r="V430" s="82"/>
      <c r="W430" s="82"/>
      <c r="X430" s="82"/>
      <c r="Y430" s="82"/>
      <c r="Z430" s="82"/>
      <c r="AA430" s="82"/>
      <c r="AB430" s="82"/>
      <c r="AC430" s="82"/>
      <c r="AD430" s="82"/>
      <c r="AE430" s="82"/>
      <c r="AF430" s="82"/>
      <c r="AG430" s="82"/>
      <c r="AH430" s="82"/>
      <c r="AI430" s="82"/>
      <c r="AJ430" s="82"/>
      <c r="AK430" s="82"/>
      <c r="AL430" s="82"/>
      <c r="AM430" s="82"/>
      <c r="AN430" s="82"/>
      <c r="AO430" s="82"/>
      <c r="AP430" s="82"/>
      <c r="AQ430" s="82"/>
      <c r="AR430" s="82"/>
      <c r="AS430" s="82"/>
      <c r="AT430" s="82"/>
      <c r="AU430" s="82"/>
    </row>
    <row r="431" spans="1:47" s="47" customFormat="1">
      <c r="A431" s="76"/>
      <c r="O431" s="82"/>
      <c r="P431" s="82"/>
      <c r="Q431" s="82"/>
      <c r="R431" s="82"/>
      <c r="S431" s="82"/>
      <c r="T431" s="82"/>
      <c r="U431" s="82"/>
      <c r="V431" s="82"/>
      <c r="W431" s="82"/>
      <c r="X431" s="82"/>
      <c r="Y431" s="82"/>
      <c r="Z431" s="82"/>
      <c r="AA431" s="82"/>
      <c r="AB431" s="82"/>
      <c r="AC431" s="82"/>
      <c r="AD431" s="82"/>
      <c r="AE431" s="82"/>
      <c r="AF431" s="82"/>
      <c r="AG431" s="82"/>
      <c r="AH431" s="82"/>
      <c r="AI431" s="82"/>
      <c r="AJ431" s="82"/>
      <c r="AK431" s="82"/>
      <c r="AL431" s="82"/>
      <c r="AM431" s="82"/>
      <c r="AN431" s="82"/>
      <c r="AO431" s="82"/>
      <c r="AP431" s="82"/>
      <c r="AQ431" s="82"/>
      <c r="AR431" s="82"/>
      <c r="AS431" s="82"/>
      <c r="AT431" s="82"/>
      <c r="AU431" s="82"/>
    </row>
    <row r="432" spans="1:47" s="47" customFormat="1">
      <c r="A432" s="76"/>
      <c r="O432" s="82"/>
      <c r="P432" s="82"/>
      <c r="Q432" s="82"/>
      <c r="R432" s="82"/>
      <c r="S432" s="82"/>
      <c r="T432" s="82"/>
      <c r="U432" s="82"/>
      <c r="V432" s="82"/>
      <c r="W432" s="82"/>
      <c r="X432" s="82"/>
      <c r="Y432" s="82"/>
      <c r="Z432" s="82"/>
      <c r="AA432" s="82"/>
      <c r="AB432" s="82"/>
      <c r="AC432" s="82"/>
      <c r="AD432" s="82"/>
      <c r="AE432" s="82"/>
      <c r="AF432" s="82"/>
      <c r="AG432" s="82"/>
      <c r="AH432" s="82"/>
      <c r="AI432" s="82"/>
      <c r="AJ432" s="82"/>
      <c r="AK432" s="82"/>
      <c r="AL432" s="82"/>
      <c r="AM432" s="82"/>
      <c r="AN432" s="82"/>
      <c r="AO432" s="82"/>
      <c r="AP432" s="82"/>
      <c r="AQ432" s="82"/>
      <c r="AR432" s="82"/>
      <c r="AS432" s="82"/>
      <c r="AT432" s="82"/>
      <c r="AU432" s="82"/>
    </row>
    <row r="433" spans="1:47" s="47" customFormat="1">
      <c r="A433" s="76"/>
      <c r="O433" s="82"/>
      <c r="P433" s="82"/>
      <c r="Q433" s="82"/>
      <c r="R433" s="82"/>
      <c r="S433" s="82"/>
      <c r="T433" s="82"/>
      <c r="U433" s="82"/>
      <c r="V433" s="82"/>
      <c r="W433" s="82"/>
      <c r="X433" s="82"/>
      <c r="Y433" s="82"/>
      <c r="Z433" s="82"/>
      <c r="AA433" s="82"/>
      <c r="AB433" s="82"/>
      <c r="AC433" s="82"/>
      <c r="AD433" s="82"/>
      <c r="AE433" s="82"/>
      <c r="AF433" s="82"/>
      <c r="AG433" s="82"/>
      <c r="AH433" s="82"/>
      <c r="AI433" s="82"/>
      <c r="AJ433" s="82"/>
      <c r="AK433" s="82"/>
      <c r="AL433" s="82"/>
      <c r="AM433" s="82"/>
      <c r="AN433" s="82"/>
      <c r="AO433" s="82"/>
      <c r="AP433" s="82"/>
      <c r="AQ433" s="82"/>
      <c r="AR433" s="82"/>
      <c r="AS433" s="82"/>
      <c r="AT433" s="82"/>
      <c r="AU433" s="82"/>
    </row>
    <row r="434" spans="1:47" s="47" customFormat="1">
      <c r="A434" s="76"/>
      <c r="O434" s="82"/>
      <c r="P434" s="82"/>
      <c r="Q434" s="82"/>
      <c r="R434" s="82"/>
      <c r="S434" s="82"/>
      <c r="T434" s="82"/>
      <c r="U434" s="82"/>
      <c r="V434" s="82"/>
      <c r="W434" s="82"/>
      <c r="X434" s="82"/>
      <c r="Y434" s="82"/>
      <c r="Z434" s="82"/>
      <c r="AA434" s="82"/>
      <c r="AB434" s="82"/>
      <c r="AC434" s="82"/>
      <c r="AD434" s="82"/>
      <c r="AE434" s="82"/>
      <c r="AF434" s="82"/>
      <c r="AG434" s="82"/>
      <c r="AH434" s="82"/>
      <c r="AI434" s="82"/>
      <c r="AJ434" s="82"/>
      <c r="AK434" s="82"/>
      <c r="AL434" s="82"/>
      <c r="AM434" s="82"/>
      <c r="AN434" s="82"/>
      <c r="AO434" s="82"/>
      <c r="AP434" s="82"/>
      <c r="AQ434" s="82"/>
      <c r="AR434" s="82"/>
      <c r="AS434" s="82"/>
      <c r="AT434" s="82"/>
      <c r="AU434" s="82"/>
    </row>
    <row r="435" spans="1:47" s="47" customFormat="1">
      <c r="A435" s="76"/>
      <c r="O435" s="82"/>
      <c r="P435" s="82"/>
      <c r="Q435" s="82"/>
      <c r="R435" s="82"/>
      <c r="S435" s="82"/>
      <c r="T435" s="82"/>
      <c r="U435" s="82"/>
      <c r="V435" s="82"/>
      <c r="W435" s="82"/>
      <c r="X435" s="82"/>
      <c r="Y435" s="82"/>
      <c r="Z435" s="82"/>
      <c r="AA435" s="82"/>
      <c r="AB435" s="82"/>
      <c r="AC435" s="82"/>
      <c r="AD435" s="82"/>
      <c r="AE435" s="82"/>
      <c r="AF435" s="82"/>
      <c r="AG435" s="82"/>
      <c r="AH435" s="82"/>
      <c r="AI435" s="82"/>
      <c r="AJ435" s="82"/>
      <c r="AK435" s="82"/>
      <c r="AL435" s="82"/>
      <c r="AM435" s="82"/>
      <c r="AN435" s="82"/>
      <c r="AO435" s="82"/>
      <c r="AP435" s="82"/>
      <c r="AQ435" s="82"/>
      <c r="AR435" s="82"/>
      <c r="AS435" s="82"/>
      <c r="AT435" s="82"/>
      <c r="AU435" s="82"/>
    </row>
    <row r="436" spans="1:47" s="47" customFormat="1">
      <c r="A436" s="76"/>
      <c r="O436" s="82"/>
      <c r="P436" s="82"/>
      <c r="Q436" s="82"/>
      <c r="R436" s="82"/>
      <c r="S436" s="82"/>
      <c r="T436" s="82"/>
      <c r="U436" s="82"/>
      <c r="V436" s="82"/>
      <c r="W436" s="82"/>
      <c r="X436" s="82"/>
      <c r="Y436" s="82"/>
      <c r="Z436" s="82"/>
      <c r="AA436" s="82"/>
      <c r="AB436" s="82"/>
      <c r="AC436" s="82"/>
      <c r="AD436" s="82"/>
      <c r="AE436" s="82"/>
      <c r="AF436" s="82"/>
      <c r="AG436" s="82"/>
      <c r="AH436" s="82"/>
      <c r="AI436" s="82"/>
      <c r="AJ436" s="82"/>
      <c r="AK436" s="82"/>
      <c r="AL436" s="82"/>
      <c r="AM436" s="82"/>
      <c r="AN436" s="82"/>
      <c r="AO436" s="82"/>
      <c r="AP436" s="82"/>
      <c r="AQ436" s="82"/>
      <c r="AR436" s="82"/>
      <c r="AS436" s="82"/>
      <c r="AT436" s="82"/>
      <c r="AU436" s="82"/>
    </row>
    <row r="437" spans="1:47" s="47" customFormat="1">
      <c r="A437" s="76"/>
      <c r="O437" s="82"/>
      <c r="P437" s="82"/>
      <c r="Q437" s="82"/>
      <c r="R437" s="82"/>
      <c r="S437" s="82"/>
      <c r="T437" s="82"/>
      <c r="U437" s="82"/>
      <c r="V437" s="82"/>
      <c r="W437" s="82"/>
      <c r="X437" s="82"/>
      <c r="Y437" s="82"/>
      <c r="Z437" s="82"/>
      <c r="AA437" s="82"/>
      <c r="AB437" s="82"/>
      <c r="AC437" s="82"/>
      <c r="AD437" s="82"/>
      <c r="AE437" s="82"/>
      <c r="AF437" s="82"/>
      <c r="AG437" s="82"/>
      <c r="AH437" s="82"/>
      <c r="AI437" s="82"/>
      <c r="AJ437" s="82"/>
      <c r="AK437" s="82"/>
      <c r="AL437" s="82"/>
      <c r="AM437" s="82"/>
      <c r="AN437" s="82"/>
      <c r="AO437" s="82"/>
      <c r="AP437" s="82"/>
      <c r="AQ437" s="82"/>
      <c r="AR437" s="82"/>
      <c r="AS437" s="82"/>
      <c r="AT437" s="82"/>
      <c r="AU437" s="82"/>
    </row>
    <row r="438" spans="1:47" s="47" customFormat="1">
      <c r="A438" s="76"/>
      <c r="O438" s="82"/>
      <c r="P438" s="82"/>
      <c r="Q438" s="82"/>
      <c r="R438" s="82"/>
      <c r="S438" s="82"/>
      <c r="T438" s="82"/>
      <c r="U438" s="82"/>
      <c r="V438" s="82"/>
      <c r="W438" s="82"/>
      <c r="X438" s="82"/>
      <c r="Y438" s="82"/>
      <c r="Z438" s="82"/>
      <c r="AA438" s="82"/>
      <c r="AB438" s="82"/>
      <c r="AC438" s="82"/>
      <c r="AD438" s="82"/>
      <c r="AE438" s="82"/>
      <c r="AF438" s="82"/>
      <c r="AG438" s="82"/>
      <c r="AH438" s="82"/>
      <c r="AI438" s="82"/>
      <c r="AJ438" s="82"/>
      <c r="AK438" s="82"/>
      <c r="AL438" s="82"/>
      <c r="AM438" s="82"/>
      <c r="AN438" s="82"/>
      <c r="AO438" s="82"/>
      <c r="AP438" s="82"/>
      <c r="AQ438" s="82"/>
      <c r="AR438" s="82"/>
      <c r="AS438" s="82"/>
      <c r="AT438" s="82"/>
      <c r="AU438" s="82"/>
    </row>
    <row r="439" spans="1:47" s="47" customFormat="1">
      <c r="A439" s="76"/>
      <c r="O439" s="82"/>
      <c r="P439" s="82"/>
      <c r="Q439" s="82"/>
      <c r="R439" s="82"/>
      <c r="S439" s="82"/>
      <c r="T439" s="82"/>
      <c r="U439" s="82"/>
      <c r="V439" s="82"/>
      <c r="W439" s="82"/>
      <c r="X439" s="82"/>
      <c r="Y439" s="82"/>
      <c r="Z439" s="82"/>
      <c r="AA439" s="82"/>
      <c r="AB439" s="82"/>
      <c r="AC439" s="82"/>
      <c r="AD439" s="82"/>
      <c r="AE439" s="82"/>
      <c r="AF439" s="82"/>
      <c r="AG439" s="82"/>
      <c r="AH439" s="82"/>
      <c r="AI439" s="82"/>
      <c r="AJ439" s="82"/>
      <c r="AK439" s="82"/>
      <c r="AL439" s="82"/>
      <c r="AM439" s="82"/>
      <c r="AN439" s="82"/>
      <c r="AO439" s="82"/>
      <c r="AP439" s="82"/>
      <c r="AQ439" s="82"/>
      <c r="AR439" s="82"/>
      <c r="AS439" s="82"/>
      <c r="AT439" s="82"/>
      <c r="AU439" s="82"/>
    </row>
    <row r="440" spans="1:47" s="47" customFormat="1">
      <c r="A440" s="76"/>
      <c r="O440" s="82"/>
      <c r="P440" s="82"/>
      <c r="Q440" s="82"/>
      <c r="R440" s="82"/>
      <c r="S440" s="82"/>
      <c r="T440" s="82"/>
      <c r="U440" s="82"/>
      <c r="V440" s="82"/>
      <c r="W440" s="82"/>
      <c r="X440" s="82"/>
      <c r="Y440" s="82"/>
      <c r="Z440" s="82"/>
      <c r="AA440" s="82"/>
      <c r="AB440" s="82"/>
      <c r="AC440" s="82"/>
      <c r="AD440" s="82"/>
      <c r="AE440" s="82"/>
      <c r="AF440" s="82"/>
      <c r="AG440" s="82"/>
      <c r="AH440" s="82"/>
      <c r="AI440" s="82"/>
      <c r="AJ440" s="82"/>
      <c r="AK440" s="82"/>
      <c r="AL440" s="82"/>
      <c r="AM440" s="82"/>
      <c r="AN440" s="82"/>
      <c r="AO440" s="82"/>
      <c r="AP440" s="82"/>
      <c r="AQ440" s="82"/>
      <c r="AR440" s="82"/>
      <c r="AS440" s="82"/>
      <c r="AT440" s="82"/>
      <c r="AU440" s="82"/>
    </row>
    <row r="441" spans="1:47" s="47" customFormat="1">
      <c r="A441" s="76"/>
      <c r="O441" s="82"/>
      <c r="P441" s="82"/>
      <c r="Q441" s="82"/>
      <c r="R441" s="82"/>
      <c r="S441" s="82"/>
      <c r="T441" s="82"/>
      <c r="U441" s="82"/>
      <c r="V441" s="82"/>
      <c r="W441" s="82"/>
      <c r="X441" s="82"/>
      <c r="Y441" s="82"/>
      <c r="Z441" s="82"/>
      <c r="AA441" s="82"/>
      <c r="AB441" s="82"/>
      <c r="AC441" s="82"/>
      <c r="AD441" s="82"/>
      <c r="AE441" s="82"/>
      <c r="AF441" s="82"/>
      <c r="AG441" s="82"/>
      <c r="AH441" s="82"/>
      <c r="AI441" s="82"/>
      <c r="AJ441" s="82"/>
      <c r="AK441" s="82"/>
      <c r="AL441" s="82"/>
      <c r="AM441" s="82"/>
      <c r="AN441" s="82"/>
      <c r="AO441" s="82"/>
      <c r="AP441" s="82"/>
      <c r="AQ441" s="82"/>
      <c r="AR441" s="82"/>
      <c r="AS441" s="82"/>
      <c r="AT441" s="82"/>
      <c r="AU441" s="82"/>
    </row>
    <row r="442" spans="1:47" s="47" customFormat="1">
      <c r="A442" s="76"/>
      <c r="O442" s="82"/>
      <c r="P442" s="82"/>
      <c r="Q442" s="82"/>
      <c r="R442" s="82"/>
      <c r="S442" s="82"/>
      <c r="T442" s="82"/>
      <c r="U442" s="82"/>
      <c r="V442" s="82"/>
      <c r="W442" s="82"/>
      <c r="X442" s="82"/>
      <c r="Y442" s="82"/>
      <c r="Z442" s="82"/>
      <c r="AA442" s="82"/>
      <c r="AB442" s="82"/>
      <c r="AC442" s="82"/>
      <c r="AD442" s="82"/>
      <c r="AE442" s="82"/>
      <c r="AF442" s="82"/>
      <c r="AG442" s="82"/>
      <c r="AH442" s="82"/>
      <c r="AI442" s="82"/>
      <c r="AJ442" s="82"/>
      <c r="AK442" s="82"/>
      <c r="AL442" s="82"/>
      <c r="AM442" s="82"/>
      <c r="AN442" s="82"/>
      <c r="AO442" s="82"/>
      <c r="AP442" s="82"/>
      <c r="AQ442" s="82"/>
      <c r="AR442" s="82"/>
      <c r="AS442" s="82"/>
      <c r="AT442" s="82"/>
      <c r="AU442" s="82"/>
    </row>
    <row r="443" spans="1:47" s="47" customFormat="1">
      <c r="A443" s="76"/>
      <c r="O443" s="82"/>
      <c r="P443" s="82"/>
      <c r="Q443" s="82"/>
      <c r="R443" s="82"/>
      <c r="S443" s="82"/>
      <c r="T443" s="82"/>
      <c r="U443" s="82"/>
      <c r="V443" s="82"/>
      <c r="W443" s="82"/>
      <c r="X443" s="82"/>
      <c r="Y443" s="82"/>
      <c r="Z443" s="82"/>
      <c r="AA443" s="82"/>
      <c r="AB443" s="82"/>
      <c r="AC443" s="82"/>
      <c r="AD443" s="82"/>
      <c r="AE443" s="82"/>
      <c r="AF443" s="82"/>
      <c r="AG443" s="82"/>
      <c r="AH443" s="82"/>
      <c r="AI443" s="82"/>
      <c r="AJ443" s="82"/>
      <c r="AK443" s="82"/>
      <c r="AL443" s="82"/>
      <c r="AM443" s="82"/>
      <c r="AN443" s="82"/>
      <c r="AO443" s="82"/>
      <c r="AP443" s="82"/>
      <c r="AQ443" s="82"/>
      <c r="AR443" s="82"/>
      <c r="AS443" s="82"/>
      <c r="AT443" s="82"/>
      <c r="AU443" s="82"/>
    </row>
    <row r="444" spans="1:47" s="47" customFormat="1">
      <c r="A444" s="76"/>
      <c r="O444" s="82"/>
      <c r="P444" s="82"/>
      <c r="Q444" s="82"/>
      <c r="R444" s="82"/>
      <c r="S444" s="82"/>
      <c r="T444" s="82"/>
      <c r="U444" s="82"/>
      <c r="V444" s="82"/>
      <c r="W444" s="82"/>
      <c r="X444" s="82"/>
      <c r="Y444" s="82"/>
      <c r="Z444" s="82"/>
      <c r="AA444" s="82"/>
      <c r="AB444" s="82"/>
      <c r="AC444" s="82"/>
      <c r="AD444" s="82"/>
      <c r="AE444" s="82"/>
      <c r="AF444" s="82"/>
      <c r="AG444" s="82"/>
      <c r="AH444" s="82"/>
      <c r="AI444" s="82"/>
      <c r="AJ444" s="82"/>
      <c r="AK444" s="82"/>
      <c r="AL444" s="82"/>
      <c r="AM444" s="82"/>
      <c r="AN444" s="82"/>
      <c r="AO444" s="82"/>
      <c r="AP444" s="82"/>
      <c r="AQ444" s="82"/>
      <c r="AR444" s="82"/>
      <c r="AS444" s="82"/>
      <c r="AT444" s="82"/>
      <c r="AU444" s="82"/>
    </row>
    <row r="445" spans="1:47" s="47" customFormat="1">
      <c r="A445" s="76"/>
      <c r="O445" s="82"/>
      <c r="P445" s="82"/>
      <c r="Q445" s="82"/>
      <c r="R445" s="82"/>
      <c r="S445" s="82"/>
      <c r="T445" s="82"/>
      <c r="U445" s="82"/>
      <c r="V445" s="82"/>
      <c r="W445" s="82"/>
      <c r="X445" s="82"/>
      <c r="Y445" s="82"/>
      <c r="Z445" s="82"/>
      <c r="AA445" s="82"/>
      <c r="AB445" s="82"/>
      <c r="AC445" s="82"/>
      <c r="AD445" s="82"/>
      <c r="AE445" s="82"/>
      <c r="AF445" s="82"/>
      <c r="AG445" s="82"/>
      <c r="AH445" s="82"/>
      <c r="AI445" s="82"/>
      <c r="AJ445" s="82"/>
      <c r="AK445" s="82"/>
      <c r="AL445" s="82"/>
      <c r="AM445" s="82"/>
      <c r="AN445" s="82"/>
      <c r="AO445" s="82"/>
      <c r="AP445" s="82"/>
      <c r="AQ445" s="82"/>
      <c r="AR445" s="82"/>
      <c r="AS445" s="82"/>
      <c r="AT445" s="82"/>
      <c r="AU445" s="82"/>
    </row>
    <row r="446" spans="1:47" s="47" customFormat="1">
      <c r="A446" s="76"/>
      <c r="O446" s="82"/>
      <c r="P446" s="82"/>
      <c r="Q446" s="82"/>
      <c r="R446" s="82"/>
      <c r="S446" s="82"/>
      <c r="T446" s="82"/>
      <c r="U446" s="82"/>
      <c r="V446" s="82"/>
      <c r="W446" s="82"/>
      <c r="X446" s="82"/>
      <c r="Y446" s="82"/>
      <c r="Z446" s="82"/>
      <c r="AA446" s="82"/>
      <c r="AB446" s="82"/>
      <c r="AC446" s="82"/>
      <c r="AD446" s="82"/>
      <c r="AE446" s="82"/>
      <c r="AF446" s="82"/>
      <c r="AG446" s="82"/>
      <c r="AH446" s="82"/>
      <c r="AI446" s="82"/>
      <c r="AJ446" s="82"/>
      <c r="AK446" s="82"/>
      <c r="AL446" s="82"/>
      <c r="AM446" s="82"/>
      <c r="AN446" s="82"/>
      <c r="AO446" s="82"/>
      <c r="AP446" s="82"/>
      <c r="AQ446" s="82"/>
      <c r="AR446" s="82"/>
      <c r="AS446" s="82"/>
      <c r="AT446" s="82"/>
      <c r="AU446" s="82"/>
    </row>
    <row r="447" spans="1:47" s="47" customFormat="1">
      <c r="A447" s="76"/>
      <c r="O447" s="82"/>
      <c r="P447" s="82"/>
      <c r="Q447" s="82"/>
      <c r="R447" s="82"/>
      <c r="S447" s="82"/>
      <c r="T447" s="82"/>
      <c r="U447" s="82"/>
      <c r="V447" s="82"/>
      <c r="W447" s="82"/>
      <c r="X447" s="82"/>
      <c r="Y447" s="82"/>
      <c r="Z447" s="82"/>
      <c r="AA447" s="82"/>
      <c r="AB447" s="82"/>
      <c r="AC447" s="82"/>
      <c r="AD447" s="82"/>
      <c r="AE447" s="82"/>
      <c r="AF447" s="82"/>
      <c r="AG447" s="82"/>
      <c r="AH447" s="82"/>
      <c r="AI447" s="82"/>
      <c r="AJ447" s="82"/>
      <c r="AK447" s="82"/>
      <c r="AL447" s="82"/>
      <c r="AM447" s="82"/>
      <c r="AN447" s="82"/>
      <c r="AO447" s="82"/>
      <c r="AP447" s="82"/>
      <c r="AQ447" s="82"/>
      <c r="AR447" s="82"/>
      <c r="AS447" s="82"/>
      <c r="AT447" s="82"/>
      <c r="AU447" s="82"/>
    </row>
    <row r="448" spans="1:47" s="47" customFormat="1">
      <c r="A448" s="76"/>
      <c r="O448" s="82"/>
      <c r="P448" s="82"/>
      <c r="Q448" s="82"/>
      <c r="R448" s="82"/>
      <c r="S448" s="82"/>
      <c r="T448" s="82"/>
      <c r="U448" s="82"/>
      <c r="V448" s="82"/>
      <c r="W448" s="82"/>
      <c r="X448" s="82"/>
      <c r="Y448" s="82"/>
      <c r="Z448" s="82"/>
      <c r="AA448" s="82"/>
      <c r="AB448" s="82"/>
      <c r="AC448" s="82"/>
      <c r="AD448" s="82"/>
      <c r="AE448" s="82"/>
      <c r="AF448" s="82"/>
      <c r="AG448" s="82"/>
      <c r="AH448" s="82"/>
      <c r="AI448" s="82"/>
      <c r="AJ448" s="82"/>
      <c r="AK448" s="82"/>
      <c r="AL448" s="82"/>
      <c r="AM448" s="82"/>
      <c r="AN448" s="82"/>
      <c r="AO448" s="82"/>
      <c r="AP448" s="82"/>
      <c r="AQ448" s="82"/>
      <c r="AR448" s="82"/>
      <c r="AS448" s="82"/>
      <c r="AT448" s="82"/>
      <c r="AU448" s="82"/>
    </row>
    <row r="449" spans="1:47" s="47" customFormat="1">
      <c r="A449" s="76"/>
      <c r="O449" s="82"/>
      <c r="P449" s="82"/>
      <c r="Q449" s="82"/>
      <c r="R449" s="82"/>
      <c r="S449" s="82"/>
      <c r="T449" s="82"/>
      <c r="U449" s="82"/>
      <c r="V449" s="82"/>
      <c r="W449" s="82"/>
      <c r="X449" s="82"/>
      <c r="Y449" s="82"/>
      <c r="Z449" s="82"/>
      <c r="AA449" s="82"/>
      <c r="AB449" s="82"/>
      <c r="AC449" s="82"/>
      <c r="AD449" s="82"/>
      <c r="AE449" s="82"/>
      <c r="AF449" s="82"/>
      <c r="AG449" s="82"/>
      <c r="AH449" s="82"/>
      <c r="AI449" s="82"/>
      <c r="AJ449" s="82"/>
      <c r="AK449" s="82"/>
      <c r="AL449" s="82"/>
      <c r="AM449" s="82"/>
      <c r="AN449" s="82"/>
      <c r="AO449" s="82"/>
      <c r="AP449" s="82"/>
      <c r="AQ449" s="82"/>
      <c r="AR449" s="82"/>
      <c r="AS449" s="82"/>
      <c r="AT449" s="82"/>
      <c r="AU449" s="82"/>
    </row>
    <row r="450" spans="1:47" s="47" customFormat="1">
      <c r="A450" s="76"/>
      <c r="O450" s="82"/>
      <c r="P450" s="82"/>
      <c r="Q450" s="82"/>
      <c r="R450" s="82"/>
      <c r="S450" s="82"/>
      <c r="T450" s="82"/>
      <c r="U450" s="82"/>
      <c r="V450" s="82"/>
      <c r="W450" s="82"/>
      <c r="X450" s="82"/>
      <c r="Y450" s="82"/>
      <c r="Z450" s="82"/>
      <c r="AA450" s="82"/>
      <c r="AB450" s="82"/>
      <c r="AC450" s="82"/>
      <c r="AD450" s="82"/>
      <c r="AE450" s="82"/>
      <c r="AF450" s="82"/>
      <c r="AG450" s="82"/>
      <c r="AH450" s="82"/>
      <c r="AI450" s="82"/>
      <c r="AJ450" s="82"/>
      <c r="AK450" s="82"/>
      <c r="AL450" s="82"/>
      <c r="AM450" s="82"/>
      <c r="AN450" s="82"/>
      <c r="AO450" s="82"/>
      <c r="AP450" s="82"/>
      <c r="AQ450" s="82"/>
      <c r="AR450" s="82"/>
      <c r="AS450" s="82"/>
      <c r="AT450" s="82"/>
      <c r="AU450" s="82"/>
    </row>
    <row r="451" spans="1:47" s="47" customFormat="1">
      <c r="A451" s="76"/>
      <c r="O451" s="82"/>
      <c r="P451" s="82"/>
      <c r="Q451" s="82"/>
      <c r="R451" s="82"/>
      <c r="S451" s="82"/>
      <c r="T451" s="82"/>
      <c r="U451" s="82"/>
      <c r="V451" s="82"/>
      <c r="W451" s="82"/>
      <c r="X451" s="82"/>
      <c r="Y451" s="82"/>
      <c r="Z451" s="82"/>
      <c r="AA451" s="82"/>
      <c r="AB451" s="82"/>
      <c r="AC451" s="82"/>
      <c r="AD451" s="82"/>
      <c r="AE451" s="82"/>
      <c r="AF451" s="82"/>
      <c r="AG451" s="82"/>
      <c r="AH451" s="82"/>
      <c r="AI451" s="82"/>
      <c r="AJ451" s="82"/>
      <c r="AK451" s="82"/>
      <c r="AL451" s="82"/>
      <c r="AM451" s="82"/>
      <c r="AN451" s="82"/>
      <c r="AO451" s="82"/>
      <c r="AP451" s="82"/>
      <c r="AQ451" s="82"/>
      <c r="AR451" s="82"/>
      <c r="AS451" s="82"/>
      <c r="AT451" s="82"/>
      <c r="AU451" s="82"/>
    </row>
    <row r="452" spans="1:47" s="47" customFormat="1">
      <c r="A452" s="76"/>
      <c r="O452" s="82"/>
      <c r="P452" s="82"/>
      <c r="Q452" s="82"/>
      <c r="R452" s="82"/>
      <c r="S452" s="82"/>
      <c r="T452" s="82"/>
      <c r="U452" s="82"/>
      <c r="V452" s="82"/>
      <c r="W452" s="82"/>
      <c r="X452" s="82"/>
      <c r="Y452" s="82"/>
      <c r="Z452" s="82"/>
      <c r="AA452" s="82"/>
      <c r="AB452" s="82"/>
      <c r="AC452" s="82"/>
      <c r="AD452" s="82"/>
      <c r="AE452" s="82"/>
      <c r="AF452" s="82"/>
      <c r="AG452" s="82"/>
      <c r="AH452" s="82"/>
      <c r="AI452" s="82"/>
      <c r="AJ452" s="82"/>
      <c r="AK452" s="82"/>
      <c r="AL452" s="82"/>
      <c r="AM452" s="82"/>
      <c r="AN452" s="82"/>
      <c r="AO452" s="82"/>
      <c r="AP452" s="82"/>
      <c r="AQ452" s="82"/>
      <c r="AR452" s="82"/>
      <c r="AS452" s="82"/>
      <c r="AT452" s="82"/>
      <c r="AU452" s="82"/>
    </row>
    <row r="453" spans="1:47" s="47" customFormat="1">
      <c r="A453" s="76"/>
      <c r="O453" s="82"/>
      <c r="P453" s="82"/>
      <c r="Q453" s="82"/>
      <c r="R453" s="82"/>
      <c r="S453" s="82"/>
      <c r="T453" s="82"/>
      <c r="U453" s="82"/>
      <c r="V453" s="82"/>
      <c r="W453" s="82"/>
      <c r="X453" s="82"/>
      <c r="Y453" s="82"/>
      <c r="Z453" s="82"/>
      <c r="AA453" s="82"/>
      <c r="AB453" s="82"/>
      <c r="AC453" s="82"/>
      <c r="AD453" s="82"/>
      <c r="AE453" s="82"/>
      <c r="AF453" s="82"/>
      <c r="AG453" s="82"/>
      <c r="AH453" s="82"/>
      <c r="AI453" s="82"/>
      <c r="AJ453" s="82"/>
      <c r="AK453" s="82"/>
      <c r="AL453" s="82"/>
      <c r="AM453" s="82"/>
      <c r="AN453" s="82"/>
      <c r="AO453" s="82"/>
      <c r="AP453" s="82"/>
      <c r="AQ453" s="82"/>
      <c r="AR453" s="82"/>
      <c r="AS453" s="82"/>
      <c r="AT453" s="82"/>
      <c r="AU453" s="82"/>
    </row>
    <row r="454" spans="1:47" s="47" customFormat="1">
      <c r="A454" s="76"/>
      <c r="O454" s="82"/>
      <c r="P454" s="82"/>
      <c r="Q454" s="82"/>
      <c r="R454" s="82"/>
      <c r="S454" s="82"/>
      <c r="T454" s="82"/>
      <c r="U454" s="82"/>
      <c r="V454" s="82"/>
      <c r="W454" s="82"/>
      <c r="X454" s="82"/>
      <c r="Y454" s="82"/>
      <c r="Z454" s="82"/>
      <c r="AA454" s="82"/>
      <c r="AB454" s="82"/>
      <c r="AC454" s="82"/>
      <c r="AD454" s="82"/>
      <c r="AE454" s="82"/>
      <c r="AF454" s="82"/>
      <c r="AG454" s="82"/>
      <c r="AH454" s="82"/>
      <c r="AI454" s="82"/>
      <c r="AJ454" s="82"/>
      <c r="AK454" s="82"/>
      <c r="AL454" s="82"/>
      <c r="AM454" s="82"/>
      <c r="AN454" s="82"/>
      <c r="AO454" s="82"/>
      <c r="AP454" s="82"/>
      <c r="AQ454" s="82"/>
      <c r="AR454" s="82"/>
      <c r="AS454" s="82"/>
      <c r="AT454" s="82"/>
      <c r="AU454" s="82"/>
    </row>
    <row r="455" spans="1:47" s="47" customFormat="1">
      <c r="A455" s="76"/>
      <c r="O455" s="82"/>
      <c r="P455" s="82"/>
      <c r="Q455" s="82"/>
      <c r="R455" s="82"/>
      <c r="S455" s="82"/>
      <c r="T455" s="82"/>
      <c r="U455" s="82"/>
      <c r="V455" s="82"/>
      <c r="W455" s="82"/>
      <c r="X455" s="82"/>
      <c r="Y455" s="82"/>
      <c r="Z455" s="82"/>
      <c r="AA455" s="82"/>
      <c r="AB455" s="82"/>
      <c r="AC455" s="82"/>
      <c r="AD455" s="82"/>
      <c r="AE455" s="82"/>
      <c r="AF455" s="82"/>
      <c r="AG455" s="82"/>
      <c r="AH455" s="82"/>
      <c r="AI455" s="82"/>
      <c r="AJ455" s="82"/>
      <c r="AK455" s="82"/>
      <c r="AL455" s="82"/>
      <c r="AM455" s="82"/>
      <c r="AN455" s="82"/>
      <c r="AO455" s="82"/>
      <c r="AP455" s="82"/>
      <c r="AQ455" s="82"/>
      <c r="AR455" s="82"/>
      <c r="AS455" s="82"/>
      <c r="AT455" s="82"/>
      <c r="AU455" s="82"/>
    </row>
    <row r="456" spans="1:47" s="47" customFormat="1">
      <c r="A456" s="76"/>
      <c r="O456" s="82"/>
      <c r="P456" s="82"/>
      <c r="Q456" s="82"/>
      <c r="R456" s="82"/>
      <c r="S456" s="82"/>
      <c r="T456" s="82"/>
      <c r="U456" s="82"/>
      <c r="V456" s="82"/>
      <c r="W456" s="82"/>
      <c r="X456" s="82"/>
      <c r="Y456" s="82"/>
      <c r="Z456" s="82"/>
      <c r="AA456" s="82"/>
      <c r="AB456" s="82"/>
      <c r="AC456" s="82"/>
      <c r="AD456" s="82"/>
      <c r="AE456" s="82"/>
      <c r="AF456" s="82"/>
      <c r="AG456" s="82"/>
      <c r="AH456" s="82"/>
      <c r="AI456" s="82"/>
      <c r="AJ456" s="82"/>
      <c r="AK456" s="82"/>
      <c r="AL456" s="82"/>
      <c r="AM456" s="82"/>
      <c r="AN456" s="82"/>
      <c r="AO456" s="82"/>
      <c r="AP456" s="82"/>
      <c r="AQ456" s="82"/>
      <c r="AR456" s="82"/>
      <c r="AS456" s="82"/>
      <c r="AT456" s="82"/>
      <c r="AU456" s="82"/>
    </row>
    <row r="457" spans="1:47" s="47" customFormat="1">
      <c r="A457" s="76"/>
      <c r="O457" s="82"/>
      <c r="P457" s="82"/>
      <c r="Q457" s="82"/>
      <c r="R457" s="82"/>
      <c r="S457" s="82"/>
      <c r="T457" s="82"/>
      <c r="U457" s="82"/>
      <c r="V457" s="82"/>
      <c r="W457" s="82"/>
      <c r="X457" s="82"/>
      <c r="Y457" s="82"/>
      <c r="Z457" s="82"/>
      <c r="AA457" s="82"/>
      <c r="AB457" s="82"/>
      <c r="AC457" s="82"/>
      <c r="AD457" s="82"/>
      <c r="AE457" s="82"/>
      <c r="AF457" s="82"/>
      <c r="AG457" s="82"/>
      <c r="AH457" s="82"/>
      <c r="AI457" s="82"/>
      <c r="AJ457" s="82"/>
      <c r="AK457" s="82"/>
      <c r="AL457" s="82"/>
      <c r="AM457" s="82"/>
      <c r="AN457" s="82"/>
      <c r="AO457" s="82"/>
      <c r="AP457" s="82"/>
      <c r="AQ457" s="82"/>
      <c r="AR457" s="82"/>
      <c r="AS457" s="82"/>
      <c r="AT457" s="82"/>
      <c r="AU457" s="82"/>
    </row>
    <row r="458" spans="1:47" s="47" customFormat="1">
      <c r="A458" s="76"/>
      <c r="O458" s="82"/>
      <c r="P458" s="82"/>
      <c r="Q458" s="82"/>
      <c r="R458" s="82"/>
      <c r="S458" s="82"/>
      <c r="T458" s="82"/>
      <c r="U458" s="82"/>
      <c r="V458" s="82"/>
      <c r="W458" s="82"/>
      <c r="X458" s="82"/>
      <c r="Y458" s="82"/>
      <c r="Z458" s="82"/>
      <c r="AA458" s="82"/>
      <c r="AB458" s="82"/>
      <c r="AC458" s="82"/>
      <c r="AD458" s="82"/>
      <c r="AE458" s="82"/>
      <c r="AF458" s="82"/>
      <c r="AG458" s="82"/>
      <c r="AH458" s="82"/>
      <c r="AI458" s="82"/>
      <c r="AJ458" s="82"/>
      <c r="AK458" s="82"/>
      <c r="AL458" s="82"/>
      <c r="AM458" s="82"/>
      <c r="AN458" s="82"/>
      <c r="AO458" s="82"/>
      <c r="AP458" s="82"/>
      <c r="AQ458" s="82"/>
      <c r="AR458" s="82"/>
      <c r="AS458" s="82"/>
      <c r="AT458" s="82"/>
      <c r="AU458" s="82"/>
    </row>
    <row r="459" spans="1:47" s="47" customFormat="1">
      <c r="A459" s="76"/>
      <c r="O459" s="82"/>
      <c r="P459" s="82"/>
      <c r="Q459" s="82"/>
      <c r="R459" s="82"/>
      <c r="S459" s="82"/>
      <c r="T459" s="82"/>
      <c r="U459" s="82"/>
      <c r="V459" s="82"/>
      <c r="W459" s="82"/>
      <c r="X459" s="82"/>
      <c r="Y459" s="82"/>
      <c r="Z459" s="82"/>
      <c r="AA459" s="82"/>
      <c r="AB459" s="82"/>
      <c r="AC459" s="82"/>
      <c r="AD459" s="82"/>
      <c r="AE459" s="82"/>
      <c r="AF459" s="82"/>
      <c r="AG459" s="82"/>
      <c r="AH459" s="82"/>
      <c r="AI459" s="82"/>
      <c r="AJ459" s="82"/>
      <c r="AK459" s="82"/>
      <c r="AL459" s="82"/>
      <c r="AM459" s="82"/>
      <c r="AN459" s="82"/>
      <c r="AO459" s="82"/>
      <c r="AP459" s="82"/>
      <c r="AQ459" s="82"/>
      <c r="AR459" s="82"/>
      <c r="AS459" s="82"/>
      <c r="AT459" s="82"/>
      <c r="AU459" s="82"/>
    </row>
    <row r="460" spans="1:47" s="47" customFormat="1">
      <c r="A460" s="76"/>
      <c r="O460" s="82"/>
      <c r="P460" s="82"/>
      <c r="Q460" s="82"/>
      <c r="R460" s="82"/>
      <c r="S460" s="82"/>
      <c r="T460" s="82"/>
      <c r="U460" s="82"/>
      <c r="V460" s="82"/>
      <c r="W460" s="82"/>
      <c r="X460" s="82"/>
      <c r="Y460" s="82"/>
      <c r="Z460" s="82"/>
      <c r="AA460" s="82"/>
      <c r="AB460" s="82"/>
      <c r="AC460" s="82"/>
      <c r="AD460" s="82"/>
      <c r="AE460" s="82"/>
      <c r="AF460" s="82"/>
      <c r="AG460" s="82"/>
      <c r="AH460" s="82"/>
      <c r="AI460" s="82"/>
      <c r="AJ460" s="82"/>
      <c r="AK460" s="82"/>
      <c r="AL460" s="82"/>
      <c r="AM460" s="82"/>
      <c r="AN460" s="82"/>
      <c r="AO460" s="82"/>
      <c r="AP460" s="82"/>
      <c r="AQ460" s="82"/>
      <c r="AR460" s="82"/>
      <c r="AS460" s="82"/>
      <c r="AT460" s="82"/>
      <c r="AU460" s="82"/>
    </row>
    <row r="461" spans="1:47" s="47" customFormat="1">
      <c r="A461" s="76"/>
      <c r="O461" s="82"/>
      <c r="P461" s="82"/>
      <c r="Q461" s="82"/>
      <c r="R461" s="82"/>
      <c r="S461" s="82"/>
      <c r="T461" s="82"/>
      <c r="U461" s="82"/>
      <c r="V461" s="82"/>
      <c r="W461" s="82"/>
      <c r="X461" s="82"/>
      <c r="Y461" s="82"/>
      <c r="Z461" s="82"/>
      <c r="AA461" s="82"/>
      <c r="AB461" s="82"/>
      <c r="AC461" s="82"/>
      <c r="AD461" s="82"/>
      <c r="AE461" s="82"/>
      <c r="AF461" s="82"/>
      <c r="AG461" s="82"/>
      <c r="AH461" s="82"/>
      <c r="AI461" s="82"/>
      <c r="AJ461" s="82"/>
      <c r="AK461" s="82"/>
      <c r="AL461" s="82"/>
      <c r="AM461" s="82"/>
      <c r="AN461" s="82"/>
      <c r="AO461" s="82"/>
      <c r="AP461" s="82"/>
      <c r="AQ461" s="82"/>
      <c r="AR461" s="82"/>
      <c r="AS461" s="82"/>
      <c r="AT461" s="82"/>
      <c r="AU461" s="82"/>
    </row>
    <row r="462" spans="1:47" s="47" customFormat="1">
      <c r="A462" s="76"/>
      <c r="O462" s="82"/>
      <c r="P462" s="82"/>
      <c r="Q462" s="82"/>
      <c r="R462" s="82"/>
      <c r="S462" s="82"/>
      <c r="T462" s="82"/>
      <c r="U462" s="82"/>
      <c r="V462" s="82"/>
      <c r="W462" s="82"/>
      <c r="X462" s="82"/>
      <c r="Y462" s="82"/>
      <c r="Z462" s="82"/>
      <c r="AA462" s="82"/>
      <c r="AB462" s="82"/>
      <c r="AC462" s="82"/>
      <c r="AD462" s="82"/>
      <c r="AE462" s="82"/>
      <c r="AF462" s="82"/>
      <c r="AG462" s="82"/>
      <c r="AH462" s="82"/>
      <c r="AI462" s="82"/>
      <c r="AJ462" s="82"/>
      <c r="AK462" s="82"/>
      <c r="AL462" s="82"/>
      <c r="AM462" s="82"/>
      <c r="AN462" s="82"/>
      <c r="AO462" s="82"/>
      <c r="AP462" s="82"/>
      <c r="AQ462" s="82"/>
      <c r="AR462" s="82"/>
      <c r="AS462" s="82"/>
      <c r="AT462" s="82"/>
      <c r="AU462" s="82"/>
    </row>
    <row r="463" spans="1:47" s="47" customFormat="1">
      <c r="A463" s="76"/>
      <c r="O463" s="82"/>
      <c r="P463" s="82"/>
      <c r="Q463" s="82"/>
      <c r="R463" s="82"/>
      <c r="S463" s="82"/>
      <c r="T463" s="82"/>
      <c r="U463" s="82"/>
      <c r="V463" s="82"/>
      <c r="W463" s="82"/>
      <c r="X463" s="82"/>
      <c r="Y463" s="82"/>
      <c r="Z463" s="82"/>
      <c r="AA463" s="82"/>
      <c r="AB463" s="82"/>
      <c r="AC463" s="82"/>
      <c r="AD463" s="82"/>
      <c r="AE463" s="82"/>
      <c r="AF463" s="82"/>
      <c r="AG463" s="82"/>
      <c r="AH463" s="82"/>
      <c r="AI463" s="82"/>
      <c r="AJ463" s="82"/>
      <c r="AK463" s="82"/>
      <c r="AL463" s="82"/>
      <c r="AM463" s="82"/>
      <c r="AN463" s="82"/>
      <c r="AO463" s="82"/>
      <c r="AP463" s="82"/>
      <c r="AQ463" s="82"/>
      <c r="AR463" s="82"/>
      <c r="AS463" s="82"/>
      <c r="AT463" s="82"/>
      <c r="AU463" s="82"/>
    </row>
    <row r="464" spans="1:47" s="47" customFormat="1">
      <c r="A464" s="76"/>
      <c r="O464" s="82"/>
      <c r="P464" s="82"/>
      <c r="Q464" s="82"/>
      <c r="R464" s="82"/>
      <c r="S464" s="82"/>
      <c r="T464" s="82"/>
      <c r="U464" s="82"/>
      <c r="V464" s="82"/>
      <c r="W464" s="82"/>
      <c r="X464" s="82"/>
      <c r="Y464" s="82"/>
      <c r="Z464" s="82"/>
      <c r="AA464" s="82"/>
      <c r="AB464" s="82"/>
      <c r="AC464" s="82"/>
      <c r="AD464" s="82"/>
      <c r="AE464" s="82"/>
      <c r="AF464" s="82"/>
      <c r="AG464" s="82"/>
      <c r="AH464" s="82"/>
      <c r="AI464" s="82"/>
      <c r="AJ464" s="82"/>
      <c r="AK464" s="82"/>
      <c r="AL464" s="82"/>
      <c r="AM464" s="82"/>
      <c r="AN464" s="82"/>
      <c r="AO464" s="82"/>
      <c r="AP464" s="82"/>
      <c r="AQ464" s="82"/>
      <c r="AR464" s="82"/>
      <c r="AS464" s="82"/>
      <c r="AT464" s="82"/>
      <c r="AU464" s="82"/>
    </row>
    <row r="465" spans="1:47" s="47" customFormat="1">
      <c r="A465" s="76"/>
      <c r="O465" s="82"/>
      <c r="P465" s="82"/>
      <c r="Q465" s="82"/>
      <c r="R465" s="82"/>
      <c r="S465" s="82"/>
      <c r="T465" s="82"/>
      <c r="U465" s="82"/>
      <c r="V465" s="82"/>
      <c r="W465" s="82"/>
      <c r="X465" s="82"/>
      <c r="Y465" s="82"/>
      <c r="Z465" s="82"/>
      <c r="AA465" s="82"/>
      <c r="AB465" s="82"/>
      <c r="AC465" s="82"/>
      <c r="AD465" s="82"/>
      <c r="AE465" s="82"/>
      <c r="AF465" s="82"/>
      <c r="AG465" s="82"/>
      <c r="AH465" s="82"/>
      <c r="AI465" s="82"/>
      <c r="AJ465" s="82"/>
      <c r="AK465" s="82"/>
      <c r="AL465" s="82"/>
      <c r="AM465" s="82"/>
      <c r="AN465" s="82"/>
      <c r="AO465" s="82"/>
      <c r="AP465" s="82"/>
      <c r="AQ465" s="82"/>
      <c r="AR465" s="82"/>
      <c r="AS465" s="82"/>
      <c r="AT465" s="82"/>
      <c r="AU465" s="82"/>
    </row>
    <row r="466" spans="1:47" s="47" customFormat="1">
      <c r="A466" s="76"/>
      <c r="O466" s="82"/>
      <c r="P466" s="82"/>
      <c r="Q466" s="82"/>
      <c r="R466" s="82"/>
      <c r="S466" s="82"/>
      <c r="T466" s="82"/>
      <c r="U466" s="82"/>
      <c r="V466" s="82"/>
      <c r="W466" s="82"/>
      <c r="X466" s="82"/>
      <c r="Y466" s="82"/>
      <c r="Z466" s="82"/>
      <c r="AA466" s="82"/>
      <c r="AB466" s="82"/>
      <c r="AC466" s="82"/>
      <c r="AD466" s="82"/>
      <c r="AE466" s="82"/>
      <c r="AF466" s="82"/>
      <c r="AG466" s="82"/>
      <c r="AH466" s="82"/>
      <c r="AI466" s="82"/>
      <c r="AJ466" s="82"/>
      <c r="AK466" s="82"/>
      <c r="AL466" s="82"/>
      <c r="AM466" s="82"/>
      <c r="AN466" s="82"/>
      <c r="AO466" s="82"/>
      <c r="AP466" s="82"/>
      <c r="AQ466" s="82"/>
      <c r="AR466" s="82"/>
      <c r="AS466" s="82"/>
      <c r="AT466" s="82"/>
      <c r="AU466" s="82"/>
    </row>
    <row r="467" spans="1:47" s="47" customFormat="1">
      <c r="A467" s="76"/>
      <c r="O467" s="82"/>
      <c r="P467" s="82"/>
      <c r="Q467" s="82"/>
      <c r="R467" s="82"/>
      <c r="S467" s="82"/>
      <c r="T467" s="82"/>
      <c r="U467" s="82"/>
      <c r="V467" s="82"/>
      <c r="W467" s="82"/>
      <c r="X467" s="82"/>
      <c r="Y467" s="82"/>
      <c r="Z467" s="82"/>
      <c r="AA467" s="82"/>
      <c r="AB467" s="82"/>
      <c r="AC467" s="82"/>
      <c r="AD467" s="82"/>
      <c r="AE467" s="82"/>
      <c r="AF467" s="82"/>
      <c r="AG467" s="82"/>
      <c r="AH467" s="82"/>
      <c r="AI467" s="82"/>
      <c r="AJ467" s="82"/>
      <c r="AK467" s="82"/>
      <c r="AL467" s="82"/>
      <c r="AM467" s="82"/>
      <c r="AN467" s="82"/>
      <c r="AO467" s="82"/>
      <c r="AP467" s="82"/>
      <c r="AQ467" s="82"/>
      <c r="AR467" s="82"/>
      <c r="AS467" s="82"/>
      <c r="AT467" s="82"/>
      <c r="AU467" s="82"/>
    </row>
    <row r="468" spans="1:47" s="47" customFormat="1">
      <c r="A468" s="76"/>
      <c r="O468" s="82"/>
      <c r="P468" s="82"/>
      <c r="Q468" s="82"/>
      <c r="R468" s="82"/>
      <c r="S468" s="82"/>
      <c r="T468" s="82"/>
      <c r="U468" s="82"/>
      <c r="V468" s="82"/>
      <c r="W468" s="82"/>
      <c r="X468" s="82"/>
      <c r="Y468" s="82"/>
      <c r="Z468" s="82"/>
      <c r="AA468" s="82"/>
      <c r="AB468" s="82"/>
      <c r="AC468" s="82"/>
      <c r="AD468" s="82"/>
      <c r="AE468" s="82"/>
      <c r="AF468" s="82"/>
      <c r="AG468" s="82"/>
      <c r="AH468" s="82"/>
      <c r="AI468" s="82"/>
      <c r="AJ468" s="82"/>
      <c r="AK468" s="82"/>
      <c r="AL468" s="82"/>
      <c r="AM468" s="82"/>
      <c r="AN468" s="82"/>
      <c r="AO468" s="82"/>
      <c r="AP468" s="82"/>
      <c r="AQ468" s="82"/>
      <c r="AR468" s="82"/>
      <c r="AS468" s="82"/>
      <c r="AT468" s="82"/>
      <c r="AU468" s="82"/>
    </row>
    <row r="469" spans="1:47" s="47" customFormat="1">
      <c r="A469" s="76"/>
      <c r="O469" s="82"/>
      <c r="P469" s="82"/>
      <c r="Q469" s="82"/>
      <c r="R469" s="82"/>
      <c r="S469" s="82"/>
      <c r="T469" s="82"/>
      <c r="U469" s="82"/>
      <c r="V469" s="82"/>
      <c r="W469" s="82"/>
      <c r="X469" s="82"/>
      <c r="Y469" s="82"/>
      <c r="Z469" s="82"/>
      <c r="AA469" s="82"/>
      <c r="AB469" s="82"/>
      <c r="AC469" s="82"/>
      <c r="AD469" s="82"/>
      <c r="AE469" s="82"/>
      <c r="AF469" s="82"/>
      <c r="AG469" s="82"/>
      <c r="AH469" s="82"/>
      <c r="AI469" s="82"/>
      <c r="AJ469" s="82"/>
      <c r="AK469" s="82"/>
      <c r="AL469" s="82"/>
      <c r="AM469" s="82"/>
      <c r="AN469" s="82"/>
      <c r="AO469" s="82"/>
      <c r="AP469" s="82"/>
      <c r="AQ469" s="82"/>
      <c r="AR469" s="82"/>
      <c r="AS469" s="82"/>
      <c r="AT469" s="82"/>
      <c r="AU469" s="82"/>
    </row>
    <row r="470" spans="1:47" s="47" customFormat="1">
      <c r="A470" s="76"/>
      <c r="O470" s="82"/>
      <c r="P470" s="82"/>
      <c r="Q470" s="82"/>
      <c r="R470" s="82"/>
      <c r="S470" s="82"/>
      <c r="T470" s="82"/>
      <c r="U470" s="82"/>
      <c r="V470" s="82"/>
      <c r="W470" s="82"/>
      <c r="X470" s="82"/>
      <c r="Y470" s="82"/>
      <c r="Z470" s="82"/>
      <c r="AA470" s="82"/>
      <c r="AB470" s="82"/>
      <c r="AC470" s="82"/>
      <c r="AD470" s="82"/>
      <c r="AE470" s="82"/>
      <c r="AF470" s="82"/>
      <c r="AG470" s="82"/>
      <c r="AH470" s="82"/>
      <c r="AI470" s="82"/>
      <c r="AJ470" s="82"/>
      <c r="AK470" s="82"/>
      <c r="AL470" s="82"/>
      <c r="AM470" s="82"/>
      <c r="AN470" s="82"/>
      <c r="AO470" s="82"/>
      <c r="AP470" s="82"/>
      <c r="AQ470" s="82"/>
      <c r="AR470" s="82"/>
      <c r="AS470" s="82"/>
      <c r="AT470" s="82"/>
      <c r="AU470" s="82"/>
    </row>
    <row r="471" spans="1:47" s="47" customFormat="1">
      <c r="A471" s="76"/>
      <c r="O471" s="82"/>
      <c r="P471" s="82"/>
      <c r="Q471" s="82"/>
      <c r="R471" s="82"/>
      <c r="S471" s="82"/>
      <c r="T471" s="82"/>
      <c r="U471" s="82"/>
      <c r="V471" s="82"/>
      <c r="W471" s="82"/>
      <c r="X471" s="82"/>
      <c r="Y471" s="82"/>
      <c r="Z471" s="82"/>
      <c r="AA471" s="82"/>
      <c r="AB471" s="82"/>
      <c r="AC471" s="82"/>
      <c r="AD471" s="82"/>
      <c r="AE471" s="82"/>
      <c r="AF471" s="82"/>
      <c r="AG471" s="82"/>
      <c r="AH471" s="82"/>
      <c r="AI471" s="82"/>
      <c r="AJ471" s="82"/>
      <c r="AK471" s="82"/>
      <c r="AL471" s="82"/>
      <c r="AM471" s="82"/>
      <c r="AN471" s="82"/>
      <c r="AO471" s="82"/>
      <c r="AP471" s="82"/>
      <c r="AQ471" s="82"/>
      <c r="AR471" s="82"/>
      <c r="AS471" s="82"/>
      <c r="AT471" s="82"/>
      <c r="AU471" s="82"/>
    </row>
    <row r="472" spans="1:47" s="47" customFormat="1">
      <c r="A472" s="76"/>
      <c r="O472" s="82"/>
      <c r="P472" s="82"/>
      <c r="Q472" s="82"/>
      <c r="R472" s="82"/>
      <c r="S472" s="82"/>
      <c r="T472" s="82"/>
      <c r="U472" s="82"/>
      <c r="V472" s="82"/>
      <c r="W472" s="82"/>
      <c r="X472" s="82"/>
      <c r="Y472" s="82"/>
      <c r="Z472" s="82"/>
      <c r="AA472" s="82"/>
      <c r="AB472" s="82"/>
      <c r="AC472" s="82"/>
      <c r="AD472" s="82"/>
      <c r="AE472" s="82"/>
      <c r="AF472" s="82"/>
      <c r="AG472" s="82"/>
      <c r="AH472" s="82"/>
      <c r="AI472" s="82"/>
      <c r="AJ472" s="82"/>
      <c r="AK472" s="82"/>
      <c r="AL472" s="82"/>
      <c r="AM472" s="82"/>
      <c r="AN472" s="82"/>
      <c r="AO472" s="82"/>
      <c r="AP472" s="82"/>
      <c r="AQ472" s="82"/>
      <c r="AR472" s="82"/>
      <c r="AS472" s="82"/>
      <c r="AT472" s="82"/>
      <c r="AU472" s="82"/>
    </row>
    <row r="473" spans="1:47" s="47" customFormat="1">
      <c r="A473" s="76"/>
      <c r="O473" s="82"/>
      <c r="P473" s="82"/>
      <c r="Q473" s="82"/>
      <c r="R473" s="82"/>
      <c r="S473" s="82"/>
      <c r="T473" s="82"/>
      <c r="U473" s="82"/>
      <c r="V473" s="82"/>
      <c r="W473" s="82"/>
      <c r="X473" s="82"/>
      <c r="Y473" s="82"/>
      <c r="Z473" s="82"/>
      <c r="AA473" s="82"/>
      <c r="AB473" s="82"/>
      <c r="AC473" s="82"/>
      <c r="AD473" s="82"/>
      <c r="AE473" s="82"/>
      <c r="AF473" s="82"/>
      <c r="AG473" s="82"/>
      <c r="AH473" s="82"/>
      <c r="AI473" s="82"/>
      <c r="AJ473" s="82"/>
      <c r="AK473" s="82"/>
      <c r="AL473" s="82"/>
      <c r="AM473" s="82"/>
      <c r="AN473" s="82"/>
      <c r="AO473" s="82"/>
      <c r="AP473" s="82"/>
      <c r="AQ473" s="82"/>
      <c r="AR473" s="82"/>
      <c r="AS473" s="82"/>
      <c r="AT473" s="82"/>
      <c r="AU473" s="82"/>
    </row>
    <row r="474" spans="1:47" s="47" customFormat="1">
      <c r="A474" s="76"/>
      <c r="O474" s="82"/>
      <c r="P474" s="82"/>
      <c r="Q474" s="82"/>
      <c r="R474" s="82"/>
      <c r="S474" s="82"/>
      <c r="T474" s="82"/>
      <c r="U474" s="82"/>
      <c r="V474" s="82"/>
      <c r="W474" s="82"/>
      <c r="X474" s="82"/>
      <c r="Y474" s="82"/>
      <c r="Z474" s="82"/>
      <c r="AA474" s="82"/>
      <c r="AB474" s="82"/>
      <c r="AC474" s="82"/>
      <c r="AD474" s="82"/>
      <c r="AE474" s="82"/>
      <c r="AF474" s="82"/>
      <c r="AG474" s="82"/>
      <c r="AH474" s="82"/>
      <c r="AI474" s="82"/>
      <c r="AJ474" s="82"/>
      <c r="AK474" s="82"/>
      <c r="AL474" s="82"/>
      <c r="AM474" s="82"/>
      <c r="AN474" s="82"/>
      <c r="AO474" s="82"/>
      <c r="AP474" s="82"/>
      <c r="AQ474" s="82"/>
      <c r="AR474" s="82"/>
      <c r="AS474" s="82"/>
      <c r="AT474" s="82"/>
      <c r="AU474" s="82"/>
    </row>
    <row r="475" spans="1:47" s="47" customFormat="1">
      <c r="A475" s="76"/>
      <c r="O475" s="82"/>
      <c r="P475" s="82"/>
      <c r="Q475" s="82"/>
      <c r="R475" s="82"/>
      <c r="S475" s="82"/>
      <c r="T475" s="82"/>
      <c r="U475" s="82"/>
      <c r="V475" s="82"/>
      <c r="W475" s="82"/>
      <c r="X475" s="82"/>
      <c r="Y475" s="82"/>
      <c r="Z475" s="82"/>
      <c r="AA475" s="82"/>
      <c r="AB475" s="82"/>
      <c r="AC475" s="82"/>
      <c r="AD475" s="82"/>
      <c r="AE475" s="82"/>
      <c r="AF475" s="82"/>
      <c r="AG475" s="82"/>
      <c r="AH475" s="82"/>
      <c r="AI475" s="82"/>
      <c r="AJ475" s="82"/>
      <c r="AK475" s="82"/>
      <c r="AL475" s="82"/>
      <c r="AM475" s="82"/>
      <c r="AN475" s="82"/>
      <c r="AO475" s="82"/>
      <c r="AP475" s="82"/>
      <c r="AQ475" s="82"/>
      <c r="AR475" s="82"/>
      <c r="AS475" s="82"/>
      <c r="AT475" s="82"/>
      <c r="AU475" s="82"/>
    </row>
    <row r="476" spans="1:47" s="47" customFormat="1">
      <c r="A476" s="76"/>
      <c r="O476" s="82"/>
      <c r="P476" s="82"/>
      <c r="Q476" s="82"/>
      <c r="R476" s="82"/>
      <c r="S476" s="82"/>
      <c r="T476" s="82"/>
      <c r="U476" s="82"/>
      <c r="V476" s="82"/>
      <c r="W476" s="82"/>
      <c r="X476" s="82"/>
      <c r="Y476" s="82"/>
      <c r="Z476" s="82"/>
      <c r="AA476" s="82"/>
      <c r="AB476" s="82"/>
      <c r="AC476" s="82"/>
      <c r="AD476" s="82"/>
      <c r="AE476" s="82"/>
      <c r="AF476" s="82"/>
      <c r="AG476" s="82"/>
      <c r="AH476" s="82"/>
      <c r="AI476" s="82"/>
      <c r="AJ476" s="82"/>
      <c r="AK476" s="82"/>
      <c r="AL476" s="82"/>
      <c r="AM476" s="82"/>
      <c r="AN476" s="82"/>
      <c r="AO476" s="82"/>
      <c r="AP476" s="82"/>
      <c r="AQ476" s="82"/>
      <c r="AR476" s="82"/>
      <c r="AS476" s="82"/>
      <c r="AT476" s="82"/>
      <c r="AU476" s="82"/>
    </row>
    <row r="477" spans="1:47" s="47" customFormat="1">
      <c r="A477" s="76"/>
      <c r="O477" s="82"/>
      <c r="P477" s="82"/>
      <c r="Q477" s="82"/>
      <c r="R477" s="82"/>
      <c r="S477" s="82"/>
      <c r="T477" s="82"/>
      <c r="U477" s="82"/>
      <c r="V477" s="82"/>
      <c r="W477" s="82"/>
      <c r="X477" s="82"/>
      <c r="Y477" s="82"/>
      <c r="Z477" s="82"/>
      <c r="AA477" s="82"/>
      <c r="AB477" s="82"/>
      <c r="AC477" s="82"/>
      <c r="AD477" s="82"/>
      <c r="AE477" s="82"/>
      <c r="AF477" s="82"/>
      <c r="AG477" s="82"/>
      <c r="AH477" s="82"/>
      <c r="AI477" s="82"/>
      <c r="AJ477" s="82"/>
      <c r="AK477" s="82"/>
      <c r="AL477" s="82"/>
      <c r="AM477" s="82"/>
      <c r="AN477" s="82"/>
      <c r="AO477" s="82"/>
      <c r="AP477" s="82"/>
      <c r="AQ477" s="82"/>
      <c r="AR477" s="82"/>
      <c r="AS477" s="82"/>
      <c r="AT477" s="82"/>
      <c r="AU477" s="82"/>
    </row>
    <row r="478" spans="1:47" s="47" customFormat="1">
      <c r="A478" s="76"/>
      <c r="O478" s="82"/>
      <c r="P478" s="82"/>
      <c r="Q478" s="82"/>
      <c r="R478" s="82"/>
      <c r="S478" s="82"/>
      <c r="T478" s="82"/>
      <c r="U478" s="82"/>
      <c r="V478" s="82"/>
      <c r="W478" s="82"/>
      <c r="X478" s="82"/>
      <c r="Y478" s="82"/>
      <c r="Z478" s="82"/>
      <c r="AA478" s="82"/>
      <c r="AB478" s="82"/>
      <c r="AC478" s="82"/>
      <c r="AD478" s="82"/>
      <c r="AE478" s="82"/>
      <c r="AF478" s="82"/>
      <c r="AG478" s="82"/>
      <c r="AH478" s="82"/>
      <c r="AI478" s="82"/>
      <c r="AJ478" s="82"/>
      <c r="AK478" s="82"/>
      <c r="AL478" s="82"/>
      <c r="AM478" s="82"/>
      <c r="AN478" s="82"/>
      <c r="AO478" s="82"/>
      <c r="AP478" s="82"/>
      <c r="AQ478" s="82"/>
      <c r="AR478" s="82"/>
      <c r="AS478" s="82"/>
      <c r="AT478" s="82"/>
      <c r="AU478" s="82"/>
    </row>
    <row r="479" spans="1:47" s="47" customFormat="1">
      <c r="A479" s="76"/>
      <c r="O479" s="82"/>
      <c r="P479" s="82"/>
      <c r="Q479" s="82"/>
      <c r="R479" s="82"/>
      <c r="S479" s="82"/>
      <c r="T479" s="82"/>
      <c r="U479" s="82"/>
      <c r="V479" s="82"/>
      <c r="W479" s="82"/>
      <c r="X479" s="82"/>
      <c r="Y479" s="82"/>
      <c r="Z479" s="82"/>
      <c r="AA479" s="82"/>
      <c r="AB479" s="82"/>
      <c r="AC479" s="82"/>
      <c r="AD479" s="82"/>
      <c r="AE479" s="82"/>
      <c r="AF479" s="82"/>
      <c r="AG479" s="82"/>
      <c r="AH479" s="82"/>
      <c r="AI479" s="82"/>
      <c r="AJ479" s="82"/>
      <c r="AK479" s="82"/>
      <c r="AL479" s="82"/>
      <c r="AM479" s="82"/>
      <c r="AN479" s="82"/>
      <c r="AO479" s="82"/>
      <c r="AP479" s="82"/>
      <c r="AQ479" s="82"/>
      <c r="AR479" s="82"/>
      <c r="AS479" s="82"/>
      <c r="AT479" s="82"/>
      <c r="AU479" s="82"/>
    </row>
    <row r="480" spans="1:47" s="47" customFormat="1">
      <c r="A480" s="76"/>
      <c r="O480" s="82"/>
      <c r="P480" s="82"/>
      <c r="Q480" s="82"/>
      <c r="R480" s="82"/>
      <c r="S480" s="82"/>
      <c r="T480" s="82"/>
      <c r="U480" s="82"/>
      <c r="V480" s="82"/>
      <c r="W480" s="82"/>
      <c r="X480" s="82"/>
      <c r="Y480" s="82"/>
      <c r="Z480" s="82"/>
      <c r="AA480" s="82"/>
      <c r="AB480" s="82"/>
      <c r="AC480" s="82"/>
      <c r="AD480" s="82"/>
      <c r="AE480" s="82"/>
      <c r="AF480" s="82"/>
      <c r="AG480" s="82"/>
      <c r="AH480" s="82"/>
      <c r="AI480" s="82"/>
      <c r="AJ480" s="82"/>
      <c r="AK480" s="82"/>
      <c r="AL480" s="82"/>
      <c r="AM480" s="82"/>
      <c r="AN480" s="82"/>
      <c r="AO480" s="82"/>
      <c r="AP480" s="82"/>
      <c r="AQ480" s="82"/>
      <c r="AR480" s="82"/>
      <c r="AS480" s="82"/>
      <c r="AT480" s="82"/>
      <c r="AU480" s="82"/>
    </row>
    <row r="481" spans="1:47" s="47" customFormat="1">
      <c r="A481" s="76"/>
      <c r="O481" s="82"/>
      <c r="P481" s="82"/>
      <c r="Q481" s="82"/>
      <c r="R481" s="82"/>
      <c r="S481" s="82"/>
      <c r="T481" s="82"/>
      <c r="U481" s="82"/>
      <c r="V481" s="82"/>
      <c r="W481" s="82"/>
      <c r="X481" s="82"/>
      <c r="Y481" s="82"/>
      <c r="Z481" s="82"/>
      <c r="AA481" s="82"/>
      <c r="AB481" s="82"/>
      <c r="AC481" s="82"/>
      <c r="AD481" s="82"/>
      <c r="AE481" s="82"/>
      <c r="AF481" s="82"/>
      <c r="AG481" s="82"/>
      <c r="AH481" s="82"/>
      <c r="AI481" s="82"/>
      <c r="AJ481" s="82"/>
      <c r="AK481" s="82"/>
      <c r="AL481" s="82"/>
      <c r="AM481" s="82"/>
      <c r="AN481" s="82"/>
      <c r="AO481" s="82"/>
      <c r="AP481" s="82"/>
      <c r="AQ481" s="82"/>
      <c r="AR481" s="82"/>
      <c r="AS481" s="82"/>
      <c r="AT481" s="82"/>
      <c r="AU481" s="82"/>
    </row>
    <row r="482" spans="1:47" s="47" customFormat="1">
      <c r="A482" s="76"/>
      <c r="O482" s="82"/>
      <c r="P482" s="82"/>
      <c r="Q482" s="82"/>
      <c r="R482" s="82"/>
      <c r="S482" s="82"/>
      <c r="T482" s="82"/>
      <c r="U482" s="82"/>
      <c r="V482" s="82"/>
      <c r="W482" s="82"/>
      <c r="X482" s="82"/>
      <c r="Y482" s="82"/>
      <c r="Z482" s="82"/>
      <c r="AA482" s="82"/>
      <c r="AB482" s="82"/>
      <c r="AC482" s="82"/>
      <c r="AD482" s="82"/>
      <c r="AE482" s="82"/>
      <c r="AF482" s="82"/>
      <c r="AG482" s="82"/>
      <c r="AH482" s="82"/>
      <c r="AI482" s="82"/>
      <c r="AJ482" s="82"/>
      <c r="AK482" s="82"/>
      <c r="AL482" s="82"/>
      <c r="AM482" s="82"/>
      <c r="AN482" s="82"/>
      <c r="AO482" s="82"/>
      <c r="AP482" s="82"/>
      <c r="AQ482" s="82"/>
      <c r="AR482" s="82"/>
      <c r="AS482" s="82"/>
      <c r="AT482" s="82"/>
      <c r="AU482" s="82"/>
    </row>
    <row r="483" spans="1:47" s="47" customFormat="1">
      <c r="A483" s="76"/>
      <c r="O483" s="82"/>
      <c r="P483" s="82"/>
      <c r="Q483" s="82"/>
      <c r="R483" s="82"/>
      <c r="S483" s="82"/>
      <c r="T483" s="82"/>
      <c r="U483" s="82"/>
      <c r="V483" s="82"/>
      <c r="W483" s="82"/>
      <c r="X483" s="82"/>
      <c r="Y483" s="82"/>
      <c r="Z483" s="82"/>
      <c r="AA483" s="82"/>
      <c r="AB483" s="82"/>
      <c r="AC483" s="82"/>
      <c r="AD483" s="82"/>
      <c r="AE483" s="82"/>
      <c r="AF483" s="82"/>
      <c r="AG483" s="82"/>
      <c r="AH483" s="82"/>
      <c r="AI483" s="82"/>
      <c r="AJ483" s="82"/>
      <c r="AK483" s="82"/>
      <c r="AL483" s="82"/>
      <c r="AM483" s="82"/>
      <c r="AN483" s="82"/>
      <c r="AO483" s="82"/>
      <c r="AP483" s="82"/>
      <c r="AQ483" s="82"/>
      <c r="AR483" s="82"/>
      <c r="AS483" s="82"/>
      <c r="AT483" s="82"/>
      <c r="AU483" s="82"/>
    </row>
    <row r="484" spans="1:47" s="47" customFormat="1">
      <c r="A484" s="76"/>
      <c r="O484" s="82"/>
      <c r="P484" s="82"/>
      <c r="Q484" s="82"/>
      <c r="R484" s="82"/>
      <c r="S484" s="82"/>
      <c r="T484" s="82"/>
      <c r="U484" s="82"/>
      <c r="V484" s="82"/>
      <c r="W484" s="82"/>
      <c r="X484" s="82"/>
      <c r="Y484" s="82"/>
      <c r="Z484" s="82"/>
      <c r="AA484" s="82"/>
      <c r="AB484" s="82"/>
      <c r="AC484" s="82"/>
      <c r="AD484" s="82"/>
      <c r="AE484" s="82"/>
      <c r="AF484" s="82"/>
      <c r="AG484" s="82"/>
      <c r="AH484" s="82"/>
      <c r="AI484" s="82"/>
      <c r="AJ484" s="82"/>
      <c r="AK484" s="82"/>
      <c r="AL484" s="82"/>
      <c r="AM484" s="82"/>
      <c r="AN484" s="82"/>
      <c r="AO484" s="82"/>
      <c r="AP484" s="82"/>
      <c r="AQ484" s="82"/>
      <c r="AR484" s="82"/>
      <c r="AS484" s="82"/>
      <c r="AT484" s="82"/>
      <c r="AU484" s="82"/>
    </row>
    <row r="485" spans="1:47" s="47" customFormat="1">
      <c r="A485" s="76"/>
      <c r="O485" s="82"/>
      <c r="P485" s="82"/>
      <c r="Q485" s="82"/>
      <c r="R485" s="82"/>
      <c r="S485" s="82"/>
      <c r="T485" s="82"/>
      <c r="U485" s="82"/>
      <c r="V485" s="82"/>
      <c r="W485" s="82"/>
      <c r="X485" s="82"/>
      <c r="Y485" s="82"/>
      <c r="Z485" s="82"/>
      <c r="AA485" s="82"/>
      <c r="AB485" s="82"/>
      <c r="AC485" s="82"/>
      <c r="AD485" s="82"/>
      <c r="AE485" s="82"/>
      <c r="AF485" s="82"/>
      <c r="AG485" s="82"/>
      <c r="AH485" s="82"/>
      <c r="AI485" s="82"/>
      <c r="AJ485" s="82"/>
      <c r="AK485" s="82"/>
      <c r="AL485" s="82"/>
      <c r="AM485" s="82"/>
      <c r="AN485" s="82"/>
      <c r="AO485" s="82"/>
      <c r="AP485" s="82"/>
      <c r="AQ485" s="82"/>
      <c r="AR485" s="82"/>
      <c r="AS485" s="82"/>
      <c r="AT485" s="82"/>
      <c r="AU485" s="82"/>
    </row>
    <row r="486" spans="1:47" s="47" customFormat="1">
      <c r="A486" s="76"/>
      <c r="O486" s="82"/>
      <c r="P486" s="82"/>
      <c r="Q486" s="82"/>
      <c r="R486" s="82"/>
      <c r="S486" s="82"/>
      <c r="T486" s="82"/>
      <c r="U486" s="82"/>
      <c r="V486" s="82"/>
      <c r="W486" s="82"/>
      <c r="X486" s="82"/>
      <c r="Y486" s="82"/>
      <c r="Z486" s="82"/>
      <c r="AA486" s="82"/>
      <c r="AB486" s="82"/>
      <c r="AC486" s="82"/>
      <c r="AD486" s="82"/>
      <c r="AE486" s="82"/>
      <c r="AF486" s="82"/>
      <c r="AG486" s="82"/>
      <c r="AH486" s="82"/>
      <c r="AI486" s="82"/>
      <c r="AJ486" s="82"/>
      <c r="AK486" s="82"/>
      <c r="AL486" s="82"/>
      <c r="AM486" s="82"/>
      <c r="AN486" s="82"/>
      <c r="AO486" s="82"/>
      <c r="AP486" s="82"/>
      <c r="AQ486" s="82"/>
      <c r="AR486" s="82"/>
      <c r="AS486" s="82"/>
      <c r="AT486" s="82"/>
      <c r="AU486" s="82"/>
    </row>
    <row r="487" spans="1:47" s="47" customFormat="1">
      <c r="A487" s="76"/>
      <c r="O487" s="82"/>
      <c r="P487" s="82"/>
      <c r="Q487" s="82"/>
      <c r="R487" s="82"/>
      <c r="S487" s="82"/>
      <c r="T487" s="82"/>
      <c r="U487" s="82"/>
      <c r="V487" s="82"/>
      <c r="W487" s="82"/>
      <c r="X487" s="82"/>
      <c r="Y487" s="82"/>
      <c r="Z487" s="82"/>
      <c r="AA487" s="82"/>
      <c r="AB487" s="82"/>
      <c r="AC487" s="82"/>
      <c r="AD487" s="82"/>
      <c r="AE487" s="82"/>
      <c r="AF487" s="82"/>
      <c r="AG487" s="82"/>
      <c r="AH487" s="82"/>
      <c r="AI487" s="82"/>
      <c r="AJ487" s="82"/>
      <c r="AK487" s="82"/>
      <c r="AL487" s="82"/>
      <c r="AM487" s="82"/>
      <c r="AN487" s="82"/>
      <c r="AO487" s="82"/>
      <c r="AP487" s="82"/>
      <c r="AQ487" s="82"/>
      <c r="AR487" s="82"/>
      <c r="AS487" s="82"/>
      <c r="AT487" s="82"/>
      <c r="AU487" s="82"/>
    </row>
    <row r="488" spans="1:47" s="47" customFormat="1">
      <c r="A488" s="76"/>
      <c r="O488" s="82"/>
      <c r="P488" s="82"/>
      <c r="Q488" s="82"/>
      <c r="R488" s="82"/>
      <c r="S488" s="82"/>
      <c r="T488" s="82"/>
      <c r="U488" s="82"/>
      <c r="V488" s="82"/>
      <c r="W488" s="82"/>
      <c r="X488" s="82"/>
      <c r="Y488" s="82"/>
      <c r="Z488" s="82"/>
      <c r="AA488" s="82"/>
      <c r="AB488" s="82"/>
      <c r="AC488" s="82"/>
      <c r="AD488" s="82"/>
      <c r="AE488" s="82"/>
      <c r="AF488" s="82"/>
      <c r="AG488" s="82"/>
      <c r="AH488" s="82"/>
      <c r="AI488" s="82"/>
      <c r="AJ488" s="82"/>
      <c r="AK488" s="82"/>
      <c r="AL488" s="82"/>
      <c r="AM488" s="82"/>
      <c r="AN488" s="82"/>
      <c r="AO488" s="82"/>
      <c r="AP488" s="82"/>
      <c r="AQ488" s="82"/>
      <c r="AR488" s="82"/>
      <c r="AS488" s="82"/>
      <c r="AT488" s="82"/>
      <c r="AU488" s="82"/>
    </row>
    <row r="489" spans="1:47" s="47" customFormat="1">
      <c r="A489" s="76"/>
      <c r="O489" s="82"/>
      <c r="P489" s="82"/>
      <c r="Q489" s="82"/>
      <c r="R489" s="82"/>
      <c r="S489" s="82"/>
      <c r="T489" s="82"/>
      <c r="U489" s="82"/>
      <c r="V489" s="82"/>
      <c r="W489" s="82"/>
      <c r="X489" s="82"/>
      <c r="Y489" s="82"/>
      <c r="Z489" s="82"/>
      <c r="AA489" s="82"/>
      <c r="AB489" s="82"/>
      <c r="AC489" s="82"/>
      <c r="AD489" s="82"/>
      <c r="AE489" s="82"/>
      <c r="AF489" s="82"/>
      <c r="AG489" s="82"/>
      <c r="AH489" s="82"/>
      <c r="AI489" s="82"/>
      <c r="AJ489" s="82"/>
      <c r="AK489" s="82"/>
      <c r="AL489" s="82"/>
      <c r="AM489" s="82"/>
      <c r="AN489" s="82"/>
      <c r="AO489" s="82"/>
      <c r="AP489" s="82"/>
      <c r="AQ489" s="82"/>
      <c r="AR489" s="82"/>
      <c r="AS489" s="82"/>
      <c r="AT489" s="82"/>
      <c r="AU489" s="82"/>
    </row>
    <row r="490" spans="1:47" s="47" customFormat="1">
      <c r="A490" s="76"/>
      <c r="O490" s="82"/>
      <c r="P490" s="82"/>
      <c r="Q490" s="82"/>
      <c r="R490" s="82"/>
      <c r="S490" s="82"/>
      <c r="T490" s="82"/>
      <c r="U490" s="82"/>
      <c r="V490" s="82"/>
      <c r="W490" s="82"/>
      <c r="X490" s="82"/>
      <c r="Y490" s="82"/>
      <c r="Z490" s="82"/>
      <c r="AA490" s="82"/>
      <c r="AB490" s="82"/>
      <c r="AC490" s="82"/>
      <c r="AD490" s="82"/>
      <c r="AE490" s="82"/>
      <c r="AF490" s="82"/>
      <c r="AG490" s="82"/>
      <c r="AH490" s="82"/>
      <c r="AI490" s="82"/>
      <c r="AJ490" s="82"/>
      <c r="AK490" s="82"/>
      <c r="AL490" s="82"/>
      <c r="AM490" s="82"/>
      <c r="AN490" s="82"/>
      <c r="AO490" s="82"/>
      <c r="AP490" s="82"/>
      <c r="AQ490" s="82"/>
      <c r="AR490" s="82"/>
      <c r="AS490" s="82"/>
      <c r="AT490" s="82"/>
      <c r="AU490" s="82"/>
    </row>
    <row r="491" spans="1:47" s="47" customFormat="1">
      <c r="A491" s="76"/>
      <c r="O491" s="82"/>
      <c r="P491" s="82"/>
      <c r="Q491" s="82"/>
      <c r="R491" s="82"/>
      <c r="S491" s="82"/>
      <c r="T491" s="82"/>
      <c r="U491" s="82"/>
      <c r="V491" s="82"/>
      <c r="W491" s="82"/>
      <c r="X491" s="82"/>
      <c r="Y491" s="82"/>
      <c r="Z491" s="82"/>
      <c r="AA491" s="82"/>
      <c r="AB491" s="82"/>
      <c r="AC491" s="82"/>
      <c r="AD491" s="82"/>
      <c r="AE491" s="82"/>
      <c r="AF491" s="82"/>
      <c r="AG491" s="82"/>
      <c r="AH491" s="82"/>
      <c r="AI491" s="82"/>
      <c r="AJ491" s="82"/>
      <c r="AK491" s="82"/>
      <c r="AL491" s="82"/>
      <c r="AM491" s="82"/>
      <c r="AN491" s="82"/>
      <c r="AO491" s="82"/>
      <c r="AP491" s="82"/>
      <c r="AQ491" s="82"/>
      <c r="AR491" s="82"/>
      <c r="AS491" s="82"/>
      <c r="AT491" s="82"/>
      <c r="AU491" s="82"/>
    </row>
    <row r="492" spans="1:47" s="47" customFormat="1">
      <c r="A492" s="76"/>
      <c r="O492" s="82"/>
      <c r="P492" s="82"/>
      <c r="Q492" s="82"/>
      <c r="R492" s="82"/>
      <c r="S492" s="82"/>
      <c r="T492" s="82"/>
      <c r="U492" s="82"/>
      <c r="V492" s="82"/>
      <c r="W492" s="82"/>
      <c r="X492" s="82"/>
      <c r="Y492" s="82"/>
      <c r="Z492" s="82"/>
      <c r="AA492" s="82"/>
      <c r="AB492" s="82"/>
      <c r="AC492" s="82"/>
      <c r="AD492" s="82"/>
      <c r="AE492" s="82"/>
      <c r="AF492" s="82"/>
      <c r="AG492" s="82"/>
      <c r="AH492" s="82"/>
      <c r="AI492" s="82"/>
      <c r="AJ492" s="82"/>
      <c r="AK492" s="82"/>
      <c r="AL492" s="82"/>
      <c r="AM492" s="82"/>
      <c r="AN492" s="82"/>
      <c r="AO492" s="82"/>
      <c r="AP492" s="82"/>
      <c r="AQ492" s="82"/>
      <c r="AR492" s="82"/>
      <c r="AS492" s="82"/>
      <c r="AT492" s="82"/>
      <c r="AU492" s="82"/>
    </row>
    <row r="493" spans="1:47" s="47" customFormat="1">
      <c r="A493" s="76"/>
      <c r="O493" s="82"/>
      <c r="P493" s="82"/>
      <c r="Q493" s="82"/>
      <c r="R493" s="82"/>
      <c r="S493" s="82"/>
      <c r="T493" s="82"/>
      <c r="U493" s="82"/>
      <c r="V493" s="82"/>
      <c r="W493" s="82"/>
      <c r="X493" s="82"/>
      <c r="Y493" s="82"/>
      <c r="Z493" s="82"/>
      <c r="AA493" s="82"/>
      <c r="AB493" s="82"/>
      <c r="AC493" s="82"/>
      <c r="AD493" s="82"/>
      <c r="AE493" s="82"/>
      <c r="AF493" s="82"/>
      <c r="AG493" s="82"/>
      <c r="AH493" s="82"/>
      <c r="AI493" s="82"/>
      <c r="AJ493" s="82"/>
      <c r="AK493" s="82"/>
      <c r="AL493" s="82"/>
      <c r="AM493" s="82"/>
      <c r="AN493" s="82"/>
      <c r="AO493" s="82"/>
      <c r="AP493" s="82"/>
      <c r="AQ493" s="82"/>
      <c r="AR493" s="82"/>
      <c r="AS493" s="82"/>
      <c r="AT493" s="82"/>
      <c r="AU493" s="82"/>
    </row>
    <row r="494" spans="1:47" s="47" customFormat="1">
      <c r="A494" s="76"/>
      <c r="O494" s="82"/>
      <c r="P494" s="82"/>
      <c r="Q494" s="82"/>
      <c r="R494" s="82"/>
      <c r="S494" s="82"/>
      <c r="T494" s="82"/>
      <c r="U494" s="82"/>
      <c r="V494" s="82"/>
      <c r="W494" s="82"/>
      <c r="X494" s="82"/>
      <c r="Y494" s="82"/>
      <c r="Z494" s="82"/>
      <c r="AA494" s="82"/>
      <c r="AB494" s="82"/>
      <c r="AC494" s="82"/>
      <c r="AD494" s="82"/>
      <c r="AE494" s="82"/>
      <c r="AF494" s="82"/>
      <c r="AG494" s="82"/>
      <c r="AH494" s="82"/>
      <c r="AI494" s="82"/>
      <c r="AJ494" s="82"/>
      <c r="AK494" s="82"/>
      <c r="AL494" s="82"/>
      <c r="AM494" s="82"/>
      <c r="AN494" s="82"/>
      <c r="AO494" s="82"/>
      <c r="AP494" s="82"/>
      <c r="AQ494" s="82"/>
      <c r="AR494" s="82"/>
      <c r="AS494" s="82"/>
      <c r="AT494" s="82"/>
      <c r="AU494" s="82"/>
    </row>
    <row r="495" spans="1:47" s="47" customFormat="1">
      <c r="A495" s="76"/>
      <c r="O495" s="82"/>
      <c r="P495" s="82"/>
      <c r="Q495" s="82"/>
      <c r="R495" s="82"/>
      <c r="S495" s="82"/>
      <c r="T495" s="82"/>
      <c r="U495" s="82"/>
      <c r="V495" s="82"/>
      <c r="W495" s="82"/>
      <c r="X495" s="82"/>
      <c r="Y495" s="82"/>
      <c r="Z495" s="82"/>
      <c r="AA495" s="82"/>
      <c r="AB495" s="82"/>
      <c r="AC495" s="82"/>
      <c r="AD495" s="82"/>
      <c r="AE495" s="82"/>
      <c r="AF495" s="82"/>
      <c r="AG495" s="82"/>
      <c r="AH495" s="82"/>
      <c r="AI495" s="82"/>
      <c r="AJ495" s="82"/>
      <c r="AK495" s="82"/>
      <c r="AL495" s="82"/>
      <c r="AM495" s="82"/>
      <c r="AN495" s="82"/>
      <c r="AO495" s="82"/>
      <c r="AP495" s="82"/>
      <c r="AQ495" s="82"/>
      <c r="AR495" s="82"/>
      <c r="AS495" s="82"/>
      <c r="AT495" s="82"/>
      <c r="AU495" s="82"/>
    </row>
    <row r="496" spans="1:47" s="47" customFormat="1">
      <c r="A496" s="76"/>
      <c r="O496" s="82"/>
      <c r="P496" s="82"/>
      <c r="Q496" s="82"/>
      <c r="R496" s="82"/>
      <c r="S496" s="82"/>
      <c r="T496" s="82"/>
      <c r="U496" s="82"/>
      <c r="V496" s="82"/>
      <c r="W496" s="82"/>
      <c r="X496" s="82"/>
      <c r="Y496" s="82"/>
      <c r="Z496" s="82"/>
      <c r="AA496" s="82"/>
      <c r="AB496" s="82"/>
      <c r="AC496" s="82"/>
      <c r="AD496" s="82"/>
      <c r="AE496" s="82"/>
      <c r="AF496" s="82"/>
      <c r="AG496" s="82"/>
      <c r="AH496" s="82"/>
      <c r="AI496" s="82"/>
      <c r="AJ496" s="82"/>
      <c r="AK496" s="82"/>
      <c r="AL496" s="82"/>
      <c r="AM496" s="82"/>
      <c r="AN496" s="82"/>
      <c r="AO496" s="82"/>
      <c r="AP496" s="82"/>
      <c r="AQ496" s="82"/>
      <c r="AR496" s="82"/>
      <c r="AS496" s="82"/>
      <c r="AT496" s="82"/>
      <c r="AU496" s="82"/>
    </row>
    <row r="497" spans="1:47" s="47" customFormat="1">
      <c r="A497" s="76"/>
      <c r="O497" s="82"/>
      <c r="P497" s="82"/>
      <c r="Q497" s="82"/>
      <c r="R497" s="82"/>
      <c r="S497" s="82"/>
      <c r="T497" s="82"/>
      <c r="U497" s="82"/>
      <c r="V497" s="82"/>
      <c r="W497" s="82"/>
      <c r="X497" s="82"/>
      <c r="Y497" s="82"/>
      <c r="Z497" s="82"/>
      <c r="AA497" s="82"/>
      <c r="AB497" s="82"/>
      <c r="AC497" s="82"/>
      <c r="AD497" s="82"/>
      <c r="AE497" s="82"/>
      <c r="AF497" s="82"/>
      <c r="AG497" s="82"/>
      <c r="AH497" s="82"/>
      <c r="AI497" s="82"/>
      <c r="AJ497" s="82"/>
      <c r="AK497" s="82"/>
      <c r="AL497" s="82"/>
      <c r="AM497" s="82"/>
      <c r="AN497" s="82"/>
      <c r="AO497" s="82"/>
      <c r="AP497" s="82"/>
      <c r="AQ497" s="82"/>
      <c r="AR497" s="82"/>
      <c r="AS497" s="82"/>
      <c r="AT497" s="82"/>
      <c r="AU497" s="82"/>
    </row>
    <row r="498" spans="1:47" s="47" customFormat="1">
      <c r="A498" s="76"/>
      <c r="O498" s="82"/>
      <c r="P498" s="82"/>
      <c r="Q498" s="82"/>
      <c r="R498" s="82"/>
      <c r="S498" s="82"/>
      <c r="T498" s="82"/>
      <c r="U498" s="82"/>
      <c r="V498" s="82"/>
      <c r="W498" s="82"/>
      <c r="X498" s="82"/>
      <c r="Y498" s="82"/>
      <c r="Z498" s="82"/>
      <c r="AA498" s="82"/>
      <c r="AB498" s="82"/>
      <c r="AC498" s="82"/>
      <c r="AD498" s="82"/>
      <c r="AE498" s="82"/>
      <c r="AF498" s="82"/>
      <c r="AG498" s="82"/>
      <c r="AH498" s="82"/>
      <c r="AI498" s="82"/>
      <c r="AJ498" s="82"/>
      <c r="AK498" s="82"/>
      <c r="AL498" s="82"/>
      <c r="AM498" s="82"/>
      <c r="AN498" s="82"/>
      <c r="AO498" s="82"/>
      <c r="AP498" s="82"/>
      <c r="AQ498" s="82"/>
      <c r="AR498" s="82"/>
      <c r="AS498" s="82"/>
      <c r="AT498" s="82"/>
      <c r="AU498" s="82"/>
    </row>
    <row r="499" spans="1:47" s="47" customFormat="1">
      <c r="A499" s="76"/>
      <c r="O499" s="82"/>
      <c r="P499" s="82"/>
      <c r="Q499" s="82"/>
      <c r="R499" s="82"/>
      <c r="S499" s="82"/>
      <c r="T499" s="82"/>
      <c r="U499" s="82"/>
      <c r="V499" s="82"/>
      <c r="W499" s="82"/>
      <c r="X499" s="82"/>
      <c r="Y499" s="82"/>
      <c r="Z499" s="82"/>
      <c r="AA499" s="82"/>
      <c r="AB499" s="82"/>
      <c r="AC499" s="82"/>
      <c r="AD499" s="82"/>
      <c r="AE499" s="82"/>
      <c r="AF499" s="82"/>
      <c r="AG499" s="82"/>
      <c r="AH499" s="82"/>
      <c r="AI499" s="82"/>
      <c r="AJ499" s="82"/>
      <c r="AK499" s="82"/>
      <c r="AL499" s="82"/>
      <c r="AM499" s="82"/>
      <c r="AN499" s="82"/>
      <c r="AO499" s="82"/>
      <c r="AP499" s="82"/>
      <c r="AQ499" s="82"/>
      <c r="AR499" s="82"/>
      <c r="AS499" s="82"/>
      <c r="AT499" s="82"/>
      <c r="AU499" s="82"/>
    </row>
    <row r="500" spans="1:47" s="47" customFormat="1">
      <c r="A500" s="76"/>
      <c r="O500" s="82"/>
      <c r="P500" s="82"/>
      <c r="Q500" s="82"/>
      <c r="R500" s="82"/>
      <c r="S500" s="82"/>
      <c r="T500" s="82"/>
      <c r="U500" s="82"/>
      <c r="V500" s="82"/>
      <c r="W500" s="82"/>
      <c r="X500" s="82"/>
      <c r="Y500" s="82"/>
      <c r="Z500" s="82"/>
      <c r="AA500" s="82"/>
      <c r="AB500" s="82"/>
      <c r="AC500" s="82"/>
      <c r="AD500" s="82"/>
      <c r="AE500" s="82"/>
      <c r="AF500" s="82"/>
      <c r="AG500" s="82"/>
      <c r="AH500" s="82"/>
      <c r="AI500" s="82"/>
      <c r="AJ500" s="82"/>
      <c r="AK500" s="82"/>
      <c r="AL500" s="82"/>
      <c r="AM500" s="82"/>
      <c r="AN500" s="82"/>
      <c r="AO500" s="82"/>
      <c r="AP500" s="82"/>
      <c r="AQ500" s="82"/>
      <c r="AR500" s="82"/>
      <c r="AS500" s="82"/>
      <c r="AT500" s="82"/>
      <c r="AU500" s="82"/>
    </row>
    <row r="501" spans="1:47" s="47" customFormat="1">
      <c r="A501" s="76"/>
      <c r="O501" s="82"/>
      <c r="P501" s="82"/>
      <c r="Q501" s="82"/>
      <c r="R501" s="82"/>
      <c r="S501" s="82"/>
      <c r="T501" s="82"/>
      <c r="U501" s="82"/>
      <c r="V501" s="82"/>
      <c r="W501" s="82"/>
      <c r="X501" s="82"/>
      <c r="Y501" s="82"/>
      <c r="Z501" s="82"/>
      <c r="AA501" s="82"/>
      <c r="AB501" s="82"/>
      <c r="AC501" s="82"/>
      <c r="AD501" s="82"/>
      <c r="AE501" s="82"/>
      <c r="AF501" s="82"/>
      <c r="AG501" s="82"/>
      <c r="AH501" s="82"/>
      <c r="AI501" s="82"/>
      <c r="AJ501" s="82"/>
      <c r="AK501" s="82"/>
      <c r="AL501" s="82"/>
      <c r="AM501" s="82"/>
      <c r="AN501" s="82"/>
      <c r="AO501" s="82"/>
      <c r="AP501" s="82"/>
      <c r="AQ501" s="82"/>
      <c r="AR501" s="82"/>
      <c r="AS501" s="82"/>
      <c r="AT501" s="82"/>
      <c r="AU501" s="82"/>
    </row>
    <row r="502" spans="1:47" s="47" customFormat="1">
      <c r="A502" s="76"/>
      <c r="O502" s="82"/>
      <c r="P502" s="82"/>
      <c r="Q502" s="82"/>
      <c r="R502" s="82"/>
      <c r="S502" s="82"/>
      <c r="T502" s="82"/>
      <c r="U502" s="82"/>
      <c r="V502" s="82"/>
      <c r="W502" s="82"/>
      <c r="X502" s="82"/>
      <c r="Y502" s="82"/>
      <c r="Z502" s="82"/>
      <c r="AA502" s="82"/>
      <c r="AB502" s="82"/>
      <c r="AC502" s="82"/>
      <c r="AD502" s="82"/>
      <c r="AE502" s="82"/>
      <c r="AF502" s="82"/>
      <c r="AG502" s="82"/>
      <c r="AH502" s="82"/>
      <c r="AI502" s="82"/>
      <c r="AJ502" s="82"/>
      <c r="AK502" s="82"/>
      <c r="AL502" s="82"/>
      <c r="AM502" s="82"/>
      <c r="AN502" s="82"/>
      <c r="AO502" s="82"/>
      <c r="AP502" s="82"/>
      <c r="AQ502" s="82"/>
      <c r="AR502" s="82"/>
      <c r="AS502" s="82"/>
      <c r="AT502" s="82"/>
      <c r="AU502" s="82"/>
    </row>
    <row r="503" spans="1:47" s="47" customFormat="1">
      <c r="A503" s="76"/>
      <c r="O503" s="82"/>
      <c r="P503" s="82"/>
      <c r="Q503" s="82"/>
      <c r="R503" s="82"/>
      <c r="S503" s="82"/>
      <c r="T503" s="82"/>
      <c r="U503" s="82"/>
      <c r="V503" s="82"/>
      <c r="W503" s="82"/>
      <c r="X503" s="82"/>
      <c r="Y503" s="82"/>
      <c r="Z503" s="82"/>
      <c r="AA503" s="82"/>
      <c r="AB503" s="82"/>
      <c r="AC503" s="82"/>
      <c r="AD503" s="82"/>
      <c r="AE503" s="82"/>
      <c r="AF503" s="82"/>
      <c r="AG503" s="82"/>
      <c r="AH503" s="82"/>
      <c r="AI503" s="82"/>
      <c r="AJ503" s="82"/>
      <c r="AK503" s="82"/>
      <c r="AL503" s="82"/>
      <c r="AM503" s="82"/>
      <c r="AN503" s="82"/>
      <c r="AO503" s="82"/>
      <c r="AP503" s="82"/>
      <c r="AQ503" s="82"/>
      <c r="AR503" s="82"/>
      <c r="AS503" s="82"/>
      <c r="AT503" s="82"/>
      <c r="AU503" s="82"/>
    </row>
    <row r="504" spans="1:47" s="47" customFormat="1">
      <c r="A504" s="76"/>
      <c r="O504" s="82"/>
      <c r="P504" s="82"/>
      <c r="Q504" s="82"/>
      <c r="R504" s="82"/>
      <c r="S504" s="82"/>
      <c r="T504" s="82"/>
      <c r="U504" s="82"/>
      <c r="V504" s="82"/>
      <c r="W504" s="82"/>
      <c r="X504" s="82"/>
      <c r="Y504" s="82"/>
      <c r="Z504" s="82"/>
      <c r="AA504" s="82"/>
      <c r="AB504" s="82"/>
      <c r="AC504" s="82"/>
      <c r="AD504" s="82"/>
      <c r="AE504" s="82"/>
      <c r="AF504" s="82"/>
      <c r="AG504" s="82"/>
      <c r="AH504" s="82"/>
      <c r="AI504" s="82"/>
      <c r="AJ504" s="82"/>
      <c r="AK504" s="82"/>
      <c r="AL504" s="82"/>
      <c r="AM504" s="82"/>
      <c r="AN504" s="82"/>
      <c r="AO504" s="82"/>
      <c r="AP504" s="82"/>
      <c r="AQ504" s="82"/>
      <c r="AR504" s="82"/>
      <c r="AS504" s="82"/>
      <c r="AT504" s="82"/>
      <c r="AU504" s="82"/>
    </row>
    <row r="505" spans="1:47" s="47" customFormat="1">
      <c r="A505" s="76"/>
      <c r="O505" s="82"/>
      <c r="P505" s="82"/>
      <c r="Q505" s="82"/>
      <c r="R505" s="82"/>
      <c r="S505" s="82"/>
      <c r="T505" s="82"/>
      <c r="U505" s="82"/>
      <c r="V505" s="82"/>
      <c r="W505" s="82"/>
      <c r="X505" s="82"/>
      <c r="Y505" s="82"/>
      <c r="Z505" s="82"/>
      <c r="AA505" s="82"/>
      <c r="AB505" s="82"/>
      <c r="AC505" s="82"/>
      <c r="AD505" s="82"/>
      <c r="AE505" s="82"/>
      <c r="AF505" s="82"/>
      <c r="AG505" s="82"/>
      <c r="AH505" s="82"/>
      <c r="AI505" s="82"/>
      <c r="AJ505" s="82"/>
      <c r="AK505" s="82"/>
      <c r="AL505" s="82"/>
      <c r="AM505" s="82"/>
      <c r="AN505" s="82"/>
      <c r="AO505" s="82"/>
      <c r="AP505" s="82"/>
      <c r="AQ505" s="82"/>
      <c r="AR505" s="82"/>
      <c r="AS505" s="82"/>
      <c r="AT505" s="82"/>
      <c r="AU505" s="82"/>
    </row>
    <row r="506" spans="1:47" s="47" customFormat="1">
      <c r="A506" s="76"/>
      <c r="O506" s="82"/>
      <c r="P506" s="82"/>
      <c r="Q506" s="82"/>
      <c r="R506" s="82"/>
      <c r="S506" s="82"/>
      <c r="T506" s="82"/>
      <c r="U506" s="82"/>
      <c r="V506" s="82"/>
      <c r="W506" s="82"/>
      <c r="X506" s="82"/>
      <c r="Y506" s="82"/>
      <c r="Z506" s="82"/>
      <c r="AA506" s="82"/>
      <c r="AB506" s="82"/>
      <c r="AC506" s="82"/>
      <c r="AD506" s="82"/>
      <c r="AE506" s="82"/>
      <c r="AF506" s="82"/>
      <c r="AG506" s="82"/>
      <c r="AH506" s="82"/>
      <c r="AI506" s="82"/>
      <c r="AJ506" s="82"/>
      <c r="AK506" s="82"/>
      <c r="AL506" s="82"/>
      <c r="AM506" s="82"/>
      <c r="AN506" s="82"/>
      <c r="AO506" s="82"/>
      <c r="AP506" s="82"/>
      <c r="AQ506" s="82"/>
      <c r="AR506" s="82"/>
      <c r="AS506" s="82"/>
      <c r="AT506" s="82"/>
      <c r="AU506" s="82"/>
    </row>
    <row r="507" spans="1:47" s="47" customFormat="1">
      <c r="A507" s="76"/>
      <c r="O507" s="82"/>
      <c r="P507" s="82"/>
      <c r="Q507" s="82"/>
      <c r="R507" s="82"/>
      <c r="S507" s="82"/>
      <c r="T507" s="82"/>
      <c r="U507" s="82"/>
      <c r="V507" s="82"/>
      <c r="W507" s="82"/>
      <c r="X507" s="82"/>
      <c r="Y507" s="82"/>
      <c r="Z507" s="82"/>
      <c r="AA507" s="82"/>
      <c r="AB507" s="82"/>
      <c r="AC507" s="82"/>
      <c r="AD507" s="82"/>
      <c r="AE507" s="82"/>
      <c r="AF507" s="82"/>
      <c r="AG507" s="82"/>
      <c r="AH507" s="82"/>
      <c r="AI507" s="82"/>
      <c r="AJ507" s="82"/>
      <c r="AK507" s="82"/>
      <c r="AL507" s="82"/>
      <c r="AM507" s="82"/>
      <c r="AN507" s="82"/>
      <c r="AO507" s="82"/>
      <c r="AP507" s="82"/>
      <c r="AQ507" s="82"/>
      <c r="AR507" s="82"/>
      <c r="AS507" s="82"/>
      <c r="AT507" s="82"/>
      <c r="AU507" s="82"/>
    </row>
    <row r="508" spans="1:47" s="47" customFormat="1">
      <c r="A508" s="76"/>
      <c r="O508" s="82"/>
      <c r="P508" s="82"/>
      <c r="Q508" s="82"/>
      <c r="R508" s="82"/>
      <c r="S508" s="82"/>
      <c r="T508" s="82"/>
      <c r="U508" s="82"/>
      <c r="V508" s="82"/>
      <c r="W508" s="82"/>
      <c r="X508" s="82"/>
      <c r="Y508" s="82"/>
      <c r="Z508" s="82"/>
      <c r="AA508" s="82"/>
      <c r="AB508" s="82"/>
      <c r="AC508" s="82"/>
      <c r="AD508" s="82"/>
      <c r="AE508" s="82"/>
      <c r="AF508" s="82"/>
      <c r="AG508" s="82"/>
      <c r="AH508" s="82"/>
      <c r="AI508" s="82"/>
      <c r="AJ508" s="82"/>
      <c r="AK508" s="82"/>
      <c r="AL508" s="82"/>
      <c r="AM508" s="82"/>
      <c r="AN508" s="82"/>
      <c r="AO508" s="82"/>
      <c r="AP508" s="82"/>
      <c r="AQ508" s="82"/>
      <c r="AR508" s="82"/>
      <c r="AS508" s="82"/>
      <c r="AT508" s="82"/>
      <c r="AU508" s="82"/>
    </row>
    <row r="509" spans="1:47" s="47" customFormat="1">
      <c r="A509" s="76"/>
      <c r="O509" s="82"/>
      <c r="P509" s="82"/>
      <c r="Q509" s="82"/>
      <c r="R509" s="82"/>
      <c r="S509" s="82"/>
      <c r="T509" s="82"/>
      <c r="U509" s="82"/>
      <c r="V509" s="82"/>
      <c r="W509" s="82"/>
      <c r="X509" s="82"/>
      <c r="Y509" s="82"/>
      <c r="Z509" s="82"/>
      <c r="AA509" s="82"/>
      <c r="AB509" s="82"/>
      <c r="AC509" s="82"/>
      <c r="AD509" s="82"/>
      <c r="AE509" s="82"/>
      <c r="AF509" s="82"/>
      <c r="AG509" s="82"/>
      <c r="AH509" s="82"/>
      <c r="AI509" s="82"/>
      <c r="AJ509" s="82"/>
      <c r="AK509" s="82"/>
      <c r="AL509" s="82"/>
      <c r="AM509" s="82"/>
      <c r="AN509" s="82"/>
      <c r="AO509" s="82"/>
      <c r="AP509" s="82"/>
      <c r="AQ509" s="82"/>
      <c r="AR509" s="82"/>
      <c r="AS509" s="82"/>
      <c r="AT509" s="82"/>
      <c r="AU509" s="82"/>
    </row>
    <row r="510" spans="1:47" s="47" customFormat="1">
      <c r="A510" s="76"/>
      <c r="O510" s="82"/>
      <c r="P510" s="82"/>
      <c r="Q510" s="82"/>
      <c r="R510" s="82"/>
      <c r="S510" s="82"/>
      <c r="T510" s="82"/>
      <c r="U510" s="82"/>
      <c r="V510" s="82"/>
      <c r="W510" s="82"/>
      <c r="X510" s="82"/>
      <c r="Y510" s="82"/>
      <c r="Z510" s="82"/>
      <c r="AA510" s="82"/>
      <c r="AB510" s="82"/>
      <c r="AC510" s="82"/>
      <c r="AD510" s="82"/>
      <c r="AE510" s="82"/>
      <c r="AF510" s="82"/>
      <c r="AG510" s="82"/>
      <c r="AH510" s="82"/>
      <c r="AI510" s="82"/>
      <c r="AJ510" s="82"/>
      <c r="AK510" s="82"/>
      <c r="AL510" s="82"/>
      <c r="AM510" s="82"/>
      <c r="AN510" s="82"/>
      <c r="AO510" s="82"/>
      <c r="AP510" s="82"/>
      <c r="AQ510" s="82"/>
      <c r="AR510" s="82"/>
      <c r="AS510" s="82"/>
      <c r="AT510" s="82"/>
      <c r="AU510" s="82"/>
    </row>
    <row r="511" spans="1:47" s="47" customFormat="1">
      <c r="A511" s="76"/>
      <c r="O511" s="82"/>
      <c r="P511" s="82"/>
      <c r="Q511" s="82"/>
      <c r="R511" s="82"/>
      <c r="S511" s="82"/>
      <c r="T511" s="82"/>
      <c r="U511" s="82"/>
      <c r="V511" s="82"/>
      <c r="W511" s="82"/>
      <c r="X511" s="82"/>
      <c r="Y511" s="82"/>
      <c r="Z511" s="82"/>
      <c r="AA511" s="82"/>
      <c r="AB511" s="82"/>
      <c r="AC511" s="82"/>
      <c r="AD511" s="82"/>
      <c r="AE511" s="82"/>
      <c r="AF511" s="82"/>
      <c r="AG511" s="82"/>
      <c r="AH511" s="82"/>
      <c r="AI511" s="82"/>
      <c r="AJ511" s="82"/>
      <c r="AK511" s="82"/>
      <c r="AL511" s="82"/>
      <c r="AM511" s="82"/>
      <c r="AN511" s="82"/>
      <c r="AO511" s="82"/>
      <c r="AP511" s="82"/>
      <c r="AQ511" s="82"/>
      <c r="AR511" s="82"/>
      <c r="AS511" s="82"/>
      <c r="AT511" s="82"/>
      <c r="AU511" s="82"/>
    </row>
    <row r="512" spans="1:47" s="47" customFormat="1">
      <c r="A512" s="76"/>
      <c r="O512" s="82"/>
      <c r="P512" s="82"/>
      <c r="Q512" s="82"/>
      <c r="R512" s="82"/>
      <c r="S512" s="82"/>
      <c r="T512" s="82"/>
      <c r="U512" s="82"/>
      <c r="V512" s="82"/>
      <c r="W512" s="82"/>
      <c r="X512" s="82"/>
      <c r="Y512" s="82"/>
      <c r="Z512" s="82"/>
      <c r="AA512" s="82"/>
      <c r="AB512" s="82"/>
      <c r="AC512" s="82"/>
      <c r="AD512" s="82"/>
      <c r="AE512" s="82"/>
      <c r="AF512" s="82"/>
      <c r="AG512" s="82"/>
      <c r="AH512" s="82"/>
      <c r="AI512" s="82"/>
      <c r="AJ512" s="82"/>
      <c r="AK512" s="82"/>
      <c r="AL512" s="82"/>
      <c r="AM512" s="82"/>
      <c r="AN512" s="82"/>
      <c r="AO512" s="82"/>
      <c r="AP512" s="82"/>
      <c r="AQ512" s="82"/>
      <c r="AR512" s="82"/>
      <c r="AS512" s="82"/>
      <c r="AT512" s="82"/>
      <c r="AU512" s="82"/>
    </row>
    <row r="513" spans="1:47" s="47" customFormat="1">
      <c r="A513" s="76"/>
      <c r="O513" s="82"/>
      <c r="P513" s="82"/>
      <c r="Q513" s="82"/>
      <c r="R513" s="82"/>
      <c r="S513" s="82"/>
      <c r="T513" s="82"/>
      <c r="U513" s="82"/>
      <c r="V513" s="82"/>
      <c r="W513" s="82"/>
      <c r="X513" s="82"/>
      <c r="Y513" s="82"/>
      <c r="Z513" s="82"/>
      <c r="AA513" s="82"/>
      <c r="AB513" s="82"/>
      <c r="AC513" s="82"/>
      <c r="AD513" s="82"/>
      <c r="AE513" s="82"/>
      <c r="AF513" s="82"/>
      <c r="AG513" s="82"/>
      <c r="AH513" s="82"/>
      <c r="AI513" s="82"/>
      <c r="AJ513" s="82"/>
      <c r="AK513" s="82"/>
      <c r="AL513" s="82"/>
      <c r="AM513" s="82"/>
      <c r="AN513" s="82"/>
      <c r="AO513" s="82"/>
      <c r="AP513" s="82"/>
      <c r="AQ513" s="82"/>
      <c r="AR513" s="82"/>
      <c r="AS513" s="82"/>
      <c r="AT513" s="82"/>
      <c r="AU513" s="82"/>
    </row>
    <row r="514" spans="1:47" s="47" customFormat="1">
      <c r="A514" s="76"/>
      <c r="O514" s="82"/>
      <c r="P514" s="82"/>
      <c r="Q514" s="82"/>
      <c r="R514" s="82"/>
      <c r="S514" s="82"/>
      <c r="T514" s="82"/>
      <c r="U514" s="82"/>
      <c r="V514" s="82"/>
      <c r="W514" s="82"/>
      <c r="X514" s="82"/>
      <c r="Y514" s="82"/>
      <c r="Z514" s="82"/>
      <c r="AA514" s="82"/>
      <c r="AB514" s="82"/>
      <c r="AC514" s="82"/>
      <c r="AD514" s="82"/>
      <c r="AE514" s="82"/>
      <c r="AF514" s="82"/>
      <c r="AG514" s="82"/>
      <c r="AH514" s="82"/>
      <c r="AI514" s="82"/>
      <c r="AJ514" s="82"/>
      <c r="AK514" s="82"/>
      <c r="AL514" s="82"/>
      <c r="AM514" s="82"/>
      <c r="AN514" s="82"/>
      <c r="AO514" s="82"/>
      <c r="AP514" s="82"/>
      <c r="AQ514" s="82"/>
      <c r="AR514" s="82"/>
      <c r="AS514" s="82"/>
      <c r="AT514" s="82"/>
      <c r="AU514" s="82"/>
    </row>
    <row r="515" spans="1:47" s="47" customFormat="1">
      <c r="A515" s="76"/>
      <c r="O515" s="82"/>
      <c r="P515" s="82"/>
      <c r="Q515" s="82"/>
      <c r="R515" s="82"/>
      <c r="S515" s="82"/>
      <c r="T515" s="82"/>
      <c r="U515" s="82"/>
      <c r="V515" s="82"/>
      <c r="W515" s="82"/>
      <c r="X515" s="82"/>
      <c r="Y515" s="82"/>
      <c r="Z515" s="82"/>
      <c r="AA515" s="82"/>
      <c r="AB515" s="82"/>
      <c r="AC515" s="82"/>
      <c r="AD515" s="82"/>
      <c r="AE515" s="82"/>
      <c r="AF515" s="82"/>
      <c r="AG515" s="82"/>
      <c r="AH515" s="82"/>
      <c r="AI515" s="82"/>
      <c r="AJ515" s="82"/>
      <c r="AK515" s="82"/>
      <c r="AL515" s="82"/>
      <c r="AM515" s="82"/>
      <c r="AN515" s="82"/>
      <c r="AO515" s="82"/>
      <c r="AP515" s="82"/>
      <c r="AQ515" s="82"/>
      <c r="AR515" s="82"/>
      <c r="AS515" s="82"/>
      <c r="AT515" s="82"/>
      <c r="AU515" s="82"/>
    </row>
    <row r="516" spans="1:47" s="47" customFormat="1">
      <c r="A516" s="76"/>
      <c r="O516" s="82"/>
      <c r="P516" s="82"/>
      <c r="Q516" s="82"/>
      <c r="R516" s="82"/>
      <c r="S516" s="82"/>
      <c r="T516" s="82"/>
      <c r="U516" s="82"/>
      <c r="V516" s="82"/>
      <c r="W516" s="82"/>
      <c r="X516" s="82"/>
      <c r="Y516" s="82"/>
      <c r="Z516" s="82"/>
      <c r="AA516" s="82"/>
      <c r="AB516" s="82"/>
      <c r="AC516" s="82"/>
      <c r="AD516" s="82"/>
      <c r="AE516" s="82"/>
      <c r="AF516" s="82"/>
      <c r="AG516" s="82"/>
      <c r="AH516" s="82"/>
      <c r="AI516" s="82"/>
      <c r="AJ516" s="82"/>
      <c r="AK516" s="82"/>
      <c r="AL516" s="82"/>
      <c r="AM516" s="82"/>
      <c r="AN516" s="82"/>
      <c r="AO516" s="82"/>
      <c r="AP516" s="82"/>
      <c r="AQ516" s="82"/>
      <c r="AR516" s="82"/>
      <c r="AS516" s="82"/>
      <c r="AT516" s="82"/>
      <c r="AU516" s="82"/>
    </row>
    <row r="517" spans="1:47" s="47" customFormat="1">
      <c r="A517" s="76"/>
      <c r="O517" s="82"/>
      <c r="P517" s="82"/>
      <c r="Q517" s="82"/>
      <c r="R517" s="82"/>
      <c r="S517" s="82"/>
      <c r="T517" s="82"/>
      <c r="U517" s="82"/>
      <c r="V517" s="82"/>
      <c r="W517" s="82"/>
      <c r="X517" s="82"/>
      <c r="Y517" s="82"/>
      <c r="Z517" s="82"/>
      <c r="AA517" s="82"/>
      <c r="AB517" s="82"/>
      <c r="AC517" s="82"/>
      <c r="AD517" s="82"/>
      <c r="AE517" s="82"/>
      <c r="AF517" s="82"/>
      <c r="AG517" s="82"/>
      <c r="AH517" s="82"/>
      <c r="AI517" s="82"/>
      <c r="AJ517" s="82"/>
      <c r="AK517" s="82"/>
      <c r="AL517" s="82"/>
      <c r="AM517" s="82"/>
      <c r="AN517" s="82"/>
      <c r="AO517" s="82"/>
      <c r="AP517" s="82"/>
      <c r="AQ517" s="82"/>
      <c r="AR517" s="82"/>
      <c r="AS517" s="82"/>
      <c r="AT517" s="82"/>
      <c r="AU517" s="82"/>
    </row>
    <row r="518" spans="1:47" s="47" customFormat="1">
      <c r="A518" s="76"/>
      <c r="O518" s="82"/>
      <c r="P518" s="82"/>
      <c r="Q518" s="82"/>
      <c r="R518" s="82"/>
      <c r="S518" s="82"/>
      <c r="T518" s="82"/>
      <c r="U518" s="82"/>
      <c r="V518" s="82"/>
      <c r="W518" s="82"/>
      <c r="X518" s="82"/>
      <c r="Y518" s="82"/>
      <c r="Z518" s="82"/>
      <c r="AA518" s="82"/>
      <c r="AB518" s="82"/>
      <c r="AC518" s="82"/>
      <c r="AD518" s="82"/>
      <c r="AE518" s="82"/>
      <c r="AF518" s="82"/>
      <c r="AG518" s="82"/>
      <c r="AH518" s="82"/>
      <c r="AI518" s="82"/>
      <c r="AJ518" s="82"/>
      <c r="AK518" s="82"/>
      <c r="AL518" s="82"/>
      <c r="AM518" s="82"/>
      <c r="AN518" s="82"/>
      <c r="AO518" s="82"/>
      <c r="AP518" s="82"/>
      <c r="AQ518" s="82"/>
      <c r="AR518" s="82"/>
      <c r="AS518" s="82"/>
      <c r="AT518" s="82"/>
      <c r="AU518" s="82"/>
    </row>
    <row r="519" spans="1:47" s="47" customFormat="1">
      <c r="A519" s="76"/>
      <c r="O519" s="82"/>
      <c r="P519" s="82"/>
      <c r="Q519" s="82"/>
      <c r="R519" s="82"/>
      <c r="S519" s="82"/>
      <c r="T519" s="82"/>
      <c r="U519" s="82"/>
      <c r="V519" s="82"/>
      <c r="W519" s="82"/>
      <c r="X519" s="82"/>
      <c r="Y519" s="82"/>
      <c r="Z519" s="82"/>
      <c r="AA519" s="82"/>
      <c r="AB519" s="82"/>
      <c r="AC519" s="82"/>
      <c r="AD519" s="82"/>
      <c r="AE519" s="82"/>
      <c r="AF519" s="82"/>
      <c r="AG519" s="82"/>
      <c r="AH519" s="82"/>
      <c r="AI519" s="82"/>
      <c r="AJ519" s="82"/>
      <c r="AK519" s="82"/>
      <c r="AL519" s="82"/>
      <c r="AM519" s="82"/>
      <c r="AN519" s="82"/>
      <c r="AO519" s="82"/>
      <c r="AP519" s="82"/>
      <c r="AQ519" s="82"/>
      <c r="AR519" s="82"/>
      <c r="AS519" s="82"/>
      <c r="AT519" s="82"/>
      <c r="AU519" s="82"/>
    </row>
    <row r="520" spans="1:47" s="47" customFormat="1">
      <c r="A520" s="76"/>
      <c r="O520" s="82"/>
      <c r="P520" s="82"/>
      <c r="Q520" s="82"/>
      <c r="R520" s="82"/>
      <c r="S520" s="82"/>
      <c r="T520" s="82"/>
      <c r="U520" s="82"/>
      <c r="V520" s="82"/>
      <c r="W520" s="82"/>
      <c r="X520" s="82"/>
      <c r="Y520" s="82"/>
      <c r="Z520" s="82"/>
      <c r="AA520" s="82"/>
      <c r="AB520" s="82"/>
      <c r="AC520" s="82"/>
      <c r="AD520" s="82"/>
      <c r="AE520" s="82"/>
      <c r="AF520" s="82"/>
      <c r="AG520" s="82"/>
      <c r="AH520" s="82"/>
      <c r="AI520" s="82"/>
      <c r="AJ520" s="82"/>
      <c r="AK520" s="82"/>
      <c r="AL520" s="82"/>
      <c r="AM520" s="82"/>
      <c r="AN520" s="82"/>
      <c r="AO520" s="82"/>
      <c r="AP520" s="82"/>
      <c r="AQ520" s="82"/>
      <c r="AR520" s="82"/>
      <c r="AS520" s="82"/>
      <c r="AT520" s="82"/>
      <c r="AU520" s="82"/>
    </row>
    <row r="521" spans="1:47" s="47" customFormat="1">
      <c r="A521" s="76"/>
      <c r="O521" s="82"/>
      <c r="P521" s="82"/>
      <c r="Q521" s="82"/>
      <c r="R521" s="82"/>
      <c r="S521" s="82"/>
      <c r="T521" s="82"/>
      <c r="U521" s="82"/>
      <c r="V521" s="82"/>
      <c r="W521" s="82"/>
      <c r="X521" s="82"/>
      <c r="Y521" s="82"/>
      <c r="Z521" s="82"/>
      <c r="AA521" s="82"/>
      <c r="AB521" s="82"/>
      <c r="AC521" s="82"/>
      <c r="AD521" s="82"/>
      <c r="AE521" s="82"/>
      <c r="AF521" s="82"/>
      <c r="AG521" s="82"/>
      <c r="AH521" s="82"/>
      <c r="AI521" s="82"/>
      <c r="AJ521" s="82"/>
      <c r="AK521" s="82"/>
      <c r="AL521" s="82"/>
      <c r="AM521" s="82"/>
      <c r="AN521" s="82"/>
      <c r="AO521" s="82"/>
      <c r="AP521" s="82"/>
      <c r="AQ521" s="82"/>
      <c r="AR521" s="82"/>
      <c r="AS521" s="82"/>
      <c r="AT521" s="82"/>
      <c r="AU521" s="82"/>
    </row>
    <row r="522" spans="1:47" s="47" customFormat="1">
      <c r="A522" s="76"/>
      <c r="O522" s="82"/>
      <c r="P522" s="82"/>
      <c r="Q522" s="82"/>
      <c r="R522" s="82"/>
      <c r="S522" s="82"/>
      <c r="T522" s="82"/>
      <c r="U522" s="82"/>
      <c r="V522" s="82"/>
      <c r="W522" s="82"/>
      <c r="X522" s="82"/>
      <c r="Y522" s="82"/>
      <c r="Z522" s="82"/>
      <c r="AA522" s="82"/>
      <c r="AB522" s="82"/>
      <c r="AC522" s="82"/>
      <c r="AD522" s="82"/>
      <c r="AE522" s="82"/>
      <c r="AF522" s="82"/>
      <c r="AG522" s="82"/>
      <c r="AH522" s="82"/>
      <c r="AI522" s="82"/>
      <c r="AJ522" s="82"/>
      <c r="AK522" s="82"/>
      <c r="AL522" s="82"/>
      <c r="AM522" s="82"/>
      <c r="AN522" s="82"/>
      <c r="AO522" s="82"/>
      <c r="AP522" s="82"/>
      <c r="AQ522" s="82"/>
      <c r="AR522" s="82"/>
      <c r="AS522" s="82"/>
      <c r="AT522" s="82"/>
      <c r="AU522" s="82"/>
    </row>
    <row r="523" spans="1:47" s="47" customFormat="1">
      <c r="A523" s="76"/>
      <c r="O523" s="82"/>
      <c r="P523" s="82"/>
      <c r="Q523" s="82"/>
      <c r="R523" s="82"/>
      <c r="S523" s="82"/>
      <c r="T523" s="82"/>
      <c r="U523" s="82"/>
      <c r="V523" s="82"/>
      <c r="W523" s="82"/>
      <c r="X523" s="82"/>
      <c r="Y523" s="82"/>
      <c r="Z523" s="82"/>
      <c r="AA523" s="82"/>
      <c r="AB523" s="82"/>
      <c r="AC523" s="82"/>
      <c r="AD523" s="82"/>
      <c r="AE523" s="82"/>
      <c r="AF523" s="82"/>
      <c r="AG523" s="82"/>
      <c r="AH523" s="82"/>
      <c r="AI523" s="82"/>
      <c r="AJ523" s="82"/>
      <c r="AK523" s="82"/>
      <c r="AL523" s="82"/>
      <c r="AM523" s="82"/>
      <c r="AN523" s="82"/>
      <c r="AO523" s="82"/>
      <c r="AP523" s="82"/>
      <c r="AQ523" s="82"/>
      <c r="AR523" s="82"/>
      <c r="AS523" s="82"/>
      <c r="AT523" s="82"/>
      <c r="AU523" s="82"/>
    </row>
    <row r="524" spans="1:47" s="47" customFormat="1">
      <c r="A524" s="76"/>
      <c r="O524" s="82"/>
      <c r="P524" s="82"/>
      <c r="Q524" s="82"/>
      <c r="R524" s="82"/>
      <c r="S524" s="82"/>
      <c r="T524" s="82"/>
      <c r="U524" s="82"/>
      <c r="V524" s="82"/>
      <c r="W524" s="82"/>
      <c r="X524" s="82"/>
      <c r="Y524" s="82"/>
      <c r="Z524" s="82"/>
      <c r="AA524" s="82"/>
      <c r="AB524" s="82"/>
      <c r="AC524" s="82"/>
      <c r="AD524" s="82"/>
      <c r="AE524" s="82"/>
      <c r="AF524" s="82"/>
      <c r="AG524" s="82"/>
      <c r="AH524" s="82"/>
      <c r="AI524" s="82"/>
      <c r="AJ524" s="82"/>
      <c r="AK524" s="82"/>
      <c r="AL524" s="82"/>
      <c r="AM524" s="82"/>
      <c r="AN524" s="82"/>
      <c r="AO524" s="82"/>
      <c r="AP524" s="82"/>
      <c r="AQ524" s="82"/>
      <c r="AR524" s="82"/>
      <c r="AS524" s="82"/>
      <c r="AT524" s="82"/>
      <c r="AU524" s="82"/>
    </row>
    <row r="525" spans="1:47" s="47" customFormat="1">
      <c r="A525" s="76"/>
      <c r="O525" s="82"/>
      <c r="P525" s="82"/>
      <c r="Q525" s="82"/>
      <c r="R525" s="82"/>
      <c r="S525" s="82"/>
      <c r="T525" s="82"/>
      <c r="U525" s="82"/>
      <c r="V525" s="82"/>
      <c r="W525" s="82"/>
      <c r="X525" s="82"/>
      <c r="Y525" s="82"/>
      <c r="Z525" s="82"/>
      <c r="AA525" s="82"/>
      <c r="AB525" s="82"/>
      <c r="AC525" s="82"/>
      <c r="AD525" s="82"/>
      <c r="AE525" s="82"/>
      <c r="AF525" s="82"/>
      <c r="AG525" s="82"/>
      <c r="AH525" s="82"/>
      <c r="AI525" s="82"/>
      <c r="AJ525" s="82"/>
      <c r="AK525" s="82"/>
      <c r="AL525" s="82"/>
      <c r="AM525" s="82"/>
      <c r="AN525" s="82"/>
      <c r="AO525" s="82"/>
      <c r="AP525" s="82"/>
      <c r="AQ525" s="82"/>
      <c r="AR525" s="82"/>
      <c r="AS525" s="82"/>
      <c r="AT525" s="82"/>
      <c r="AU525" s="82"/>
    </row>
    <row r="526" spans="1:47" s="47" customFormat="1">
      <c r="A526" s="76"/>
      <c r="O526" s="82"/>
      <c r="P526" s="82"/>
      <c r="Q526" s="82"/>
      <c r="R526" s="82"/>
      <c r="S526" s="82"/>
      <c r="T526" s="82"/>
      <c r="U526" s="82"/>
      <c r="V526" s="82"/>
      <c r="W526" s="82"/>
      <c r="X526" s="82"/>
      <c r="Y526" s="82"/>
      <c r="Z526" s="82"/>
      <c r="AA526" s="82"/>
      <c r="AB526" s="82"/>
      <c r="AC526" s="82"/>
      <c r="AD526" s="82"/>
      <c r="AE526" s="82"/>
      <c r="AF526" s="82"/>
      <c r="AG526" s="82"/>
      <c r="AH526" s="82"/>
      <c r="AI526" s="82"/>
      <c r="AJ526" s="82"/>
      <c r="AK526" s="82"/>
      <c r="AL526" s="82"/>
      <c r="AM526" s="82"/>
      <c r="AN526" s="82"/>
      <c r="AO526" s="82"/>
      <c r="AP526" s="82"/>
      <c r="AQ526" s="82"/>
      <c r="AR526" s="82"/>
      <c r="AS526" s="82"/>
      <c r="AT526" s="82"/>
      <c r="AU526" s="82"/>
    </row>
    <row r="527" spans="1:47" s="47" customFormat="1">
      <c r="A527" s="76"/>
      <c r="O527" s="82"/>
      <c r="P527" s="82"/>
      <c r="Q527" s="82"/>
      <c r="R527" s="82"/>
      <c r="S527" s="82"/>
      <c r="T527" s="82"/>
      <c r="U527" s="82"/>
      <c r="V527" s="82"/>
      <c r="W527" s="82"/>
      <c r="X527" s="82"/>
      <c r="Y527" s="82"/>
      <c r="Z527" s="82"/>
      <c r="AA527" s="82"/>
      <c r="AB527" s="82"/>
      <c r="AC527" s="82"/>
      <c r="AD527" s="82"/>
      <c r="AE527" s="82"/>
      <c r="AF527" s="82"/>
      <c r="AG527" s="82"/>
      <c r="AH527" s="82"/>
      <c r="AI527" s="82"/>
      <c r="AJ527" s="82"/>
      <c r="AK527" s="82"/>
      <c r="AL527" s="82"/>
      <c r="AM527" s="82"/>
      <c r="AN527" s="82"/>
      <c r="AO527" s="82"/>
      <c r="AP527" s="82"/>
      <c r="AQ527" s="82"/>
      <c r="AR527" s="82"/>
      <c r="AS527" s="82"/>
      <c r="AT527" s="82"/>
      <c r="AU527" s="82"/>
    </row>
    <row r="528" spans="1:47" s="47" customFormat="1">
      <c r="A528" s="76"/>
      <c r="O528" s="82"/>
      <c r="P528" s="82"/>
      <c r="Q528" s="82"/>
      <c r="R528" s="82"/>
      <c r="S528" s="82"/>
      <c r="T528" s="82"/>
      <c r="U528" s="82"/>
      <c r="V528" s="82"/>
      <c r="W528" s="82"/>
      <c r="X528" s="82"/>
      <c r="Y528" s="82"/>
      <c r="Z528" s="82"/>
      <c r="AA528" s="82"/>
      <c r="AB528" s="82"/>
      <c r="AC528" s="82"/>
      <c r="AD528" s="82"/>
      <c r="AE528" s="82"/>
      <c r="AF528" s="82"/>
      <c r="AG528" s="82"/>
      <c r="AH528" s="82"/>
      <c r="AI528" s="82"/>
      <c r="AJ528" s="82"/>
      <c r="AK528" s="82"/>
      <c r="AL528" s="82"/>
      <c r="AM528" s="82"/>
      <c r="AN528" s="82"/>
      <c r="AO528" s="82"/>
      <c r="AP528" s="82"/>
      <c r="AQ528" s="82"/>
      <c r="AR528" s="82"/>
      <c r="AS528" s="82"/>
      <c r="AT528" s="82"/>
      <c r="AU528" s="82"/>
    </row>
    <row r="529" spans="1:47" s="47" customFormat="1">
      <c r="A529" s="76"/>
      <c r="O529" s="82"/>
      <c r="P529" s="82"/>
      <c r="Q529" s="82"/>
      <c r="R529" s="82"/>
      <c r="S529" s="82"/>
      <c r="T529" s="82"/>
      <c r="U529" s="82"/>
      <c r="V529" s="82"/>
      <c r="W529" s="82"/>
      <c r="X529" s="82"/>
      <c r="Y529" s="82"/>
      <c r="Z529" s="82"/>
      <c r="AA529" s="82"/>
      <c r="AB529" s="82"/>
      <c r="AC529" s="82"/>
      <c r="AD529" s="82"/>
      <c r="AE529" s="82"/>
      <c r="AF529" s="82"/>
      <c r="AG529" s="82"/>
      <c r="AH529" s="82"/>
      <c r="AI529" s="82"/>
      <c r="AJ529" s="82"/>
      <c r="AK529" s="82"/>
      <c r="AL529" s="82"/>
      <c r="AM529" s="82"/>
      <c r="AN529" s="82"/>
      <c r="AO529" s="82"/>
      <c r="AP529" s="82"/>
      <c r="AQ529" s="82"/>
      <c r="AR529" s="82"/>
      <c r="AS529" s="82"/>
      <c r="AT529" s="82"/>
      <c r="AU529" s="82"/>
    </row>
    <row r="530" spans="1:47" s="47" customFormat="1">
      <c r="A530" s="76"/>
      <c r="O530" s="82"/>
      <c r="P530" s="82"/>
      <c r="Q530" s="82"/>
      <c r="R530" s="82"/>
      <c r="S530" s="82"/>
      <c r="T530" s="82"/>
      <c r="U530" s="82"/>
      <c r="V530" s="82"/>
      <c r="W530" s="82"/>
      <c r="X530" s="82"/>
      <c r="Y530" s="82"/>
      <c r="Z530" s="82"/>
      <c r="AA530" s="82"/>
      <c r="AB530" s="82"/>
      <c r="AC530" s="82"/>
      <c r="AD530" s="82"/>
      <c r="AE530" s="82"/>
      <c r="AF530" s="82"/>
      <c r="AG530" s="82"/>
      <c r="AH530" s="82"/>
      <c r="AI530" s="82"/>
      <c r="AJ530" s="82"/>
      <c r="AK530" s="82"/>
      <c r="AL530" s="82"/>
      <c r="AM530" s="82"/>
      <c r="AN530" s="82"/>
      <c r="AO530" s="82"/>
      <c r="AP530" s="82"/>
      <c r="AQ530" s="82"/>
      <c r="AR530" s="82"/>
      <c r="AS530" s="82"/>
      <c r="AT530" s="82"/>
      <c r="AU530" s="82"/>
    </row>
    <row r="531" spans="1:47" s="47" customFormat="1">
      <c r="A531" s="76"/>
      <c r="O531" s="82"/>
      <c r="P531" s="82"/>
      <c r="Q531" s="82"/>
      <c r="R531" s="82"/>
      <c r="S531" s="82"/>
      <c r="T531" s="82"/>
      <c r="U531" s="82"/>
      <c r="V531" s="82"/>
      <c r="W531" s="82"/>
      <c r="X531" s="82"/>
      <c r="Y531" s="82"/>
      <c r="Z531" s="82"/>
      <c r="AA531" s="82"/>
      <c r="AB531" s="82"/>
      <c r="AC531" s="82"/>
      <c r="AD531" s="82"/>
      <c r="AE531" s="82"/>
      <c r="AF531" s="82"/>
      <c r="AG531" s="82"/>
      <c r="AH531" s="82"/>
      <c r="AI531" s="82"/>
      <c r="AJ531" s="82"/>
      <c r="AK531" s="82"/>
      <c r="AL531" s="82"/>
      <c r="AM531" s="82"/>
      <c r="AN531" s="82"/>
      <c r="AO531" s="82"/>
      <c r="AP531" s="82"/>
      <c r="AQ531" s="82"/>
      <c r="AR531" s="82"/>
      <c r="AS531" s="82"/>
      <c r="AT531" s="82"/>
      <c r="AU531" s="82"/>
    </row>
    <row r="532" spans="1:47" s="47" customFormat="1">
      <c r="A532" s="76"/>
      <c r="O532" s="82"/>
      <c r="P532" s="82"/>
      <c r="Q532" s="82"/>
      <c r="R532" s="82"/>
      <c r="S532" s="82"/>
      <c r="T532" s="82"/>
      <c r="U532" s="82"/>
      <c r="V532" s="82"/>
      <c r="W532" s="82"/>
      <c r="X532" s="82"/>
      <c r="Y532" s="82"/>
      <c r="Z532" s="82"/>
      <c r="AA532" s="82"/>
      <c r="AB532" s="82"/>
      <c r="AC532" s="82"/>
      <c r="AD532" s="82"/>
      <c r="AE532" s="82"/>
      <c r="AF532" s="82"/>
      <c r="AG532" s="82"/>
      <c r="AH532" s="82"/>
      <c r="AI532" s="82"/>
      <c r="AJ532" s="82"/>
      <c r="AK532" s="82"/>
      <c r="AL532" s="82"/>
      <c r="AM532" s="82"/>
      <c r="AN532" s="82"/>
      <c r="AO532" s="82"/>
      <c r="AP532" s="82"/>
      <c r="AQ532" s="82"/>
      <c r="AR532" s="82"/>
      <c r="AS532" s="82"/>
      <c r="AT532" s="82"/>
      <c r="AU532" s="82"/>
    </row>
    <row r="533" spans="1:47" s="47" customFormat="1">
      <c r="A533" s="76"/>
      <c r="O533" s="82"/>
      <c r="P533" s="82"/>
      <c r="Q533" s="82"/>
      <c r="R533" s="82"/>
      <c r="S533" s="82"/>
      <c r="T533" s="82"/>
      <c r="U533" s="82"/>
      <c r="V533" s="82"/>
      <c r="W533" s="82"/>
      <c r="X533" s="82"/>
      <c r="Y533" s="82"/>
      <c r="Z533" s="82"/>
      <c r="AA533" s="82"/>
      <c r="AB533" s="82"/>
      <c r="AC533" s="82"/>
      <c r="AD533" s="82"/>
      <c r="AE533" s="82"/>
      <c r="AF533" s="82"/>
      <c r="AG533" s="82"/>
      <c r="AH533" s="82"/>
      <c r="AI533" s="82"/>
      <c r="AJ533" s="82"/>
      <c r="AK533" s="82"/>
      <c r="AL533" s="82"/>
      <c r="AM533" s="82"/>
      <c r="AN533" s="82"/>
      <c r="AO533" s="82"/>
      <c r="AP533" s="82"/>
      <c r="AQ533" s="82"/>
      <c r="AR533" s="82"/>
      <c r="AS533" s="82"/>
      <c r="AT533" s="82"/>
      <c r="AU533" s="82"/>
    </row>
    <row r="534" spans="1:47" s="47" customFormat="1">
      <c r="A534" s="76"/>
      <c r="O534" s="82"/>
      <c r="P534" s="82"/>
      <c r="Q534" s="82"/>
      <c r="R534" s="82"/>
      <c r="S534" s="82"/>
      <c r="T534" s="82"/>
      <c r="U534" s="82"/>
      <c r="V534" s="82"/>
      <c r="W534" s="82"/>
      <c r="X534" s="82"/>
      <c r="Y534" s="82"/>
      <c r="Z534" s="82"/>
      <c r="AA534" s="82"/>
      <c r="AB534" s="82"/>
      <c r="AC534" s="82"/>
      <c r="AD534" s="82"/>
      <c r="AE534" s="82"/>
      <c r="AF534" s="82"/>
      <c r="AG534" s="82"/>
      <c r="AH534" s="82"/>
      <c r="AI534" s="82"/>
      <c r="AJ534" s="82"/>
      <c r="AK534" s="82"/>
      <c r="AL534" s="82"/>
      <c r="AM534" s="82"/>
      <c r="AN534" s="82"/>
      <c r="AO534" s="82"/>
      <c r="AP534" s="82"/>
      <c r="AQ534" s="82"/>
      <c r="AR534" s="82"/>
      <c r="AS534" s="82"/>
      <c r="AT534" s="82"/>
      <c r="AU534" s="82"/>
    </row>
    <row r="535" spans="1:47" s="47" customFormat="1">
      <c r="A535" s="76"/>
      <c r="O535" s="82"/>
      <c r="P535" s="82"/>
      <c r="Q535" s="82"/>
      <c r="R535" s="82"/>
      <c r="S535" s="82"/>
      <c r="T535" s="82"/>
      <c r="U535" s="82"/>
      <c r="V535" s="82"/>
      <c r="W535" s="82"/>
      <c r="X535" s="82"/>
      <c r="Y535" s="82"/>
      <c r="Z535" s="82"/>
      <c r="AA535" s="82"/>
      <c r="AB535" s="82"/>
      <c r="AC535" s="82"/>
      <c r="AD535" s="82"/>
      <c r="AE535" s="82"/>
      <c r="AF535" s="82"/>
      <c r="AG535" s="82"/>
      <c r="AH535" s="82"/>
      <c r="AI535" s="82"/>
      <c r="AJ535" s="82"/>
      <c r="AK535" s="82"/>
      <c r="AL535" s="82"/>
      <c r="AM535" s="82"/>
      <c r="AN535" s="82"/>
      <c r="AO535" s="82"/>
      <c r="AP535" s="82"/>
      <c r="AQ535" s="82"/>
      <c r="AR535" s="82"/>
      <c r="AS535" s="82"/>
      <c r="AT535" s="82"/>
      <c r="AU535" s="82"/>
    </row>
    <row r="536" spans="1:47" s="47" customFormat="1">
      <c r="A536" s="76"/>
      <c r="O536" s="82"/>
      <c r="P536" s="82"/>
      <c r="Q536" s="82"/>
      <c r="R536" s="82"/>
      <c r="S536" s="82"/>
      <c r="T536" s="82"/>
      <c r="U536" s="82"/>
      <c r="V536" s="82"/>
      <c r="W536" s="82"/>
      <c r="X536" s="82"/>
      <c r="Y536" s="82"/>
      <c r="Z536" s="82"/>
      <c r="AA536" s="82"/>
      <c r="AB536" s="82"/>
      <c r="AC536" s="82"/>
      <c r="AD536" s="82"/>
      <c r="AE536" s="82"/>
      <c r="AF536" s="82"/>
      <c r="AG536" s="82"/>
      <c r="AH536" s="82"/>
      <c r="AI536" s="82"/>
      <c r="AJ536" s="82"/>
      <c r="AK536" s="82"/>
      <c r="AL536" s="82"/>
      <c r="AM536" s="82"/>
      <c r="AN536" s="82"/>
      <c r="AO536" s="82"/>
      <c r="AP536" s="82"/>
      <c r="AQ536" s="82"/>
      <c r="AR536" s="82"/>
      <c r="AS536" s="82"/>
      <c r="AT536" s="82"/>
      <c r="AU536" s="82"/>
    </row>
    <row r="537" spans="1:47" s="47" customFormat="1">
      <c r="A537" s="76"/>
      <c r="O537" s="82"/>
      <c r="P537" s="82"/>
      <c r="Q537" s="82"/>
      <c r="R537" s="82"/>
      <c r="S537" s="82"/>
      <c r="T537" s="82"/>
      <c r="U537" s="82"/>
      <c r="V537" s="82"/>
      <c r="W537" s="82"/>
      <c r="X537" s="82"/>
      <c r="Y537" s="82"/>
      <c r="Z537" s="82"/>
      <c r="AA537" s="82"/>
      <c r="AB537" s="82"/>
      <c r="AC537" s="82"/>
      <c r="AD537" s="82"/>
      <c r="AE537" s="82"/>
      <c r="AF537" s="82"/>
      <c r="AG537" s="82"/>
      <c r="AH537" s="82"/>
      <c r="AI537" s="82"/>
      <c r="AJ537" s="82"/>
      <c r="AK537" s="82"/>
      <c r="AL537" s="82"/>
      <c r="AM537" s="82"/>
      <c r="AN537" s="82"/>
      <c r="AO537" s="82"/>
      <c r="AP537" s="82"/>
      <c r="AQ537" s="82"/>
      <c r="AR537" s="82"/>
      <c r="AS537" s="82"/>
      <c r="AT537" s="82"/>
      <c r="AU537" s="82"/>
    </row>
    <row r="538" spans="1:47" s="47" customFormat="1">
      <c r="A538" s="76"/>
      <c r="O538" s="82"/>
      <c r="P538" s="82"/>
      <c r="Q538" s="82"/>
      <c r="R538" s="82"/>
      <c r="S538" s="82"/>
      <c r="T538" s="82"/>
      <c r="U538" s="82"/>
      <c r="V538" s="82"/>
      <c r="W538" s="82"/>
      <c r="X538" s="82"/>
      <c r="Y538" s="82"/>
      <c r="Z538" s="82"/>
      <c r="AA538" s="82"/>
      <c r="AB538" s="82"/>
      <c r="AC538" s="82"/>
      <c r="AD538" s="82"/>
      <c r="AE538" s="82"/>
      <c r="AF538" s="82"/>
      <c r="AG538" s="82"/>
      <c r="AH538" s="82"/>
      <c r="AI538" s="82"/>
      <c r="AJ538" s="82"/>
      <c r="AK538" s="82"/>
      <c r="AL538" s="82"/>
      <c r="AM538" s="82"/>
      <c r="AN538" s="82"/>
      <c r="AO538" s="82"/>
      <c r="AP538" s="82"/>
      <c r="AQ538" s="82"/>
      <c r="AR538" s="82"/>
      <c r="AS538" s="82"/>
      <c r="AT538" s="82"/>
      <c r="AU538" s="82"/>
    </row>
    <row r="539" spans="1:47" s="47" customFormat="1">
      <c r="A539" s="76"/>
      <c r="O539" s="82"/>
      <c r="P539" s="82"/>
      <c r="Q539" s="82"/>
      <c r="R539" s="82"/>
      <c r="S539" s="82"/>
      <c r="T539" s="82"/>
      <c r="U539" s="82"/>
      <c r="V539" s="82"/>
      <c r="W539" s="82"/>
      <c r="X539" s="82"/>
      <c r="Y539" s="82"/>
      <c r="Z539" s="82"/>
      <c r="AA539" s="82"/>
      <c r="AB539" s="82"/>
      <c r="AC539" s="82"/>
      <c r="AD539" s="82"/>
      <c r="AE539" s="82"/>
      <c r="AF539" s="82"/>
      <c r="AG539" s="82"/>
      <c r="AH539" s="82"/>
      <c r="AI539" s="82"/>
      <c r="AJ539" s="82"/>
      <c r="AK539" s="82"/>
      <c r="AL539" s="82"/>
      <c r="AM539" s="82"/>
      <c r="AN539" s="82"/>
      <c r="AO539" s="82"/>
      <c r="AP539" s="82"/>
      <c r="AQ539" s="82"/>
      <c r="AR539" s="82"/>
      <c r="AS539" s="82"/>
      <c r="AT539" s="82"/>
      <c r="AU539" s="82"/>
    </row>
    <row r="540" spans="1:47" s="47" customFormat="1">
      <c r="A540" s="76"/>
      <c r="O540" s="82"/>
      <c r="P540" s="82"/>
      <c r="Q540" s="82"/>
      <c r="R540" s="82"/>
      <c r="S540" s="82"/>
      <c r="T540" s="82"/>
      <c r="U540" s="82"/>
      <c r="V540" s="82"/>
      <c r="W540" s="82"/>
      <c r="X540" s="82"/>
      <c r="Y540" s="82"/>
      <c r="Z540" s="82"/>
      <c r="AA540" s="82"/>
      <c r="AB540" s="82"/>
      <c r="AC540" s="82"/>
      <c r="AD540" s="82"/>
      <c r="AE540" s="82"/>
      <c r="AF540" s="82"/>
      <c r="AG540" s="82"/>
      <c r="AH540" s="82"/>
      <c r="AI540" s="82"/>
      <c r="AJ540" s="82"/>
      <c r="AK540" s="82"/>
      <c r="AL540" s="82"/>
      <c r="AM540" s="82"/>
      <c r="AN540" s="82"/>
      <c r="AO540" s="82"/>
      <c r="AP540" s="82"/>
      <c r="AQ540" s="82"/>
      <c r="AR540" s="82"/>
      <c r="AS540" s="82"/>
      <c r="AT540" s="82"/>
      <c r="AU540" s="82"/>
    </row>
    <row r="541" spans="1:47" s="47" customFormat="1">
      <c r="A541" s="76"/>
      <c r="O541" s="82"/>
      <c r="P541" s="82"/>
      <c r="Q541" s="82"/>
      <c r="R541" s="82"/>
      <c r="S541" s="82"/>
      <c r="T541" s="82"/>
      <c r="U541" s="82"/>
      <c r="V541" s="82"/>
      <c r="W541" s="82"/>
      <c r="X541" s="82"/>
      <c r="Y541" s="82"/>
      <c r="Z541" s="82"/>
      <c r="AA541" s="82"/>
      <c r="AB541" s="82"/>
      <c r="AC541" s="82"/>
      <c r="AD541" s="82"/>
      <c r="AE541" s="82"/>
      <c r="AF541" s="82"/>
      <c r="AG541" s="82"/>
      <c r="AH541" s="82"/>
      <c r="AI541" s="82"/>
      <c r="AJ541" s="82"/>
      <c r="AK541" s="82"/>
      <c r="AL541" s="82"/>
      <c r="AM541" s="82"/>
      <c r="AN541" s="82"/>
      <c r="AO541" s="82"/>
      <c r="AP541" s="82"/>
      <c r="AQ541" s="82"/>
      <c r="AR541" s="82"/>
      <c r="AS541" s="82"/>
      <c r="AT541" s="82"/>
      <c r="AU541" s="82"/>
    </row>
    <row r="542" spans="1:47" s="47" customFormat="1">
      <c r="A542" s="76"/>
      <c r="O542" s="82"/>
      <c r="P542" s="82"/>
      <c r="Q542" s="82"/>
      <c r="R542" s="82"/>
      <c r="S542" s="82"/>
      <c r="T542" s="82"/>
      <c r="U542" s="82"/>
      <c r="V542" s="82"/>
      <c r="W542" s="82"/>
      <c r="X542" s="82"/>
      <c r="Y542" s="82"/>
      <c r="Z542" s="82"/>
      <c r="AA542" s="82"/>
      <c r="AB542" s="82"/>
      <c r="AC542" s="82"/>
      <c r="AD542" s="82"/>
      <c r="AE542" s="82"/>
      <c r="AF542" s="82"/>
      <c r="AG542" s="82"/>
      <c r="AH542" s="82"/>
      <c r="AI542" s="82"/>
      <c r="AJ542" s="82"/>
      <c r="AK542" s="82"/>
      <c r="AL542" s="82"/>
      <c r="AM542" s="82"/>
      <c r="AN542" s="82"/>
      <c r="AO542" s="82"/>
      <c r="AP542" s="82"/>
      <c r="AQ542" s="82"/>
      <c r="AR542" s="82"/>
      <c r="AS542" s="82"/>
      <c r="AT542" s="82"/>
      <c r="AU542" s="82"/>
    </row>
    <row r="543" spans="1:47" s="47" customFormat="1">
      <c r="A543" s="76"/>
      <c r="O543" s="82"/>
      <c r="P543" s="82"/>
      <c r="Q543" s="82"/>
      <c r="R543" s="82"/>
      <c r="S543" s="82"/>
      <c r="T543" s="82"/>
      <c r="U543" s="82"/>
      <c r="V543" s="82"/>
      <c r="W543" s="82"/>
      <c r="X543" s="82"/>
      <c r="Y543" s="82"/>
      <c r="Z543" s="82"/>
      <c r="AA543" s="82"/>
      <c r="AB543" s="82"/>
      <c r="AC543" s="82"/>
      <c r="AD543" s="82"/>
      <c r="AE543" s="82"/>
      <c r="AF543" s="82"/>
      <c r="AG543" s="82"/>
      <c r="AH543" s="82"/>
      <c r="AI543" s="82"/>
      <c r="AJ543" s="82"/>
      <c r="AK543" s="82"/>
      <c r="AL543" s="82"/>
      <c r="AM543" s="82"/>
      <c r="AN543" s="82"/>
      <c r="AO543" s="82"/>
      <c r="AP543" s="82"/>
      <c r="AQ543" s="82"/>
      <c r="AR543" s="82"/>
      <c r="AS543" s="82"/>
      <c r="AT543" s="82"/>
      <c r="AU543" s="82"/>
    </row>
    <row r="544" spans="1:47" s="47" customFormat="1">
      <c r="A544" s="76"/>
      <c r="O544" s="82"/>
      <c r="P544" s="82"/>
      <c r="Q544" s="82"/>
      <c r="R544" s="82"/>
      <c r="S544" s="82"/>
      <c r="T544" s="82"/>
      <c r="U544" s="82"/>
      <c r="V544" s="82"/>
      <c r="W544" s="82"/>
      <c r="X544" s="82"/>
      <c r="Y544" s="82"/>
      <c r="Z544" s="82"/>
      <c r="AA544" s="82"/>
      <c r="AB544" s="82"/>
      <c r="AC544" s="82"/>
      <c r="AD544" s="82"/>
      <c r="AE544" s="82"/>
      <c r="AF544" s="82"/>
      <c r="AG544" s="82"/>
      <c r="AH544" s="82"/>
      <c r="AI544" s="82"/>
      <c r="AJ544" s="82"/>
      <c r="AK544" s="82"/>
      <c r="AL544" s="82"/>
      <c r="AM544" s="82"/>
      <c r="AN544" s="82"/>
      <c r="AO544" s="82"/>
      <c r="AP544" s="82"/>
      <c r="AQ544" s="82"/>
      <c r="AR544" s="82"/>
      <c r="AS544" s="82"/>
      <c r="AT544" s="82"/>
      <c r="AU544" s="82"/>
    </row>
    <row r="545" spans="1:47" s="47" customFormat="1">
      <c r="A545" s="76"/>
      <c r="O545" s="82"/>
      <c r="P545" s="82"/>
      <c r="Q545" s="82"/>
      <c r="R545" s="82"/>
      <c r="S545" s="82"/>
      <c r="T545" s="82"/>
      <c r="U545" s="82"/>
      <c r="V545" s="82"/>
      <c r="W545" s="82"/>
      <c r="X545" s="82"/>
      <c r="Y545" s="82"/>
      <c r="Z545" s="82"/>
      <c r="AA545" s="82"/>
      <c r="AB545" s="82"/>
      <c r="AC545" s="82"/>
      <c r="AD545" s="82"/>
      <c r="AE545" s="82"/>
      <c r="AF545" s="82"/>
      <c r="AG545" s="82"/>
      <c r="AH545" s="82"/>
      <c r="AI545" s="82"/>
      <c r="AJ545" s="82"/>
      <c r="AK545" s="82"/>
      <c r="AL545" s="82"/>
      <c r="AM545" s="82"/>
      <c r="AN545" s="82"/>
      <c r="AO545" s="82"/>
      <c r="AP545" s="82"/>
      <c r="AQ545" s="82"/>
      <c r="AR545" s="82"/>
      <c r="AS545" s="82"/>
      <c r="AT545" s="82"/>
      <c r="AU545" s="82"/>
    </row>
    <row r="546" spans="1:47" s="47" customFormat="1">
      <c r="A546" s="76"/>
      <c r="O546" s="82"/>
      <c r="P546" s="82"/>
      <c r="Q546" s="82"/>
      <c r="R546" s="82"/>
      <c r="S546" s="82"/>
      <c r="T546" s="82"/>
      <c r="U546" s="82"/>
      <c r="V546" s="82"/>
      <c r="W546" s="82"/>
      <c r="X546" s="82"/>
      <c r="Y546" s="82"/>
      <c r="Z546" s="82"/>
      <c r="AA546" s="82"/>
      <c r="AB546" s="82"/>
      <c r="AC546" s="82"/>
      <c r="AD546" s="82"/>
      <c r="AE546" s="82"/>
      <c r="AF546" s="82"/>
      <c r="AG546" s="82"/>
      <c r="AH546" s="82"/>
      <c r="AI546" s="82"/>
      <c r="AJ546" s="82"/>
      <c r="AK546" s="82"/>
      <c r="AL546" s="82"/>
      <c r="AM546" s="82"/>
      <c r="AN546" s="82"/>
      <c r="AO546" s="82"/>
      <c r="AP546" s="82"/>
      <c r="AQ546" s="82"/>
      <c r="AR546" s="82"/>
      <c r="AS546" s="82"/>
      <c r="AT546" s="82"/>
      <c r="AU546" s="82"/>
    </row>
    <row r="547" spans="1:47" s="47" customFormat="1">
      <c r="A547" s="76"/>
      <c r="O547" s="82"/>
      <c r="P547" s="82"/>
      <c r="Q547" s="82"/>
      <c r="R547" s="82"/>
      <c r="S547" s="82"/>
      <c r="T547" s="82"/>
      <c r="U547" s="82"/>
      <c r="V547" s="82"/>
      <c r="W547" s="82"/>
      <c r="X547" s="82"/>
      <c r="Y547" s="82"/>
      <c r="Z547" s="82"/>
      <c r="AA547" s="82"/>
      <c r="AB547" s="82"/>
      <c r="AC547" s="82"/>
      <c r="AD547" s="82"/>
      <c r="AE547" s="82"/>
      <c r="AF547" s="82"/>
      <c r="AG547" s="82"/>
      <c r="AH547" s="82"/>
      <c r="AI547" s="82"/>
      <c r="AJ547" s="82"/>
      <c r="AK547" s="82"/>
      <c r="AL547" s="82"/>
      <c r="AM547" s="82"/>
      <c r="AN547" s="82"/>
      <c r="AO547" s="82"/>
      <c r="AP547" s="82"/>
      <c r="AQ547" s="82"/>
      <c r="AR547" s="82"/>
      <c r="AS547" s="82"/>
      <c r="AT547" s="82"/>
      <c r="AU547" s="82"/>
    </row>
    <row r="548" spans="1:47" s="47" customFormat="1">
      <c r="A548" s="76"/>
      <c r="O548" s="82"/>
      <c r="P548" s="82"/>
      <c r="Q548" s="82"/>
      <c r="R548" s="82"/>
      <c r="S548" s="82"/>
      <c r="T548" s="82"/>
      <c r="U548" s="82"/>
      <c r="V548" s="82"/>
      <c r="W548" s="82"/>
      <c r="X548" s="82"/>
      <c r="Y548" s="82"/>
      <c r="Z548" s="82"/>
      <c r="AA548" s="82"/>
      <c r="AB548" s="82"/>
      <c r="AC548" s="82"/>
      <c r="AD548" s="82"/>
      <c r="AE548" s="82"/>
      <c r="AF548" s="82"/>
      <c r="AG548" s="82"/>
      <c r="AH548" s="82"/>
      <c r="AI548" s="82"/>
      <c r="AJ548" s="82"/>
      <c r="AK548" s="82"/>
      <c r="AL548" s="82"/>
      <c r="AM548" s="82"/>
      <c r="AN548" s="82"/>
      <c r="AO548" s="82"/>
      <c r="AP548" s="82"/>
      <c r="AQ548" s="82"/>
      <c r="AR548" s="82"/>
      <c r="AS548" s="82"/>
      <c r="AT548" s="82"/>
      <c r="AU548" s="82"/>
    </row>
    <row r="549" spans="1:47" s="47" customFormat="1">
      <c r="A549" s="76"/>
      <c r="O549" s="82"/>
      <c r="P549" s="82"/>
      <c r="Q549" s="82"/>
      <c r="R549" s="82"/>
      <c r="S549" s="82"/>
      <c r="T549" s="82"/>
      <c r="U549" s="82"/>
      <c r="V549" s="82"/>
      <c r="W549" s="82"/>
      <c r="X549" s="82"/>
      <c r="Y549" s="82"/>
      <c r="Z549" s="82"/>
      <c r="AA549" s="82"/>
      <c r="AB549" s="82"/>
      <c r="AC549" s="82"/>
      <c r="AD549" s="82"/>
      <c r="AE549" s="82"/>
      <c r="AF549" s="82"/>
      <c r="AG549" s="82"/>
      <c r="AH549" s="82"/>
      <c r="AI549" s="82"/>
      <c r="AJ549" s="82"/>
      <c r="AK549" s="82"/>
      <c r="AL549" s="82"/>
      <c r="AM549" s="82"/>
      <c r="AN549" s="82"/>
      <c r="AO549" s="82"/>
      <c r="AP549" s="82"/>
      <c r="AQ549" s="82"/>
      <c r="AR549" s="82"/>
      <c r="AS549" s="82"/>
      <c r="AT549" s="82"/>
      <c r="AU549" s="82"/>
    </row>
    <row r="550" spans="1:47" s="47" customFormat="1">
      <c r="A550" s="76"/>
      <c r="O550" s="82"/>
      <c r="P550" s="82"/>
      <c r="Q550" s="82"/>
      <c r="R550" s="82"/>
      <c r="S550" s="82"/>
      <c r="T550" s="82"/>
      <c r="U550" s="82"/>
      <c r="V550" s="82"/>
      <c r="W550" s="82"/>
      <c r="X550" s="82"/>
      <c r="Y550" s="82"/>
      <c r="Z550" s="82"/>
      <c r="AA550" s="82"/>
      <c r="AB550" s="82"/>
      <c r="AC550" s="82"/>
      <c r="AD550" s="82"/>
      <c r="AE550" s="82"/>
      <c r="AF550" s="82"/>
      <c r="AG550" s="82"/>
      <c r="AH550" s="82"/>
      <c r="AI550" s="82"/>
      <c r="AJ550" s="82"/>
      <c r="AK550" s="82"/>
      <c r="AL550" s="82"/>
      <c r="AM550" s="82"/>
      <c r="AN550" s="82"/>
      <c r="AO550" s="82"/>
      <c r="AP550" s="82"/>
      <c r="AQ550" s="82"/>
      <c r="AR550" s="82"/>
      <c r="AS550" s="82"/>
      <c r="AT550" s="82"/>
      <c r="AU550" s="82"/>
    </row>
    <row r="551" spans="1:47" s="47" customFormat="1">
      <c r="A551" s="76"/>
      <c r="O551" s="82"/>
      <c r="P551" s="82"/>
      <c r="Q551" s="82"/>
      <c r="R551" s="82"/>
      <c r="S551" s="82"/>
      <c r="T551" s="82"/>
      <c r="U551" s="82"/>
      <c r="V551" s="82"/>
      <c r="W551" s="82"/>
      <c r="X551" s="82"/>
      <c r="Y551" s="82"/>
      <c r="Z551" s="82"/>
      <c r="AA551" s="82"/>
      <c r="AB551" s="82"/>
      <c r="AC551" s="82"/>
      <c r="AD551" s="82"/>
      <c r="AE551" s="82"/>
      <c r="AF551" s="82"/>
      <c r="AG551" s="82"/>
      <c r="AH551" s="82"/>
      <c r="AI551" s="82"/>
      <c r="AJ551" s="82"/>
      <c r="AK551" s="82"/>
      <c r="AL551" s="82"/>
      <c r="AM551" s="82"/>
      <c r="AN551" s="82"/>
      <c r="AO551" s="82"/>
      <c r="AP551" s="82"/>
      <c r="AQ551" s="82"/>
      <c r="AR551" s="82"/>
      <c r="AS551" s="82"/>
      <c r="AT551" s="82"/>
      <c r="AU551" s="82"/>
    </row>
    <row r="552" spans="1:47" s="47" customFormat="1">
      <c r="A552" s="76"/>
      <c r="O552" s="82"/>
      <c r="P552" s="82"/>
      <c r="Q552" s="82"/>
      <c r="R552" s="82"/>
      <c r="S552" s="82"/>
      <c r="T552" s="82"/>
      <c r="U552" s="82"/>
      <c r="V552" s="82"/>
      <c r="W552" s="82"/>
      <c r="X552" s="82"/>
      <c r="Y552" s="82"/>
      <c r="Z552" s="82"/>
      <c r="AA552" s="82"/>
      <c r="AB552" s="82"/>
      <c r="AC552" s="82"/>
      <c r="AD552" s="82"/>
      <c r="AE552" s="82"/>
      <c r="AF552" s="82"/>
      <c r="AG552" s="82"/>
      <c r="AH552" s="82"/>
      <c r="AI552" s="82"/>
      <c r="AJ552" s="82"/>
      <c r="AK552" s="82"/>
      <c r="AL552" s="82"/>
      <c r="AM552" s="82"/>
      <c r="AN552" s="82"/>
      <c r="AO552" s="82"/>
      <c r="AP552" s="82"/>
      <c r="AQ552" s="82"/>
      <c r="AR552" s="82"/>
      <c r="AS552" s="82"/>
      <c r="AT552" s="82"/>
      <c r="AU552" s="82"/>
    </row>
    <row r="553" spans="1:47" s="47" customFormat="1">
      <c r="A553" s="76"/>
      <c r="O553" s="82"/>
      <c r="P553" s="82"/>
      <c r="Q553" s="82"/>
      <c r="R553" s="82"/>
      <c r="S553" s="82"/>
      <c r="T553" s="82"/>
      <c r="U553" s="82"/>
      <c r="V553" s="82"/>
      <c r="W553" s="82"/>
      <c r="X553" s="82"/>
      <c r="Y553" s="82"/>
      <c r="Z553" s="82"/>
      <c r="AA553" s="82"/>
      <c r="AB553" s="82"/>
      <c r="AC553" s="82"/>
      <c r="AD553" s="82"/>
      <c r="AE553" s="82"/>
      <c r="AF553" s="82"/>
      <c r="AG553" s="82"/>
      <c r="AH553" s="82"/>
      <c r="AI553" s="82"/>
      <c r="AJ553" s="82"/>
      <c r="AK553" s="82"/>
      <c r="AL553" s="82"/>
      <c r="AM553" s="82"/>
      <c r="AN553" s="82"/>
      <c r="AO553" s="82"/>
      <c r="AP553" s="82"/>
      <c r="AQ553" s="82"/>
      <c r="AR553" s="82"/>
      <c r="AS553" s="82"/>
      <c r="AT553" s="82"/>
      <c r="AU553" s="82"/>
    </row>
    <row r="554" spans="1:47" s="47" customFormat="1">
      <c r="A554" s="76"/>
      <c r="O554" s="82"/>
      <c r="P554" s="82"/>
      <c r="Q554" s="82"/>
      <c r="R554" s="82"/>
      <c r="S554" s="82"/>
      <c r="T554" s="82"/>
      <c r="U554" s="82"/>
      <c r="V554" s="82"/>
      <c r="W554" s="82"/>
      <c r="X554" s="82"/>
      <c r="Y554" s="82"/>
      <c r="Z554" s="82"/>
      <c r="AA554" s="82"/>
      <c r="AB554" s="82"/>
      <c r="AC554" s="82"/>
      <c r="AD554" s="82"/>
      <c r="AE554" s="82"/>
      <c r="AF554" s="82"/>
      <c r="AG554" s="82"/>
      <c r="AH554" s="82"/>
      <c r="AI554" s="82"/>
      <c r="AJ554" s="82"/>
      <c r="AK554" s="82"/>
      <c r="AL554" s="82"/>
      <c r="AM554" s="82"/>
      <c r="AN554" s="82"/>
      <c r="AO554" s="82"/>
      <c r="AP554" s="82"/>
      <c r="AQ554" s="82"/>
      <c r="AR554" s="82"/>
      <c r="AS554" s="82"/>
      <c r="AT554" s="82"/>
      <c r="AU554" s="82"/>
    </row>
    <row r="555" spans="1:47" s="47" customFormat="1">
      <c r="A555" s="76"/>
      <c r="O555" s="82"/>
      <c r="P555" s="82"/>
      <c r="Q555" s="82"/>
      <c r="R555" s="82"/>
      <c r="S555" s="82"/>
      <c r="T555" s="82"/>
      <c r="U555" s="82"/>
      <c r="V555" s="82"/>
      <c r="W555" s="82"/>
      <c r="X555" s="82"/>
      <c r="Y555" s="82"/>
      <c r="Z555" s="82"/>
      <c r="AA555" s="82"/>
      <c r="AB555" s="82"/>
      <c r="AC555" s="82"/>
      <c r="AD555" s="82"/>
      <c r="AE555" s="82"/>
      <c r="AF555" s="82"/>
      <c r="AG555" s="82"/>
      <c r="AH555" s="82"/>
      <c r="AI555" s="82"/>
      <c r="AJ555" s="82"/>
      <c r="AK555" s="82"/>
      <c r="AL555" s="82"/>
      <c r="AM555" s="82"/>
      <c r="AN555" s="82"/>
      <c r="AO555" s="82"/>
      <c r="AP555" s="82"/>
      <c r="AQ555" s="82"/>
      <c r="AR555" s="82"/>
      <c r="AS555" s="82"/>
      <c r="AT555" s="82"/>
      <c r="AU555" s="82"/>
    </row>
    <row r="556" spans="1:47" s="47" customFormat="1">
      <c r="A556" s="76"/>
      <c r="O556" s="82"/>
      <c r="P556" s="82"/>
      <c r="Q556" s="82"/>
      <c r="R556" s="82"/>
      <c r="S556" s="82"/>
      <c r="T556" s="82"/>
      <c r="U556" s="82"/>
      <c r="V556" s="82"/>
      <c r="W556" s="82"/>
      <c r="X556" s="82"/>
      <c r="Y556" s="82"/>
      <c r="Z556" s="82"/>
      <c r="AA556" s="82"/>
      <c r="AB556" s="82"/>
      <c r="AC556" s="82"/>
      <c r="AD556" s="82"/>
      <c r="AE556" s="82"/>
      <c r="AF556" s="82"/>
      <c r="AG556" s="82"/>
      <c r="AH556" s="82"/>
      <c r="AI556" s="82"/>
      <c r="AJ556" s="82"/>
      <c r="AK556" s="82"/>
      <c r="AL556" s="82"/>
      <c r="AM556" s="82"/>
      <c r="AN556" s="82"/>
      <c r="AO556" s="82"/>
      <c r="AP556" s="82"/>
      <c r="AQ556" s="82"/>
      <c r="AR556" s="82"/>
      <c r="AS556" s="82"/>
      <c r="AT556" s="82"/>
      <c r="AU556" s="82"/>
    </row>
    <row r="557" spans="1:47" s="47" customFormat="1">
      <c r="A557" s="76"/>
      <c r="O557" s="82"/>
      <c r="P557" s="82"/>
      <c r="Q557" s="82"/>
      <c r="R557" s="82"/>
      <c r="S557" s="82"/>
      <c r="T557" s="82"/>
      <c r="U557" s="82"/>
      <c r="V557" s="82"/>
      <c r="W557" s="82"/>
      <c r="X557" s="82"/>
      <c r="Y557" s="82"/>
      <c r="Z557" s="82"/>
      <c r="AA557" s="82"/>
      <c r="AB557" s="82"/>
      <c r="AC557" s="82"/>
      <c r="AD557" s="82"/>
      <c r="AE557" s="82"/>
      <c r="AF557" s="82"/>
      <c r="AG557" s="82"/>
      <c r="AH557" s="82"/>
      <c r="AI557" s="82"/>
      <c r="AJ557" s="82"/>
      <c r="AK557" s="82"/>
      <c r="AL557" s="82"/>
      <c r="AM557" s="82"/>
      <c r="AN557" s="82"/>
      <c r="AO557" s="82"/>
      <c r="AP557" s="82"/>
      <c r="AQ557" s="82"/>
      <c r="AR557" s="82"/>
      <c r="AS557" s="82"/>
      <c r="AT557" s="82"/>
      <c r="AU557" s="82"/>
    </row>
    <row r="558" spans="1:47" s="47" customFormat="1">
      <c r="A558" s="76"/>
      <c r="O558" s="82"/>
      <c r="P558" s="82"/>
      <c r="Q558" s="82"/>
      <c r="R558" s="82"/>
      <c r="S558" s="82"/>
      <c r="T558" s="82"/>
      <c r="U558" s="82"/>
      <c r="V558" s="82"/>
      <c r="W558" s="82"/>
      <c r="X558" s="82"/>
      <c r="Y558" s="82"/>
      <c r="Z558" s="82"/>
      <c r="AA558" s="82"/>
      <c r="AB558" s="82"/>
      <c r="AC558" s="82"/>
      <c r="AD558" s="82"/>
      <c r="AE558" s="82"/>
      <c r="AF558" s="82"/>
      <c r="AG558" s="82"/>
      <c r="AH558" s="82"/>
      <c r="AI558" s="82"/>
      <c r="AJ558" s="82"/>
      <c r="AK558" s="82"/>
      <c r="AL558" s="82"/>
      <c r="AM558" s="82"/>
      <c r="AN558" s="82"/>
      <c r="AO558" s="82"/>
      <c r="AP558" s="82"/>
      <c r="AQ558" s="82"/>
      <c r="AR558" s="82"/>
      <c r="AS558" s="82"/>
      <c r="AT558" s="82"/>
      <c r="AU558" s="82"/>
    </row>
    <row r="559" spans="1:47" s="47" customFormat="1">
      <c r="A559" s="76"/>
      <c r="O559" s="82"/>
      <c r="P559" s="82"/>
      <c r="Q559" s="82"/>
      <c r="R559" s="82"/>
      <c r="S559" s="82"/>
      <c r="T559" s="82"/>
      <c r="U559" s="82"/>
      <c r="V559" s="82"/>
      <c r="W559" s="82"/>
      <c r="X559" s="82"/>
      <c r="Y559" s="82"/>
      <c r="Z559" s="82"/>
      <c r="AA559" s="82"/>
      <c r="AB559" s="82"/>
      <c r="AC559" s="82"/>
      <c r="AD559" s="82"/>
      <c r="AE559" s="82"/>
      <c r="AF559" s="82"/>
      <c r="AG559" s="82"/>
      <c r="AH559" s="82"/>
      <c r="AI559" s="82"/>
      <c r="AJ559" s="82"/>
      <c r="AK559" s="82"/>
      <c r="AL559" s="82"/>
      <c r="AM559" s="82"/>
      <c r="AN559" s="82"/>
      <c r="AO559" s="82"/>
      <c r="AP559" s="82"/>
      <c r="AQ559" s="82"/>
      <c r="AR559" s="82"/>
      <c r="AS559" s="82"/>
      <c r="AT559" s="82"/>
      <c r="AU559" s="82"/>
    </row>
    <row r="560" spans="1:47" s="47" customFormat="1">
      <c r="A560" s="76"/>
      <c r="O560" s="82"/>
      <c r="P560" s="82"/>
      <c r="Q560" s="82"/>
      <c r="R560" s="82"/>
      <c r="S560" s="82"/>
      <c r="T560" s="82"/>
      <c r="U560" s="82"/>
      <c r="V560" s="82"/>
      <c r="W560" s="82"/>
      <c r="X560" s="82"/>
      <c r="Y560" s="82"/>
      <c r="Z560" s="82"/>
      <c r="AA560" s="82"/>
      <c r="AB560" s="82"/>
      <c r="AC560" s="82"/>
      <c r="AD560" s="82"/>
      <c r="AE560" s="82"/>
      <c r="AF560" s="82"/>
      <c r="AG560" s="82"/>
      <c r="AH560" s="82"/>
      <c r="AI560" s="82"/>
      <c r="AJ560" s="82"/>
      <c r="AK560" s="82"/>
      <c r="AL560" s="82"/>
      <c r="AM560" s="82"/>
      <c r="AN560" s="82"/>
      <c r="AO560" s="82"/>
      <c r="AP560" s="82"/>
      <c r="AQ560" s="82"/>
      <c r="AR560" s="82"/>
      <c r="AS560" s="82"/>
      <c r="AT560" s="82"/>
      <c r="AU560" s="82"/>
    </row>
    <row r="561" spans="1:47" s="47" customFormat="1">
      <c r="A561" s="76"/>
      <c r="O561" s="82"/>
      <c r="P561" s="82"/>
      <c r="Q561" s="82"/>
      <c r="R561" s="82"/>
      <c r="S561" s="82"/>
      <c r="T561" s="82"/>
      <c r="U561" s="82"/>
      <c r="V561" s="82"/>
      <c r="W561" s="82"/>
      <c r="X561" s="82"/>
      <c r="Y561" s="82"/>
      <c r="Z561" s="82"/>
      <c r="AA561" s="82"/>
      <c r="AB561" s="82"/>
      <c r="AC561" s="82"/>
      <c r="AD561" s="82"/>
      <c r="AE561" s="82"/>
      <c r="AF561" s="82"/>
      <c r="AG561" s="82"/>
      <c r="AH561" s="82"/>
      <c r="AI561" s="82"/>
      <c r="AJ561" s="82"/>
      <c r="AK561" s="82"/>
      <c r="AL561" s="82"/>
      <c r="AM561" s="82"/>
      <c r="AN561" s="82"/>
      <c r="AO561" s="82"/>
      <c r="AP561" s="82"/>
      <c r="AQ561" s="82"/>
      <c r="AR561" s="82"/>
      <c r="AS561" s="82"/>
      <c r="AT561" s="82"/>
      <c r="AU561" s="82"/>
    </row>
    <row r="562" spans="1:47" s="47" customFormat="1">
      <c r="A562" s="76"/>
      <c r="O562" s="82"/>
      <c r="P562" s="82"/>
      <c r="Q562" s="82"/>
      <c r="R562" s="82"/>
      <c r="S562" s="82"/>
      <c r="T562" s="82"/>
      <c r="U562" s="82"/>
      <c r="V562" s="82"/>
      <c r="W562" s="82"/>
      <c r="X562" s="82"/>
      <c r="Y562" s="82"/>
      <c r="Z562" s="82"/>
      <c r="AA562" s="82"/>
      <c r="AB562" s="82"/>
      <c r="AC562" s="82"/>
      <c r="AD562" s="82"/>
      <c r="AE562" s="82"/>
      <c r="AF562" s="82"/>
      <c r="AG562" s="82"/>
      <c r="AH562" s="82"/>
      <c r="AI562" s="82"/>
      <c r="AJ562" s="82"/>
      <c r="AK562" s="82"/>
      <c r="AL562" s="82"/>
      <c r="AM562" s="82"/>
      <c r="AN562" s="82"/>
      <c r="AO562" s="82"/>
      <c r="AP562" s="82"/>
      <c r="AQ562" s="82"/>
      <c r="AR562" s="82"/>
      <c r="AS562" s="82"/>
      <c r="AT562" s="82"/>
      <c r="AU562" s="82"/>
    </row>
    <row r="563" spans="1:47" s="47" customFormat="1">
      <c r="A563" s="76"/>
      <c r="O563" s="82"/>
      <c r="P563" s="82"/>
      <c r="Q563" s="82"/>
      <c r="R563" s="82"/>
      <c r="S563" s="82"/>
      <c r="T563" s="82"/>
      <c r="U563" s="82"/>
      <c r="V563" s="82"/>
      <c r="W563" s="82"/>
      <c r="X563" s="82"/>
      <c r="Y563" s="82"/>
      <c r="Z563" s="82"/>
      <c r="AA563" s="82"/>
      <c r="AB563" s="82"/>
      <c r="AC563" s="82"/>
      <c r="AD563" s="82"/>
      <c r="AE563" s="82"/>
      <c r="AF563" s="82"/>
      <c r="AG563" s="82"/>
      <c r="AH563" s="82"/>
      <c r="AI563" s="82"/>
      <c r="AJ563" s="82"/>
      <c r="AK563" s="82"/>
      <c r="AL563" s="82"/>
      <c r="AM563" s="82"/>
      <c r="AN563" s="82"/>
      <c r="AO563" s="82"/>
      <c r="AP563" s="82"/>
      <c r="AQ563" s="82"/>
      <c r="AR563" s="82"/>
      <c r="AS563" s="82"/>
      <c r="AT563" s="82"/>
      <c r="AU563" s="82"/>
    </row>
    <row r="564" spans="1:47" s="47" customFormat="1">
      <c r="A564" s="76"/>
      <c r="O564" s="82"/>
      <c r="P564" s="82"/>
      <c r="Q564" s="82"/>
      <c r="R564" s="82"/>
      <c r="S564" s="82"/>
      <c r="T564" s="82"/>
      <c r="U564" s="82"/>
      <c r="V564" s="82"/>
      <c r="W564" s="82"/>
      <c r="X564" s="82"/>
      <c r="Y564" s="82"/>
      <c r="Z564" s="82"/>
      <c r="AA564" s="82"/>
      <c r="AB564" s="82"/>
      <c r="AC564" s="82"/>
      <c r="AD564" s="82"/>
      <c r="AE564" s="82"/>
      <c r="AF564" s="82"/>
      <c r="AG564" s="82"/>
      <c r="AH564" s="82"/>
      <c r="AI564" s="82"/>
      <c r="AJ564" s="82"/>
      <c r="AK564" s="82"/>
      <c r="AL564" s="82"/>
      <c r="AM564" s="82"/>
      <c r="AN564" s="82"/>
      <c r="AO564" s="82"/>
      <c r="AP564" s="82"/>
      <c r="AQ564" s="82"/>
      <c r="AR564" s="82"/>
      <c r="AS564" s="82"/>
      <c r="AT564" s="82"/>
      <c r="AU564" s="82"/>
    </row>
    <row r="565" spans="1:47" s="47" customFormat="1">
      <c r="A565" s="76"/>
      <c r="O565" s="82"/>
      <c r="P565" s="82"/>
      <c r="Q565" s="82"/>
      <c r="R565" s="82"/>
      <c r="S565" s="82"/>
      <c r="T565" s="82"/>
      <c r="U565" s="82"/>
      <c r="V565" s="82"/>
      <c r="W565" s="82"/>
      <c r="X565" s="82"/>
      <c r="Y565" s="82"/>
      <c r="Z565" s="82"/>
      <c r="AA565" s="82"/>
      <c r="AB565" s="82"/>
      <c r="AC565" s="82"/>
      <c r="AD565" s="82"/>
      <c r="AE565" s="82"/>
      <c r="AF565" s="82"/>
      <c r="AG565" s="82"/>
      <c r="AH565" s="82"/>
      <c r="AI565" s="82"/>
      <c r="AJ565" s="82"/>
      <c r="AK565" s="82"/>
      <c r="AL565" s="82"/>
      <c r="AM565" s="82"/>
      <c r="AN565" s="82"/>
      <c r="AO565" s="82"/>
      <c r="AP565" s="82"/>
      <c r="AQ565" s="82"/>
      <c r="AR565" s="82"/>
      <c r="AS565" s="82"/>
      <c r="AT565" s="82"/>
      <c r="AU565" s="82"/>
    </row>
    <row r="566" spans="1:47" s="47" customFormat="1">
      <c r="A566" s="76"/>
      <c r="O566" s="82"/>
      <c r="P566" s="82"/>
      <c r="Q566" s="82"/>
      <c r="R566" s="82"/>
      <c r="S566" s="82"/>
      <c r="T566" s="82"/>
      <c r="U566" s="82"/>
      <c r="V566" s="82"/>
      <c r="W566" s="82"/>
      <c r="X566" s="82"/>
      <c r="Y566" s="82"/>
      <c r="Z566" s="82"/>
      <c r="AA566" s="82"/>
      <c r="AB566" s="82"/>
      <c r="AC566" s="82"/>
      <c r="AD566" s="82"/>
      <c r="AE566" s="82"/>
      <c r="AF566" s="82"/>
      <c r="AG566" s="82"/>
      <c r="AH566" s="82"/>
      <c r="AI566" s="82"/>
      <c r="AJ566" s="82"/>
      <c r="AK566" s="82"/>
      <c r="AL566" s="82"/>
      <c r="AM566" s="82"/>
      <c r="AN566" s="82"/>
      <c r="AO566" s="82"/>
      <c r="AP566" s="82"/>
      <c r="AQ566" s="82"/>
      <c r="AR566" s="82"/>
      <c r="AS566" s="82"/>
      <c r="AT566" s="82"/>
      <c r="AU566" s="82"/>
    </row>
    <row r="567" spans="1:47" s="47" customFormat="1">
      <c r="A567" s="76"/>
      <c r="O567" s="82"/>
      <c r="P567" s="82"/>
      <c r="Q567" s="82"/>
      <c r="R567" s="82"/>
      <c r="S567" s="82"/>
      <c r="T567" s="82"/>
      <c r="U567" s="82"/>
      <c r="V567" s="82"/>
      <c r="W567" s="82"/>
      <c r="X567" s="82"/>
      <c r="Y567" s="82"/>
      <c r="Z567" s="82"/>
      <c r="AA567" s="82"/>
      <c r="AB567" s="82"/>
      <c r="AC567" s="82"/>
      <c r="AD567" s="82"/>
      <c r="AE567" s="82"/>
      <c r="AF567" s="82"/>
      <c r="AG567" s="82"/>
      <c r="AH567" s="82"/>
      <c r="AI567" s="82"/>
      <c r="AJ567" s="82"/>
      <c r="AK567" s="82"/>
      <c r="AL567" s="82"/>
      <c r="AM567" s="82"/>
      <c r="AN567" s="82"/>
      <c r="AO567" s="82"/>
      <c r="AP567" s="82"/>
      <c r="AQ567" s="82"/>
      <c r="AR567" s="82"/>
      <c r="AS567" s="82"/>
      <c r="AT567" s="82"/>
      <c r="AU567" s="82"/>
    </row>
    <row r="568" spans="1:47" s="47" customFormat="1">
      <c r="A568" s="76"/>
      <c r="O568" s="82"/>
      <c r="P568" s="82"/>
      <c r="Q568" s="82"/>
      <c r="R568" s="82"/>
      <c r="S568" s="82"/>
      <c r="T568" s="82"/>
      <c r="U568" s="82"/>
      <c r="V568" s="82"/>
      <c r="W568" s="82"/>
      <c r="X568" s="82"/>
      <c r="Y568" s="82"/>
      <c r="Z568" s="82"/>
      <c r="AA568" s="82"/>
      <c r="AB568" s="82"/>
      <c r="AC568" s="82"/>
      <c r="AD568" s="82"/>
      <c r="AE568" s="82"/>
      <c r="AF568" s="82"/>
      <c r="AG568" s="82"/>
      <c r="AH568" s="82"/>
      <c r="AI568" s="82"/>
      <c r="AJ568" s="82"/>
      <c r="AK568" s="82"/>
      <c r="AL568" s="82"/>
      <c r="AM568" s="82"/>
      <c r="AN568" s="82"/>
      <c r="AO568" s="82"/>
      <c r="AP568" s="82"/>
      <c r="AQ568" s="82"/>
      <c r="AR568" s="82"/>
      <c r="AS568" s="82"/>
      <c r="AT568" s="82"/>
      <c r="AU568" s="82"/>
    </row>
    <row r="569" spans="1:47" s="47" customFormat="1">
      <c r="A569" s="76"/>
      <c r="O569" s="82"/>
      <c r="P569" s="82"/>
      <c r="Q569" s="82"/>
      <c r="R569" s="82"/>
      <c r="S569" s="82"/>
      <c r="T569" s="82"/>
      <c r="U569" s="82"/>
      <c r="V569" s="82"/>
      <c r="W569" s="82"/>
      <c r="X569" s="82"/>
      <c r="Y569" s="82"/>
      <c r="Z569" s="82"/>
      <c r="AA569" s="82"/>
      <c r="AB569" s="82"/>
      <c r="AC569" s="82"/>
      <c r="AD569" s="82"/>
      <c r="AE569" s="82"/>
      <c r="AF569" s="82"/>
      <c r="AG569" s="82"/>
      <c r="AH569" s="82"/>
      <c r="AI569" s="82"/>
      <c r="AJ569" s="82"/>
      <c r="AK569" s="82"/>
      <c r="AL569" s="82"/>
      <c r="AM569" s="82"/>
      <c r="AN569" s="82"/>
      <c r="AO569" s="82"/>
      <c r="AP569" s="82"/>
      <c r="AQ569" s="82"/>
      <c r="AR569" s="82"/>
      <c r="AS569" s="82"/>
      <c r="AT569" s="82"/>
      <c r="AU569" s="82"/>
    </row>
    <row r="570" spans="1:47" s="47" customFormat="1">
      <c r="A570" s="76"/>
      <c r="O570" s="82"/>
      <c r="P570" s="82"/>
      <c r="Q570" s="82"/>
      <c r="R570" s="82"/>
      <c r="S570" s="82"/>
      <c r="T570" s="82"/>
      <c r="U570" s="82"/>
      <c r="V570" s="82"/>
      <c r="W570" s="82"/>
      <c r="X570" s="82"/>
      <c r="Y570" s="82"/>
      <c r="Z570" s="82"/>
      <c r="AA570" s="82"/>
      <c r="AB570" s="82"/>
      <c r="AC570" s="82"/>
      <c r="AD570" s="82"/>
      <c r="AE570" s="82"/>
      <c r="AF570" s="82"/>
      <c r="AG570" s="82"/>
      <c r="AH570" s="82"/>
      <c r="AI570" s="82"/>
      <c r="AJ570" s="82"/>
      <c r="AK570" s="82"/>
      <c r="AL570" s="82"/>
      <c r="AM570" s="82"/>
      <c r="AN570" s="82"/>
      <c r="AO570" s="82"/>
      <c r="AP570" s="82"/>
      <c r="AQ570" s="82"/>
      <c r="AR570" s="82"/>
      <c r="AS570" s="82"/>
      <c r="AT570" s="82"/>
      <c r="AU570" s="82"/>
    </row>
    <row r="571" spans="1:47" s="47" customFormat="1">
      <c r="A571" s="76"/>
      <c r="O571" s="82"/>
      <c r="P571" s="82"/>
      <c r="Q571" s="82"/>
      <c r="R571" s="82"/>
      <c r="S571" s="82"/>
      <c r="T571" s="82"/>
      <c r="U571" s="82"/>
      <c r="V571" s="82"/>
      <c r="W571" s="82"/>
      <c r="X571" s="82"/>
      <c r="Y571" s="82"/>
      <c r="Z571" s="82"/>
      <c r="AA571" s="82"/>
      <c r="AB571" s="82"/>
      <c r="AC571" s="82"/>
      <c r="AD571" s="82"/>
      <c r="AE571" s="82"/>
      <c r="AF571" s="82"/>
      <c r="AG571" s="82"/>
      <c r="AH571" s="82"/>
      <c r="AI571" s="82"/>
      <c r="AJ571" s="82"/>
      <c r="AK571" s="82"/>
      <c r="AL571" s="82"/>
      <c r="AM571" s="82"/>
      <c r="AN571" s="82"/>
      <c r="AO571" s="82"/>
      <c r="AP571" s="82"/>
      <c r="AQ571" s="82"/>
      <c r="AR571" s="82"/>
      <c r="AS571" s="82"/>
      <c r="AT571" s="82"/>
      <c r="AU571" s="82"/>
    </row>
    <row r="572" spans="1:47" s="47" customFormat="1">
      <c r="A572" s="76"/>
      <c r="O572" s="82"/>
      <c r="P572" s="82"/>
      <c r="Q572" s="82"/>
      <c r="R572" s="82"/>
      <c r="S572" s="82"/>
      <c r="T572" s="82"/>
      <c r="U572" s="82"/>
      <c r="V572" s="82"/>
      <c r="W572" s="82"/>
      <c r="X572" s="82"/>
      <c r="Y572" s="82"/>
      <c r="Z572" s="82"/>
      <c r="AA572" s="82"/>
      <c r="AB572" s="82"/>
      <c r="AC572" s="82"/>
      <c r="AD572" s="82"/>
      <c r="AE572" s="82"/>
      <c r="AF572" s="82"/>
      <c r="AG572" s="82"/>
      <c r="AH572" s="82"/>
      <c r="AI572" s="82"/>
      <c r="AJ572" s="82"/>
      <c r="AK572" s="82"/>
      <c r="AL572" s="82"/>
      <c r="AM572" s="82"/>
      <c r="AN572" s="82"/>
      <c r="AO572" s="82"/>
      <c r="AP572" s="82"/>
      <c r="AQ572" s="82"/>
      <c r="AR572" s="82"/>
      <c r="AS572" s="82"/>
      <c r="AT572" s="82"/>
      <c r="AU572" s="82"/>
    </row>
    <row r="573" spans="1:47" s="47" customFormat="1">
      <c r="A573" s="76"/>
      <c r="O573" s="82"/>
      <c r="P573" s="82"/>
      <c r="Q573" s="82"/>
      <c r="R573" s="82"/>
      <c r="S573" s="82"/>
      <c r="T573" s="82"/>
      <c r="U573" s="82"/>
      <c r="V573" s="82"/>
      <c r="W573" s="82"/>
      <c r="X573" s="82"/>
      <c r="Y573" s="82"/>
      <c r="Z573" s="82"/>
      <c r="AA573" s="82"/>
      <c r="AB573" s="82"/>
      <c r="AC573" s="82"/>
      <c r="AD573" s="82"/>
      <c r="AE573" s="82"/>
      <c r="AF573" s="82"/>
      <c r="AG573" s="82"/>
      <c r="AH573" s="82"/>
      <c r="AI573" s="82"/>
      <c r="AJ573" s="82"/>
      <c r="AK573" s="82"/>
      <c r="AL573" s="82"/>
      <c r="AM573" s="82"/>
      <c r="AN573" s="82"/>
      <c r="AO573" s="82"/>
      <c r="AP573" s="82"/>
      <c r="AQ573" s="82"/>
      <c r="AR573" s="82"/>
      <c r="AS573" s="82"/>
      <c r="AT573" s="82"/>
      <c r="AU573" s="82"/>
    </row>
    <row r="574" spans="1:47" s="47" customFormat="1">
      <c r="A574" s="76"/>
      <c r="O574" s="82"/>
      <c r="P574" s="82"/>
      <c r="Q574" s="82"/>
      <c r="R574" s="82"/>
      <c r="S574" s="82"/>
      <c r="T574" s="82"/>
      <c r="U574" s="82"/>
      <c r="V574" s="82"/>
      <c r="W574" s="82"/>
      <c r="X574" s="82"/>
      <c r="Y574" s="82"/>
      <c r="Z574" s="82"/>
      <c r="AA574" s="82"/>
      <c r="AB574" s="82"/>
      <c r="AC574" s="82"/>
      <c r="AD574" s="82"/>
      <c r="AE574" s="82"/>
      <c r="AF574" s="82"/>
      <c r="AG574" s="82"/>
      <c r="AH574" s="82"/>
      <c r="AI574" s="82"/>
      <c r="AJ574" s="82"/>
      <c r="AK574" s="82"/>
      <c r="AL574" s="82"/>
      <c r="AM574" s="82"/>
      <c r="AN574" s="82"/>
      <c r="AO574" s="82"/>
      <c r="AP574" s="82"/>
      <c r="AQ574" s="82"/>
      <c r="AR574" s="82"/>
      <c r="AS574" s="82"/>
      <c r="AT574" s="82"/>
      <c r="AU574" s="82"/>
    </row>
    <row r="575" spans="1:47" s="47" customFormat="1">
      <c r="A575" s="76"/>
      <c r="O575" s="82"/>
      <c r="P575" s="82"/>
      <c r="Q575" s="82"/>
      <c r="R575" s="82"/>
      <c r="S575" s="82"/>
      <c r="T575" s="82"/>
      <c r="U575" s="82"/>
      <c r="V575" s="82"/>
      <c r="W575" s="82"/>
      <c r="X575" s="82"/>
      <c r="Y575" s="82"/>
      <c r="Z575" s="82"/>
      <c r="AA575" s="82"/>
      <c r="AB575" s="82"/>
      <c r="AC575" s="82"/>
      <c r="AD575" s="82"/>
      <c r="AE575" s="82"/>
      <c r="AF575" s="82"/>
      <c r="AG575" s="82"/>
      <c r="AH575" s="82"/>
      <c r="AI575" s="82"/>
      <c r="AJ575" s="82"/>
      <c r="AK575" s="82"/>
      <c r="AL575" s="82"/>
      <c r="AM575" s="82"/>
      <c r="AN575" s="82"/>
      <c r="AO575" s="82"/>
      <c r="AP575" s="82"/>
      <c r="AQ575" s="82"/>
      <c r="AR575" s="82"/>
      <c r="AS575" s="82"/>
      <c r="AT575" s="82"/>
      <c r="AU575" s="82"/>
    </row>
    <row r="576" spans="1:47" s="47" customFormat="1">
      <c r="A576" s="76"/>
      <c r="O576" s="82"/>
      <c r="P576" s="82"/>
      <c r="Q576" s="82"/>
      <c r="R576" s="82"/>
      <c r="S576" s="82"/>
      <c r="T576" s="82"/>
      <c r="U576" s="82"/>
      <c r="V576" s="82"/>
      <c r="W576" s="82"/>
      <c r="X576" s="82"/>
      <c r="Y576" s="82"/>
      <c r="Z576" s="82"/>
      <c r="AA576" s="82"/>
      <c r="AB576" s="82"/>
      <c r="AC576" s="82"/>
      <c r="AD576" s="82"/>
      <c r="AE576" s="82"/>
      <c r="AF576" s="82"/>
      <c r="AG576" s="82"/>
      <c r="AH576" s="82"/>
      <c r="AI576" s="82"/>
      <c r="AJ576" s="82"/>
      <c r="AK576" s="82"/>
      <c r="AL576" s="82"/>
      <c r="AM576" s="82"/>
      <c r="AN576" s="82"/>
      <c r="AO576" s="82"/>
      <c r="AP576" s="82"/>
      <c r="AQ576" s="82"/>
      <c r="AR576" s="82"/>
      <c r="AS576" s="82"/>
      <c r="AT576" s="82"/>
      <c r="AU576" s="82"/>
    </row>
    <row r="577" spans="1:47" s="47" customFormat="1">
      <c r="A577" s="76"/>
      <c r="O577" s="82"/>
      <c r="P577" s="82"/>
      <c r="Q577" s="82"/>
      <c r="R577" s="82"/>
      <c r="S577" s="82"/>
      <c r="T577" s="82"/>
      <c r="U577" s="82"/>
      <c r="V577" s="82"/>
      <c r="W577" s="82"/>
      <c r="X577" s="82"/>
      <c r="Y577" s="82"/>
      <c r="Z577" s="82"/>
      <c r="AA577" s="82"/>
      <c r="AB577" s="82"/>
      <c r="AC577" s="82"/>
      <c r="AD577" s="82"/>
      <c r="AE577" s="82"/>
      <c r="AF577" s="82"/>
      <c r="AG577" s="82"/>
      <c r="AH577" s="82"/>
      <c r="AI577" s="82"/>
      <c r="AJ577" s="82"/>
      <c r="AK577" s="82"/>
      <c r="AL577" s="82"/>
      <c r="AM577" s="82"/>
      <c r="AN577" s="82"/>
      <c r="AO577" s="82"/>
      <c r="AP577" s="82"/>
      <c r="AQ577" s="82"/>
      <c r="AR577" s="82"/>
      <c r="AS577" s="82"/>
      <c r="AT577" s="82"/>
      <c r="AU577" s="82"/>
    </row>
    <row r="578" spans="1:47" s="47" customFormat="1">
      <c r="A578" s="76"/>
      <c r="O578" s="82"/>
      <c r="P578" s="82"/>
      <c r="Q578" s="82"/>
      <c r="R578" s="82"/>
      <c r="S578" s="82"/>
      <c r="T578" s="82"/>
      <c r="U578" s="82"/>
      <c r="V578" s="82"/>
      <c r="W578" s="82"/>
      <c r="X578" s="82"/>
      <c r="Y578" s="82"/>
      <c r="Z578" s="82"/>
      <c r="AA578" s="82"/>
      <c r="AB578" s="82"/>
      <c r="AC578" s="82"/>
      <c r="AD578" s="82"/>
      <c r="AE578" s="82"/>
      <c r="AF578" s="82"/>
      <c r="AG578" s="82"/>
      <c r="AH578" s="82"/>
      <c r="AI578" s="82"/>
      <c r="AJ578" s="82"/>
      <c r="AK578" s="82"/>
      <c r="AL578" s="82"/>
      <c r="AM578" s="82"/>
      <c r="AN578" s="82"/>
      <c r="AO578" s="82"/>
      <c r="AP578" s="82"/>
      <c r="AQ578" s="82"/>
      <c r="AR578" s="82"/>
      <c r="AS578" s="82"/>
      <c r="AT578" s="82"/>
      <c r="AU578" s="82"/>
    </row>
    <row r="579" spans="1:47" s="47" customFormat="1">
      <c r="A579" s="76"/>
      <c r="O579" s="82"/>
      <c r="P579" s="82"/>
      <c r="Q579" s="82"/>
      <c r="R579" s="82"/>
      <c r="S579" s="82"/>
      <c r="T579" s="82"/>
      <c r="U579" s="82"/>
      <c r="V579" s="82"/>
      <c r="W579" s="82"/>
      <c r="X579" s="82"/>
      <c r="Y579" s="82"/>
      <c r="Z579" s="82"/>
      <c r="AA579" s="82"/>
      <c r="AB579" s="82"/>
      <c r="AC579" s="82"/>
      <c r="AD579" s="82"/>
      <c r="AE579" s="82"/>
      <c r="AF579" s="82"/>
      <c r="AG579" s="82"/>
      <c r="AH579" s="82"/>
      <c r="AI579" s="82"/>
      <c r="AJ579" s="82"/>
      <c r="AK579" s="82"/>
      <c r="AL579" s="82"/>
      <c r="AM579" s="82"/>
      <c r="AN579" s="82"/>
      <c r="AO579" s="82"/>
      <c r="AP579" s="82"/>
      <c r="AQ579" s="82"/>
      <c r="AR579" s="82"/>
      <c r="AS579" s="82"/>
      <c r="AT579" s="82"/>
      <c r="AU579" s="82"/>
    </row>
    <row r="580" spans="1:47" s="47" customFormat="1">
      <c r="A580" s="76"/>
      <c r="O580" s="82"/>
      <c r="P580" s="82"/>
      <c r="Q580" s="82"/>
      <c r="R580" s="82"/>
      <c r="S580" s="82"/>
      <c r="T580" s="82"/>
      <c r="U580" s="82"/>
      <c r="V580" s="82"/>
      <c r="W580" s="82"/>
      <c r="X580" s="82"/>
      <c r="Y580" s="82"/>
      <c r="Z580" s="82"/>
      <c r="AA580" s="82"/>
      <c r="AB580" s="82"/>
      <c r="AC580" s="82"/>
      <c r="AD580" s="82"/>
      <c r="AE580" s="82"/>
      <c r="AF580" s="82"/>
      <c r="AG580" s="82"/>
      <c r="AH580" s="82"/>
      <c r="AI580" s="82"/>
      <c r="AJ580" s="82"/>
      <c r="AK580" s="82"/>
      <c r="AL580" s="82"/>
      <c r="AM580" s="82"/>
      <c r="AN580" s="82"/>
      <c r="AO580" s="82"/>
      <c r="AP580" s="82"/>
      <c r="AQ580" s="82"/>
      <c r="AR580" s="82"/>
      <c r="AS580" s="82"/>
      <c r="AT580" s="82"/>
      <c r="AU580" s="82"/>
    </row>
    <row r="581" spans="1:47" s="47" customFormat="1">
      <c r="A581" s="76"/>
      <c r="O581" s="82"/>
      <c r="P581" s="82"/>
      <c r="Q581" s="82"/>
      <c r="R581" s="82"/>
      <c r="S581" s="82"/>
      <c r="T581" s="82"/>
      <c r="U581" s="82"/>
      <c r="V581" s="82"/>
      <c r="W581" s="82"/>
      <c r="X581" s="82"/>
      <c r="Y581" s="82"/>
      <c r="Z581" s="82"/>
      <c r="AA581" s="82"/>
      <c r="AB581" s="82"/>
      <c r="AC581" s="82"/>
      <c r="AD581" s="82"/>
      <c r="AE581" s="82"/>
      <c r="AF581" s="82"/>
      <c r="AG581" s="82"/>
      <c r="AH581" s="82"/>
      <c r="AI581" s="82"/>
      <c r="AJ581" s="82"/>
      <c r="AK581" s="82"/>
      <c r="AL581" s="82"/>
      <c r="AM581" s="82"/>
      <c r="AN581" s="82"/>
      <c r="AO581" s="82"/>
      <c r="AP581" s="82"/>
      <c r="AQ581" s="82"/>
      <c r="AR581" s="82"/>
      <c r="AS581" s="82"/>
      <c r="AT581" s="82"/>
      <c r="AU581" s="82"/>
    </row>
    <row r="582" spans="1:47" s="47" customFormat="1">
      <c r="A582" s="76"/>
      <c r="O582" s="82"/>
      <c r="P582" s="82"/>
      <c r="Q582" s="82"/>
      <c r="R582" s="82"/>
      <c r="S582" s="82"/>
      <c r="T582" s="82"/>
      <c r="U582" s="82"/>
      <c r="V582" s="82"/>
      <c r="W582" s="82"/>
      <c r="X582" s="82"/>
      <c r="Y582" s="82"/>
      <c r="Z582" s="82"/>
      <c r="AA582" s="82"/>
      <c r="AB582" s="82"/>
      <c r="AC582" s="82"/>
      <c r="AD582" s="82"/>
      <c r="AE582" s="82"/>
      <c r="AF582" s="82"/>
      <c r="AG582" s="82"/>
      <c r="AH582" s="82"/>
      <c r="AI582" s="82"/>
      <c r="AJ582" s="82"/>
      <c r="AK582" s="82"/>
      <c r="AL582" s="82"/>
      <c r="AM582" s="82"/>
      <c r="AN582" s="82"/>
      <c r="AO582" s="82"/>
      <c r="AP582" s="82"/>
      <c r="AQ582" s="82"/>
      <c r="AR582" s="82"/>
      <c r="AS582" s="82"/>
      <c r="AT582" s="82"/>
      <c r="AU582" s="82"/>
    </row>
    <row r="583" spans="1:47" s="47" customFormat="1">
      <c r="A583" s="76"/>
      <c r="O583" s="82"/>
      <c r="P583" s="82"/>
      <c r="Q583" s="82"/>
      <c r="R583" s="82"/>
      <c r="S583" s="82"/>
      <c r="T583" s="82"/>
      <c r="U583" s="82"/>
      <c r="V583" s="82"/>
      <c r="W583" s="82"/>
      <c r="X583" s="82"/>
      <c r="Y583" s="82"/>
      <c r="Z583" s="82"/>
      <c r="AA583" s="82"/>
      <c r="AB583" s="82"/>
      <c r="AC583" s="82"/>
      <c r="AD583" s="82"/>
      <c r="AE583" s="82"/>
      <c r="AF583" s="82"/>
      <c r="AG583" s="82"/>
      <c r="AH583" s="82"/>
      <c r="AI583" s="82"/>
      <c r="AJ583" s="82"/>
      <c r="AK583" s="82"/>
      <c r="AL583" s="82"/>
      <c r="AM583" s="82"/>
      <c r="AN583" s="82"/>
      <c r="AO583" s="82"/>
      <c r="AP583" s="82"/>
      <c r="AQ583" s="82"/>
      <c r="AR583" s="82"/>
      <c r="AS583" s="82"/>
      <c r="AT583" s="82"/>
      <c r="AU583" s="82"/>
    </row>
    <row r="584" spans="1:47" s="47" customFormat="1">
      <c r="A584" s="76"/>
      <c r="O584" s="82"/>
      <c r="P584" s="82"/>
      <c r="Q584" s="82"/>
      <c r="R584" s="82"/>
      <c r="S584" s="82"/>
      <c r="T584" s="82"/>
      <c r="U584" s="82"/>
      <c r="V584" s="82"/>
      <c r="W584" s="82"/>
      <c r="X584" s="82"/>
      <c r="Y584" s="82"/>
      <c r="Z584" s="82"/>
      <c r="AA584" s="82"/>
      <c r="AB584" s="82"/>
      <c r="AC584" s="82"/>
      <c r="AD584" s="82"/>
      <c r="AE584" s="82"/>
      <c r="AF584" s="82"/>
      <c r="AG584" s="82"/>
      <c r="AH584" s="82"/>
      <c r="AI584" s="82"/>
      <c r="AJ584" s="82"/>
      <c r="AK584" s="82"/>
      <c r="AL584" s="82"/>
      <c r="AM584" s="82"/>
      <c r="AN584" s="82"/>
      <c r="AO584" s="82"/>
      <c r="AP584" s="82"/>
      <c r="AQ584" s="82"/>
      <c r="AR584" s="82"/>
      <c r="AS584" s="82"/>
      <c r="AT584" s="82"/>
      <c r="AU584" s="82"/>
    </row>
    <row r="585" spans="1:47" s="47" customFormat="1">
      <c r="A585" s="76"/>
      <c r="O585" s="82"/>
      <c r="P585" s="82"/>
      <c r="Q585" s="82"/>
      <c r="R585" s="82"/>
      <c r="S585" s="82"/>
      <c r="T585" s="82"/>
      <c r="U585" s="82"/>
      <c r="V585" s="82"/>
      <c r="W585" s="82"/>
      <c r="X585" s="82"/>
      <c r="Y585" s="82"/>
      <c r="Z585" s="82"/>
      <c r="AA585" s="82"/>
      <c r="AB585" s="82"/>
      <c r="AC585" s="82"/>
      <c r="AD585" s="82"/>
      <c r="AE585" s="82"/>
      <c r="AF585" s="82"/>
      <c r="AG585" s="82"/>
      <c r="AH585" s="82"/>
      <c r="AI585" s="82"/>
      <c r="AJ585" s="82"/>
      <c r="AK585" s="82"/>
      <c r="AL585" s="82"/>
      <c r="AM585" s="82"/>
      <c r="AN585" s="82"/>
      <c r="AO585" s="82"/>
      <c r="AP585" s="82"/>
      <c r="AQ585" s="82"/>
      <c r="AR585" s="82"/>
      <c r="AS585" s="82"/>
      <c r="AT585" s="82"/>
      <c r="AU585" s="82"/>
    </row>
    <row r="586" spans="1:47" s="47" customFormat="1">
      <c r="A586" s="76"/>
      <c r="O586" s="82"/>
      <c r="P586" s="82"/>
      <c r="Q586" s="82"/>
      <c r="R586" s="82"/>
      <c r="S586" s="82"/>
      <c r="T586" s="82"/>
      <c r="U586" s="82"/>
      <c r="V586" s="82"/>
      <c r="W586" s="82"/>
      <c r="X586" s="82"/>
      <c r="Y586" s="82"/>
      <c r="Z586" s="82"/>
      <c r="AA586" s="82"/>
      <c r="AB586" s="82"/>
      <c r="AC586" s="82"/>
      <c r="AD586" s="82"/>
      <c r="AE586" s="82"/>
      <c r="AF586" s="82"/>
      <c r="AG586" s="82"/>
      <c r="AH586" s="82"/>
      <c r="AI586" s="82"/>
      <c r="AJ586" s="82"/>
      <c r="AK586" s="82"/>
      <c r="AL586" s="82"/>
      <c r="AM586" s="82"/>
      <c r="AN586" s="82"/>
      <c r="AO586" s="82"/>
      <c r="AP586" s="82"/>
      <c r="AQ586" s="82"/>
      <c r="AR586" s="82"/>
      <c r="AS586" s="82"/>
      <c r="AT586" s="82"/>
      <c r="AU586" s="82"/>
    </row>
    <row r="587" spans="1:47" s="47" customFormat="1">
      <c r="A587" s="76"/>
      <c r="O587" s="82"/>
      <c r="P587" s="82"/>
      <c r="Q587" s="82"/>
      <c r="R587" s="82"/>
      <c r="S587" s="82"/>
      <c r="T587" s="82"/>
      <c r="U587" s="82"/>
      <c r="V587" s="82"/>
      <c r="W587" s="82"/>
      <c r="X587" s="82"/>
      <c r="Y587" s="82"/>
      <c r="Z587" s="82"/>
      <c r="AA587" s="82"/>
      <c r="AB587" s="82"/>
      <c r="AC587" s="82"/>
      <c r="AD587" s="82"/>
      <c r="AE587" s="82"/>
      <c r="AF587" s="82"/>
      <c r="AG587" s="82"/>
      <c r="AH587" s="82"/>
      <c r="AI587" s="82"/>
      <c r="AJ587" s="82"/>
      <c r="AK587" s="82"/>
      <c r="AL587" s="82"/>
      <c r="AM587" s="82"/>
      <c r="AN587" s="82"/>
      <c r="AO587" s="82"/>
      <c r="AP587" s="82"/>
      <c r="AQ587" s="82"/>
      <c r="AR587" s="82"/>
      <c r="AS587" s="82"/>
      <c r="AT587" s="82"/>
      <c r="AU587" s="82"/>
    </row>
    <row r="588" spans="1:47" s="47" customFormat="1">
      <c r="A588" s="76"/>
      <c r="O588" s="82"/>
      <c r="P588" s="82"/>
      <c r="Q588" s="82"/>
      <c r="R588" s="82"/>
      <c r="S588" s="82"/>
      <c r="T588" s="82"/>
      <c r="U588" s="82"/>
      <c r="V588" s="82"/>
      <c r="W588" s="82"/>
      <c r="X588" s="82"/>
      <c r="Y588" s="82"/>
      <c r="Z588" s="82"/>
      <c r="AA588" s="82"/>
      <c r="AB588" s="82"/>
      <c r="AC588" s="82"/>
      <c r="AD588" s="82"/>
      <c r="AE588" s="82"/>
      <c r="AF588" s="82"/>
      <c r="AG588" s="82"/>
      <c r="AH588" s="82"/>
      <c r="AI588" s="82"/>
      <c r="AJ588" s="82"/>
      <c r="AK588" s="82"/>
      <c r="AL588" s="82"/>
      <c r="AM588" s="82"/>
      <c r="AN588" s="82"/>
      <c r="AO588" s="82"/>
      <c r="AP588" s="82"/>
      <c r="AQ588" s="82"/>
      <c r="AR588" s="82"/>
      <c r="AS588" s="82"/>
      <c r="AT588" s="82"/>
      <c r="AU588" s="82"/>
    </row>
    <row r="589" spans="1:47" s="47" customFormat="1">
      <c r="A589" s="76"/>
      <c r="O589" s="82"/>
      <c r="P589" s="82"/>
      <c r="Q589" s="82"/>
      <c r="R589" s="82"/>
      <c r="S589" s="82"/>
      <c r="T589" s="82"/>
      <c r="U589" s="82"/>
      <c r="V589" s="82"/>
      <c r="W589" s="82"/>
      <c r="X589" s="82"/>
      <c r="Y589" s="82"/>
      <c r="Z589" s="82"/>
      <c r="AA589" s="82"/>
      <c r="AB589" s="82"/>
      <c r="AC589" s="82"/>
      <c r="AD589" s="82"/>
      <c r="AE589" s="82"/>
      <c r="AF589" s="82"/>
      <c r="AG589" s="82"/>
      <c r="AH589" s="82"/>
      <c r="AI589" s="82"/>
      <c r="AJ589" s="82"/>
      <c r="AK589" s="82"/>
      <c r="AL589" s="82"/>
      <c r="AM589" s="82"/>
      <c r="AN589" s="82"/>
      <c r="AO589" s="82"/>
      <c r="AP589" s="82"/>
      <c r="AQ589" s="82"/>
      <c r="AR589" s="82"/>
      <c r="AS589" s="82"/>
      <c r="AT589" s="82"/>
      <c r="AU589" s="82"/>
    </row>
    <row r="590" spans="1:47" s="47" customFormat="1">
      <c r="A590" s="76"/>
      <c r="O590" s="82"/>
      <c r="P590" s="82"/>
      <c r="Q590" s="82"/>
      <c r="R590" s="82"/>
      <c r="S590" s="82"/>
      <c r="T590" s="82"/>
      <c r="U590" s="82"/>
      <c r="V590" s="82"/>
      <c r="W590" s="82"/>
      <c r="X590" s="82"/>
      <c r="Y590" s="82"/>
      <c r="Z590" s="82"/>
      <c r="AA590" s="82"/>
      <c r="AB590" s="82"/>
      <c r="AC590" s="82"/>
      <c r="AD590" s="82"/>
      <c r="AE590" s="82"/>
      <c r="AF590" s="82"/>
      <c r="AG590" s="82"/>
      <c r="AH590" s="82"/>
      <c r="AI590" s="82"/>
      <c r="AJ590" s="82"/>
      <c r="AK590" s="82"/>
      <c r="AL590" s="82"/>
      <c r="AM590" s="82"/>
      <c r="AN590" s="82"/>
      <c r="AO590" s="82"/>
      <c r="AP590" s="82"/>
      <c r="AQ590" s="82"/>
      <c r="AR590" s="82"/>
      <c r="AS590" s="82"/>
      <c r="AT590" s="82"/>
      <c r="AU590" s="82"/>
    </row>
    <row r="591" spans="1:47" s="47" customFormat="1">
      <c r="A591" s="76"/>
      <c r="O591" s="82"/>
      <c r="P591" s="82"/>
      <c r="Q591" s="82"/>
      <c r="R591" s="82"/>
      <c r="S591" s="82"/>
      <c r="T591" s="82"/>
      <c r="U591" s="82"/>
      <c r="V591" s="82"/>
      <c r="W591" s="82"/>
      <c r="X591" s="82"/>
      <c r="Y591" s="82"/>
      <c r="Z591" s="82"/>
      <c r="AA591" s="82"/>
      <c r="AB591" s="82"/>
      <c r="AC591" s="82"/>
      <c r="AD591" s="82"/>
      <c r="AE591" s="82"/>
      <c r="AF591" s="82"/>
      <c r="AG591" s="82"/>
      <c r="AH591" s="82"/>
      <c r="AI591" s="82"/>
      <c r="AJ591" s="82"/>
      <c r="AK591" s="82"/>
      <c r="AL591" s="82"/>
      <c r="AM591" s="82"/>
      <c r="AN591" s="82"/>
      <c r="AO591" s="82"/>
      <c r="AP591" s="82"/>
      <c r="AQ591" s="82"/>
      <c r="AR591" s="82"/>
      <c r="AS591" s="82"/>
      <c r="AT591" s="82"/>
      <c r="AU591" s="82"/>
    </row>
    <row r="592" spans="1:47" s="47" customFormat="1">
      <c r="A592" s="76"/>
      <c r="O592" s="82"/>
      <c r="P592" s="82"/>
      <c r="Q592" s="82"/>
      <c r="R592" s="82"/>
      <c r="S592" s="82"/>
      <c r="T592" s="82"/>
      <c r="U592" s="82"/>
      <c r="V592" s="82"/>
      <c r="W592" s="82"/>
      <c r="X592" s="82"/>
      <c r="Y592" s="82"/>
      <c r="Z592" s="82"/>
      <c r="AA592" s="82"/>
      <c r="AB592" s="82"/>
      <c r="AC592" s="82"/>
      <c r="AD592" s="82"/>
      <c r="AE592" s="82"/>
      <c r="AF592" s="82"/>
      <c r="AG592" s="82"/>
      <c r="AH592" s="82"/>
      <c r="AI592" s="82"/>
      <c r="AJ592" s="82"/>
      <c r="AK592" s="82"/>
      <c r="AL592" s="82"/>
      <c r="AM592" s="82"/>
      <c r="AN592" s="82"/>
      <c r="AO592" s="82"/>
      <c r="AP592" s="82"/>
      <c r="AQ592" s="82"/>
      <c r="AR592" s="82"/>
      <c r="AS592" s="82"/>
      <c r="AT592" s="82"/>
      <c r="AU592" s="82"/>
    </row>
    <row r="593" spans="1:47" s="47" customFormat="1">
      <c r="A593" s="76"/>
      <c r="O593" s="82"/>
      <c r="P593" s="82"/>
      <c r="Q593" s="82"/>
      <c r="R593" s="82"/>
      <c r="S593" s="82"/>
      <c r="T593" s="82"/>
      <c r="U593" s="82"/>
      <c r="V593" s="82"/>
      <c r="W593" s="82"/>
      <c r="X593" s="82"/>
      <c r="Y593" s="82"/>
      <c r="Z593" s="82"/>
      <c r="AA593" s="82"/>
      <c r="AB593" s="82"/>
      <c r="AC593" s="82"/>
      <c r="AD593" s="82"/>
      <c r="AE593" s="82"/>
      <c r="AF593" s="82"/>
      <c r="AG593" s="82"/>
      <c r="AH593" s="82"/>
      <c r="AI593" s="82"/>
      <c r="AJ593" s="82"/>
      <c r="AK593" s="82"/>
      <c r="AL593" s="82"/>
      <c r="AM593" s="82"/>
      <c r="AN593" s="82"/>
      <c r="AO593" s="82"/>
      <c r="AP593" s="82"/>
      <c r="AQ593" s="82"/>
      <c r="AR593" s="82"/>
      <c r="AS593" s="82"/>
      <c r="AT593" s="82"/>
      <c r="AU593" s="82"/>
    </row>
    <row r="594" spans="1:47" s="47" customFormat="1">
      <c r="A594" s="76"/>
      <c r="O594" s="82"/>
      <c r="P594" s="82"/>
      <c r="Q594" s="82"/>
      <c r="R594" s="82"/>
      <c r="S594" s="82"/>
      <c r="T594" s="82"/>
      <c r="U594" s="82"/>
      <c r="V594" s="82"/>
      <c r="W594" s="82"/>
      <c r="X594" s="82"/>
      <c r="Y594" s="82"/>
      <c r="Z594" s="82"/>
      <c r="AA594" s="82"/>
      <c r="AB594" s="82"/>
      <c r="AC594" s="82"/>
      <c r="AD594" s="82"/>
      <c r="AE594" s="82"/>
      <c r="AF594" s="82"/>
      <c r="AG594" s="82"/>
      <c r="AH594" s="82"/>
      <c r="AI594" s="82"/>
      <c r="AJ594" s="82"/>
      <c r="AK594" s="82"/>
      <c r="AL594" s="82"/>
      <c r="AM594" s="82"/>
      <c r="AN594" s="82"/>
      <c r="AO594" s="82"/>
      <c r="AP594" s="82"/>
      <c r="AQ594" s="82"/>
      <c r="AR594" s="82"/>
      <c r="AS594" s="82"/>
      <c r="AT594" s="82"/>
      <c r="AU594" s="82"/>
    </row>
    <row r="595" spans="1:47" s="47" customFormat="1">
      <c r="A595" s="76"/>
      <c r="O595" s="82"/>
      <c r="P595" s="82"/>
      <c r="Q595" s="82"/>
      <c r="R595" s="82"/>
      <c r="S595" s="82"/>
      <c r="T595" s="82"/>
      <c r="U595" s="82"/>
      <c r="V595" s="82"/>
      <c r="W595" s="82"/>
      <c r="X595" s="82"/>
      <c r="Y595" s="82"/>
      <c r="Z595" s="82"/>
      <c r="AA595" s="82"/>
      <c r="AB595" s="82"/>
      <c r="AC595" s="82"/>
      <c r="AD595" s="82"/>
      <c r="AE595" s="82"/>
      <c r="AF595" s="82"/>
      <c r="AG595" s="82"/>
      <c r="AH595" s="82"/>
      <c r="AI595" s="82"/>
      <c r="AJ595" s="82"/>
      <c r="AK595" s="82"/>
      <c r="AL595" s="82"/>
      <c r="AM595" s="82"/>
      <c r="AN595" s="82"/>
      <c r="AO595" s="82"/>
      <c r="AP595" s="82"/>
      <c r="AQ595" s="82"/>
      <c r="AR595" s="82"/>
      <c r="AS595" s="82"/>
      <c r="AT595" s="82"/>
      <c r="AU595" s="82"/>
    </row>
    <row r="596" spans="1:47" s="47" customFormat="1">
      <c r="A596" s="76"/>
      <c r="O596" s="82"/>
      <c r="P596" s="82"/>
      <c r="Q596" s="82"/>
      <c r="R596" s="82"/>
      <c r="S596" s="82"/>
      <c r="T596" s="82"/>
      <c r="U596" s="82"/>
      <c r="V596" s="82"/>
      <c r="W596" s="82"/>
      <c r="X596" s="82"/>
      <c r="Y596" s="82"/>
      <c r="Z596" s="82"/>
      <c r="AA596" s="82"/>
      <c r="AB596" s="82"/>
      <c r="AC596" s="82"/>
      <c r="AD596" s="82"/>
      <c r="AE596" s="82"/>
      <c r="AF596" s="82"/>
      <c r="AG596" s="82"/>
      <c r="AH596" s="82"/>
      <c r="AI596" s="82"/>
      <c r="AJ596" s="82"/>
      <c r="AK596" s="82"/>
      <c r="AL596" s="82"/>
      <c r="AM596" s="82"/>
      <c r="AN596" s="82"/>
      <c r="AO596" s="82"/>
      <c r="AP596" s="82"/>
      <c r="AQ596" s="82"/>
      <c r="AR596" s="82"/>
      <c r="AS596" s="82"/>
      <c r="AT596" s="82"/>
      <c r="AU596" s="82"/>
    </row>
    <row r="597" spans="1:47" s="47" customFormat="1">
      <c r="A597" s="76"/>
      <c r="O597" s="82"/>
      <c r="P597" s="82"/>
      <c r="Q597" s="82"/>
      <c r="R597" s="82"/>
      <c r="S597" s="82"/>
      <c r="T597" s="82"/>
      <c r="U597" s="82"/>
      <c r="V597" s="82"/>
      <c r="W597" s="82"/>
      <c r="X597" s="82"/>
      <c r="Y597" s="82"/>
      <c r="Z597" s="82"/>
      <c r="AA597" s="82"/>
      <c r="AB597" s="82"/>
      <c r="AC597" s="82"/>
      <c r="AD597" s="82"/>
      <c r="AE597" s="82"/>
      <c r="AF597" s="82"/>
      <c r="AG597" s="82"/>
      <c r="AH597" s="82"/>
      <c r="AI597" s="82"/>
      <c r="AJ597" s="82"/>
      <c r="AK597" s="82"/>
      <c r="AL597" s="82"/>
      <c r="AM597" s="82"/>
      <c r="AN597" s="82"/>
      <c r="AO597" s="82"/>
      <c r="AP597" s="82"/>
      <c r="AQ597" s="82"/>
      <c r="AR597" s="82"/>
      <c r="AS597" s="82"/>
      <c r="AT597" s="82"/>
      <c r="AU597" s="82"/>
    </row>
    <row r="598" spans="1:47" s="47" customFormat="1">
      <c r="A598" s="76"/>
      <c r="O598" s="82"/>
      <c r="P598" s="82"/>
      <c r="Q598" s="82"/>
      <c r="R598" s="82"/>
      <c r="S598" s="82"/>
      <c r="T598" s="82"/>
      <c r="U598" s="82"/>
      <c r="V598" s="82"/>
      <c r="W598" s="82"/>
      <c r="X598" s="82"/>
      <c r="Y598" s="82"/>
      <c r="Z598" s="82"/>
      <c r="AA598" s="82"/>
      <c r="AB598" s="82"/>
      <c r="AC598" s="82"/>
      <c r="AD598" s="82"/>
      <c r="AE598" s="82"/>
      <c r="AF598" s="82"/>
      <c r="AG598" s="82"/>
      <c r="AH598" s="82"/>
      <c r="AI598" s="82"/>
      <c r="AJ598" s="82"/>
      <c r="AK598" s="82"/>
      <c r="AL598" s="82"/>
      <c r="AM598" s="82"/>
      <c r="AN598" s="82"/>
      <c r="AO598" s="82"/>
      <c r="AP598" s="82"/>
      <c r="AQ598" s="82"/>
      <c r="AR598" s="82"/>
      <c r="AS598" s="82"/>
      <c r="AT598" s="82"/>
      <c r="AU598" s="82"/>
    </row>
    <row r="599" spans="1:47" s="47" customFormat="1">
      <c r="A599" s="76"/>
      <c r="O599" s="82"/>
      <c r="P599" s="82"/>
      <c r="Q599" s="82"/>
      <c r="R599" s="82"/>
      <c r="S599" s="82"/>
      <c r="T599" s="82"/>
      <c r="U599" s="82"/>
      <c r="V599" s="82"/>
      <c r="W599" s="82"/>
      <c r="X599" s="82"/>
      <c r="Y599" s="82"/>
      <c r="Z599" s="82"/>
      <c r="AA599" s="82"/>
      <c r="AB599" s="82"/>
      <c r="AC599" s="82"/>
      <c r="AD599" s="82"/>
      <c r="AE599" s="82"/>
      <c r="AF599" s="82"/>
      <c r="AG599" s="82"/>
      <c r="AH599" s="82"/>
      <c r="AI599" s="82"/>
      <c r="AJ599" s="82"/>
      <c r="AK599" s="82"/>
      <c r="AL599" s="82"/>
      <c r="AM599" s="82"/>
      <c r="AN599" s="82"/>
      <c r="AO599" s="82"/>
      <c r="AP599" s="82"/>
      <c r="AQ599" s="82"/>
      <c r="AR599" s="82"/>
      <c r="AS599" s="82"/>
      <c r="AT599" s="82"/>
      <c r="AU599" s="82"/>
    </row>
    <row r="600" spans="1:47" s="47" customFormat="1">
      <c r="A600" s="76"/>
      <c r="O600" s="82"/>
      <c r="P600" s="82"/>
      <c r="Q600" s="82"/>
      <c r="R600" s="82"/>
      <c r="S600" s="82"/>
      <c r="T600" s="82"/>
      <c r="U600" s="82"/>
      <c r="V600" s="82"/>
      <c r="W600" s="82"/>
      <c r="X600" s="82"/>
      <c r="Y600" s="82"/>
      <c r="Z600" s="82"/>
      <c r="AA600" s="82"/>
      <c r="AB600" s="82"/>
      <c r="AC600" s="82"/>
      <c r="AD600" s="82"/>
      <c r="AE600" s="82"/>
      <c r="AF600" s="82"/>
      <c r="AG600" s="82"/>
      <c r="AH600" s="82"/>
      <c r="AI600" s="82"/>
      <c r="AJ600" s="82"/>
      <c r="AK600" s="82"/>
      <c r="AL600" s="82"/>
      <c r="AM600" s="82"/>
      <c r="AN600" s="82"/>
      <c r="AO600" s="82"/>
      <c r="AP600" s="82"/>
      <c r="AQ600" s="82"/>
      <c r="AR600" s="82"/>
      <c r="AS600" s="82"/>
      <c r="AT600" s="82"/>
      <c r="AU600" s="82"/>
    </row>
    <row r="601" spans="1:47" s="47" customFormat="1">
      <c r="A601" s="76"/>
      <c r="O601" s="82"/>
      <c r="P601" s="82"/>
      <c r="Q601" s="82"/>
      <c r="R601" s="82"/>
      <c r="S601" s="82"/>
      <c r="T601" s="82"/>
      <c r="U601" s="82"/>
      <c r="V601" s="82"/>
      <c r="W601" s="82"/>
      <c r="X601" s="82"/>
      <c r="Y601" s="82"/>
      <c r="Z601" s="82"/>
      <c r="AA601" s="82"/>
      <c r="AB601" s="82"/>
      <c r="AC601" s="82"/>
      <c r="AD601" s="82"/>
      <c r="AE601" s="82"/>
      <c r="AF601" s="82"/>
      <c r="AG601" s="82"/>
      <c r="AH601" s="82"/>
      <c r="AI601" s="82"/>
      <c r="AJ601" s="82"/>
      <c r="AK601" s="82"/>
      <c r="AL601" s="82"/>
      <c r="AM601" s="82"/>
      <c r="AN601" s="82"/>
      <c r="AO601" s="82"/>
      <c r="AP601" s="82"/>
      <c r="AQ601" s="82"/>
      <c r="AR601" s="82"/>
      <c r="AS601" s="82"/>
      <c r="AT601" s="82"/>
      <c r="AU601" s="82"/>
    </row>
    <row r="602" spans="1:47" s="47" customFormat="1">
      <c r="A602" s="76"/>
      <c r="O602" s="82"/>
      <c r="P602" s="82"/>
      <c r="Q602" s="82"/>
      <c r="R602" s="82"/>
      <c r="S602" s="82"/>
      <c r="T602" s="82"/>
      <c r="U602" s="82"/>
      <c r="V602" s="82"/>
      <c r="W602" s="82"/>
      <c r="X602" s="82"/>
      <c r="Y602" s="82"/>
      <c r="Z602" s="82"/>
      <c r="AA602" s="82"/>
      <c r="AB602" s="82"/>
      <c r="AC602" s="82"/>
      <c r="AD602" s="82"/>
      <c r="AE602" s="82"/>
      <c r="AF602" s="82"/>
      <c r="AG602" s="82"/>
      <c r="AH602" s="82"/>
      <c r="AI602" s="82"/>
      <c r="AJ602" s="82"/>
      <c r="AK602" s="82"/>
      <c r="AL602" s="82"/>
      <c r="AM602" s="82"/>
      <c r="AN602" s="82"/>
      <c r="AO602" s="82"/>
      <c r="AP602" s="82"/>
      <c r="AQ602" s="82"/>
      <c r="AR602" s="82"/>
      <c r="AS602" s="82"/>
      <c r="AT602" s="82"/>
      <c r="AU602" s="82"/>
    </row>
    <row r="603" spans="1:47" s="47" customFormat="1">
      <c r="A603" s="76"/>
      <c r="O603" s="82"/>
      <c r="P603" s="82"/>
      <c r="Q603" s="82"/>
      <c r="R603" s="82"/>
      <c r="S603" s="82"/>
      <c r="T603" s="82"/>
      <c r="U603" s="82"/>
      <c r="V603" s="82"/>
      <c r="W603" s="82"/>
      <c r="X603" s="82"/>
      <c r="Y603" s="82"/>
      <c r="Z603" s="82"/>
      <c r="AA603" s="82"/>
      <c r="AB603" s="82"/>
      <c r="AC603" s="82"/>
      <c r="AD603" s="82"/>
      <c r="AE603" s="82"/>
      <c r="AF603" s="82"/>
      <c r="AG603" s="82"/>
      <c r="AH603" s="82"/>
      <c r="AI603" s="82"/>
      <c r="AJ603" s="82"/>
      <c r="AK603" s="82"/>
      <c r="AL603" s="82"/>
      <c r="AM603" s="82"/>
      <c r="AN603" s="82"/>
      <c r="AO603" s="82"/>
      <c r="AP603" s="82"/>
      <c r="AQ603" s="82"/>
      <c r="AR603" s="82"/>
      <c r="AS603" s="82"/>
      <c r="AT603" s="82"/>
      <c r="AU603" s="82"/>
    </row>
    <row r="604" spans="1:47" s="47" customFormat="1">
      <c r="A604" s="76"/>
      <c r="O604" s="82"/>
      <c r="P604" s="82"/>
      <c r="Q604" s="82"/>
      <c r="R604" s="82"/>
      <c r="S604" s="82"/>
      <c r="T604" s="82"/>
      <c r="U604" s="82"/>
      <c r="V604" s="82"/>
      <c r="W604" s="82"/>
      <c r="X604" s="82"/>
      <c r="Y604" s="82"/>
      <c r="Z604" s="82"/>
      <c r="AA604" s="82"/>
      <c r="AB604" s="82"/>
      <c r="AC604" s="82"/>
      <c r="AD604" s="82"/>
      <c r="AE604" s="82"/>
      <c r="AF604" s="82"/>
      <c r="AG604" s="82"/>
      <c r="AH604" s="82"/>
      <c r="AI604" s="82"/>
      <c r="AJ604" s="82"/>
      <c r="AK604" s="82"/>
      <c r="AL604" s="82"/>
      <c r="AM604" s="82"/>
      <c r="AN604" s="82"/>
      <c r="AO604" s="82"/>
      <c r="AP604" s="82"/>
      <c r="AQ604" s="82"/>
      <c r="AR604" s="82"/>
      <c r="AS604" s="82"/>
      <c r="AT604" s="82"/>
      <c r="AU604" s="82"/>
    </row>
    <row r="605" spans="1:47" s="47" customFormat="1">
      <c r="A605" s="76"/>
      <c r="O605" s="82"/>
      <c r="P605" s="82"/>
      <c r="Q605" s="82"/>
      <c r="R605" s="82"/>
      <c r="S605" s="82"/>
      <c r="T605" s="82"/>
      <c r="U605" s="82"/>
      <c r="V605" s="82"/>
      <c r="W605" s="82"/>
      <c r="X605" s="82"/>
      <c r="Y605" s="82"/>
      <c r="Z605" s="82"/>
      <c r="AA605" s="82"/>
      <c r="AB605" s="82"/>
      <c r="AC605" s="82"/>
      <c r="AD605" s="82"/>
      <c r="AE605" s="82"/>
      <c r="AF605" s="82"/>
      <c r="AG605" s="82"/>
      <c r="AH605" s="82"/>
      <c r="AI605" s="82"/>
      <c r="AJ605" s="82"/>
      <c r="AK605" s="82"/>
      <c r="AL605" s="82"/>
      <c r="AM605" s="82"/>
      <c r="AN605" s="82"/>
      <c r="AO605" s="82"/>
      <c r="AP605" s="82"/>
      <c r="AQ605" s="82"/>
      <c r="AR605" s="82"/>
      <c r="AS605" s="82"/>
      <c r="AT605" s="82"/>
      <c r="AU605" s="82"/>
    </row>
    <row r="606" spans="1:47" s="47" customFormat="1">
      <c r="A606" s="76"/>
      <c r="O606" s="82"/>
      <c r="P606" s="82"/>
      <c r="Q606" s="82"/>
      <c r="R606" s="82"/>
      <c r="S606" s="82"/>
      <c r="T606" s="82"/>
      <c r="U606" s="82"/>
      <c r="V606" s="82"/>
      <c r="W606" s="82"/>
      <c r="X606" s="82"/>
      <c r="Y606" s="82"/>
      <c r="Z606" s="82"/>
      <c r="AA606" s="82"/>
      <c r="AB606" s="82"/>
      <c r="AC606" s="82"/>
      <c r="AD606" s="82"/>
      <c r="AE606" s="82"/>
      <c r="AF606" s="82"/>
      <c r="AG606" s="82"/>
      <c r="AH606" s="82"/>
      <c r="AI606" s="82"/>
      <c r="AJ606" s="82"/>
      <c r="AK606" s="82"/>
      <c r="AL606" s="82"/>
      <c r="AM606" s="82"/>
      <c r="AN606" s="82"/>
      <c r="AO606" s="82"/>
      <c r="AP606" s="82"/>
      <c r="AQ606" s="82"/>
      <c r="AR606" s="82"/>
      <c r="AS606" s="82"/>
      <c r="AT606" s="82"/>
      <c r="AU606" s="82"/>
    </row>
    <row r="607" spans="1:47" s="47" customFormat="1">
      <c r="A607" s="76"/>
      <c r="O607" s="82"/>
      <c r="P607" s="82"/>
      <c r="Q607" s="82"/>
      <c r="R607" s="82"/>
      <c r="S607" s="82"/>
      <c r="T607" s="82"/>
      <c r="U607" s="82"/>
      <c r="V607" s="82"/>
      <c r="W607" s="82"/>
      <c r="X607" s="82"/>
      <c r="Y607" s="82"/>
      <c r="Z607" s="82"/>
      <c r="AA607" s="82"/>
      <c r="AB607" s="82"/>
      <c r="AC607" s="82"/>
      <c r="AD607" s="82"/>
      <c r="AE607" s="82"/>
      <c r="AF607" s="82"/>
      <c r="AG607" s="82"/>
      <c r="AH607" s="82"/>
      <c r="AI607" s="82"/>
      <c r="AJ607" s="82"/>
      <c r="AK607" s="82"/>
      <c r="AL607" s="82"/>
      <c r="AM607" s="82"/>
      <c r="AN607" s="82"/>
      <c r="AO607" s="82"/>
      <c r="AP607" s="82"/>
      <c r="AQ607" s="82"/>
      <c r="AR607" s="82"/>
      <c r="AS607" s="82"/>
      <c r="AT607" s="82"/>
      <c r="AU607" s="82"/>
    </row>
    <row r="608" spans="1:47" s="47" customFormat="1">
      <c r="A608" s="76"/>
      <c r="O608" s="82"/>
      <c r="P608" s="82"/>
      <c r="Q608" s="82"/>
      <c r="R608" s="82"/>
      <c r="S608" s="82"/>
      <c r="T608" s="82"/>
      <c r="U608" s="82"/>
      <c r="V608" s="82"/>
      <c r="W608" s="82"/>
      <c r="X608" s="82"/>
      <c r="Y608" s="82"/>
      <c r="Z608" s="82"/>
      <c r="AA608" s="82"/>
      <c r="AB608" s="82"/>
      <c r="AC608" s="82"/>
      <c r="AD608" s="82"/>
      <c r="AE608" s="82"/>
      <c r="AF608" s="82"/>
      <c r="AG608" s="82"/>
      <c r="AH608" s="82"/>
      <c r="AI608" s="82"/>
      <c r="AJ608" s="82"/>
      <c r="AK608" s="82"/>
      <c r="AL608" s="82"/>
      <c r="AM608" s="82"/>
      <c r="AN608" s="82"/>
      <c r="AO608" s="82"/>
      <c r="AP608" s="82"/>
      <c r="AQ608" s="82"/>
      <c r="AR608" s="82"/>
      <c r="AS608" s="82"/>
      <c r="AT608" s="82"/>
      <c r="AU608" s="82"/>
    </row>
    <row r="609" spans="1:47" s="47" customFormat="1">
      <c r="A609" s="76"/>
      <c r="O609" s="82"/>
      <c r="P609" s="82"/>
      <c r="Q609" s="82"/>
      <c r="R609" s="82"/>
      <c r="S609" s="82"/>
      <c r="T609" s="82"/>
      <c r="U609" s="82"/>
      <c r="V609" s="82"/>
      <c r="W609" s="82"/>
      <c r="X609" s="82"/>
      <c r="Y609" s="82"/>
      <c r="Z609" s="82"/>
      <c r="AA609" s="82"/>
      <c r="AB609" s="82"/>
      <c r="AC609" s="82"/>
      <c r="AD609" s="82"/>
      <c r="AE609" s="82"/>
      <c r="AF609" s="82"/>
      <c r="AG609" s="82"/>
      <c r="AH609" s="82"/>
      <c r="AI609" s="82"/>
      <c r="AJ609" s="82"/>
      <c r="AK609" s="82"/>
      <c r="AL609" s="82"/>
      <c r="AM609" s="82"/>
      <c r="AN609" s="82"/>
      <c r="AO609" s="82"/>
      <c r="AP609" s="82"/>
      <c r="AQ609" s="82"/>
      <c r="AR609" s="82"/>
      <c r="AS609" s="82"/>
      <c r="AT609" s="82"/>
      <c r="AU609" s="82"/>
    </row>
    <row r="610" spans="1:47" s="47" customFormat="1">
      <c r="A610" s="76"/>
      <c r="O610" s="82"/>
      <c r="P610" s="82"/>
      <c r="Q610" s="82"/>
      <c r="R610" s="82"/>
      <c r="S610" s="82"/>
      <c r="T610" s="82"/>
      <c r="U610" s="82"/>
      <c r="V610" s="82"/>
      <c r="W610" s="82"/>
      <c r="X610" s="82"/>
      <c r="Y610" s="82"/>
      <c r="Z610" s="82"/>
      <c r="AA610" s="82"/>
      <c r="AB610" s="82"/>
      <c r="AC610" s="82"/>
      <c r="AD610" s="82"/>
      <c r="AE610" s="82"/>
      <c r="AF610" s="82"/>
      <c r="AG610" s="82"/>
      <c r="AH610" s="82"/>
      <c r="AI610" s="82"/>
      <c r="AJ610" s="82"/>
      <c r="AK610" s="82"/>
      <c r="AL610" s="82"/>
      <c r="AM610" s="82"/>
      <c r="AN610" s="82"/>
      <c r="AO610" s="82"/>
      <c r="AP610" s="82"/>
      <c r="AQ610" s="82"/>
      <c r="AR610" s="82"/>
      <c r="AS610" s="82"/>
      <c r="AT610" s="82"/>
      <c r="AU610" s="82"/>
    </row>
    <row r="611" spans="1:47" s="47" customFormat="1">
      <c r="A611" s="76"/>
      <c r="O611" s="82"/>
      <c r="P611" s="82"/>
      <c r="Q611" s="82"/>
      <c r="R611" s="82"/>
      <c r="S611" s="82"/>
      <c r="T611" s="82"/>
      <c r="U611" s="82"/>
      <c r="V611" s="82"/>
      <c r="W611" s="82"/>
      <c r="X611" s="82"/>
      <c r="Y611" s="82"/>
      <c r="Z611" s="82"/>
      <c r="AA611" s="82"/>
      <c r="AB611" s="82"/>
      <c r="AC611" s="82"/>
      <c r="AD611" s="82"/>
      <c r="AE611" s="82"/>
      <c r="AF611" s="82"/>
      <c r="AG611" s="82"/>
      <c r="AH611" s="82"/>
      <c r="AI611" s="82"/>
      <c r="AJ611" s="82"/>
      <c r="AK611" s="82"/>
      <c r="AL611" s="82"/>
      <c r="AM611" s="82"/>
      <c r="AN611" s="82"/>
      <c r="AO611" s="82"/>
      <c r="AP611" s="82"/>
      <c r="AQ611" s="82"/>
      <c r="AR611" s="82"/>
      <c r="AS611" s="82"/>
      <c r="AT611" s="82"/>
      <c r="AU611" s="82"/>
    </row>
    <row r="612" spans="1:47" s="47" customFormat="1">
      <c r="A612" s="76"/>
      <c r="O612" s="82"/>
      <c r="P612" s="82"/>
      <c r="Q612" s="82"/>
      <c r="R612" s="82"/>
      <c r="S612" s="82"/>
      <c r="T612" s="82"/>
      <c r="U612" s="82"/>
      <c r="V612" s="82"/>
      <c r="W612" s="82"/>
      <c r="X612" s="82"/>
      <c r="Y612" s="82"/>
      <c r="Z612" s="82"/>
      <c r="AA612" s="82"/>
      <c r="AB612" s="82"/>
      <c r="AC612" s="82"/>
      <c r="AD612" s="82"/>
      <c r="AE612" s="82"/>
      <c r="AF612" s="82"/>
      <c r="AG612" s="82"/>
      <c r="AH612" s="82"/>
      <c r="AI612" s="82"/>
      <c r="AJ612" s="82"/>
      <c r="AK612" s="82"/>
      <c r="AL612" s="82"/>
      <c r="AM612" s="82"/>
      <c r="AN612" s="82"/>
      <c r="AO612" s="82"/>
      <c r="AP612" s="82"/>
      <c r="AQ612" s="82"/>
      <c r="AR612" s="82"/>
      <c r="AS612" s="82"/>
      <c r="AT612" s="82"/>
      <c r="AU612" s="82"/>
    </row>
    <row r="613" spans="1:47" s="47" customFormat="1">
      <c r="A613" s="76"/>
      <c r="O613" s="82"/>
      <c r="P613" s="82"/>
      <c r="Q613" s="82"/>
      <c r="R613" s="82"/>
      <c r="S613" s="82"/>
      <c r="T613" s="82"/>
      <c r="U613" s="82"/>
      <c r="V613" s="82"/>
      <c r="W613" s="82"/>
      <c r="X613" s="82"/>
      <c r="Y613" s="82"/>
      <c r="Z613" s="82"/>
      <c r="AA613" s="82"/>
      <c r="AB613" s="82"/>
      <c r="AC613" s="82"/>
      <c r="AD613" s="82"/>
      <c r="AE613" s="82"/>
      <c r="AF613" s="82"/>
      <c r="AG613" s="82"/>
      <c r="AH613" s="82"/>
      <c r="AI613" s="82"/>
      <c r="AJ613" s="82"/>
      <c r="AK613" s="82"/>
      <c r="AL613" s="82"/>
      <c r="AM613" s="82"/>
      <c r="AN613" s="82"/>
      <c r="AO613" s="82"/>
      <c r="AP613" s="82"/>
      <c r="AQ613" s="82"/>
      <c r="AR613" s="82"/>
      <c r="AS613" s="82"/>
      <c r="AT613" s="82"/>
      <c r="AU613" s="82"/>
    </row>
    <row r="614" spans="1:47" s="47" customFormat="1">
      <c r="A614" s="76"/>
      <c r="O614" s="82"/>
      <c r="P614" s="82"/>
      <c r="Q614" s="82"/>
      <c r="R614" s="82"/>
      <c r="S614" s="82"/>
      <c r="T614" s="82"/>
      <c r="U614" s="82"/>
      <c r="V614" s="82"/>
      <c r="W614" s="82"/>
      <c r="X614" s="82"/>
      <c r="Y614" s="82"/>
      <c r="Z614" s="82"/>
      <c r="AA614" s="82"/>
      <c r="AB614" s="82"/>
      <c r="AC614" s="82"/>
      <c r="AD614" s="82"/>
      <c r="AE614" s="82"/>
      <c r="AF614" s="82"/>
      <c r="AG614" s="82"/>
      <c r="AH614" s="82"/>
      <c r="AI614" s="82"/>
      <c r="AJ614" s="82"/>
      <c r="AK614" s="82"/>
      <c r="AL614" s="82"/>
      <c r="AM614" s="82"/>
      <c r="AN614" s="82"/>
      <c r="AO614" s="82"/>
      <c r="AP614" s="82"/>
      <c r="AQ614" s="82"/>
      <c r="AR614" s="82"/>
      <c r="AS614" s="82"/>
      <c r="AT614" s="82"/>
      <c r="AU614" s="82"/>
    </row>
    <row r="615" spans="1:47" s="47" customFormat="1">
      <c r="A615" s="76"/>
      <c r="O615" s="82"/>
      <c r="P615" s="82"/>
      <c r="Q615" s="82"/>
      <c r="R615" s="82"/>
      <c r="S615" s="82"/>
      <c r="T615" s="82"/>
      <c r="U615" s="82"/>
      <c r="V615" s="82"/>
      <c r="W615" s="82"/>
      <c r="X615" s="82"/>
      <c r="Y615" s="82"/>
      <c r="Z615" s="82"/>
      <c r="AA615" s="82"/>
      <c r="AB615" s="82"/>
      <c r="AC615" s="82"/>
      <c r="AD615" s="82"/>
      <c r="AE615" s="82"/>
      <c r="AF615" s="82"/>
      <c r="AG615" s="82"/>
      <c r="AH615" s="82"/>
      <c r="AI615" s="82"/>
      <c r="AJ615" s="82"/>
      <c r="AK615" s="82"/>
      <c r="AL615" s="82"/>
      <c r="AM615" s="82"/>
      <c r="AN615" s="82"/>
      <c r="AO615" s="82"/>
      <c r="AP615" s="82"/>
      <c r="AQ615" s="82"/>
      <c r="AR615" s="82"/>
      <c r="AS615" s="82"/>
      <c r="AT615" s="82"/>
      <c r="AU615" s="82"/>
    </row>
    <row r="616" spans="1:47" s="47" customFormat="1">
      <c r="A616" s="76"/>
      <c r="O616" s="82"/>
      <c r="P616" s="82"/>
      <c r="Q616" s="82"/>
      <c r="R616" s="82"/>
      <c r="S616" s="82"/>
      <c r="T616" s="82"/>
      <c r="U616" s="82"/>
      <c r="V616" s="82"/>
      <c r="W616" s="82"/>
      <c r="X616" s="82"/>
      <c r="Y616" s="82"/>
      <c r="Z616" s="82"/>
      <c r="AA616" s="82"/>
      <c r="AB616" s="82"/>
      <c r="AC616" s="82"/>
      <c r="AD616" s="82"/>
      <c r="AE616" s="82"/>
      <c r="AF616" s="82"/>
      <c r="AG616" s="82"/>
      <c r="AH616" s="82"/>
      <c r="AI616" s="82"/>
      <c r="AJ616" s="82"/>
      <c r="AK616" s="82"/>
      <c r="AL616" s="82"/>
      <c r="AM616" s="82"/>
      <c r="AN616" s="82"/>
      <c r="AO616" s="82"/>
      <c r="AP616" s="82"/>
      <c r="AQ616" s="82"/>
      <c r="AR616" s="82"/>
      <c r="AS616" s="82"/>
      <c r="AT616" s="82"/>
      <c r="AU616" s="82"/>
    </row>
    <row r="617" spans="1:47" s="47" customFormat="1">
      <c r="A617" s="76"/>
      <c r="O617" s="82"/>
      <c r="P617" s="82"/>
      <c r="Q617" s="82"/>
      <c r="R617" s="82"/>
      <c r="S617" s="82"/>
      <c r="T617" s="82"/>
      <c r="U617" s="82"/>
      <c r="V617" s="82"/>
      <c r="W617" s="82"/>
      <c r="X617" s="82"/>
      <c r="Y617" s="82"/>
      <c r="Z617" s="82"/>
      <c r="AA617" s="82"/>
      <c r="AB617" s="82"/>
      <c r="AC617" s="82"/>
      <c r="AD617" s="82"/>
      <c r="AE617" s="82"/>
      <c r="AF617" s="82"/>
      <c r="AG617" s="82"/>
      <c r="AH617" s="82"/>
      <c r="AI617" s="82"/>
      <c r="AJ617" s="82"/>
      <c r="AK617" s="82"/>
      <c r="AL617" s="82"/>
      <c r="AM617" s="82"/>
      <c r="AN617" s="82"/>
      <c r="AO617" s="82"/>
      <c r="AP617" s="82"/>
      <c r="AQ617" s="82"/>
      <c r="AR617" s="82"/>
      <c r="AS617" s="82"/>
      <c r="AT617" s="82"/>
      <c r="AU617" s="82"/>
    </row>
    <row r="618" spans="1:47" s="47" customFormat="1">
      <c r="A618" s="76"/>
      <c r="O618" s="82"/>
      <c r="P618" s="82"/>
      <c r="Q618" s="82"/>
      <c r="R618" s="82"/>
      <c r="S618" s="82"/>
      <c r="T618" s="82"/>
      <c r="U618" s="82"/>
      <c r="V618" s="82"/>
      <c r="W618" s="82"/>
      <c r="X618" s="82"/>
      <c r="Y618" s="82"/>
      <c r="Z618" s="82"/>
      <c r="AA618" s="82"/>
      <c r="AB618" s="82"/>
      <c r="AC618" s="82"/>
      <c r="AD618" s="82"/>
      <c r="AE618" s="82"/>
      <c r="AF618" s="82"/>
      <c r="AG618" s="82"/>
      <c r="AH618" s="82"/>
      <c r="AI618" s="82"/>
      <c r="AJ618" s="82"/>
      <c r="AK618" s="82"/>
      <c r="AL618" s="82"/>
      <c r="AM618" s="82"/>
      <c r="AN618" s="82"/>
      <c r="AO618" s="82"/>
      <c r="AP618" s="82"/>
      <c r="AQ618" s="82"/>
      <c r="AR618" s="82"/>
      <c r="AS618" s="82"/>
      <c r="AT618" s="82"/>
      <c r="AU618" s="82"/>
    </row>
    <row r="619" spans="1:47" s="47" customFormat="1">
      <c r="A619" s="76"/>
      <c r="O619" s="82"/>
      <c r="P619" s="82"/>
      <c r="Q619" s="82"/>
      <c r="R619" s="82"/>
      <c r="S619" s="82"/>
      <c r="T619" s="82"/>
      <c r="U619" s="82"/>
      <c r="V619" s="82"/>
      <c r="W619" s="82"/>
      <c r="X619" s="82"/>
      <c r="Y619" s="82"/>
      <c r="Z619" s="82"/>
      <c r="AA619" s="82"/>
      <c r="AB619" s="82"/>
      <c r="AC619" s="82"/>
      <c r="AD619" s="82"/>
      <c r="AE619" s="82"/>
      <c r="AF619" s="82"/>
      <c r="AG619" s="82"/>
      <c r="AH619" s="82"/>
      <c r="AI619" s="82"/>
      <c r="AJ619" s="82"/>
      <c r="AK619" s="82"/>
      <c r="AL619" s="82"/>
      <c r="AM619" s="82"/>
      <c r="AN619" s="82"/>
      <c r="AO619" s="82"/>
      <c r="AP619" s="82"/>
      <c r="AQ619" s="82"/>
      <c r="AR619" s="82"/>
      <c r="AS619" s="82"/>
      <c r="AT619" s="82"/>
      <c r="AU619" s="82"/>
    </row>
    <row r="620" spans="1:47" s="47" customFormat="1">
      <c r="A620" s="76"/>
      <c r="O620" s="82"/>
      <c r="P620" s="82"/>
      <c r="Q620" s="82"/>
      <c r="R620" s="82"/>
      <c r="S620" s="82"/>
      <c r="T620" s="82"/>
      <c r="U620" s="82"/>
      <c r="V620" s="82"/>
      <c r="W620" s="82"/>
      <c r="X620" s="82"/>
      <c r="Y620" s="82"/>
      <c r="Z620" s="82"/>
      <c r="AA620" s="82"/>
      <c r="AB620" s="82"/>
      <c r="AC620" s="82"/>
      <c r="AD620" s="82"/>
      <c r="AE620" s="82"/>
      <c r="AF620" s="82"/>
      <c r="AG620" s="82"/>
      <c r="AH620" s="82"/>
      <c r="AI620" s="82"/>
      <c r="AJ620" s="82"/>
      <c r="AK620" s="82"/>
      <c r="AL620" s="82"/>
      <c r="AM620" s="82"/>
      <c r="AN620" s="82"/>
      <c r="AO620" s="82"/>
      <c r="AP620" s="82"/>
      <c r="AQ620" s="82"/>
      <c r="AR620" s="82"/>
      <c r="AS620" s="82"/>
      <c r="AT620" s="82"/>
      <c r="AU620" s="82"/>
    </row>
    <row r="621" spans="1:47" s="47" customFormat="1">
      <c r="A621" s="76"/>
      <c r="O621" s="82"/>
      <c r="P621" s="82"/>
      <c r="Q621" s="82"/>
      <c r="R621" s="82"/>
      <c r="S621" s="82"/>
      <c r="T621" s="82"/>
      <c r="U621" s="82"/>
      <c r="V621" s="82"/>
      <c r="W621" s="82"/>
      <c r="X621" s="82"/>
      <c r="Y621" s="82"/>
      <c r="Z621" s="82"/>
      <c r="AA621" s="82"/>
      <c r="AB621" s="82"/>
      <c r="AC621" s="82"/>
      <c r="AD621" s="82"/>
      <c r="AE621" s="82"/>
      <c r="AF621" s="82"/>
      <c r="AG621" s="82"/>
      <c r="AH621" s="82"/>
      <c r="AI621" s="82"/>
      <c r="AJ621" s="82"/>
      <c r="AK621" s="82"/>
      <c r="AL621" s="82"/>
      <c r="AM621" s="82"/>
      <c r="AN621" s="82"/>
      <c r="AO621" s="82"/>
      <c r="AP621" s="82"/>
      <c r="AQ621" s="82"/>
      <c r="AR621" s="82"/>
      <c r="AS621" s="82"/>
      <c r="AT621" s="82"/>
      <c r="AU621" s="82"/>
    </row>
    <row r="622" spans="1:47" s="47" customFormat="1">
      <c r="A622" s="76"/>
      <c r="O622" s="82"/>
      <c r="P622" s="82"/>
      <c r="Q622" s="82"/>
      <c r="R622" s="82"/>
      <c r="S622" s="82"/>
      <c r="T622" s="82"/>
      <c r="U622" s="82"/>
      <c r="V622" s="82"/>
      <c r="W622" s="82"/>
      <c r="X622" s="82"/>
      <c r="Y622" s="82"/>
      <c r="Z622" s="82"/>
      <c r="AA622" s="82"/>
      <c r="AB622" s="82"/>
      <c r="AC622" s="82"/>
      <c r="AD622" s="82"/>
      <c r="AE622" s="82"/>
      <c r="AF622" s="82"/>
      <c r="AG622" s="82"/>
      <c r="AH622" s="82"/>
      <c r="AI622" s="82"/>
      <c r="AJ622" s="82"/>
      <c r="AK622" s="82"/>
      <c r="AL622" s="82"/>
      <c r="AM622" s="82"/>
      <c r="AN622" s="82"/>
      <c r="AO622" s="82"/>
      <c r="AP622" s="82"/>
      <c r="AQ622" s="82"/>
      <c r="AR622" s="82"/>
      <c r="AS622" s="82"/>
      <c r="AT622" s="82"/>
      <c r="AU622" s="82"/>
    </row>
    <row r="623" spans="1:47" s="47" customFormat="1">
      <c r="A623" s="76"/>
      <c r="O623" s="82"/>
      <c r="P623" s="82"/>
      <c r="Q623" s="82"/>
      <c r="R623" s="82"/>
      <c r="S623" s="82"/>
      <c r="T623" s="82"/>
      <c r="U623" s="82"/>
      <c r="V623" s="82"/>
      <c r="W623" s="82"/>
      <c r="X623" s="82"/>
      <c r="Y623" s="82"/>
      <c r="Z623" s="82"/>
      <c r="AA623" s="82"/>
      <c r="AB623" s="82"/>
      <c r="AC623" s="82"/>
      <c r="AD623" s="82"/>
      <c r="AE623" s="82"/>
      <c r="AF623" s="82"/>
      <c r="AG623" s="82"/>
      <c r="AH623" s="82"/>
      <c r="AI623" s="82"/>
      <c r="AJ623" s="82"/>
      <c r="AK623" s="82"/>
      <c r="AL623" s="82"/>
      <c r="AM623" s="82"/>
      <c r="AN623" s="82"/>
      <c r="AO623" s="82"/>
      <c r="AP623" s="82"/>
      <c r="AQ623" s="82"/>
      <c r="AR623" s="82"/>
      <c r="AS623" s="82"/>
      <c r="AT623" s="82"/>
      <c r="AU623" s="82"/>
    </row>
    <row r="624" spans="1:47" s="47" customFormat="1">
      <c r="A624" s="76"/>
      <c r="O624" s="82"/>
      <c r="P624" s="82"/>
      <c r="Q624" s="82"/>
      <c r="R624" s="82"/>
      <c r="S624" s="82"/>
      <c r="T624" s="82"/>
      <c r="U624" s="82"/>
      <c r="V624" s="82"/>
      <c r="W624" s="82"/>
      <c r="X624" s="82"/>
      <c r="Y624" s="82"/>
      <c r="Z624" s="82"/>
      <c r="AA624" s="82"/>
      <c r="AB624" s="82"/>
      <c r="AC624" s="82"/>
      <c r="AD624" s="82"/>
      <c r="AE624" s="82"/>
      <c r="AF624" s="82"/>
      <c r="AG624" s="82"/>
      <c r="AH624" s="82"/>
      <c r="AI624" s="82"/>
      <c r="AJ624" s="82"/>
      <c r="AK624" s="82"/>
      <c r="AL624" s="82"/>
      <c r="AM624" s="82"/>
      <c r="AN624" s="82"/>
      <c r="AO624" s="82"/>
      <c r="AP624" s="82"/>
      <c r="AQ624" s="82"/>
      <c r="AR624" s="82"/>
      <c r="AS624" s="82"/>
      <c r="AT624" s="82"/>
      <c r="AU624" s="82"/>
    </row>
    <row r="625" spans="1:47" s="47" customFormat="1">
      <c r="A625" s="76"/>
      <c r="O625" s="82"/>
      <c r="P625" s="82"/>
      <c r="Q625" s="82"/>
      <c r="R625" s="82"/>
      <c r="S625" s="82"/>
      <c r="T625" s="82"/>
      <c r="U625" s="82"/>
      <c r="V625" s="82"/>
      <c r="W625" s="82"/>
      <c r="X625" s="82"/>
      <c r="Y625" s="82"/>
      <c r="Z625" s="82"/>
      <c r="AA625" s="82"/>
      <c r="AB625" s="82"/>
      <c r="AC625" s="82"/>
      <c r="AD625" s="82"/>
      <c r="AE625" s="82"/>
      <c r="AF625" s="82"/>
      <c r="AG625" s="82"/>
      <c r="AH625" s="82"/>
      <c r="AI625" s="82"/>
      <c r="AJ625" s="82"/>
      <c r="AK625" s="82"/>
      <c r="AL625" s="82"/>
      <c r="AM625" s="82"/>
      <c r="AN625" s="82"/>
      <c r="AO625" s="82"/>
      <c r="AP625" s="82"/>
      <c r="AQ625" s="82"/>
      <c r="AR625" s="82"/>
      <c r="AS625" s="82"/>
      <c r="AT625" s="82"/>
      <c r="AU625" s="82"/>
    </row>
    <row r="626" spans="1:47" s="47" customFormat="1">
      <c r="A626" s="76"/>
      <c r="O626" s="82"/>
      <c r="P626" s="82"/>
      <c r="Q626" s="82"/>
      <c r="R626" s="82"/>
      <c r="S626" s="82"/>
      <c r="T626" s="82"/>
      <c r="U626" s="82"/>
      <c r="V626" s="82"/>
      <c r="W626" s="82"/>
      <c r="X626" s="82"/>
      <c r="Y626" s="82"/>
      <c r="Z626" s="82"/>
      <c r="AA626" s="82"/>
      <c r="AB626" s="82"/>
      <c r="AC626" s="82"/>
      <c r="AD626" s="82"/>
      <c r="AE626" s="82"/>
      <c r="AF626" s="82"/>
      <c r="AG626" s="82"/>
      <c r="AH626" s="82"/>
      <c r="AI626" s="82"/>
      <c r="AJ626" s="82"/>
      <c r="AK626" s="82"/>
      <c r="AL626" s="82"/>
      <c r="AM626" s="82"/>
      <c r="AN626" s="82"/>
      <c r="AO626" s="82"/>
      <c r="AP626" s="82"/>
      <c r="AQ626" s="82"/>
      <c r="AR626" s="82"/>
      <c r="AS626" s="82"/>
      <c r="AT626" s="82"/>
      <c r="AU626" s="82"/>
    </row>
    <row r="627" spans="1:47" s="47" customFormat="1">
      <c r="A627" s="76"/>
      <c r="O627" s="82"/>
      <c r="P627" s="82"/>
      <c r="Q627" s="82"/>
      <c r="R627" s="82"/>
      <c r="S627" s="82"/>
      <c r="T627" s="82"/>
      <c r="U627" s="82"/>
      <c r="V627" s="82"/>
      <c r="W627" s="82"/>
      <c r="X627" s="82"/>
      <c r="Y627" s="82"/>
      <c r="Z627" s="82"/>
      <c r="AA627" s="82"/>
      <c r="AB627" s="82"/>
      <c r="AC627" s="82"/>
      <c r="AD627" s="82"/>
      <c r="AE627" s="82"/>
      <c r="AF627" s="82"/>
      <c r="AG627" s="82"/>
      <c r="AH627" s="82"/>
      <c r="AI627" s="82"/>
      <c r="AJ627" s="82"/>
      <c r="AK627" s="82"/>
      <c r="AL627" s="82"/>
      <c r="AM627" s="82"/>
      <c r="AN627" s="82"/>
      <c r="AO627" s="82"/>
      <c r="AP627" s="82"/>
      <c r="AQ627" s="82"/>
      <c r="AR627" s="82"/>
      <c r="AS627" s="82"/>
      <c r="AT627" s="82"/>
      <c r="AU627" s="82"/>
    </row>
    <row r="628" spans="1:47" s="47" customFormat="1">
      <c r="A628" s="76"/>
      <c r="O628" s="82"/>
      <c r="P628" s="82"/>
      <c r="Q628" s="82"/>
      <c r="R628" s="82"/>
      <c r="S628" s="82"/>
      <c r="T628" s="82"/>
      <c r="U628" s="82"/>
      <c r="V628" s="82"/>
      <c r="W628" s="82"/>
      <c r="X628" s="82"/>
      <c r="Y628" s="82"/>
      <c r="Z628" s="82"/>
      <c r="AA628" s="82"/>
      <c r="AB628" s="82"/>
      <c r="AC628" s="82"/>
      <c r="AD628" s="82"/>
      <c r="AE628" s="82"/>
      <c r="AF628" s="82"/>
      <c r="AG628" s="82"/>
      <c r="AH628" s="82"/>
      <c r="AI628" s="82"/>
      <c r="AJ628" s="82"/>
      <c r="AK628" s="82"/>
      <c r="AL628" s="82"/>
      <c r="AM628" s="82"/>
      <c r="AN628" s="82"/>
      <c r="AO628" s="82"/>
      <c r="AP628" s="82"/>
      <c r="AQ628" s="82"/>
      <c r="AR628" s="82"/>
      <c r="AS628" s="82"/>
      <c r="AT628" s="82"/>
      <c r="AU628" s="82"/>
    </row>
    <row r="629" spans="1:47" s="47" customFormat="1">
      <c r="A629" s="76"/>
      <c r="O629" s="82"/>
      <c r="P629" s="82"/>
      <c r="Q629" s="82"/>
      <c r="R629" s="82"/>
      <c r="S629" s="82"/>
      <c r="T629" s="82"/>
      <c r="U629" s="82"/>
      <c r="V629" s="82"/>
      <c r="W629" s="82"/>
      <c r="X629" s="82"/>
      <c r="Y629" s="82"/>
      <c r="Z629" s="82"/>
      <c r="AA629" s="82"/>
      <c r="AB629" s="82"/>
      <c r="AC629" s="82"/>
      <c r="AD629" s="82"/>
      <c r="AE629" s="82"/>
      <c r="AF629" s="82"/>
      <c r="AG629" s="82"/>
      <c r="AH629" s="82"/>
      <c r="AI629" s="82"/>
      <c r="AJ629" s="82"/>
      <c r="AK629" s="82"/>
      <c r="AL629" s="82"/>
      <c r="AM629" s="82"/>
      <c r="AN629" s="82"/>
      <c r="AO629" s="82"/>
      <c r="AP629" s="82"/>
      <c r="AQ629" s="82"/>
      <c r="AR629" s="82"/>
      <c r="AS629" s="82"/>
      <c r="AT629" s="82"/>
      <c r="AU629" s="82"/>
    </row>
    <row r="630" spans="1:47" s="47" customFormat="1">
      <c r="A630" s="76"/>
      <c r="O630" s="82"/>
      <c r="P630" s="82"/>
      <c r="Q630" s="82"/>
      <c r="R630" s="82"/>
      <c r="S630" s="82"/>
      <c r="T630" s="82"/>
      <c r="U630" s="82"/>
      <c r="V630" s="82"/>
      <c r="W630" s="82"/>
      <c r="X630" s="82"/>
      <c r="Y630" s="82"/>
      <c r="Z630" s="82"/>
      <c r="AA630" s="82"/>
      <c r="AB630" s="82"/>
      <c r="AC630" s="82"/>
      <c r="AD630" s="82"/>
      <c r="AE630" s="82"/>
      <c r="AF630" s="82"/>
      <c r="AG630" s="82"/>
      <c r="AH630" s="82"/>
      <c r="AI630" s="82"/>
      <c r="AJ630" s="82"/>
      <c r="AK630" s="82"/>
      <c r="AL630" s="82"/>
      <c r="AM630" s="82"/>
      <c r="AN630" s="82"/>
      <c r="AO630" s="82"/>
      <c r="AP630" s="82"/>
      <c r="AQ630" s="82"/>
      <c r="AR630" s="82"/>
      <c r="AS630" s="82"/>
      <c r="AT630" s="82"/>
      <c r="AU630" s="82"/>
    </row>
    <row r="631" spans="1:47" s="47" customFormat="1">
      <c r="A631" s="76"/>
      <c r="O631" s="82"/>
      <c r="P631" s="82"/>
      <c r="Q631" s="82"/>
      <c r="R631" s="82"/>
      <c r="S631" s="82"/>
      <c r="T631" s="82"/>
      <c r="U631" s="82"/>
      <c r="V631" s="82"/>
      <c r="W631" s="82"/>
      <c r="X631" s="82"/>
      <c r="Y631" s="82"/>
      <c r="Z631" s="82"/>
      <c r="AA631" s="82"/>
      <c r="AB631" s="82"/>
      <c r="AC631" s="82"/>
      <c r="AD631" s="82"/>
      <c r="AE631" s="82"/>
      <c r="AF631" s="82"/>
      <c r="AG631" s="82"/>
      <c r="AH631" s="82"/>
      <c r="AI631" s="82"/>
      <c r="AJ631" s="82"/>
      <c r="AK631" s="82"/>
      <c r="AL631" s="82"/>
      <c r="AM631" s="82"/>
      <c r="AN631" s="82"/>
      <c r="AO631" s="82"/>
      <c r="AP631" s="82"/>
      <c r="AQ631" s="82"/>
      <c r="AR631" s="82"/>
      <c r="AS631" s="82"/>
      <c r="AT631" s="82"/>
      <c r="AU631" s="82"/>
    </row>
    <row r="632" spans="1:47" s="47" customFormat="1">
      <c r="A632" s="76"/>
      <c r="O632" s="82"/>
      <c r="P632" s="82"/>
      <c r="Q632" s="82"/>
      <c r="R632" s="82"/>
      <c r="S632" s="82"/>
      <c r="T632" s="82"/>
      <c r="U632" s="82"/>
      <c r="V632" s="82"/>
      <c r="W632" s="82"/>
      <c r="X632" s="82"/>
      <c r="Y632" s="82"/>
      <c r="Z632" s="82"/>
      <c r="AA632" s="82"/>
      <c r="AB632" s="82"/>
      <c r="AC632" s="82"/>
      <c r="AD632" s="82"/>
      <c r="AE632" s="82"/>
      <c r="AF632" s="82"/>
      <c r="AG632" s="82"/>
      <c r="AH632" s="82"/>
      <c r="AI632" s="82"/>
      <c r="AJ632" s="82"/>
      <c r="AK632" s="82"/>
      <c r="AL632" s="82"/>
      <c r="AM632" s="82"/>
      <c r="AN632" s="82"/>
      <c r="AO632" s="82"/>
      <c r="AP632" s="82"/>
      <c r="AQ632" s="82"/>
      <c r="AR632" s="82"/>
      <c r="AS632" s="82"/>
      <c r="AT632" s="82"/>
      <c r="AU632" s="82"/>
    </row>
    <row r="633" spans="1:47" s="47" customFormat="1">
      <c r="A633" s="76"/>
      <c r="O633" s="82"/>
      <c r="P633" s="82"/>
      <c r="Q633" s="82"/>
      <c r="R633" s="82"/>
      <c r="S633" s="82"/>
      <c r="T633" s="82"/>
      <c r="U633" s="82"/>
      <c r="V633" s="82"/>
      <c r="W633" s="82"/>
      <c r="X633" s="82"/>
      <c r="Y633" s="82"/>
      <c r="Z633" s="82"/>
      <c r="AA633" s="82"/>
      <c r="AB633" s="82"/>
      <c r="AC633" s="82"/>
      <c r="AD633" s="82"/>
      <c r="AE633" s="82"/>
      <c r="AF633" s="82"/>
      <c r="AG633" s="82"/>
      <c r="AH633" s="82"/>
      <c r="AI633" s="82"/>
      <c r="AJ633" s="82"/>
      <c r="AK633" s="82"/>
      <c r="AL633" s="82"/>
      <c r="AM633" s="82"/>
      <c r="AN633" s="82"/>
      <c r="AO633" s="82"/>
      <c r="AP633" s="82"/>
      <c r="AQ633" s="82"/>
      <c r="AR633" s="82"/>
      <c r="AS633" s="82"/>
      <c r="AT633" s="82"/>
      <c r="AU633" s="82"/>
    </row>
    <row r="634" spans="1:47" s="47" customFormat="1">
      <c r="A634" s="76"/>
      <c r="O634" s="82"/>
      <c r="P634" s="82"/>
      <c r="Q634" s="82"/>
      <c r="R634" s="82"/>
      <c r="S634" s="82"/>
      <c r="T634" s="82"/>
      <c r="U634" s="82"/>
      <c r="V634" s="82"/>
      <c r="W634" s="82"/>
      <c r="X634" s="82"/>
      <c r="Y634" s="82"/>
      <c r="Z634" s="82"/>
      <c r="AA634" s="82"/>
      <c r="AB634" s="82"/>
      <c r="AC634" s="82"/>
      <c r="AD634" s="82"/>
      <c r="AE634" s="82"/>
      <c r="AF634" s="82"/>
      <c r="AG634" s="82"/>
      <c r="AH634" s="82"/>
      <c r="AI634" s="82"/>
      <c r="AJ634" s="82"/>
      <c r="AK634" s="82"/>
      <c r="AL634" s="82"/>
      <c r="AM634" s="82"/>
      <c r="AN634" s="82"/>
      <c r="AO634" s="82"/>
      <c r="AP634" s="82"/>
      <c r="AQ634" s="82"/>
      <c r="AR634" s="82"/>
      <c r="AS634" s="82"/>
      <c r="AT634" s="82"/>
      <c r="AU634" s="82"/>
    </row>
    <row r="635" spans="1:47" s="47" customFormat="1">
      <c r="A635" s="76"/>
      <c r="O635" s="82"/>
      <c r="P635" s="82"/>
      <c r="Q635" s="82"/>
      <c r="R635" s="82"/>
      <c r="S635" s="82"/>
      <c r="T635" s="82"/>
      <c r="U635" s="82"/>
      <c r="V635" s="82"/>
      <c r="W635" s="82"/>
      <c r="X635" s="82"/>
      <c r="Y635" s="82"/>
      <c r="Z635" s="82"/>
      <c r="AA635" s="82"/>
      <c r="AB635" s="82"/>
      <c r="AC635" s="82"/>
      <c r="AD635" s="82"/>
      <c r="AE635" s="82"/>
      <c r="AF635" s="82"/>
      <c r="AG635" s="82"/>
      <c r="AH635" s="82"/>
      <c r="AI635" s="82"/>
      <c r="AJ635" s="82"/>
      <c r="AK635" s="82"/>
      <c r="AL635" s="82"/>
      <c r="AM635" s="82"/>
      <c r="AN635" s="82"/>
      <c r="AO635" s="82"/>
      <c r="AP635" s="82"/>
      <c r="AQ635" s="82"/>
      <c r="AR635" s="82"/>
      <c r="AS635" s="82"/>
      <c r="AT635" s="82"/>
      <c r="AU635" s="82"/>
    </row>
    <row r="636" spans="1:47" s="47" customFormat="1">
      <c r="A636" s="76"/>
      <c r="O636" s="82"/>
      <c r="P636" s="82"/>
      <c r="Q636" s="82"/>
      <c r="R636" s="82"/>
      <c r="S636" s="82"/>
      <c r="T636" s="82"/>
      <c r="U636" s="82"/>
      <c r="V636" s="82"/>
      <c r="W636" s="82"/>
      <c r="X636" s="82"/>
      <c r="Y636" s="82"/>
      <c r="Z636" s="82"/>
      <c r="AA636" s="82"/>
      <c r="AB636" s="82"/>
      <c r="AC636" s="82"/>
      <c r="AD636" s="82"/>
      <c r="AE636" s="82"/>
      <c r="AF636" s="82"/>
      <c r="AG636" s="82"/>
      <c r="AH636" s="82"/>
      <c r="AI636" s="82"/>
      <c r="AJ636" s="82"/>
      <c r="AK636" s="82"/>
      <c r="AL636" s="82"/>
      <c r="AM636" s="82"/>
      <c r="AN636" s="82"/>
      <c r="AO636" s="82"/>
      <c r="AP636" s="82"/>
      <c r="AQ636" s="82"/>
      <c r="AR636" s="82"/>
      <c r="AS636" s="82"/>
      <c r="AT636" s="82"/>
      <c r="AU636" s="82"/>
    </row>
    <row r="637" spans="1:47" s="47" customFormat="1">
      <c r="A637" s="76"/>
      <c r="O637" s="82"/>
      <c r="P637" s="82"/>
      <c r="Q637" s="82"/>
      <c r="R637" s="82"/>
      <c r="S637" s="82"/>
      <c r="T637" s="82"/>
      <c r="U637" s="82"/>
      <c r="V637" s="82"/>
      <c r="W637" s="82"/>
      <c r="X637" s="82"/>
      <c r="Y637" s="82"/>
      <c r="Z637" s="82"/>
      <c r="AA637" s="82"/>
      <c r="AB637" s="82"/>
      <c r="AC637" s="82"/>
      <c r="AD637" s="82"/>
      <c r="AE637" s="82"/>
      <c r="AF637" s="82"/>
      <c r="AG637" s="82"/>
      <c r="AH637" s="82"/>
      <c r="AI637" s="82"/>
      <c r="AJ637" s="82"/>
      <c r="AK637" s="82"/>
      <c r="AL637" s="82"/>
      <c r="AM637" s="82"/>
      <c r="AN637" s="82"/>
      <c r="AO637" s="82"/>
      <c r="AP637" s="82"/>
      <c r="AQ637" s="82"/>
      <c r="AR637" s="82"/>
      <c r="AS637" s="82"/>
      <c r="AT637" s="82"/>
      <c r="AU637" s="82"/>
    </row>
    <row r="638" spans="1:47" s="47" customFormat="1">
      <c r="A638" s="76"/>
      <c r="O638" s="82"/>
      <c r="P638" s="82"/>
      <c r="Q638" s="82"/>
      <c r="R638" s="82"/>
      <c r="S638" s="82"/>
      <c r="T638" s="82"/>
      <c r="U638" s="82"/>
      <c r="V638" s="82"/>
      <c r="W638" s="82"/>
      <c r="X638" s="82"/>
      <c r="Y638" s="82"/>
      <c r="Z638" s="82"/>
      <c r="AA638" s="82"/>
      <c r="AB638" s="82"/>
      <c r="AC638" s="82"/>
      <c r="AD638" s="82"/>
      <c r="AE638" s="82"/>
      <c r="AF638" s="82"/>
      <c r="AG638" s="82"/>
      <c r="AH638" s="82"/>
      <c r="AI638" s="82"/>
      <c r="AJ638" s="82"/>
      <c r="AK638" s="82"/>
      <c r="AL638" s="82"/>
      <c r="AM638" s="82"/>
      <c r="AN638" s="82"/>
      <c r="AO638" s="82"/>
      <c r="AP638" s="82"/>
      <c r="AQ638" s="82"/>
      <c r="AR638" s="82"/>
      <c r="AS638" s="82"/>
      <c r="AT638" s="82"/>
      <c r="AU638" s="82"/>
    </row>
    <row r="639" spans="1:47" s="47" customFormat="1">
      <c r="A639" s="76"/>
      <c r="O639" s="82"/>
      <c r="P639" s="82"/>
      <c r="Q639" s="82"/>
      <c r="R639" s="82"/>
      <c r="S639" s="82"/>
      <c r="T639" s="82"/>
      <c r="U639" s="82"/>
      <c r="V639" s="82"/>
      <c r="W639" s="82"/>
      <c r="X639" s="82"/>
      <c r="Y639" s="82"/>
      <c r="Z639" s="82"/>
      <c r="AA639" s="82"/>
      <c r="AB639" s="82"/>
      <c r="AC639" s="82"/>
      <c r="AD639" s="82"/>
      <c r="AE639" s="82"/>
      <c r="AF639" s="82"/>
      <c r="AG639" s="82"/>
      <c r="AH639" s="82"/>
      <c r="AI639" s="82"/>
      <c r="AJ639" s="82"/>
      <c r="AK639" s="82"/>
      <c r="AL639" s="82"/>
      <c r="AM639" s="82"/>
      <c r="AN639" s="82"/>
      <c r="AO639" s="82"/>
      <c r="AP639" s="82"/>
      <c r="AQ639" s="82"/>
      <c r="AR639" s="82"/>
      <c r="AS639" s="82"/>
      <c r="AT639" s="82"/>
      <c r="AU639" s="82"/>
    </row>
    <row r="640" spans="1:47" s="47" customFormat="1">
      <c r="A640" s="76"/>
      <c r="O640" s="82"/>
      <c r="P640" s="82"/>
      <c r="Q640" s="82"/>
      <c r="R640" s="82"/>
      <c r="S640" s="82"/>
      <c r="T640" s="82"/>
      <c r="U640" s="82"/>
      <c r="V640" s="82"/>
      <c r="W640" s="82"/>
      <c r="X640" s="82"/>
      <c r="Y640" s="82"/>
      <c r="Z640" s="82"/>
      <c r="AA640" s="82"/>
      <c r="AB640" s="82"/>
      <c r="AC640" s="82"/>
      <c r="AD640" s="82"/>
      <c r="AE640" s="82"/>
      <c r="AF640" s="82"/>
      <c r="AG640" s="82"/>
      <c r="AH640" s="82"/>
      <c r="AI640" s="82"/>
      <c r="AJ640" s="82"/>
      <c r="AK640" s="82"/>
      <c r="AL640" s="82"/>
      <c r="AM640" s="82"/>
      <c r="AN640" s="82"/>
      <c r="AO640" s="82"/>
      <c r="AP640" s="82"/>
      <c r="AQ640" s="82"/>
      <c r="AR640" s="82"/>
      <c r="AS640" s="82"/>
      <c r="AT640" s="82"/>
      <c r="AU640" s="82"/>
    </row>
    <row r="641" spans="1:47" s="47" customFormat="1">
      <c r="A641" s="76"/>
      <c r="O641" s="82"/>
      <c r="P641" s="82"/>
      <c r="Q641" s="82"/>
      <c r="R641" s="82"/>
      <c r="S641" s="82"/>
      <c r="T641" s="82"/>
      <c r="U641" s="82"/>
      <c r="V641" s="82"/>
      <c r="W641" s="82"/>
      <c r="X641" s="82"/>
      <c r="Y641" s="82"/>
      <c r="Z641" s="82"/>
      <c r="AA641" s="82"/>
      <c r="AB641" s="82"/>
      <c r="AC641" s="82"/>
      <c r="AD641" s="82"/>
      <c r="AE641" s="82"/>
      <c r="AF641" s="82"/>
      <c r="AG641" s="82"/>
      <c r="AH641" s="82"/>
      <c r="AI641" s="82"/>
      <c r="AJ641" s="82"/>
      <c r="AK641" s="82"/>
      <c r="AL641" s="82"/>
      <c r="AM641" s="82"/>
      <c r="AN641" s="82"/>
      <c r="AO641" s="82"/>
      <c r="AP641" s="82"/>
      <c r="AQ641" s="82"/>
      <c r="AR641" s="82"/>
      <c r="AS641" s="82"/>
      <c r="AT641" s="82"/>
      <c r="AU641" s="82"/>
    </row>
    <row r="642" spans="1:47" s="47" customFormat="1">
      <c r="A642" s="76"/>
      <c r="O642" s="82"/>
      <c r="P642" s="82"/>
      <c r="Q642" s="82"/>
      <c r="R642" s="82"/>
      <c r="S642" s="82"/>
      <c r="T642" s="82"/>
      <c r="U642" s="82"/>
      <c r="V642" s="82"/>
      <c r="W642" s="82"/>
      <c r="X642" s="82"/>
      <c r="Y642" s="82"/>
      <c r="Z642" s="82"/>
      <c r="AA642" s="82"/>
      <c r="AB642" s="82"/>
      <c r="AC642" s="82"/>
      <c r="AD642" s="82"/>
      <c r="AE642" s="82"/>
      <c r="AF642" s="82"/>
      <c r="AG642" s="82"/>
      <c r="AH642" s="82"/>
      <c r="AI642" s="82"/>
      <c r="AJ642" s="82"/>
      <c r="AK642" s="82"/>
      <c r="AL642" s="82"/>
      <c r="AM642" s="82"/>
      <c r="AN642" s="82"/>
      <c r="AO642" s="82"/>
      <c r="AP642" s="82"/>
      <c r="AQ642" s="82"/>
      <c r="AR642" s="82"/>
      <c r="AS642" s="82"/>
      <c r="AT642" s="82"/>
      <c r="AU642" s="82"/>
    </row>
    <row r="643" spans="1:47" s="47" customFormat="1">
      <c r="A643" s="76"/>
      <c r="O643" s="82"/>
      <c r="P643" s="82"/>
      <c r="Q643" s="82"/>
      <c r="R643" s="82"/>
      <c r="S643" s="82"/>
      <c r="T643" s="82"/>
      <c r="U643" s="82"/>
      <c r="V643" s="82"/>
      <c r="W643" s="82"/>
      <c r="X643" s="82"/>
      <c r="Y643" s="82"/>
      <c r="Z643" s="82"/>
      <c r="AA643" s="82"/>
      <c r="AB643" s="82"/>
      <c r="AC643" s="82"/>
      <c r="AD643" s="82"/>
      <c r="AE643" s="82"/>
      <c r="AF643" s="82"/>
      <c r="AG643" s="82"/>
      <c r="AH643" s="82"/>
      <c r="AI643" s="82"/>
      <c r="AJ643" s="82"/>
      <c r="AK643" s="82"/>
      <c r="AL643" s="82"/>
      <c r="AM643" s="82"/>
      <c r="AN643" s="82"/>
      <c r="AO643" s="82"/>
      <c r="AP643" s="82"/>
      <c r="AQ643" s="82"/>
      <c r="AR643" s="82"/>
      <c r="AS643" s="82"/>
      <c r="AT643" s="82"/>
      <c r="AU643" s="82"/>
    </row>
    <row r="644" spans="1:47" s="47" customFormat="1">
      <c r="A644" s="76"/>
      <c r="O644" s="82"/>
      <c r="P644" s="82"/>
      <c r="Q644" s="82"/>
      <c r="R644" s="82"/>
      <c r="S644" s="82"/>
      <c r="T644" s="82"/>
      <c r="U644" s="82"/>
      <c r="V644" s="82"/>
      <c r="W644" s="82"/>
      <c r="X644" s="82"/>
      <c r="Y644" s="82"/>
      <c r="Z644" s="82"/>
      <c r="AA644" s="82"/>
      <c r="AB644" s="82"/>
      <c r="AC644" s="82"/>
      <c r="AD644" s="82"/>
      <c r="AE644" s="82"/>
      <c r="AF644" s="82"/>
      <c r="AG644" s="82"/>
      <c r="AH644" s="82"/>
      <c r="AI644" s="82"/>
      <c r="AJ644" s="82"/>
      <c r="AK644" s="82"/>
      <c r="AL644" s="82"/>
      <c r="AM644" s="82"/>
      <c r="AN644" s="82"/>
      <c r="AO644" s="82"/>
      <c r="AP644" s="82"/>
      <c r="AQ644" s="82"/>
      <c r="AR644" s="82"/>
      <c r="AS644" s="82"/>
      <c r="AT644" s="82"/>
      <c r="AU644" s="82"/>
    </row>
    <row r="645" spans="1:47" s="47" customFormat="1">
      <c r="A645" s="76"/>
      <c r="O645" s="82"/>
      <c r="P645" s="82"/>
      <c r="Q645" s="82"/>
      <c r="R645" s="82"/>
      <c r="S645" s="82"/>
      <c r="T645" s="82"/>
      <c r="U645" s="82"/>
      <c r="V645" s="82"/>
      <c r="W645" s="82"/>
      <c r="X645" s="82"/>
      <c r="Y645" s="82"/>
      <c r="Z645" s="82"/>
      <c r="AA645" s="82"/>
      <c r="AB645" s="82"/>
      <c r="AC645" s="82"/>
      <c r="AD645" s="82"/>
      <c r="AE645" s="82"/>
      <c r="AF645" s="82"/>
      <c r="AG645" s="82"/>
      <c r="AH645" s="82"/>
      <c r="AI645" s="82"/>
      <c r="AJ645" s="82"/>
      <c r="AK645" s="82"/>
      <c r="AL645" s="82"/>
      <c r="AM645" s="82"/>
      <c r="AN645" s="82"/>
      <c r="AO645" s="82"/>
      <c r="AP645" s="82"/>
      <c r="AQ645" s="82"/>
      <c r="AR645" s="82"/>
      <c r="AS645" s="82"/>
      <c r="AT645" s="82"/>
      <c r="AU645" s="82"/>
    </row>
    <row r="646" spans="1:47" s="47" customFormat="1">
      <c r="A646" s="76"/>
      <c r="O646" s="82"/>
      <c r="P646" s="82"/>
      <c r="Q646" s="82"/>
      <c r="R646" s="82"/>
      <c r="S646" s="82"/>
      <c r="T646" s="82"/>
      <c r="U646" s="82"/>
      <c r="V646" s="82"/>
      <c r="W646" s="82"/>
      <c r="X646" s="82"/>
      <c r="Y646" s="82"/>
      <c r="Z646" s="82"/>
      <c r="AA646" s="82"/>
      <c r="AB646" s="82"/>
      <c r="AC646" s="82"/>
      <c r="AD646" s="82"/>
      <c r="AE646" s="82"/>
      <c r="AF646" s="82"/>
      <c r="AG646" s="82"/>
      <c r="AH646" s="82"/>
      <c r="AI646" s="82"/>
      <c r="AJ646" s="82"/>
      <c r="AK646" s="82"/>
      <c r="AL646" s="82"/>
      <c r="AM646" s="82"/>
      <c r="AN646" s="82"/>
      <c r="AO646" s="82"/>
      <c r="AP646" s="82"/>
      <c r="AQ646" s="82"/>
      <c r="AR646" s="82"/>
      <c r="AS646" s="82"/>
      <c r="AT646" s="82"/>
      <c r="AU646" s="82"/>
    </row>
    <row r="647" spans="1:47" s="47" customFormat="1">
      <c r="A647" s="76"/>
      <c r="O647" s="82"/>
      <c r="P647" s="82"/>
      <c r="Q647" s="82"/>
      <c r="R647" s="82"/>
      <c r="S647" s="82"/>
      <c r="T647" s="82"/>
      <c r="U647" s="82"/>
      <c r="V647" s="82"/>
      <c r="W647" s="82"/>
      <c r="X647" s="82"/>
      <c r="Y647" s="82"/>
      <c r="Z647" s="82"/>
      <c r="AA647" s="82"/>
      <c r="AB647" s="82"/>
      <c r="AC647" s="82"/>
      <c r="AD647" s="82"/>
      <c r="AE647" s="82"/>
      <c r="AF647" s="82"/>
      <c r="AG647" s="82"/>
      <c r="AH647" s="82"/>
      <c r="AI647" s="82"/>
      <c r="AJ647" s="82"/>
      <c r="AK647" s="82"/>
      <c r="AL647" s="82"/>
      <c r="AM647" s="82"/>
      <c r="AN647" s="82"/>
      <c r="AO647" s="82"/>
      <c r="AP647" s="82"/>
      <c r="AQ647" s="82"/>
      <c r="AR647" s="82"/>
      <c r="AS647" s="82"/>
      <c r="AT647" s="82"/>
      <c r="AU647" s="82"/>
    </row>
    <row r="648" spans="1:47" s="47" customFormat="1">
      <c r="A648" s="76"/>
      <c r="O648" s="82"/>
      <c r="P648" s="82"/>
      <c r="Q648" s="82"/>
      <c r="R648" s="82"/>
      <c r="S648" s="82"/>
      <c r="T648" s="82"/>
      <c r="U648" s="82"/>
      <c r="V648" s="82"/>
      <c r="W648" s="82"/>
      <c r="X648" s="82"/>
      <c r="Y648" s="82"/>
      <c r="Z648" s="82"/>
      <c r="AA648" s="82"/>
      <c r="AB648" s="82"/>
      <c r="AC648" s="82"/>
      <c r="AD648" s="82"/>
      <c r="AE648" s="82"/>
      <c r="AF648" s="82"/>
      <c r="AG648" s="82"/>
      <c r="AH648" s="82"/>
      <c r="AI648" s="82"/>
      <c r="AJ648" s="82"/>
      <c r="AK648" s="82"/>
      <c r="AL648" s="82"/>
      <c r="AM648" s="82"/>
      <c r="AN648" s="82"/>
      <c r="AO648" s="82"/>
      <c r="AP648" s="82"/>
      <c r="AQ648" s="82"/>
      <c r="AR648" s="82"/>
      <c r="AS648" s="82"/>
      <c r="AT648" s="82"/>
      <c r="AU648" s="82"/>
    </row>
    <row r="649" spans="1:47" s="47" customFormat="1">
      <c r="A649" s="76"/>
      <c r="O649" s="82"/>
      <c r="P649" s="82"/>
      <c r="Q649" s="82"/>
      <c r="R649" s="82"/>
      <c r="S649" s="82"/>
      <c r="T649" s="82"/>
      <c r="U649" s="82"/>
      <c r="V649" s="82"/>
      <c r="W649" s="82"/>
      <c r="X649" s="82"/>
      <c r="Y649" s="82"/>
      <c r="Z649" s="82"/>
      <c r="AA649" s="82"/>
      <c r="AB649" s="82"/>
      <c r="AC649" s="82"/>
      <c r="AD649" s="82"/>
      <c r="AE649" s="82"/>
      <c r="AF649" s="82"/>
      <c r="AG649" s="82"/>
      <c r="AH649" s="82"/>
      <c r="AI649" s="82"/>
      <c r="AJ649" s="82"/>
      <c r="AK649" s="82"/>
      <c r="AL649" s="82"/>
      <c r="AM649" s="82"/>
      <c r="AN649" s="82"/>
      <c r="AO649" s="82"/>
      <c r="AP649" s="82"/>
      <c r="AQ649" s="82"/>
      <c r="AR649" s="82"/>
      <c r="AS649" s="82"/>
      <c r="AT649" s="82"/>
      <c r="AU649" s="82"/>
    </row>
    <row r="650" spans="1:47" s="47" customFormat="1">
      <c r="A650" s="76"/>
      <c r="O650" s="82"/>
      <c r="P650" s="82"/>
      <c r="Q650" s="82"/>
      <c r="R650" s="82"/>
      <c r="S650" s="82"/>
      <c r="T650" s="82"/>
      <c r="U650" s="82"/>
      <c r="V650" s="82"/>
      <c r="W650" s="82"/>
      <c r="X650" s="82"/>
      <c r="Y650" s="82"/>
      <c r="Z650" s="82"/>
      <c r="AA650" s="82"/>
      <c r="AB650" s="82"/>
      <c r="AC650" s="82"/>
      <c r="AD650" s="82"/>
      <c r="AE650" s="82"/>
      <c r="AF650" s="82"/>
      <c r="AG650" s="82"/>
      <c r="AH650" s="82"/>
      <c r="AI650" s="82"/>
      <c r="AJ650" s="82"/>
      <c r="AK650" s="82"/>
      <c r="AL650" s="82"/>
      <c r="AM650" s="82"/>
      <c r="AN650" s="82"/>
      <c r="AO650" s="82"/>
      <c r="AP650" s="82"/>
      <c r="AQ650" s="82"/>
      <c r="AR650" s="82"/>
      <c r="AS650" s="82"/>
      <c r="AT650" s="82"/>
      <c r="AU650" s="82"/>
    </row>
    <row r="651" spans="1:47" s="47" customFormat="1">
      <c r="A651" s="76"/>
      <c r="O651" s="82"/>
      <c r="P651" s="82"/>
      <c r="Q651" s="82"/>
      <c r="R651" s="82"/>
      <c r="S651" s="82"/>
      <c r="T651" s="82"/>
      <c r="U651" s="82"/>
      <c r="V651" s="82"/>
      <c r="W651" s="82"/>
      <c r="X651" s="82"/>
      <c r="Y651" s="82"/>
      <c r="Z651" s="82"/>
      <c r="AA651" s="82"/>
      <c r="AB651" s="82"/>
      <c r="AC651" s="82"/>
      <c r="AD651" s="82"/>
      <c r="AE651" s="82"/>
      <c r="AF651" s="82"/>
      <c r="AG651" s="82"/>
      <c r="AH651" s="82"/>
      <c r="AI651" s="82"/>
      <c r="AJ651" s="82"/>
      <c r="AK651" s="82"/>
      <c r="AL651" s="82"/>
      <c r="AM651" s="82"/>
      <c r="AN651" s="82"/>
      <c r="AO651" s="82"/>
      <c r="AP651" s="82"/>
      <c r="AQ651" s="82"/>
      <c r="AR651" s="82"/>
      <c r="AS651" s="82"/>
      <c r="AT651" s="82"/>
      <c r="AU651" s="82"/>
    </row>
    <row r="652" spans="1:47" s="47" customFormat="1">
      <c r="A652" s="76"/>
      <c r="O652" s="82"/>
      <c r="P652" s="82"/>
      <c r="Q652" s="82"/>
      <c r="R652" s="82"/>
      <c r="S652" s="82"/>
      <c r="T652" s="82"/>
      <c r="U652" s="82"/>
      <c r="V652" s="82"/>
      <c r="W652" s="82"/>
      <c r="X652" s="82"/>
      <c r="Y652" s="82"/>
      <c r="Z652" s="82"/>
      <c r="AA652" s="82"/>
      <c r="AB652" s="82"/>
      <c r="AC652" s="82"/>
      <c r="AD652" s="82"/>
      <c r="AE652" s="82"/>
      <c r="AF652" s="82"/>
      <c r="AG652" s="82"/>
      <c r="AH652" s="82"/>
      <c r="AI652" s="82"/>
      <c r="AJ652" s="82"/>
      <c r="AK652" s="82"/>
      <c r="AL652" s="82"/>
      <c r="AM652" s="82"/>
      <c r="AN652" s="82"/>
      <c r="AO652" s="82"/>
      <c r="AP652" s="82"/>
      <c r="AQ652" s="82"/>
      <c r="AR652" s="82"/>
      <c r="AS652" s="82"/>
      <c r="AT652" s="82"/>
      <c r="AU652" s="82"/>
    </row>
    <row r="653" spans="1:47" s="47" customFormat="1">
      <c r="A653" s="76"/>
      <c r="O653" s="82"/>
      <c r="P653" s="82"/>
      <c r="Q653" s="82"/>
      <c r="R653" s="82"/>
      <c r="S653" s="82"/>
      <c r="T653" s="82"/>
      <c r="U653" s="82"/>
      <c r="V653" s="82"/>
      <c r="W653" s="82"/>
      <c r="X653" s="82"/>
      <c r="Y653" s="82"/>
      <c r="Z653" s="82"/>
      <c r="AA653" s="82"/>
      <c r="AB653" s="82"/>
      <c r="AC653" s="82"/>
      <c r="AD653" s="82"/>
      <c r="AE653" s="82"/>
      <c r="AF653" s="82"/>
      <c r="AG653" s="82"/>
      <c r="AH653" s="82"/>
      <c r="AI653" s="82"/>
      <c r="AJ653" s="82"/>
      <c r="AK653" s="82"/>
      <c r="AL653" s="82"/>
      <c r="AM653" s="82"/>
      <c r="AN653" s="82"/>
      <c r="AO653" s="82"/>
      <c r="AP653" s="82"/>
      <c r="AQ653" s="82"/>
      <c r="AR653" s="82"/>
      <c r="AS653" s="82"/>
      <c r="AT653" s="82"/>
      <c r="AU653" s="82"/>
    </row>
    <row r="654" spans="1:47" s="47" customFormat="1">
      <c r="A654" s="76"/>
      <c r="O654" s="82"/>
      <c r="P654" s="82"/>
      <c r="Q654" s="82"/>
      <c r="R654" s="82"/>
      <c r="S654" s="82"/>
      <c r="T654" s="82"/>
      <c r="U654" s="82"/>
      <c r="V654" s="82"/>
      <c r="W654" s="82"/>
      <c r="X654" s="82"/>
      <c r="Y654" s="82"/>
      <c r="Z654" s="82"/>
      <c r="AA654" s="82"/>
      <c r="AB654" s="82"/>
      <c r="AC654" s="82"/>
      <c r="AD654" s="82"/>
      <c r="AE654" s="82"/>
      <c r="AF654" s="82"/>
      <c r="AG654" s="82"/>
      <c r="AH654" s="82"/>
      <c r="AI654" s="82"/>
      <c r="AJ654" s="82"/>
      <c r="AK654" s="82"/>
      <c r="AL654" s="82"/>
      <c r="AM654" s="82"/>
      <c r="AN654" s="82"/>
      <c r="AO654" s="82"/>
      <c r="AP654" s="82"/>
      <c r="AQ654" s="82"/>
      <c r="AR654" s="82"/>
      <c r="AS654" s="82"/>
      <c r="AT654" s="82"/>
      <c r="AU654" s="82"/>
    </row>
    <row r="655" spans="1:47" s="47" customFormat="1">
      <c r="A655" s="76"/>
      <c r="O655" s="82"/>
      <c r="P655" s="82"/>
      <c r="Q655" s="82"/>
      <c r="R655" s="82"/>
      <c r="S655" s="82"/>
      <c r="T655" s="82"/>
      <c r="U655" s="82"/>
      <c r="V655" s="82"/>
      <c r="W655" s="82"/>
      <c r="X655" s="82"/>
      <c r="Y655" s="82"/>
      <c r="Z655" s="82"/>
      <c r="AA655" s="82"/>
      <c r="AB655" s="82"/>
      <c r="AC655" s="82"/>
      <c r="AD655" s="82"/>
      <c r="AE655" s="82"/>
      <c r="AF655" s="82"/>
      <c r="AG655" s="82"/>
      <c r="AH655" s="82"/>
      <c r="AI655" s="82"/>
      <c r="AJ655" s="82"/>
      <c r="AK655" s="82"/>
      <c r="AL655" s="82"/>
      <c r="AM655" s="82"/>
      <c r="AN655" s="82"/>
      <c r="AO655" s="82"/>
      <c r="AP655" s="82"/>
      <c r="AQ655" s="82"/>
      <c r="AR655" s="82"/>
      <c r="AS655" s="82"/>
      <c r="AT655" s="82"/>
      <c r="AU655" s="82"/>
    </row>
    <row r="656" spans="1:47" s="47" customFormat="1">
      <c r="A656" s="76"/>
      <c r="O656" s="82"/>
      <c r="P656" s="82"/>
      <c r="Q656" s="82"/>
      <c r="R656" s="82"/>
      <c r="S656" s="82"/>
      <c r="T656" s="82"/>
      <c r="U656" s="82"/>
      <c r="V656" s="82"/>
      <c r="W656" s="82"/>
      <c r="X656" s="82"/>
      <c r="Y656" s="82"/>
      <c r="Z656" s="82"/>
      <c r="AA656" s="82"/>
      <c r="AB656" s="82"/>
      <c r="AC656" s="82"/>
      <c r="AD656" s="82"/>
      <c r="AE656" s="82"/>
      <c r="AF656" s="82"/>
      <c r="AG656" s="82"/>
      <c r="AH656" s="82"/>
      <c r="AI656" s="82"/>
      <c r="AJ656" s="82"/>
      <c r="AK656" s="82"/>
      <c r="AL656" s="82"/>
      <c r="AM656" s="82"/>
      <c r="AN656" s="82"/>
      <c r="AO656" s="82"/>
      <c r="AP656" s="82"/>
      <c r="AQ656" s="82"/>
      <c r="AR656" s="82"/>
      <c r="AS656" s="82"/>
      <c r="AT656" s="82"/>
      <c r="AU656" s="82"/>
    </row>
    <row r="657" spans="1:47" s="47" customFormat="1">
      <c r="A657" s="76"/>
      <c r="O657" s="82"/>
      <c r="P657" s="82"/>
      <c r="Q657" s="82"/>
      <c r="R657" s="82"/>
      <c r="S657" s="82"/>
      <c r="T657" s="82"/>
      <c r="U657" s="82"/>
      <c r="V657" s="82"/>
      <c r="W657" s="82"/>
      <c r="X657" s="82"/>
      <c r="Y657" s="82"/>
      <c r="Z657" s="82"/>
      <c r="AA657" s="82"/>
      <c r="AB657" s="82"/>
      <c r="AC657" s="82"/>
      <c r="AD657" s="82"/>
      <c r="AE657" s="82"/>
      <c r="AF657" s="82"/>
      <c r="AG657" s="82"/>
      <c r="AH657" s="82"/>
      <c r="AI657" s="82"/>
      <c r="AJ657" s="82"/>
      <c r="AK657" s="82"/>
      <c r="AL657" s="82"/>
      <c r="AM657" s="82"/>
      <c r="AN657" s="82"/>
      <c r="AO657" s="82"/>
      <c r="AP657" s="82"/>
      <c r="AQ657" s="82"/>
      <c r="AR657" s="82"/>
      <c r="AS657" s="82"/>
      <c r="AT657" s="82"/>
      <c r="AU657" s="82"/>
    </row>
    <row r="658" spans="1:47" s="47" customFormat="1">
      <c r="A658" s="76"/>
      <c r="O658" s="82"/>
      <c r="P658" s="82"/>
      <c r="Q658" s="82"/>
      <c r="R658" s="82"/>
      <c r="S658" s="82"/>
      <c r="T658" s="82"/>
      <c r="U658" s="82"/>
      <c r="V658" s="82"/>
      <c r="W658" s="82"/>
      <c r="X658" s="82"/>
      <c r="Y658" s="82"/>
      <c r="Z658" s="82"/>
      <c r="AA658" s="82"/>
      <c r="AB658" s="82"/>
      <c r="AC658" s="82"/>
      <c r="AD658" s="82"/>
      <c r="AE658" s="82"/>
      <c r="AF658" s="82"/>
      <c r="AG658" s="82"/>
      <c r="AH658" s="82"/>
      <c r="AI658" s="82"/>
      <c r="AJ658" s="82"/>
      <c r="AK658" s="82"/>
      <c r="AL658" s="82"/>
      <c r="AM658" s="82"/>
      <c r="AN658" s="82"/>
      <c r="AO658" s="82"/>
      <c r="AP658" s="82"/>
      <c r="AQ658" s="82"/>
      <c r="AR658" s="82"/>
      <c r="AS658" s="82"/>
      <c r="AT658" s="82"/>
      <c r="AU658" s="82"/>
    </row>
    <row r="659" spans="1:47" s="47" customFormat="1">
      <c r="A659" s="76"/>
      <c r="O659" s="82"/>
      <c r="P659" s="82"/>
      <c r="Q659" s="82"/>
      <c r="R659" s="82"/>
      <c r="S659" s="82"/>
      <c r="T659" s="82"/>
      <c r="U659" s="82"/>
      <c r="V659" s="82"/>
      <c r="W659" s="82"/>
      <c r="X659" s="82"/>
      <c r="Y659" s="82"/>
      <c r="Z659" s="82"/>
      <c r="AA659" s="82"/>
      <c r="AB659" s="82"/>
      <c r="AC659" s="82"/>
      <c r="AD659" s="82"/>
      <c r="AE659" s="82"/>
      <c r="AF659" s="82"/>
      <c r="AG659" s="82"/>
      <c r="AH659" s="82"/>
      <c r="AI659" s="82"/>
      <c r="AJ659" s="82"/>
      <c r="AK659" s="82"/>
      <c r="AL659" s="82"/>
      <c r="AM659" s="82"/>
      <c r="AN659" s="82"/>
      <c r="AO659" s="82"/>
      <c r="AP659" s="82"/>
      <c r="AQ659" s="82"/>
      <c r="AR659" s="82"/>
      <c r="AS659" s="82"/>
      <c r="AT659" s="82"/>
      <c r="AU659" s="82"/>
    </row>
    <row r="660" spans="1:47" s="47" customFormat="1">
      <c r="A660" s="76"/>
      <c r="O660" s="82"/>
      <c r="P660" s="82"/>
      <c r="Q660" s="82"/>
      <c r="R660" s="82"/>
      <c r="S660" s="82"/>
      <c r="T660" s="82"/>
      <c r="U660" s="82"/>
      <c r="V660" s="82"/>
      <c r="W660" s="82"/>
      <c r="X660" s="82"/>
      <c r="Y660" s="82"/>
      <c r="Z660" s="82"/>
      <c r="AA660" s="82"/>
      <c r="AB660" s="82"/>
      <c r="AC660" s="82"/>
      <c r="AD660" s="82"/>
      <c r="AE660" s="82"/>
      <c r="AF660" s="82"/>
      <c r="AG660" s="82"/>
      <c r="AH660" s="82"/>
      <c r="AI660" s="82"/>
      <c r="AJ660" s="82"/>
      <c r="AK660" s="82"/>
      <c r="AL660" s="82"/>
      <c r="AM660" s="82"/>
      <c r="AN660" s="82"/>
      <c r="AO660" s="82"/>
      <c r="AP660" s="82"/>
      <c r="AQ660" s="82"/>
      <c r="AR660" s="82"/>
      <c r="AS660" s="82"/>
      <c r="AT660" s="82"/>
      <c r="AU660" s="82"/>
    </row>
    <row r="661" spans="1:47" s="47" customFormat="1">
      <c r="A661" s="76"/>
      <c r="O661" s="82"/>
      <c r="P661" s="82"/>
      <c r="Q661" s="82"/>
      <c r="R661" s="82"/>
      <c r="S661" s="82"/>
      <c r="T661" s="82"/>
      <c r="U661" s="82"/>
      <c r="V661" s="82"/>
      <c r="W661" s="82"/>
      <c r="X661" s="82"/>
      <c r="Y661" s="82"/>
      <c r="Z661" s="82"/>
      <c r="AA661" s="82"/>
      <c r="AB661" s="82"/>
      <c r="AC661" s="82"/>
      <c r="AD661" s="82"/>
      <c r="AE661" s="82"/>
      <c r="AF661" s="82"/>
      <c r="AG661" s="82"/>
      <c r="AH661" s="82"/>
      <c r="AI661" s="82"/>
      <c r="AJ661" s="82"/>
      <c r="AK661" s="82"/>
      <c r="AL661" s="82"/>
      <c r="AM661" s="82"/>
      <c r="AN661" s="82"/>
      <c r="AO661" s="82"/>
      <c r="AP661" s="82"/>
      <c r="AQ661" s="82"/>
      <c r="AR661" s="82"/>
      <c r="AS661" s="82"/>
      <c r="AT661" s="82"/>
      <c r="AU661" s="82"/>
    </row>
    <row r="662" spans="1:47" s="47" customFormat="1">
      <c r="A662" s="76"/>
      <c r="O662" s="82"/>
      <c r="P662" s="82"/>
      <c r="Q662" s="82"/>
      <c r="R662" s="82"/>
      <c r="S662" s="82"/>
      <c r="T662" s="82"/>
      <c r="U662" s="82"/>
      <c r="V662" s="82"/>
      <c r="W662" s="82"/>
      <c r="X662" s="82"/>
      <c r="Y662" s="82"/>
      <c r="Z662" s="82"/>
      <c r="AA662" s="82"/>
      <c r="AB662" s="82"/>
      <c r="AC662" s="82"/>
      <c r="AD662" s="82"/>
      <c r="AE662" s="82"/>
      <c r="AF662" s="82"/>
      <c r="AG662" s="82"/>
      <c r="AH662" s="82"/>
      <c r="AI662" s="82"/>
      <c r="AJ662" s="82"/>
      <c r="AK662" s="82"/>
      <c r="AL662" s="82"/>
      <c r="AM662" s="82"/>
      <c r="AN662" s="82"/>
      <c r="AO662" s="82"/>
      <c r="AP662" s="82"/>
      <c r="AQ662" s="82"/>
      <c r="AR662" s="82"/>
      <c r="AS662" s="82"/>
      <c r="AT662" s="82"/>
      <c r="AU662" s="82"/>
    </row>
    <row r="663" spans="1:47" s="47" customFormat="1">
      <c r="A663" s="76"/>
      <c r="O663" s="82"/>
      <c r="P663" s="82"/>
      <c r="Q663" s="82"/>
      <c r="R663" s="82"/>
      <c r="S663" s="82"/>
      <c r="T663" s="82"/>
      <c r="U663" s="82"/>
      <c r="V663" s="82"/>
      <c r="W663" s="82"/>
      <c r="X663" s="82"/>
      <c r="Y663" s="82"/>
      <c r="Z663" s="82"/>
      <c r="AA663" s="82"/>
      <c r="AB663" s="82"/>
      <c r="AC663" s="82"/>
      <c r="AD663" s="82"/>
      <c r="AE663" s="82"/>
      <c r="AF663" s="82"/>
      <c r="AG663" s="82"/>
      <c r="AH663" s="82"/>
      <c r="AI663" s="82"/>
      <c r="AJ663" s="82"/>
      <c r="AK663" s="82"/>
      <c r="AL663" s="82"/>
      <c r="AM663" s="82"/>
      <c r="AN663" s="82"/>
      <c r="AO663" s="82"/>
      <c r="AP663" s="82"/>
      <c r="AQ663" s="82"/>
      <c r="AR663" s="82"/>
      <c r="AS663" s="82"/>
      <c r="AT663" s="82"/>
      <c r="AU663" s="82"/>
    </row>
    <row r="664" spans="1:47" s="47" customFormat="1">
      <c r="A664" s="76"/>
      <c r="O664" s="82"/>
      <c r="P664" s="82"/>
      <c r="Q664" s="82"/>
      <c r="R664" s="82"/>
      <c r="S664" s="82"/>
      <c r="T664" s="82"/>
      <c r="U664" s="82"/>
      <c r="V664" s="82"/>
      <c r="W664" s="82"/>
      <c r="X664" s="82"/>
      <c r="Y664" s="82"/>
      <c r="Z664" s="82"/>
      <c r="AA664" s="82"/>
      <c r="AB664" s="82"/>
      <c r="AC664" s="82"/>
      <c r="AD664" s="82"/>
      <c r="AE664" s="82"/>
      <c r="AF664" s="82"/>
      <c r="AG664" s="82"/>
      <c r="AH664" s="82"/>
      <c r="AI664" s="82"/>
      <c r="AJ664" s="82"/>
      <c r="AK664" s="82"/>
      <c r="AL664" s="82"/>
      <c r="AM664" s="82"/>
      <c r="AN664" s="82"/>
      <c r="AO664" s="82"/>
      <c r="AP664" s="82"/>
      <c r="AQ664" s="82"/>
      <c r="AR664" s="82"/>
      <c r="AS664" s="82"/>
      <c r="AT664" s="82"/>
      <c r="AU664" s="82"/>
    </row>
    <row r="665" spans="1:47" s="47" customFormat="1">
      <c r="A665" s="76"/>
      <c r="O665" s="82"/>
      <c r="P665" s="82"/>
      <c r="Q665" s="82"/>
      <c r="R665" s="82"/>
      <c r="S665" s="82"/>
      <c r="T665" s="82"/>
      <c r="U665" s="82"/>
      <c r="V665" s="82"/>
      <c r="W665" s="82"/>
      <c r="X665" s="82"/>
      <c r="Y665" s="82"/>
      <c r="Z665" s="82"/>
      <c r="AA665" s="82"/>
      <c r="AB665" s="82"/>
      <c r="AC665" s="82"/>
      <c r="AD665" s="82"/>
      <c r="AE665" s="82"/>
      <c r="AF665" s="82"/>
      <c r="AG665" s="82"/>
      <c r="AH665" s="82"/>
      <c r="AI665" s="82"/>
      <c r="AJ665" s="82"/>
      <c r="AK665" s="82"/>
      <c r="AL665" s="82"/>
      <c r="AM665" s="82"/>
      <c r="AN665" s="82"/>
      <c r="AO665" s="82"/>
      <c r="AP665" s="82"/>
      <c r="AQ665" s="82"/>
      <c r="AR665" s="82"/>
      <c r="AS665" s="82"/>
      <c r="AT665" s="82"/>
      <c r="AU665" s="82"/>
    </row>
    <row r="666" spans="1:47" s="47" customFormat="1">
      <c r="A666" s="76"/>
      <c r="O666" s="82"/>
      <c r="P666" s="82"/>
      <c r="Q666" s="82"/>
      <c r="R666" s="82"/>
      <c r="S666" s="82"/>
      <c r="T666" s="82"/>
      <c r="U666" s="82"/>
      <c r="V666" s="82"/>
      <c r="W666" s="82"/>
      <c r="X666" s="82"/>
      <c r="Y666" s="82"/>
      <c r="Z666" s="82"/>
      <c r="AA666" s="82"/>
      <c r="AB666" s="82"/>
      <c r="AC666" s="82"/>
      <c r="AD666" s="82"/>
      <c r="AE666" s="82"/>
      <c r="AF666" s="82"/>
      <c r="AG666" s="82"/>
      <c r="AH666" s="82"/>
      <c r="AI666" s="82"/>
      <c r="AJ666" s="82"/>
      <c r="AK666" s="82"/>
      <c r="AL666" s="82"/>
      <c r="AM666" s="82"/>
      <c r="AN666" s="82"/>
      <c r="AO666" s="82"/>
      <c r="AP666" s="82"/>
      <c r="AQ666" s="82"/>
      <c r="AR666" s="82"/>
      <c r="AS666" s="82"/>
      <c r="AT666" s="82"/>
      <c r="AU666" s="82"/>
    </row>
    <row r="667" spans="1:47" s="47" customFormat="1">
      <c r="A667" s="76"/>
      <c r="O667" s="82"/>
      <c r="P667" s="82"/>
      <c r="Q667" s="82"/>
      <c r="R667" s="82"/>
      <c r="S667" s="82"/>
      <c r="T667" s="82"/>
      <c r="U667" s="82"/>
      <c r="V667" s="82"/>
      <c r="W667" s="82"/>
      <c r="X667" s="82"/>
      <c r="Y667" s="82"/>
      <c r="Z667" s="82"/>
      <c r="AA667" s="82"/>
      <c r="AB667" s="82"/>
      <c r="AC667" s="82"/>
      <c r="AD667" s="82"/>
      <c r="AE667" s="82"/>
      <c r="AF667" s="82"/>
      <c r="AG667" s="82"/>
      <c r="AH667" s="82"/>
      <c r="AI667" s="82"/>
      <c r="AJ667" s="82"/>
      <c r="AK667" s="82"/>
      <c r="AL667" s="82"/>
      <c r="AM667" s="82"/>
      <c r="AN667" s="82"/>
      <c r="AO667" s="82"/>
      <c r="AP667" s="82"/>
      <c r="AQ667" s="82"/>
      <c r="AR667" s="82"/>
      <c r="AS667" s="82"/>
      <c r="AT667" s="82"/>
      <c r="AU667" s="82"/>
    </row>
    <row r="668" spans="1:47" s="47" customFormat="1">
      <c r="A668" s="76"/>
      <c r="O668" s="82"/>
      <c r="P668" s="82"/>
      <c r="Q668" s="82"/>
      <c r="R668" s="82"/>
      <c r="S668" s="82"/>
      <c r="T668" s="82"/>
      <c r="U668" s="82"/>
      <c r="V668" s="82"/>
      <c r="W668" s="82"/>
      <c r="X668" s="82"/>
      <c r="Y668" s="82"/>
      <c r="Z668" s="82"/>
      <c r="AA668" s="82"/>
      <c r="AB668" s="82"/>
      <c r="AC668" s="82"/>
      <c r="AD668" s="82"/>
      <c r="AE668" s="82"/>
      <c r="AF668" s="82"/>
      <c r="AG668" s="82"/>
      <c r="AH668" s="82"/>
      <c r="AI668" s="82"/>
      <c r="AJ668" s="82"/>
      <c r="AK668" s="82"/>
      <c r="AL668" s="82"/>
      <c r="AM668" s="82"/>
      <c r="AN668" s="82"/>
      <c r="AO668" s="82"/>
      <c r="AP668" s="82"/>
      <c r="AQ668" s="82"/>
      <c r="AR668" s="82"/>
      <c r="AS668" s="82"/>
      <c r="AT668" s="82"/>
      <c r="AU668" s="82"/>
    </row>
    <row r="669" spans="1:47" s="47" customFormat="1">
      <c r="A669" s="76"/>
      <c r="O669" s="82"/>
      <c r="P669" s="82"/>
      <c r="Q669" s="82"/>
      <c r="R669" s="82"/>
      <c r="S669" s="82"/>
      <c r="T669" s="82"/>
      <c r="U669" s="82"/>
      <c r="V669" s="82"/>
      <c r="W669" s="82"/>
      <c r="X669" s="82"/>
      <c r="Y669" s="82"/>
      <c r="Z669" s="82"/>
      <c r="AA669" s="82"/>
      <c r="AB669" s="82"/>
      <c r="AC669" s="82"/>
      <c r="AD669" s="82"/>
      <c r="AE669" s="82"/>
      <c r="AF669" s="82"/>
      <c r="AG669" s="82"/>
      <c r="AH669" s="82"/>
      <c r="AI669" s="82"/>
      <c r="AJ669" s="82"/>
      <c r="AK669" s="82"/>
      <c r="AL669" s="82"/>
      <c r="AM669" s="82"/>
      <c r="AN669" s="82"/>
      <c r="AO669" s="82"/>
      <c r="AP669" s="82"/>
      <c r="AQ669" s="82"/>
      <c r="AR669" s="82"/>
      <c r="AS669" s="82"/>
      <c r="AT669" s="82"/>
      <c r="AU669" s="82"/>
    </row>
    <row r="670" spans="1:47" s="47" customFormat="1">
      <c r="A670" s="76"/>
      <c r="O670" s="82"/>
      <c r="P670" s="82"/>
      <c r="Q670" s="82"/>
      <c r="R670" s="82"/>
      <c r="S670" s="82"/>
      <c r="T670" s="82"/>
      <c r="U670" s="82"/>
      <c r="V670" s="82"/>
      <c r="W670" s="82"/>
      <c r="X670" s="82"/>
      <c r="Y670" s="82"/>
      <c r="Z670" s="82"/>
      <c r="AA670" s="82"/>
      <c r="AB670" s="82"/>
      <c r="AC670" s="82"/>
      <c r="AD670" s="82"/>
      <c r="AE670" s="82"/>
      <c r="AF670" s="82"/>
      <c r="AG670" s="82"/>
      <c r="AH670" s="82"/>
      <c r="AI670" s="82"/>
      <c r="AJ670" s="82"/>
      <c r="AK670" s="82"/>
      <c r="AL670" s="82"/>
      <c r="AM670" s="82"/>
      <c r="AN670" s="82"/>
      <c r="AO670" s="82"/>
      <c r="AP670" s="82"/>
      <c r="AQ670" s="82"/>
      <c r="AR670" s="82"/>
      <c r="AS670" s="82"/>
      <c r="AT670" s="82"/>
      <c r="AU670" s="82"/>
    </row>
    <row r="671" spans="1:47" s="47" customFormat="1">
      <c r="A671" s="76"/>
      <c r="O671" s="82"/>
      <c r="P671" s="82"/>
      <c r="Q671" s="82"/>
      <c r="R671" s="82"/>
      <c r="S671" s="82"/>
      <c r="T671" s="82"/>
      <c r="U671" s="82"/>
      <c r="V671" s="82"/>
      <c r="W671" s="82"/>
      <c r="X671" s="82"/>
      <c r="Y671" s="82"/>
      <c r="Z671" s="82"/>
      <c r="AA671" s="82"/>
      <c r="AB671" s="82"/>
      <c r="AC671" s="82"/>
      <c r="AD671" s="82"/>
      <c r="AE671" s="82"/>
      <c r="AF671" s="82"/>
      <c r="AG671" s="82"/>
      <c r="AH671" s="82"/>
      <c r="AI671" s="82"/>
      <c r="AJ671" s="82"/>
      <c r="AK671" s="82"/>
      <c r="AL671" s="82"/>
      <c r="AM671" s="82"/>
      <c r="AN671" s="82"/>
      <c r="AO671" s="82"/>
      <c r="AP671" s="82"/>
      <c r="AQ671" s="82"/>
      <c r="AR671" s="82"/>
      <c r="AS671" s="82"/>
      <c r="AT671" s="82"/>
      <c r="AU671" s="82"/>
    </row>
    <row r="672" spans="1:47" s="47" customFormat="1">
      <c r="A672" s="76"/>
      <c r="O672" s="82"/>
      <c r="P672" s="82"/>
      <c r="Q672" s="82"/>
      <c r="R672" s="82"/>
      <c r="S672" s="82"/>
      <c r="T672" s="82"/>
      <c r="U672" s="82"/>
      <c r="V672" s="82"/>
      <c r="W672" s="82"/>
      <c r="X672" s="82"/>
      <c r="Y672" s="82"/>
      <c r="Z672" s="82"/>
      <c r="AA672" s="82"/>
      <c r="AB672" s="82"/>
      <c r="AC672" s="82"/>
      <c r="AD672" s="82"/>
      <c r="AE672" s="82"/>
      <c r="AF672" s="82"/>
      <c r="AG672" s="82"/>
      <c r="AH672" s="82"/>
      <c r="AI672" s="82"/>
      <c r="AJ672" s="82"/>
      <c r="AK672" s="82"/>
      <c r="AL672" s="82"/>
      <c r="AM672" s="82"/>
      <c r="AN672" s="82"/>
      <c r="AO672" s="82"/>
      <c r="AP672" s="82"/>
      <c r="AQ672" s="82"/>
      <c r="AR672" s="82"/>
      <c r="AS672" s="82"/>
      <c r="AT672" s="82"/>
      <c r="AU672" s="82"/>
    </row>
    <row r="673" spans="1:47" s="47" customFormat="1">
      <c r="A673" s="76"/>
      <c r="O673" s="82"/>
      <c r="P673" s="82"/>
      <c r="Q673" s="82"/>
      <c r="R673" s="82"/>
      <c r="S673" s="82"/>
      <c r="T673" s="82"/>
      <c r="U673" s="82"/>
      <c r="V673" s="82"/>
      <c r="W673" s="82"/>
      <c r="X673" s="82"/>
      <c r="Y673" s="82"/>
      <c r="Z673" s="82"/>
      <c r="AA673" s="82"/>
      <c r="AB673" s="82"/>
      <c r="AC673" s="82"/>
      <c r="AD673" s="82"/>
      <c r="AE673" s="82"/>
      <c r="AF673" s="82"/>
      <c r="AG673" s="82"/>
      <c r="AH673" s="82"/>
      <c r="AI673" s="82"/>
      <c r="AJ673" s="82"/>
      <c r="AK673" s="82"/>
      <c r="AL673" s="82"/>
      <c r="AM673" s="82"/>
      <c r="AN673" s="82"/>
      <c r="AO673" s="82"/>
      <c r="AP673" s="82"/>
      <c r="AQ673" s="82"/>
      <c r="AR673" s="82"/>
      <c r="AS673" s="82"/>
      <c r="AT673" s="82"/>
      <c r="AU673" s="82"/>
    </row>
    <row r="674" spans="1:47" s="47" customFormat="1">
      <c r="A674" s="76"/>
      <c r="O674" s="82"/>
      <c r="P674" s="82"/>
      <c r="Q674" s="82"/>
      <c r="R674" s="82"/>
      <c r="S674" s="82"/>
      <c r="T674" s="82"/>
      <c r="U674" s="82"/>
      <c r="V674" s="82"/>
      <c r="W674" s="82"/>
      <c r="X674" s="82"/>
      <c r="Y674" s="82"/>
      <c r="Z674" s="82"/>
      <c r="AA674" s="82"/>
      <c r="AB674" s="82"/>
      <c r="AC674" s="82"/>
      <c r="AD674" s="82"/>
      <c r="AE674" s="82"/>
      <c r="AF674" s="82"/>
      <c r="AG674" s="82"/>
      <c r="AH674" s="82"/>
      <c r="AI674" s="82"/>
      <c r="AJ674" s="82"/>
      <c r="AK674" s="82"/>
      <c r="AL674" s="82"/>
      <c r="AM674" s="82"/>
      <c r="AN674" s="82"/>
      <c r="AO674" s="82"/>
      <c r="AP674" s="82"/>
      <c r="AQ674" s="82"/>
      <c r="AR674" s="82"/>
      <c r="AS674" s="82"/>
      <c r="AT674" s="82"/>
      <c r="AU674" s="82"/>
    </row>
    <row r="675" spans="1:47" s="47" customFormat="1">
      <c r="A675" s="76"/>
      <c r="O675" s="82"/>
      <c r="P675" s="82"/>
      <c r="Q675" s="82"/>
      <c r="R675" s="82"/>
      <c r="S675" s="82"/>
      <c r="T675" s="82"/>
      <c r="U675" s="82"/>
      <c r="V675" s="82"/>
      <c r="W675" s="82"/>
      <c r="X675" s="82"/>
      <c r="Y675" s="82"/>
      <c r="Z675" s="82"/>
      <c r="AA675" s="82"/>
      <c r="AB675" s="82"/>
      <c r="AC675" s="82"/>
      <c r="AD675" s="82"/>
      <c r="AE675" s="82"/>
      <c r="AF675" s="82"/>
      <c r="AG675" s="82"/>
      <c r="AH675" s="82"/>
      <c r="AI675" s="82"/>
      <c r="AJ675" s="82"/>
      <c r="AK675" s="82"/>
      <c r="AL675" s="82"/>
      <c r="AM675" s="82"/>
      <c r="AN675" s="82"/>
      <c r="AO675" s="82"/>
      <c r="AP675" s="82"/>
      <c r="AQ675" s="82"/>
      <c r="AR675" s="82"/>
      <c r="AS675" s="82"/>
      <c r="AT675" s="82"/>
      <c r="AU675" s="82"/>
    </row>
    <row r="676" spans="1:47" s="47" customFormat="1">
      <c r="A676" s="76"/>
      <c r="O676" s="82"/>
      <c r="P676" s="82"/>
      <c r="Q676" s="82"/>
      <c r="R676" s="82"/>
      <c r="S676" s="82"/>
      <c r="T676" s="82"/>
      <c r="U676" s="82"/>
      <c r="V676" s="82"/>
      <c r="W676" s="82"/>
      <c r="X676" s="82"/>
      <c r="Y676" s="82"/>
      <c r="Z676" s="82"/>
      <c r="AA676" s="82"/>
      <c r="AB676" s="82"/>
      <c r="AC676" s="82"/>
      <c r="AD676" s="82"/>
      <c r="AE676" s="82"/>
      <c r="AF676" s="82"/>
      <c r="AG676" s="82"/>
      <c r="AH676" s="82"/>
      <c r="AI676" s="82"/>
      <c r="AJ676" s="82"/>
      <c r="AK676" s="82"/>
      <c r="AL676" s="82"/>
      <c r="AM676" s="82"/>
      <c r="AN676" s="82"/>
      <c r="AO676" s="82"/>
      <c r="AP676" s="82"/>
      <c r="AQ676" s="82"/>
      <c r="AR676" s="82"/>
      <c r="AS676" s="82"/>
      <c r="AT676" s="82"/>
      <c r="AU676" s="82"/>
    </row>
    <row r="677" spans="1:47" s="47" customFormat="1">
      <c r="A677" s="76"/>
      <c r="O677" s="82"/>
      <c r="P677" s="82"/>
      <c r="Q677" s="82"/>
      <c r="R677" s="82"/>
      <c r="S677" s="82"/>
      <c r="T677" s="82"/>
      <c r="U677" s="82"/>
      <c r="V677" s="82"/>
      <c r="W677" s="82"/>
      <c r="X677" s="82"/>
      <c r="Y677" s="82"/>
      <c r="Z677" s="82"/>
      <c r="AA677" s="82"/>
      <c r="AB677" s="82"/>
      <c r="AC677" s="82"/>
      <c r="AD677" s="82"/>
      <c r="AE677" s="82"/>
      <c r="AF677" s="82"/>
      <c r="AG677" s="82"/>
      <c r="AH677" s="82"/>
      <c r="AI677" s="82"/>
      <c r="AJ677" s="82"/>
      <c r="AK677" s="82"/>
      <c r="AL677" s="82"/>
      <c r="AM677" s="82"/>
      <c r="AN677" s="82"/>
      <c r="AO677" s="82"/>
      <c r="AP677" s="82"/>
      <c r="AQ677" s="82"/>
      <c r="AR677" s="82"/>
      <c r="AS677" s="82"/>
      <c r="AT677" s="82"/>
      <c r="AU677" s="82"/>
    </row>
    <row r="678" spans="1:47" s="47" customFormat="1">
      <c r="A678" s="76"/>
      <c r="O678" s="82"/>
      <c r="P678" s="82"/>
      <c r="Q678" s="82"/>
      <c r="R678" s="82"/>
      <c r="S678" s="82"/>
      <c r="T678" s="82"/>
      <c r="U678" s="82"/>
      <c r="V678" s="82"/>
      <c r="W678" s="82"/>
      <c r="X678" s="82"/>
      <c r="Y678" s="82"/>
      <c r="Z678" s="82"/>
      <c r="AA678" s="82"/>
      <c r="AB678" s="82"/>
      <c r="AC678" s="82"/>
      <c r="AD678" s="82"/>
      <c r="AE678" s="82"/>
      <c r="AF678" s="82"/>
      <c r="AG678" s="82"/>
      <c r="AH678" s="82"/>
      <c r="AI678" s="82"/>
      <c r="AJ678" s="82"/>
      <c r="AK678" s="82"/>
      <c r="AL678" s="82"/>
      <c r="AM678" s="82"/>
      <c r="AN678" s="82"/>
      <c r="AO678" s="82"/>
      <c r="AP678" s="82"/>
      <c r="AQ678" s="82"/>
      <c r="AR678" s="82"/>
      <c r="AS678" s="82"/>
      <c r="AT678" s="82"/>
      <c r="AU678" s="82"/>
    </row>
    <row r="679" spans="1:47" s="47" customFormat="1">
      <c r="A679" s="76"/>
      <c r="O679" s="82"/>
      <c r="P679" s="82"/>
      <c r="Q679" s="82"/>
      <c r="R679" s="82"/>
      <c r="S679" s="82"/>
      <c r="T679" s="82"/>
      <c r="U679" s="82"/>
      <c r="V679" s="82"/>
      <c r="W679" s="82"/>
      <c r="X679" s="82"/>
      <c r="Y679" s="82"/>
      <c r="Z679" s="82"/>
      <c r="AA679" s="82"/>
      <c r="AB679" s="82"/>
      <c r="AC679" s="82"/>
      <c r="AD679" s="82"/>
      <c r="AE679" s="82"/>
      <c r="AF679" s="82"/>
      <c r="AG679" s="82"/>
      <c r="AH679" s="82"/>
      <c r="AI679" s="82"/>
      <c r="AJ679" s="82"/>
      <c r="AK679" s="82"/>
      <c r="AL679" s="82"/>
      <c r="AM679" s="82"/>
      <c r="AN679" s="82"/>
      <c r="AO679" s="82"/>
      <c r="AP679" s="82"/>
      <c r="AQ679" s="82"/>
      <c r="AR679" s="82"/>
      <c r="AS679" s="82"/>
      <c r="AT679" s="82"/>
      <c r="AU679" s="82"/>
    </row>
    <row r="680" spans="1:47" s="47" customFormat="1">
      <c r="A680" s="76"/>
      <c r="O680" s="82"/>
      <c r="P680" s="82"/>
      <c r="Q680" s="82"/>
      <c r="R680" s="82"/>
      <c r="S680" s="82"/>
      <c r="T680" s="82"/>
      <c r="U680" s="82"/>
      <c r="V680" s="82"/>
      <c r="W680" s="82"/>
      <c r="X680" s="82"/>
      <c r="Y680" s="82"/>
      <c r="Z680" s="82"/>
      <c r="AA680" s="82"/>
      <c r="AB680" s="82"/>
      <c r="AC680" s="82"/>
      <c r="AD680" s="82"/>
      <c r="AE680" s="82"/>
      <c r="AF680" s="82"/>
      <c r="AG680" s="82"/>
      <c r="AH680" s="82"/>
      <c r="AI680" s="82"/>
      <c r="AJ680" s="82"/>
      <c r="AK680" s="82"/>
      <c r="AL680" s="82"/>
      <c r="AM680" s="82"/>
      <c r="AN680" s="82"/>
      <c r="AO680" s="82"/>
      <c r="AP680" s="82"/>
      <c r="AQ680" s="82"/>
      <c r="AR680" s="82"/>
      <c r="AS680" s="82"/>
      <c r="AT680" s="82"/>
      <c r="AU680" s="82"/>
    </row>
    <row r="681" spans="1:47" s="47" customFormat="1">
      <c r="A681" s="76"/>
      <c r="O681" s="82"/>
      <c r="P681" s="82"/>
      <c r="Q681" s="82"/>
      <c r="R681" s="82"/>
      <c r="S681" s="82"/>
      <c r="T681" s="82"/>
      <c r="U681" s="82"/>
      <c r="V681" s="82"/>
      <c r="W681" s="82"/>
      <c r="X681" s="82"/>
      <c r="Y681" s="82"/>
      <c r="Z681" s="82"/>
      <c r="AA681" s="82"/>
      <c r="AB681" s="82"/>
      <c r="AC681" s="82"/>
      <c r="AD681" s="82"/>
      <c r="AE681" s="82"/>
      <c r="AF681" s="82"/>
      <c r="AG681" s="82"/>
      <c r="AH681" s="82"/>
      <c r="AI681" s="82"/>
      <c r="AJ681" s="82"/>
      <c r="AK681" s="82"/>
      <c r="AL681" s="82"/>
      <c r="AM681" s="82"/>
      <c r="AN681" s="82"/>
      <c r="AO681" s="82"/>
      <c r="AP681" s="82"/>
      <c r="AQ681" s="82"/>
      <c r="AR681" s="82"/>
      <c r="AS681" s="82"/>
      <c r="AT681" s="82"/>
      <c r="AU681" s="82"/>
    </row>
    <row r="682" spans="1:47" s="47" customFormat="1">
      <c r="A682" s="76"/>
      <c r="O682" s="82"/>
      <c r="P682" s="82"/>
      <c r="Q682" s="82"/>
      <c r="R682" s="82"/>
      <c r="S682" s="82"/>
      <c r="T682" s="82"/>
      <c r="U682" s="82"/>
      <c r="V682" s="82"/>
      <c r="W682" s="82"/>
      <c r="X682" s="82"/>
      <c r="Y682" s="82"/>
      <c r="Z682" s="82"/>
      <c r="AA682" s="82"/>
      <c r="AB682" s="82"/>
      <c r="AC682" s="82"/>
      <c r="AD682" s="82"/>
      <c r="AE682" s="82"/>
      <c r="AF682" s="82"/>
      <c r="AG682" s="82"/>
      <c r="AH682" s="82"/>
      <c r="AI682" s="82"/>
      <c r="AJ682" s="82"/>
      <c r="AK682" s="82"/>
      <c r="AL682" s="82"/>
      <c r="AM682" s="82"/>
      <c r="AN682" s="82"/>
      <c r="AO682" s="82"/>
      <c r="AP682" s="82"/>
      <c r="AQ682" s="82"/>
      <c r="AR682" s="82"/>
      <c r="AS682" s="82"/>
      <c r="AT682" s="82"/>
      <c r="AU682" s="82"/>
    </row>
    <row r="683" spans="1:47" s="47" customFormat="1">
      <c r="A683" s="76"/>
      <c r="O683" s="82"/>
      <c r="P683" s="82"/>
      <c r="Q683" s="82"/>
      <c r="R683" s="82"/>
      <c r="S683" s="82"/>
      <c r="T683" s="82"/>
      <c r="U683" s="82"/>
      <c r="V683" s="82"/>
      <c r="W683" s="82"/>
      <c r="X683" s="82"/>
      <c r="Y683" s="82"/>
      <c r="Z683" s="82"/>
      <c r="AA683" s="82"/>
      <c r="AB683" s="82"/>
      <c r="AC683" s="82"/>
      <c r="AD683" s="82"/>
      <c r="AE683" s="82"/>
      <c r="AF683" s="82"/>
      <c r="AG683" s="82"/>
      <c r="AH683" s="82"/>
      <c r="AI683" s="82"/>
      <c r="AJ683" s="82"/>
      <c r="AK683" s="82"/>
      <c r="AL683" s="82"/>
      <c r="AM683" s="82"/>
      <c r="AN683" s="82"/>
      <c r="AO683" s="82"/>
      <c r="AP683" s="82"/>
      <c r="AQ683" s="82"/>
      <c r="AR683" s="82"/>
      <c r="AS683" s="82"/>
      <c r="AT683" s="82"/>
      <c r="AU683" s="82"/>
    </row>
    <row r="684" spans="1:47" s="47" customFormat="1">
      <c r="A684" s="76"/>
      <c r="O684" s="82"/>
      <c r="P684" s="82"/>
      <c r="Q684" s="82"/>
      <c r="R684" s="82"/>
      <c r="S684" s="82"/>
      <c r="T684" s="82"/>
      <c r="U684" s="82"/>
      <c r="V684" s="82"/>
      <c r="W684" s="82"/>
      <c r="X684" s="82"/>
      <c r="Y684" s="82"/>
      <c r="Z684" s="82"/>
      <c r="AA684" s="82"/>
      <c r="AB684" s="82"/>
      <c r="AC684" s="82"/>
      <c r="AD684" s="82"/>
      <c r="AE684" s="82"/>
      <c r="AF684" s="82"/>
      <c r="AG684" s="82"/>
      <c r="AH684" s="82"/>
      <c r="AI684" s="82"/>
      <c r="AJ684" s="82"/>
      <c r="AK684" s="82"/>
      <c r="AL684" s="82"/>
      <c r="AM684" s="82"/>
      <c r="AN684" s="82"/>
      <c r="AO684" s="82"/>
      <c r="AP684" s="82"/>
      <c r="AQ684" s="82"/>
      <c r="AR684" s="82"/>
      <c r="AS684" s="82"/>
      <c r="AT684" s="82"/>
      <c r="AU684" s="82"/>
    </row>
    <row r="685" spans="1:47" s="47" customFormat="1">
      <c r="A685" s="76"/>
      <c r="O685" s="82"/>
      <c r="P685" s="82"/>
      <c r="Q685" s="82"/>
      <c r="R685" s="82"/>
      <c r="S685" s="82"/>
      <c r="T685" s="82"/>
      <c r="U685" s="82"/>
      <c r="V685" s="82"/>
      <c r="W685" s="82"/>
      <c r="X685" s="82"/>
      <c r="Y685" s="82"/>
      <c r="Z685" s="82"/>
      <c r="AA685" s="82"/>
      <c r="AB685" s="82"/>
      <c r="AC685" s="82"/>
      <c r="AD685" s="82"/>
      <c r="AE685" s="82"/>
      <c r="AF685" s="82"/>
      <c r="AG685" s="82"/>
      <c r="AH685" s="82"/>
      <c r="AI685" s="82"/>
      <c r="AJ685" s="82"/>
      <c r="AK685" s="82"/>
      <c r="AL685" s="82"/>
      <c r="AM685" s="82"/>
      <c r="AN685" s="82"/>
      <c r="AO685" s="82"/>
      <c r="AP685" s="82"/>
      <c r="AQ685" s="82"/>
      <c r="AR685" s="82"/>
      <c r="AS685" s="82"/>
      <c r="AT685" s="82"/>
      <c r="AU685" s="82"/>
    </row>
    <row r="686" spans="1:47" s="47" customFormat="1">
      <c r="A686" s="76"/>
      <c r="O686" s="82"/>
      <c r="P686" s="82"/>
      <c r="Q686" s="82"/>
      <c r="R686" s="82"/>
      <c r="S686" s="82"/>
      <c r="T686" s="82"/>
      <c r="U686" s="82"/>
      <c r="V686" s="82"/>
      <c r="W686" s="82"/>
      <c r="X686" s="82"/>
      <c r="Y686" s="82"/>
      <c r="Z686" s="82"/>
      <c r="AA686" s="82"/>
      <c r="AB686" s="82"/>
      <c r="AC686" s="82"/>
      <c r="AD686" s="82"/>
      <c r="AE686" s="82"/>
      <c r="AF686" s="82"/>
      <c r="AG686" s="82"/>
      <c r="AH686" s="82"/>
      <c r="AI686" s="82"/>
      <c r="AJ686" s="82"/>
      <c r="AK686" s="82"/>
      <c r="AL686" s="82"/>
      <c r="AM686" s="82"/>
      <c r="AN686" s="82"/>
      <c r="AO686" s="82"/>
      <c r="AP686" s="82"/>
      <c r="AQ686" s="82"/>
      <c r="AR686" s="82"/>
      <c r="AS686" s="82"/>
      <c r="AT686" s="82"/>
      <c r="AU686" s="82"/>
    </row>
    <row r="687" spans="1:47" s="47" customFormat="1">
      <c r="A687" s="76"/>
      <c r="O687" s="82"/>
      <c r="P687" s="82"/>
      <c r="Q687" s="82"/>
      <c r="R687" s="82"/>
      <c r="S687" s="82"/>
      <c r="T687" s="82"/>
      <c r="U687" s="82"/>
      <c r="V687" s="82"/>
      <c r="W687" s="82"/>
      <c r="X687" s="82"/>
      <c r="Y687" s="82"/>
      <c r="Z687" s="82"/>
      <c r="AA687" s="82"/>
      <c r="AB687" s="82"/>
      <c r="AC687" s="82"/>
      <c r="AD687" s="82"/>
      <c r="AE687" s="82"/>
      <c r="AF687" s="82"/>
      <c r="AG687" s="82"/>
      <c r="AH687" s="82"/>
      <c r="AI687" s="82"/>
      <c r="AJ687" s="82"/>
      <c r="AK687" s="82"/>
      <c r="AL687" s="82"/>
      <c r="AM687" s="82"/>
      <c r="AN687" s="82"/>
      <c r="AO687" s="82"/>
      <c r="AP687" s="82"/>
      <c r="AQ687" s="82"/>
      <c r="AR687" s="82"/>
      <c r="AS687" s="82"/>
      <c r="AT687" s="82"/>
      <c r="AU687" s="82"/>
    </row>
    <row r="688" spans="1:47" s="47" customFormat="1">
      <c r="A688" s="76"/>
      <c r="O688" s="82"/>
      <c r="P688" s="82"/>
      <c r="Q688" s="82"/>
      <c r="R688" s="82"/>
      <c r="S688" s="82"/>
      <c r="T688" s="82"/>
      <c r="U688" s="82"/>
      <c r="V688" s="82"/>
      <c r="W688" s="82"/>
      <c r="X688" s="82"/>
      <c r="Y688" s="82"/>
      <c r="Z688" s="82"/>
      <c r="AA688" s="82"/>
      <c r="AB688" s="82"/>
      <c r="AC688" s="82"/>
      <c r="AD688" s="82"/>
      <c r="AE688" s="82"/>
      <c r="AF688" s="82"/>
      <c r="AG688" s="82"/>
      <c r="AH688" s="82"/>
      <c r="AI688" s="82"/>
      <c r="AJ688" s="82"/>
      <c r="AK688" s="82"/>
      <c r="AL688" s="82"/>
      <c r="AM688" s="82"/>
      <c r="AN688" s="82"/>
      <c r="AO688" s="82"/>
      <c r="AP688" s="82"/>
      <c r="AQ688" s="82"/>
      <c r="AR688" s="82"/>
      <c r="AS688" s="82"/>
      <c r="AT688" s="82"/>
      <c r="AU688" s="82"/>
    </row>
    <row r="689" spans="1:47" s="47" customFormat="1">
      <c r="A689" s="76"/>
      <c r="O689" s="82"/>
      <c r="P689" s="82"/>
      <c r="Q689" s="82"/>
      <c r="R689" s="82"/>
      <c r="S689" s="82"/>
      <c r="T689" s="82"/>
      <c r="U689" s="82"/>
      <c r="V689" s="82"/>
      <c r="W689" s="82"/>
      <c r="X689" s="82"/>
      <c r="Y689" s="82"/>
      <c r="Z689" s="82"/>
      <c r="AA689" s="82"/>
      <c r="AB689" s="82"/>
      <c r="AC689" s="82"/>
      <c r="AD689" s="82"/>
      <c r="AE689" s="82"/>
      <c r="AF689" s="82"/>
      <c r="AG689" s="82"/>
      <c r="AH689" s="82"/>
      <c r="AI689" s="82"/>
      <c r="AJ689" s="82"/>
      <c r="AK689" s="82"/>
      <c r="AL689" s="82"/>
      <c r="AM689" s="82"/>
      <c r="AN689" s="82"/>
      <c r="AO689" s="82"/>
      <c r="AP689" s="82"/>
      <c r="AQ689" s="82"/>
      <c r="AR689" s="82"/>
      <c r="AS689" s="82"/>
      <c r="AT689" s="82"/>
      <c r="AU689" s="82"/>
    </row>
    <row r="690" spans="1:47" s="47" customFormat="1">
      <c r="A690" s="76"/>
      <c r="O690" s="82"/>
      <c r="P690" s="82"/>
      <c r="Q690" s="82"/>
      <c r="R690" s="82"/>
      <c r="S690" s="82"/>
      <c r="T690" s="82"/>
      <c r="U690" s="82"/>
      <c r="V690" s="82"/>
      <c r="W690" s="82"/>
      <c r="X690" s="82"/>
      <c r="Y690" s="82"/>
      <c r="Z690" s="82"/>
      <c r="AA690" s="82"/>
      <c r="AB690" s="82"/>
      <c r="AC690" s="82"/>
      <c r="AD690" s="82"/>
      <c r="AE690" s="82"/>
      <c r="AF690" s="82"/>
      <c r="AG690" s="82"/>
      <c r="AH690" s="82"/>
      <c r="AI690" s="82"/>
      <c r="AJ690" s="82"/>
      <c r="AK690" s="82"/>
      <c r="AL690" s="82"/>
      <c r="AM690" s="82"/>
      <c r="AN690" s="82"/>
      <c r="AO690" s="82"/>
      <c r="AP690" s="82"/>
      <c r="AQ690" s="82"/>
      <c r="AR690" s="82"/>
      <c r="AS690" s="82"/>
      <c r="AT690" s="82"/>
      <c r="AU690" s="82"/>
    </row>
    <row r="691" spans="1:47" s="47" customFormat="1">
      <c r="A691" s="76"/>
      <c r="O691" s="82"/>
      <c r="P691" s="82"/>
      <c r="Q691" s="82"/>
      <c r="R691" s="82"/>
      <c r="S691" s="82"/>
      <c r="T691" s="82"/>
      <c r="U691" s="82"/>
      <c r="V691" s="82"/>
      <c r="W691" s="82"/>
      <c r="X691" s="82"/>
      <c r="Y691" s="82"/>
      <c r="Z691" s="82"/>
      <c r="AA691" s="82"/>
      <c r="AB691" s="82"/>
      <c r="AC691" s="82"/>
      <c r="AD691" s="82"/>
      <c r="AE691" s="82"/>
      <c r="AF691" s="82"/>
      <c r="AG691" s="82"/>
      <c r="AH691" s="82"/>
      <c r="AI691" s="82"/>
      <c r="AJ691" s="82"/>
      <c r="AK691" s="82"/>
      <c r="AL691" s="82"/>
      <c r="AM691" s="82"/>
      <c r="AN691" s="82"/>
      <c r="AO691" s="82"/>
      <c r="AP691" s="82"/>
      <c r="AQ691" s="82"/>
      <c r="AR691" s="82"/>
      <c r="AS691" s="82"/>
      <c r="AT691" s="82"/>
      <c r="AU691" s="82"/>
    </row>
    <row r="692" spans="1:47" s="47" customFormat="1">
      <c r="A692" s="76"/>
      <c r="O692" s="82"/>
      <c r="P692" s="82"/>
      <c r="Q692" s="82"/>
      <c r="R692" s="82"/>
      <c r="S692" s="82"/>
      <c r="T692" s="82"/>
      <c r="U692" s="82"/>
      <c r="V692" s="82"/>
      <c r="W692" s="82"/>
      <c r="X692" s="82"/>
      <c r="Y692" s="82"/>
      <c r="Z692" s="82"/>
      <c r="AA692" s="82"/>
      <c r="AB692" s="82"/>
      <c r="AC692" s="82"/>
      <c r="AD692" s="82"/>
      <c r="AE692" s="82"/>
      <c r="AF692" s="82"/>
      <c r="AG692" s="82"/>
      <c r="AH692" s="82"/>
      <c r="AI692" s="82"/>
      <c r="AJ692" s="82"/>
      <c r="AK692" s="82"/>
      <c r="AL692" s="82"/>
      <c r="AM692" s="82"/>
      <c r="AN692" s="82"/>
      <c r="AO692" s="82"/>
      <c r="AP692" s="82"/>
      <c r="AQ692" s="82"/>
      <c r="AR692" s="82"/>
      <c r="AS692" s="82"/>
      <c r="AT692" s="82"/>
      <c r="AU692" s="82"/>
    </row>
    <row r="693" spans="1:47" s="47" customFormat="1">
      <c r="A693" s="76"/>
      <c r="O693" s="82"/>
      <c r="P693" s="82"/>
      <c r="Q693" s="82"/>
      <c r="R693" s="82"/>
      <c r="S693" s="82"/>
      <c r="T693" s="82"/>
      <c r="U693" s="82"/>
      <c r="V693" s="82"/>
      <c r="W693" s="82"/>
      <c r="X693" s="82"/>
      <c r="Y693" s="82"/>
      <c r="Z693" s="82"/>
      <c r="AA693" s="82"/>
      <c r="AB693" s="82"/>
      <c r="AC693" s="82"/>
      <c r="AD693" s="82"/>
      <c r="AE693" s="82"/>
      <c r="AF693" s="82"/>
      <c r="AG693" s="82"/>
      <c r="AH693" s="82"/>
      <c r="AI693" s="82"/>
      <c r="AJ693" s="82"/>
      <c r="AK693" s="82"/>
      <c r="AL693" s="82"/>
      <c r="AM693" s="82"/>
      <c r="AN693" s="82"/>
      <c r="AO693" s="82"/>
      <c r="AP693" s="82"/>
      <c r="AQ693" s="82"/>
      <c r="AR693" s="82"/>
      <c r="AS693" s="82"/>
      <c r="AT693" s="82"/>
      <c r="AU693" s="82"/>
    </row>
    <row r="694" spans="1:47" s="47" customFormat="1">
      <c r="A694" s="76"/>
      <c r="O694" s="82"/>
      <c r="P694" s="82"/>
      <c r="Q694" s="82"/>
      <c r="R694" s="82"/>
      <c r="S694" s="82"/>
      <c r="T694" s="82"/>
      <c r="U694" s="82"/>
      <c r="V694" s="82"/>
      <c r="W694" s="82"/>
      <c r="X694" s="82"/>
      <c r="Y694" s="82"/>
      <c r="Z694" s="82"/>
      <c r="AA694" s="82"/>
      <c r="AB694" s="82"/>
      <c r="AC694" s="82"/>
      <c r="AD694" s="82"/>
      <c r="AE694" s="82"/>
      <c r="AF694" s="82"/>
      <c r="AG694" s="82"/>
      <c r="AH694" s="82"/>
      <c r="AI694" s="82"/>
      <c r="AJ694" s="82"/>
      <c r="AK694" s="82"/>
      <c r="AL694" s="82"/>
      <c r="AM694" s="82"/>
      <c r="AN694" s="82"/>
      <c r="AO694" s="82"/>
      <c r="AP694" s="82"/>
      <c r="AQ694" s="82"/>
      <c r="AR694" s="82"/>
      <c r="AS694" s="82"/>
      <c r="AT694" s="82"/>
      <c r="AU694" s="82"/>
    </row>
    <row r="695" spans="1:47" s="47" customFormat="1">
      <c r="A695" s="76"/>
      <c r="O695" s="82"/>
      <c r="P695" s="82"/>
      <c r="Q695" s="82"/>
      <c r="R695" s="82"/>
      <c r="S695" s="82"/>
      <c r="T695" s="82"/>
      <c r="U695" s="82"/>
      <c r="V695" s="82"/>
      <c r="W695" s="82"/>
      <c r="X695" s="82"/>
      <c r="Y695" s="82"/>
      <c r="Z695" s="82"/>
      <c r="AA695" s="82"/>
      <c r="AB695" s="82"/>
      <c r="AC695" s="82"/>
      <c r="AD695" s="82"/>
      <c r="AE695" s="82"/>
      <c r="AF695" s="82"/>
      <c r="AG695" s="82"/>
      <c r="AH695" s="82"/>
      <c r="AI695" s="82"/>
      <c r="AJ695" s="82"/>
      <c r="AK695" s="82"/>
      <c r="AL695" s="82"/>
      <c r="AM695" s="82"/>
      <c r="AN695" s="82"/>
      <c r="AO695" s="82"/>
      <c r="AP695" s="82"/>
      <c r="AQ695" s="82"/>
      <c r="AR695" s="82"/>
      <c r="AS695" s="82"/>
      <c r="AT695" s="82"/>
      <c r="AU695" s="82"/>
    </row>
    <row r="696" spans="1:47" s="47" customFormat="1">
      <c r="A696" s="76"/>
      <c r="O696" s="82"/>
      <c r="P696" s="82"/>
      <c r="Q696" s="82"/>
      <c r="R696" s="82"/>
      <c r="S696" s="82"/>
      <c r="T696" s="82"/>
      <c r="U696" s="82"/>
      <c r="V696" s="82"/>
      <c r="W696" s="82"/>
      <c r="X696" s="82"/>
      <c r="Y696" s="82"/>
      <c r="Z696" s="82"/>
      <c r="AA696" s="82"/>
      <c r="AB696" s="82"/>
      <c r="AC696" s="82"/>
      <c r="AD696" s="82"/>
      <c r="AE696" s="82"/>
      <c r="AF696" s="82"/>
      <c r="AG696" s="82"/>
      <c r="AH696" s="82"/>
      <c r="AI696" s="82"/>
      <c r="AJ696" s="82"/>
      <c r="AK696" s="82"/>
      <c r="AL696" s="82"/>
      <c r="AM696" s="82"/>
      <c r="AN696" s="82"/>
      <c r="AO696" s="82"/>
      <c r="AP696" s="82"/>
      <c r="AQ696" s="82"/>
      <c r="AR696" s="82"/>
      <c r="AS696" s="82"/>
      <c r="AT696" s="82"/>
      <c r="AU696" s="82"/>
    </row>
    <row r="697" spans="1:47" s="47" customFormat="1">
      <c r="A697" s="76"/>
      <c r="O697" s="82"/>
      <c r="P697" s="82"/>
      <c r="Q697" s="82"/>
      <c r="R697" s="82"/>
      <c r="S697" s="82"/>
      <c r="T697" s="82"/>
      <c r="U697" s="82"/>
      <c r="V697" s="82"/>
      <c r="W697" s="82"/>
      <c r="X697" s="82"/>
      <c r="Y697" s="82"/>
      <c r="Z697" s="82"/>
      <c r="AA697" s="82"/>
      <c r="AB697" s="82"/>
      <c r="AC697" s="82"/>
      <c r="AD697" s="82"/>
      <c r="AE697" s="82"/>
      <c r="AF697" s="82"/>
      <c r="AG697" s="82"/>
      <c r="AH697" s="82"/>
      <c r="AI697" s="82"/>
      <c r="AJ697" s="82"/>
      <c r="AK697" s="82"/>
      <c r="AL697" s="82"/>
      <c r="AM697" s="82"/>
      <c r="AN697" s="82"/>
      <c r="AO697" s="82"/>
      <c r="AP697" s="82"/>
      <c r="AQ697" s="82"/>
      <c r="AR697" s="82"/>
      <c r="AS697" s="82"/>
      <c r="AT697" s="82"/>
      <c r="AU697" s="82"/>
    </row>
    <row r="698" spans="1:47" s="47" customFormat="1">
      <c r="A698" s="76"/>
      <c r="O698" s="82"/>
      <c r="P698" s="82"/>
      <c r="Q698" s="82"/>
      <c r="R698" s="82"/>
      <c r="S698" s="82"/>
      <c r="T698" s="82"/>
      <c r="U698" s="82"/>
      <c r="V698" s="82"/>
      <c r="W698" s="82"/>
      <c r="X698" s="82"/>
      <c r="Y698" s="82"/>
      <c r="Z698" s="82"/>
      <c r="AA698" s="82"/>
      <c r="AB698" s="82"/>
      <c r="AC698" s="82"/>
      <c r="AD698" s="82"/>
      <c r="AE698" s="82"/>
      <c r="AF698" s="82"/>
      <c r="AG698" s="82"/>
      <c r="AH698" s="82"/>
      <c r="AI698" s="82"/>
      <c r="AJ698" s="82"/>
      <c r="AK698" s="82"/>
      <c r="AL698" s="82"/>
      <c r="AM698" s="82"/>
      <c r="AN698" s="82"/>
      <c r="AO698" s="82"/>
      <c r="AP698" s="82"/>
      <c r="AQ698" s="82"/>
      <c r="AR698" s="82"/>
      <c r="AS698" s="82"/>
      <c r="AT698" s="82"/>
      <c r="AU698" s="82"/>
    </row>
    <row r="699" spans="1:47" s="47" customFormat="1">
      <c r="A699" s="76"/>
      <c r="O699" s="82"/>
      <c r="P699" s="82"/>
      <c r="Q699" s="82"/>
      <c r="R699" s="82"/>
      <c r="S699" s="82"/>
      <c r="T699" s="82"/>
      <c r="U699" s="82"/>
      <c r="V699" s="82"/>
      <c r="W699" s="82"/>
      <c r="X699" s="82"/>
      <c r="Y699" s="82"/>
      <c r="Z699" s="82"/>
      <c r="AA699" s="82"/>
      <c r="AB699" s="82"/>
      <c r="AC699" s="82"/>
      <c r="AD699" s="82"/>
      <c r="AE699" s="82"/>
      <c r="AF699" s="82"/>
      <c r="AG699" s="82"/>
      <c r="AH699" s="82"/>
      <c r="AI699" s="82"/>
      <c r="AJ699" s="82"/>
      <c r="AK699" s="82"/>
      <c r="AL699" s="82"/>
      <c r="AM699" s="82"/>
      <c r="AN699" s="82"/>
      <c r="AO699" s="82"/>
      <c r="AP699" s="82"/>
      <c r="AQ699" s="82"/>
      <c r="AR699" s="82"/>
      <c r="AS699" s="82"/>
      <c r="AT699" s="82"/>
      <c r="AU699" s="82"/>
    </row>
    <row r="700" spans="1:47" s="47" customFormat="1">
      <c r="A700" s="76"/>
      <c r="O700" s="82"/>
      <c r="P700" s="82"/>
      <c r="Q700" s="82"/>
      <c r="R700" s="82"/>
      <c r="S700" s="82"/>
      <c r="T700" s="82"/>
      <c r="U700" s="82"/>
      <c r="V700" s="82"/>
      <c r="W700" s="82"/>
      <c r="X700" s="82"/>
      <c r="Y700" s="82"/>
      <c r="Z700" s="82"/>
      <c r="AA700" s="82"/>
      <c r="AB700" s="82"/>
      <c r="AC700" s="82"/>
      <c r="AD700" s="82"/>
      <c r="AE700" s="82"/>
      <c r="AF700" s="82"/>
      <c r="AG700" s="82"/>
      <c r="AH700" s="82"/>
      <c r="AI700" s="82"/>
      <c r="AJ700" s="82"/>
      <c r="AK700" s="82"/>
      <c r="AL700" s="82"/>
      <c r="AM700" s="82"/>
      <c r="AN700" s="82"/>
      <c r="AO700" s="82"/>
      <c r="AP700" s="82"/>
      <c r="AQ700" s="82"/>
      <c r="AR700" s="82"/>
      <c r="AS700" s="82"/>
      <c r="AT700" s="82"/>
      <c r="AU700" s="82"/>
    </row>
    <row r="701" spans="1:47" s="47" customFormat="1">
      <c r="A701" s="76"/>
      <c r="O701" s="82"/>
      <c r="P701" s="82"/>
      <c r="Q701" s="82"/>
      <c r="R701" s="82"/>
      <c r="S701" s="82"/>
      <c r="T701" s="82"/>
      <c r="U701" s="82"/>
      <c r="V701" s="82"/>
      <c r="W701" s="82"/>
      <c r="X701" s="82"/>
      <c r="Y701" s="82"/>
      <c r="Z701" s="82"/>
      <c r="AA701" s="82"/>
      <c r="AB701" s="82"/>
      <c r="AC701" s="82"/>
      <c r="AD701" s="82"/>
      <c r="AE701" s="82"/>
      <c r="AF701" s="82"/>
      <c r="AG701" s="82"/>
      <c r="AH701" s="82"/>
      <c r="AI701" s="82"/>
      <c r="AJ701" s="82"/>
      <c r="AK701" s="82"/>
      <c r="AL701" s="82"/>
      <c r="AM701" s="82"/>
      <c r="AN701" s="82"/>
      <c r="AO701" s="82"/>
      <c r="AP701" s="82"/>
      <c r="AQ701" s="82"/>
      <c r="AR701" s="82"/>
      <c r="AS701" s="82"/>
      <c r="AT701" s="82"/>
      <c r="AU701" s="82"/>
    </row>
    <row r="702" spans="1:47" s="47" customFormat="1">
      <c r="A702" s="76"/>
      <c r="O702" s="82"/>
      <c r="P702" s="82"/>
      <c r="Q702" s="82"/>
      <c r="R702" s="82"/>
      <c r="S702" s="82"/>
      <c r="T702" s="82"/>
      <c r="U702" s="82"/>
      <c r="V702" s="82"/>
      <c r="W702" s="82"/>
      <c r="X702" s="82"/>
      <c r="Y702" s="82"/>
      <c r="Z702" s="82"/>
      <c r="AA702" s="82"/>
      <c r="AB702" s="82"/>
      <c r="AC702" s="82"/>
      <c r="AD702" s="82"/>
      <c r="AE702" s="82"/>
      <c r="AF702" s="82"/>
      <c r="AG702" s="82"/>
      <c r="AH702" s="82"/>
      <c r="AI702" s="82"/>
      <c r="AJ702" s="82"/>
      <c r="AK702" s="82"/>
      <c r="AL702" s="82"/>
      <c r="AM702" s="82"/>
      <c r="AN702" s="82"/>
      <c r="AO702" s="82"/>
      <c r="AP702" s="82"/>
      <c r="AQ702" s="82"/>
      <c r="AR702" s="82"/>
      <c r="AS702" s="82"/>
      <c r="AT702" s="82"/>
      <c r="AU702" s="82"/>
    </row>
    <row r="703" spans="1:47" s="47" customFormat="1">
      <c r="A703" s="76"/>
      <c r="O703" s="82"/>
      <c r="P703" s="82"/>
      <c r="Q703" s="82"/>
      <c r="R703" s="82"/>
      <c r="S703" s="82"/>
      <c r="T703" s="82"/>
      <c r="U703" s="82"/>
      <c r="V703" s="82"/>
      <c r="W703" s="82"/>
      <c r="X703" s="82"/>
      <c r="Y703" s="82"/>
      <c r="Z703" s="82"/>
      <c r="AA703" s="82"/>
      <c r="AB703" s="82"/>
      <c r="AC703" s="82"/>
      <c r="AD703" s="82"/>
      <c r="AE703" s="82"/>
      <c r="AF703" s="82"/>
      <c r="AG703" s="82"/>
      <c r="AH703" s="82"/>
      <c r="AI703" s="82"/>
      <c r="AJ703" s="82"/>
      <c r="AK703" s="82"/>
      <c r="AL703" s="82"/>
      <c r="AM703" s="82"/>
      <c r="AN703" s="82"/>
      <c r="AO703" s="82"/>
      <c r="AP703" s="82"/>
      <c r="AQ703" s="82"/>
      <c r="AR703" s="82"/>
      <c r="AS703" s="82"/>
      <c r="AT703" s="82"/>
      <c r="AU703" s="82"/>
    </row>
    <row r="704" spans="1:47" s="47" customFormat="1">
      <c r="A704" s="76"/>
      <c r="O704" s="82"/>
      <c r="P704" s="82"/>
      <c r="Q704" s="82"/>
      <c r="R704" s="82"/>
      <c r="S704" s="82"/>
      <c r="T704" s="82"/>
      <c r="U704" s="82"/>
      <c r="V704" s="82"/>
      <c r="W704" s="82"/>
      <c r="X704" s="82"/>
      <c r="Y704" s="82"/>
      <c r="Z704" s="82"/>
      <c r="AA704" s="82"/>
      <c r="AB704" s="82"/>
      <c r="AC704" s="82"/>
      <c r="AD704" s="82"/>
      <c r="AE704" s="82"/>
      <c r="AF704" s="82"/>
      <c r="AG704" s="82"/>
      <c r="AH704" s="82"/>
      <c r="AI704" s="82"/>
      <c r="AJ704" s="82"/>
      <c r="AK704" s="82"/>
      <c r="AL704" s="82"/>
      <c r="AM704" s="82"/>
      <c r="AN704" s="82"/>
      <c r="AO704" s="82"/>
      <c r="AP704" s="82"/>
      <c r="AQ704" s="82"/>
      <c r="AR704" s="82"/>
      <c r="AS704" s="82"/>
      <c r="AT704" s="82"/>
      <c r="AU704" s="82"/>
    </row>
    <row r="705" spans="1:47" s="47" customFormat="1">
      <c r="A705" s="76"/>
      <c r="O705" s="82"/>
      <c r="P705" s="82"/>
      <c r="Q705" s="82"/>
      <c r="R705" s="82"/>
      <c r="S705" s="82"/>
      <c r="T705" s="82"/>
      <c r="U705" s="82"/>
      <c r="V705" s="82"/>
      <c r="W705" s="82"/>
      <c r="X705" s="82"/>
      <c r="Y705" s="82"/>
      <c r="Z705" s="82"/>
      <c r="AA705" s="82"/>
      <c r="AB705" s="82"/>
      <c r="AC705" s="82"/>
      <c r="AD705" s="82"/>
      <c r="AE705" s="82"/>
      <c r="AF705" s="82"/>
      <c r="AG705" s="82"/>
      <c r="AH705" s="82"/>
      <c r="AI705" s="82"/>
      <c r="AJ705" s="82"/>
      <c r="AK705" s="82"/>
      <c r="AL705" s="82"/>
      <c r="AM705" s="82"/>
      <c r="AN705" s="82"/>
      <c r="AO705" s="82"/>
      <c r="AP705" s="82"/>
      <c r="AQ705" s="82"/>
      <c r="AR705" s="82"/>
      <c r="AS705" s="82"/>
      <c r="AT705" s="82"/>
      <c r="AU705" s="82"/>
    </row>
    <row r="706" spans="1:47" s="47" customFormat="1">
      <c r="A706" s="76"/>
      <c r="O706" s="82"/>
      <c r="P706" s="82"/>
      <c r="Q706" s="82"/>
      <c r="R706" s="82"/>
      <c r="S706" s="82"/>
      <c r="T706" s="82"/>
      <c r="U706" s="82"/>
      <c r="V706" s="82"/>
      <c r="W706" s="82"/>
      <c r="X706" s="82"/>
      <c r="Y706" s="82"/>
      <c r="Z706" s="82"/>
      <c r="AA706" s="82"/>
      <c r="AB706" s="82"/>
      <c r="AC706" s="82"/>
      <c r="AD706" s="82"/>
      <c r="AE706" s="82"/>
      <c r="AF706" s="82"/>
      <c r="AG706" s="82"/>
      <c r="AH706" s="82"/>
      <c r="AI706" s="82"/>
      <c r="AJ706" s="82"/>
      <c r="AK706" s="82"/>
      <c r="AL706" s="82"/>
      <c r="AM706" s="82"/>
      <c r="AN706" s="82"/>
      <c r="AO706" s="82"/>
      <c r="AP706" s="82"/>
      <c r="AQ706" s="82"/>
      <c r="AR706" s="82"/>
      <c r="AS706" s="82"/>
      <c r="AT706" s="82"/>
      <c r="AU706" s="82"/>
    </row>
    <row r="707" spans="1:47" s="47" customFormat="1">
      <c r="A707" s="76"/>
      <c r="O707" s="82"/>
      <c r="P707" s="82"/>
      <c r="Q707" s="82"/>
      <c r="R707" s="82"/>
      <c r="S707" s="82"/>
      <c r="T707" s="82"/>
      <c r="U707" s="82"/>
      <c r="V707" s="82"/>
      <c r="W707" s="82"/>
      <c r="X707" s="82"/>
      <c r="Y707" s="82"/>
      <c r="Z707" s="82"/>
      <c r="AA707" s="82"/>
      <c r="AB707" s="82"/>
      <c r="AC707" s="82"/>
      <c r="AD707" s="82"/>
      <c r="AE707" s="82"/>
      <c r="AF707" s="82"/>
      <c r="AG707" s="82"/>
      <c r="AH707" s="82"/>
      <c r="AI707" s="82"/>
      <c r="AJ707" s="82"/>
      <c r="AK707" s="82"/>
      <c r="AL707" s="82"/>
      <c r="AM707" s="82"/>
      <c r="AN707" s="82"/>
      <c r="AO707" s="82"/>
      <c r="AP707" s="82"/>
      <c r="AQ707" s="82"/>
      <c r="AR707" s="82"/>
      <c r="AS707" s="82"/>
      <c r="AT707" s="82"/>
      <c r="AU707" s="82"/>
    </row>
    <row r="708" spans="1:47" s="47" customFormat="1">
      <c r="A708" s="76"/>
      <c r="O708" s="82"/>
      <c r="P708" s="82"/>
      <c r="Q708" s="82"/>
      <c r="R708" s="82"/>
      <c r="S708" s="82"/>
      <c r="T708" s="82"/>
      <c r="U708" s="82"/>
      <c r="V708" s="82"/>
      <c r="W708" s="82"/>
      <c r="X708" s="82"/>
      <c r="Y708" s="82"/>
      <c r="Z708" s="82"/>
      <c r="AA708" s="82"/>
      <c r="AB708" s="82"/>
      <c r="AC708" s="82"/>
      <c r="AD708" s="82"/>
      <c r="AE708" s="82"/>
      <c r="AF708" s="82"/>
      <c r="AG708" s="82"/>
      <c r="AH708" s="82"/>
      <c r="AI708" s="82"/>
      <c r="AJ708" s="82"/>
      <c r="AK708" s="82"/>
      <c r="AL708" s="82"/>
      <c r="AM708" s="82"/>
      <c r="AN708" s="82"/>
      <c r="AO708" s="82"/>
      <c r="AP708" s="82"/>
      <c r="AQ708" s="82"/>
      <c r="AR708" s="82"/>
      <c r="AS708" s="82"/>
      <c r="AT708" s="82"/>
      <c r="AU708" s="82"/>
    </row>
    <row r="709" spans="1:47" s="47" customFormat="1">
      <c r="A709" s="76"/>
      <c r="O709" s="82"/>
      <c r="P709" s="82"/>
      <c r="Q709" s="82"/>
      <c r="R709" s="82"/>
      <c r="S709" s="82"/>
      <c r="T709" s="82"/>
      <c r="U709" s="82"/>
      <c r="V709" s="82"/>
      <c r="W709" s="82"/>
      <c r="X709" s="82"/>
      <c r="Y709" s="82"/>
      <c r="Z709" s="82"/>
      <c r="AA709" s="82"/>
      <c r="AB709" s="82"/>
      <c r="AC709" s="82"/>
      <c r="AD709" s="82"/>
      <c r="AE709" s="82"/>
      <c r="AF709" s="82"/>
      <c r="AG709" s="82"/>
      <c r="AH709" s="82"/>
      <c r="AI709" s="82"/>
      <c r="AJ709" s="82"/>
      <c r="AK709" s="82"/>
      <c r="AL709" s="82"/>
      <c r="AM709" s="82"/>
      <c r="AN709" s="82"/>
      <c r="AO709" s="82"/>
      <c r="AP709" s="82"/>
      <c r="AQ709" s="82"/>
      <c r="AR709" s="82"/>
      <c r="AS709" s="82"/>
      <c r="AT709" s="82"/>
      <c r="AU709" s="82"/>
    </row>
    <row r="710" spans="1:47" s="47" customFormat="1">
      <c r="A710" s="76"/>
      <c r="O710" s="82"/>
      <c r="P710" s="82"/>
      <c r="Q710" s="82"/>
      <c r="R710" s="82"/>
      <c r="S710" s="82"/>
      <c r="T710" s="82"/>
      <c r="U710" s="82"/>
      <c r="V710" s="82"/>
      <c r="W710" s="82"/>
      <c r="X710" s="82"/>
      <c r="Y710" s="82"/>
      <c r="Z710" s="82"/>
      <c r="AA710" s="82"/>
      <c r="AB710" s="82"/>
      <c r="AC710" s="82"/>
      <c r="AD710" s="82"/>
      <c r="AE710" s="82"/>
      <c r="AF710" s="82"/>
      <c r="AG710" s="82"/>
      <c r="AH710" s="82"/>
      <c r="AI710" s="82"/>
      <c r="AJ710" s="82"/>
      <c r="AK710" s="82"/>
      <c r="AL710" s="82"/>
      <c r="AM710" s="82"/>
      <c r="AN710" s="82"/>
      <c r="AO710" s="82"/>
      <c r="AP710" s="82"/>
      <c r="AQ710" s="82"/>
      <c r="AR710" s="82"/>
      <c r="AS710" s="82"/>
      <c r="AT710" s="82"/>
      <c r="AU710" s="82"/>
    </row>
    <row r="711" spans="1:47" s="47" customFormat="1">
      <c r="A711" s="76"/>
      <c r="O711" s="82"/>
      <c r="P711" s="82"/>
      <c r="Q711" s="82"/>
      <c r="R711" s="82"/>
      <c r="S711" s="82"/>
      <c r="T711" s="82"/>
      <c r="U711" s="82"/>
      <c r="V711" s="82"/>
      <c r="W711" s="82"/>
      <c r="X711" s="82"/>
      <c r="Y711" s="82"/>
      <c r="Z711" s="82"/>
      <c r="AA711" s="82"/>
      <c r="AB711" s="82"/>
      <c r="AC711" s="82"/>
      <c r="AD711" s="82"/>
      <c r="AE711" s="82"/>
      <c r="AF711" s="82"/>
      <c r="AG711" s="82"/>
      <c r="AH711" s="82"/>
      <c r="AI711" s="82"/>
      <c r="AJ711" s="82"/>
      <c r="AK711" s="82"/>
      <c r="AL711" s="82"/>
      <c r="AM711" s="82"/>
      <c r="AN711" s="82"/>
      <c r="AO711" s="82"/>
      <c r="AP711" s="82"/>
      <c r="AQ711" s="82"/>
      <c r="AR711" s="82"/>
      <c r="AS711" s="82"/>
      <c r="AT711" s="82"/>
      <c r="AU711" s="82"/>
    </row>
    <row r="712" spans="1:47" s="47" customFormat="1">
      <c r="A712" s="76"/>
      <c r="O712" s="82"/>
      <c r="P712" s="82"/>
      <c r="Q712" s="82"/>
      <c r="R712" s="82"/>
      <c r="S712" s="82"/>
      <c r="T712" s="82"/>
      <c r="U712" s="82"/>
      <c r="V712" s="82"/>
      <c r="W712" s="82"/>
      <c r="X712" s="82"/>
      <c r="Y712" s="82"/>
      <c r="Z712" s="82"/>
      <c r="AA712" s="82"/>
      <c r="AB712" s="82"/>
      <c r="AC712" s="82"/>
      <c r="AD712" s="82"/>
      <c r="AE712" s="82"/>
      <c r="AF712" s="82"/>
      <c r="AG712" s="82"/>
      <c r="AH712" s="82"/>
      <c r="AI712" s="82"/>
      <c r="AJ712" s="82"/>
      <c r="AK712" s="82"/>
      <c r="AL712" s="82"/>
      <c r="AM712" s="82"/>
      <c r="AN712" s="82"/>
      <c r="AO712" s="82"/>
      <c r="AP712" s="82"/>
      <c r="AQ712" s="82"/>
      <c r="AR712" s="82"/>
      <c r="AS712" s="82"/>
      <c r="AT712" s="82"/>
      <c r="AU712" s="82"/>
    </row>
    <row r="713" spans="1:47" s="47" customFormat="1">
      <c r="A713" s="76"/>
      <c r="O713" s="82"/>
      <c r="P713" s="82"/>
      <c r="Q713" s="82"/>
      <c r="R713" s="82"/>
      <c r="S713" s="82"/>
      <c r="T713" s="82"/>
      <c r="U713" s="82"/>
      <c r="V713" s="82"/>
      <c r="W713" s="82"/>
      <c r="X713" s="82"/>
      <c r="Y713" s="82"/>
      <c r="Z713" s="82"/>
      <c r="AA713" s="82"/>
      <c r="AB713" s="82"/>
      <c r="AC713" s="82"/>
      <c r="AD713" s="82"/>
      <c r="AE713" s="82"/>
      <c r="AF713" s="82"/>
      <c r="AG713" s="82"/>
      <c r="AH713" s="82"/>
      <c r="AI713" s="82"/>
      <c r="AJ713" s="82"/>
      <c r="AK713" s="82"/>
      <c r="AL713" s="82"/>
      <c r="AM713" s="82"/>
      <c r="AN713" s="82"/>
      <c r="AO713" s="82"/>
      <c r="AP713" s="82"/>
      <c r="AQ713" s="82"/>
      <c r="AR713" s="82"/>
      <c r="AS713" s="82"/>
      <c r="AT713" s="82"/>
      <c r="AU713" s="82"/>
    </row>
    <row r="714" spans="1:47" s="47" customFormat="1">
      <c r="A714" s="76"/>
      <c r="O714" s="82"/>
      <c r="P714" s="82"/>
      <c r="Q714" s="82"/>
      <c r="R714" s="82"/>
      <c r="S714" s="82"/>
      <c r="T714" s="82"/>
      <c r="U714" s="82"/>
      <c r="V714" s="82"/>
      <c r="W714" s="82"/>
      <c r="X714" s="82"/>
      <c r="Y714" s="82"/>
      <c r="Z714" s="82"/>
      <c r="AA714" s="82"/>
      <c r="AB714" s="82"/>
      <c r="AC714" s="82"/>
      <c r="AD714" s="82"/>
      <c r="AE714" s="82"/>
      <c r="AF714" s="82"/>
      <c r="AG714" s="82"/>
      <c r="AH714" s="82"/>
      <c r="AI714" s="82"/>
      <c r="AJ714" s="82"/>
      <c r="AK714" s="82"/>
      <c r="AL714" s="82"/>
      <c r="AM714" s="82"/>
      <c r="AN714" s="82"/>
      <c r="AO714" s="82"/>
      <c r="AP714" s="82"/>
      <c r="AQ714" s="82"/>
      <c r="AR714" s="82"/>
      <c r="AS714" s="82"/>
      <c r="AT714" s="82"/>
      <c r="AU714" s="82"/>
    </row>
    <row r="715" spans="1:47" s="47" customFormat="1">
      <c r="A715" s="76"/>
      <c r="O715" s="82"/>
      <c r="P715" s="82"/>
      <c r="Q715" s="82"/>
      <c r="R715" s="82"/>
      <c r="S715" s="82"/>
      <c r="T715" s="82"/>
      <c r="U715" s="82"/>
      <c r="V715" s="82"/>
      <c r="W715" s="82"/>
      <c r="X715" s="82"/>
      <c r="Y715" s="82"/>
      <c r="Z715" s="82"/>
      <c r="AA715" s="82"/>
      <c r="AB715" s="82"/>
      <c r="AC715" s="82"/>
      <c r="AD715" s="82"/>
      <c r="AE715" s="82"/>
      <c r="AF715" s="82"/>
      <c r="AG715" s="82"/>
      <c r="AH715" s="82"/>
      <c r="AI715" s="82"/>
      <c r="AJ715" s="82"/>
      <c r="AK715" s="82"/>
      <c r="AL715" s="82"/>
      <c r="AM715" s="82"/>
      <c r="AN715" s="82"/>
      <c r="AO715" s="82"/>
      <c r="AP715" s="82"/>
      <c r="AQ715" s="82"/>
      <c r="AR715" s="82"/>
      <c r="AS715" s="82"/>
      <c r="AT715" s="82"/>
      <c r="AU715" s="82"/>
    </row>
    <row r="716" spans="1:47" s="47" customFormat="1">
      <c r="A716" s="76"/>
      <c r="O716" s="82"/>
      <c r="P716" s="82"/>
      <c r="Q716" s="82"/>
      <c r="R716" s="82"/>
      <c r="S716" s="82"/>
      <c r="T716" s="82"/>
      <c r="U716" s="82"/>
      <c r="V716" s="82"/>
      <c r="W716" s="82"/>
      <c r="X716" s="82"/>
      <c r="Y716" s="82"/>
      <c r="Z716" s="82"/>
      <c r="AA716" s="82"/>
      <c r="AB716" s="82"/>
      <c r="AC716" s="82"/>
      <c r="AD716" s="82"/>
      <c r="AE716" s="82"/>
      <c r="AF716" s="82"/>
      <c r="AG716" s="82"/>
      <c r="AH716" s="82"/>
      <c r="AI716" s="82"/>
      <c r="AJ716" s="82"/>
      <c r="AK716" s="82"/>
      <c r="AL716" s="82"/>
      <c r="AM716" s="82"/>
      <c r="AN716" s="82"/>
      <c r="AO716" s="82"/>
      <c r="AP716" s="82"/>
      <c r="AQ716" s="82"/>
      <c r="AR716" s="82"/>
      <c r="AS716" s="82"/>
      <c r="AT716" s="82"/>
      <c r="AU716" s="82"/>
    </row>
    <row r="717" spans="1:47" s="47" customFormat="1">
      <c r="A717" s="76"/>
      <c r="O717" s="82"/>
      <c r="P717" s="82"/>
      <c r="Q717" s="82"/>
      <c r="R717" s="82"/>
      <c r="S717" s="82"/>
      <c r="T717" s="82"/>
      <c r="U717" s="82"/>
      <c r="V717" s="82"/>
      <c r="W717" s="82"/>
      <c r="X717" s="82"/>
      <c r="Y717" s="82"/>
      <c r="Z717" s="82"/>
      <c r="AA717" s="82"/>
      <c r="AB717" s="82"/>
      <c r="AC717" s="82"/>
      <c r="AD717" s="82"/>
      <c r="AE717" s="82"/>
      <c r="AF717" s="82"/>
      <c r="AG717" s="82"/>
      <c r="AH717" s="82"/>
      <c r="AI717" s="82"/>
      <c r="AJ717" s="82"/>
      <c r="AK717" s="82"/>
      <c r="AL717" s="82"/>
      <c r="AM717" s="82"/>
      <c r="AN717" s="82"/>
      <c r="AO717" s="82"/>
      <c r="AP717" s="82"/>
      <c r="AQ717" s="82"/>
      <c r="AR717" s="82"/>
      <c r="AS717" s="82"/>
      <c r="AT717" s="82"/>
      <c r="AU717" s="82"/>
    </row>
    <row r="718" spans="1:47" s="47" customFormat="1">
      <c r="A718" s="76"/>
      <c r="O718" s="82"/>
      <c r="P718" s="82"/>
      <c r="Q718" s="82"/>
      <c r="R718" s="82"/>
      <c r="S718" s="82"/>
      <c r="T718" s="82"/>
      <c r="U718" s="82"/>
      <c r="V718" s="82"/>
      <c r="W718" s="82"/>
      <c r="X718" s="82"/>
      <c r="Y718" s="82"/>
      <c r="Z718" s="82"/>
      <c r="AA718" s="82"/>
      <c r="AB718" s="82"/>
      <c r="AC718" s="82"/>
      <c r="AD718" s="82"/>
      <c r="AE718" s="82"/>
      <c r="AF718" s="82"/>
      <c r="AG718" s="82"/>
      <c r="AH718" s="82"/>
      <c r="AI718" s="82"/>
      <c r="AJ718" s="82"/>
      <c r="AK718" s="82"/>
      <c r="AL718" s="82"/>
      <c r="AM718" s="82"/>
      <c r="AN718" s="82"/>
      <c r="AO718" s="82"/>
      <c r="AP718" s="82"/>
      <c r="AQ718" s="82"/>
      <c r="AR718" s="82"/>
      <c r="AS718" s="82"/>
      <c r="AT718" s="82"/>
      <c r="AU718" s="82"/>
    </row>
    <row r="719" spans="1:47" s="47" customFormat="1">
      <c r="A719" s="76"/>
      <c r="O719" s="82"/>
      <c r="P719" s="82"/>
      <c r="Q719" s="82"/>
      <c r="R719" s="82"/>
      <c r="S719" s="82"/>
      <c r="T719" s="82"/>
      <c r="U719" s="82"/>
      <c r="V719" s="82"/>
      <c r="W719" s="82"/>
      <c r="X719" s="82"/>
      <c r="Y719" s="82"/>
      <c r="Z719" s="82"/>
      <c r="AA719" s="82"/>
      <c r="AB719" s="82"/>
      <c r="AC719" s="82"/>
      <c r="AD719" s="82"/>
      <c r="AE719" s="82"/>
      <c r="AF719" s="82"/>
      <c r="AG719" s="82"/>
      <c r="AH719" s="82"/>
      <c r="AI719" s="82"/>
      <c r="AJ719" s="82"/>
      <c r="AK719" s="82"/>
      <c r="AL719" s="82"/>
      <c r="AM719" s="82"/>
      <c r="AN719" s="82"/>
      <c r="AO719" s="82"/>
      <c r="AP719" s="82"/>
      <c r="AQ719" s="82"/>
      <c r="AR719" s="82"/>
      <c r="AS719" s="82"/>
      <c r="AT719" s="82"/>
      <c r="AU719" s="82"/>
    </row>
    <row r="720" spans="1:47" s="47" customFormat="1">
      <c r="A720" s="76"/>
      <c r="O720" s="82"/>
      <c r="P720" s="82"/>
      <c r="Q720" s="82"/>
      <c r="R720" s="82"/>
      <c r="S720" s="82"/>
      <c r="T720" s="82"/>
      <c r="U720" s="82"/>
      <c r="V720" s="82"/>
      <c r="W720" s="82"/>
      <c r="X720" s="82"/>
      <c r="Y720" s="82"/>
      <c r="Z720" s="82"/>
      <c r="AA720" s="82"/>
      <c r="AB720" s="82"/>
      <c r="AC720" s="82"/>
      <c r="AD720" s="82"/>
      <c r="AE720" s="82"/>
      <c r="AF720" s="82"/>
      <c r="AG720" s="82"/>
      <c r="AH720" s="82"/>
      <c r="AI720" s="82"/>
      <c r="AJ720" s="82"/>
      <c r="AK720" s="82"/>
      <c r="AL720" s="82"/>
      <c r="AM720" s="82"/>
      <c r="AN720" s="82"/>
      <c r="AO720" s="82"/>
      <c r="AP720" s="82"/>
      <c r="AQ720" s="82"/>
      <c r="AR720" s="82"/>
      <c r="AS720" s="82"/>
      <c r="AT720" s="82"/>
      <c r="AU720" s="82"/>
    </row>
    <row r="721" spans="1:47" s="47" customFormat="1">
      <c r="A721" s="76"/>
      <c r="O721" s="82"/>
      <c r="P721" s="82"/>
      <c r="Q721" s="82"/>
      <c r="R721" s="82"/>
      <c r="S721" s="82"/>
      <c r="T721" s="82"/>
      <c r="U721" s="82"/>
      <c r="V721" s="82"/>
      <c r="W721" s="82"/>
      <c r="X721" s="82"/>
      <c r="Y721" s="82"/>
      <c r="Z721" s="82"/>
      <c r="AA721" s="82"/>
      <c r="AB721" s="82"/>
      <c r="AC721" s="82"/>
      <c r="AD721" s="82"/>
      <c r="AE721" s="82"/>
      <c r="AF721" s="82"/>
      <c r="AG721" s="82"/>
      <c r="AH721" s="82"/>
      <c r="AI721" s="82"/>
      <c r="AJ721" s="82"/>
      <c r="AK721" s="82"/>
      <c r="AL721" s="82"/>
      <c r="AM721" s="82"/>
      <c r="AN721" s="82"/>
      <c r="AO721" s="82"/>
      <c r="AP721" s="82"/>
      <c r="AQ721" s="82"/>
      <c r="AR721" s="82"/>
      <c r="AS721" s="82"/>
      <c r="AT721" s="82"/>
      <c r="AU721" s="82"/>
    </row>
    <row r="722" spans="1:47" s="47" customFormat="1">
      <c r="A722" s="76"/>
      <c r="O722" s="82"/>
      <c r="P722" s="82"/>
      <c r="Q722" s="82"/>
      <c r="R722" s="82"/>
      <c r="S722" s="82"/>
      <c r="T722" s="82"/>
      <c r="U722" s="82"/>
      <c r="V722" s="82"/>
      <c r="W722" s="82"/>
      <c r="X722" s="82"/>
      <c r="Y722" s="82"/>
      <c r="Z722" s="82"/>
      <c r="AA722" s="82"/>
      <c r="AB722" s="82"/>
      <c r="AC722" s="82"/>
      <c r="AD722" s="82"/>
      <c r="AE722" s="82"/>
      <c r="AF722" s="82"/>
      <c r="AG722" s="82"/>
      <c r="AH722" s="82"/>
      <c r="AI722" s="82"/>
      <c r="AJ722" s="82"/>
      <c r="AK722" s="82"/>
      <c r="AL722" s="82"/>
      <c r="AM722" s="82"/>
      <c r="AN722" s="82"/>
      <c r="AO722" s="82"/>
      <c r="AP722" s="82"/>
      <c r="AQ722" s="82"/>
      <c r="AR722" s="82"/>
      <c r="AS722" s="82"/>
      <c r="AT722" s="82"/>
      <c r="AU722" s="82"/>
    </row>
    <row r="723" spans="1:47" s="47" customFormat="1">
      <c r="A723" s="76"/>
      <c r="O723" s="82"/>
      <c r="P723" s="82"/>
      <c r="Q723" s="82"/>
      <c r="R723" s="82"/>
      <c r="S723" s="82"/>
      <c r="T723" s="82"/>
      <c r="U723" s="82"/>
      <c r="V723" s="82"/>
      <c r="W723" s="82"/>
      <c r="X723" s="82"/>
      <c r="Y723" s="82"/>
      <c r="Z723" s="82"/>
      <c r="AA723" s="82"/>
      <c r="AB723" s="82"/>
      <c r="AC723" s="82"/>
      <c r="AD723" s="82"/>
      <c r="AE723" s="82"/>
      <c r="AF723" s="82"/>
      <c r="AG723" s="82"/>
      <c r="AH723" s="82"/>
      <c r="AI723" s="82"/>
      <c r="AJ723" s="82"/>
      <c r="AK723" s="82"/>
      <c r="AL723" s="82"/>
      <c r="AM723" s="82"/>
      <c r="AN723" s="82"/>
      <c r="AO723" s="82"/>
      <c r="AP723" s="82"/>
      <c r="AQ723" s="82"/>
      <c r="AR723" s="82"/>
      <c r="AS723" s="82"/>
      <c r="AT723" s="82"/>
      <c r="AU723" s="82"/>
    </row>
    <row r="724" spans="1:47" s="47" customFormat="1">
      <c r="A724" s="76"/>
      <c r="O724" s="82"/>
      <c r="P724" s="82"/>
      <c r="Q724" s="82"/>
      <c r="R724" s="82"/>
      <c r="S724" s="82"/>
      <c r="T724" s="82"/>
      <c r="U724" s="82"/>
      <c r="V724" s="82"/>
      <c r="W724" s="82"/>
      <c r="X724" s="82"/>
      <c r="Y724" s="82"/>
      <c r="Z724" s="82"/>
      <c r="AA724" s="82"/>
      <c r="AB724" s="82"/>
      <c r="AC724" s="82"/>
      <c r="AD724" s="82"/>
      <c r="AE724" s="82"/>
      <c r="AF724" s="82"/>
      <c r="AG724" s="82"/>
      <c r="AH724" s="82"/>
      <c r="AI724" s="82"/>
      <c r="AJ724" s="82"/>
      <c r="AK724" s="82"/>
      <c r="AL724" s="82"/>
      <c r="AM724" s="82"/>
      <c r="AN724" s="82"/>
      <c r="AO724" s="82"/>
      <c r="AP724" s="82"/>
      <c r="AQ724" s="82"/>
      <c r="AR724" s="82"/>
      <c r="AS724" s="82"/>
      <c r="AT724" s="82"/>
      <c r="AU724" s="82"/>
    </row>
    <row r="725" spans="1:47" s="47" customFormat="1">
      <c r="A725" s="76"/>
      <c r="O725" s="82"/>
      <c r="P725" s="82"/>
      <c r="Q725" s="82"/>
      <c r="R725" s="82"/>
      <c r="S725" s="82"/>
      <c r="T725" s="82"/>
      <c r="U725" s="82"/>
      <c r="V725" s="82"/>
      <c r="W725" s="82"/>
      <c r="X725" s="82"/>
      <c r="Y725" s="82"/>
      <c r="Z725" s="82"/>
      <c r="AA725" s="82"/>
      <c r="AB725" s="82"/>
      <c r="AC725" s="82"/>
      <c r="AD725" s="82"/>
      <c r="AE725" s="82"/>
      <c r="AF725" s="82"/>
      <c r="AG725" s="82"/>
      <c r="AH725" s="82"/>
      <c r="AI725" s="82"/>
      <c r="AJ725" s="82"/>
      <c r="AK725" s="82"/>
      <c r="AL725" s="82"/>
      <c r="AM725" s="82"/>
      <c r="AN725" s="82"/>
      <c r="AO725" s="82"/>
      <c r="AP725" s="82"/>
      <c r="AQ725" s="82"/>
      <c r="AR725" s="82"/>
      <c r="AS725" s="82"/>
      <c r="AT725" s="82"/>
      <c r="AU725" s="82"/>
    </row>
    <row r="726" spans="1:47" s="47" customFormat="1">
      <c r="A726" s="76"/>
      <c r="O726" s="82"/>
      <c r="P726" s="82"/>
      <c r="Q726" s="82"/>
      <c r="R726" s="82"/>
      <c r="S726" s="82"/>
      <c r="T726" s="82"/>
      <c r="U726" s="82"/>
      <c r="V726" s="82"/>
      <c r="W726" s="82"/>
      <c r="X726" s="82"/>
      <c r="Y726" s="82"/>
      <c r="Z726" s="82"/>
      <c r="AA726" s="82"/>
      <c r="AB726" s="82"/>
      <c r="AC726" s="82"/>
      <c r="AD726" s="82"/>
      <c r="AE726" s="82"/>
      <c r="AF726" s="82"/>
      <c r="AG726" s="82"/>
      <c r="AH726" s="82"/>
      <c r="AI726" s="82"/>
      <c r="AJ726" s="82"/>
      <c r="AK726" s="82"/>
      <c r="AL726" s="82"/>
      <c r="AM726" s="82"/>
      <c r="AN726" s="82"/>
      <c r="AO726" s="82"/>
      <c r="AP726" s="82"/>
      <c r="AQ726" s="82"/>
      <c r="AR726" s="82"/>
      <c r="AS726" s="82"/>
      <c r="AT726" s="82"/>
      <c r="AU726" s="82"/>
    </row>
    <row r="727" spans="1:47" s="47" customFormat="1">
      <c r="A727" s="76"/>
      <c r="O727" s="82"/>
      <c r="P727" s="82"/>
      <c r="Q727" s="82"/>
      <c r="R727" s="82"/>
      <c r="S727" s="82"/>
      <c r="T727" s="82"/>
      <c r="U727" s="82"/>
      <c r="V727" s="82"/>
      <c r="W727" s="82"/>
      <c r="X727" s="82"/>
      <c r="Y727" s="82"/>
      <c r="Z727" s="82"/>
      <c r="AA727" s="82"/>
      <c r="AB727" s="82"/>
      <c r="AC727" s="82"/>
      <c r="AD727" s="82"/>
      <c r="AE727" s="82"/>
      <c r="AF727" s="82"/>
      <c r="AG727" s="82"/>
      <c r="AH727" s="82"/>
      <c r="AI727" s="82"/>
      <c r="AJ727" s="82"/>
      <c r="AK727" s="82"/>
      <c r="AL727" s="82"/>
      <c r="AM727" s="82"/>
      <c r="AN727" s="82"/>
      <c r="AO727" s="82"/>
      <c r="AP727" s="82"/>
      <c r="AQ727" s="82"/>
      <c r="AR727" s="82"/>
      <c r="AS727" s="82"/>
      <c r="AT727" s="82"/>
      <c r="AU727" s="82"/>
    </row>
    <row r="728" spans="1:47" s="47" customFormat="1">
      <c r="A728" s="76"/>
      <c r="O728" s="82"/>
      <c r="P728" s="82"/>
      <c r="Q728" s="82"/>
      <c r="R728" s="82"/>
      <c r="S728" s="82"/>
      <c r="T728" s="82"/>
      <c r="U728" s="82"/>
      <c r="V728" s="82"/>
      <c r="W728" s="82"/>
      <c r="X728" s="82"/>
      <c r="Y728" s="82"/>
      <c r="Z728" s="82"/>
      <c r="AA728" s="82"/>
      <c r="AB728" s="82"/>
      <c r="AC728" s="82"/>
      <c r="AD728" s="82"/>
      <c r="AE728" s="82"/>
      <c r="AF728" s="82"/>
      <c r="AG728" s="82"/>
      <c r="AH728" s="82"/>
      <c r="AI728" s="82"/>
      <c r="AJ728" s="82"/>
      <c r="AK728" s="82"/>
      <c r="AL728" s="82"/>
      <c r="AM728" s="82"/>
      <c r="AN728" s="82"/>
      <c r="AO728" s="82"/>
      <c r="AP728" s="82"/>
      <c r="AQ728" s="82"/>
      <c r="AR728" s="82"/>
      <c r="AS728" s="82"/>
      <c r="AT728" s="82"/>
      <c r="AU728" s="82"/>
    </row>
    <row r="729" spans="1:47" s="47" customFormat="1">
      <c r="A729" s="76"/>
      <c r="O729" s="82"/>
      <c r="P729" s="82"/>
      <c r="Q729" s="82"/>
      <c r="R729" s="82"/>
      <c r="S729" s="82"/>
      <c r="T729" s="82"/>
      <c r="U729" s="82"/>
      <c r="V729" s="82"/>
      <c r="W729" s="82"/>
      <c r="X729" s="82"/>
      <c r="Y729" s="82"/>
      <c r="Z729" s="82"/>
      <c r="AA729" s="82"/>
      <c r="AB729" s="82"/>
      <c r="AC729" s="82"/>
      <c r="AD729" s="82"/>
      <c r="AE729" s="82"/>
      <c r="AF729" s="82"/>
      <c r="AG729" s="82"/>
      <c r="AH729" s="82"/>
      <c r="AI729" s="82"/>
      <c r="AJ729" s="82"/>
      <c r="AK729" s="82"/>
      <c r="AL729" s="82"/>
      <c r="AM729" s="82"/>
      <c r="AN729" s="82"/>
      <c r="AO729" s="82"/>
      <c r="AP729" s="82"/>
      <c r="AQ729" s="82"/>
      <c r="AR729" s="82"/>
      <c r="AS729" s="82"/>
      <c r="AT729" s="82"/>
      <c r="AU729" s="82"/>
    </row>
    <row r="730" spans="1:47" s="47" customFormat="1">
      <c r="A730" s="76"/>
      <c r="O730" s="82"/>
      <c r="P730" s="82"/>
      <c r="Q730" s="82"/>
      <c r="R730" s="82"/>
      <c r="S730" s="82"/>
      <c r="T730" s="82"/>
      <c r="U730" s="82"/>
      <c r="V730" s="82"/>
      <c r="W730" s="82"/>
      <c r="X730" s="82"/>
      <c r="Y730" s="82"/>
      <c r="Z730" s="82"/>
      <c r="AA730" s="82"/>
      <c r="AB730" s="82"/>
      <c r="AC730" s="82"/>
      <c r="AD730" s="82"/>
      <c r="AE730" s="82"/>
      <c r="AF730" s="82"/>
      <c r="AG730" s="82"/>
      <c r="AH730" s="82"/>
      <c r="AI730" s="82"/>
      <c r="AJ730" s="82"/>
      <c r="AK730" s="82"/>
      <c r="AL730" s="82"/>
      <c r="AM730" s="82"/>
      <c r="AN730" s="82"/>
      <c r="AO730" s="82"/>
      <c r="AP730" s="82"/>
      <c r="AQ730" s="82"/>
      <c r="AR730" s="82"/>
      <c r="AS730" s="82"/>
      <c r="AT730" s="82"/>
      <c r="AU730" s="82"/>
    </row>
    <row r="731" spans="1:47" s="47" customFormat="1">
      <c r="A731" s="76"/>
      <c r="O731" s="82"/>
      <c r="P731" s="82"/>
      <c r="Q731" s="82"/>
      <c r="R731" s="82"/>
      <c r="S731" s="82"/>
      <c r="T731" s="82"/>
      <c r="U731" s="82"/>
      <c r="V731" s="82"/>
      <c r="W731" s="82"/>
      <c r="X731" s="82"/>
      <c r="Y731" s="82"/>
      <c r="Z731" s="82"/>
      <c r="AA731" s="82"/>
      <c r="AB731" s="82"/>
      <c r="AC731" s="82"/>
      <c r="AD731" s="82"/>
      <c r="AE731" s="82"/>
      <c r="AF731" s="82"/>
      <c r="AG731" s="82"/>
      <c r="AH731" s="82"/>
      <c r="AI731" s="82"/>
      <c r="AJ731" s="82"/>
      <c r="AK731" s="82"/>
      <c r="AL731" s="82"/>
      <c r="AM731" s="82"/>
      <c r="AN731" s="82"/>
      <c r="AO731" s="82"/>
      <c r="AP731" s="82"/>
      <c r="AQ731" s="82"/>
      <c r="AR731" s="82"/>
      <c r="AS731" s="82"/>
      <c r="AT731" s="82"/>
      <c r="AU731" s="82"/>
    </row>
    <row r="732" spans="1:47" s="47" customFormat="1">
      <c r="A732" s="76"/>
      <c r="O732" s="82"/>
      <c r="P732" s="82"/>
      <c r="Q732" s="82"/>
      <c r="R732" s="82"/>
      <c r="S732" s="82"/>
      <c r="T732" s="82"/>
      <c r="U732" s="82"/>
      <c r="V732" s="82"/>
      <c r="W732" s="82"/>
      <c r="X732" s="82"/>
      <c r="Y732" s="82"/>
      <c r="Z732" s="82"/>
      <c r="AA732" s="82"/>
      <c r="AB732" s="82"/>
      <c r="AC732" s="82"/>
      <c r="AD732" s="82"/>
      <c r="AE732" s="82"/>
      <c r="AF732" s="82"/>
      <c r="AG732" s="82"/>
      <c r="AH732" s="82"/>
      <c r="AI732" s="82"/>
      <c r="AJ732" s="82"/>
      <c r="AK732" s="82"/>
      <c r="AL732" s="82"/>
      <c r="AM732" s="82"/>
      <c r="AN732" s="82"/>
      <c r="AO732" s="82"/>
      <c r="AP732" s="82"/>
      <c r="AQ732" s="82"/>
      <c r="AR732" s="82"/>
      <c r="AS732" s="82"/>
      <c r="AT732" s="82"/>
      <c r="AU732" s="82"/>
    </row>
    <row r="733" spans="1:47" s="47" customFormat="1">
      <c r="A733" s="76"/>
      <c r="O733" s="82"/>
      <c r="P733" s="82"/>
      <c r="Q733" s="82"/>
      <c r="R733" s="82"/>
      <c r="S733" s="82"/>
      <c r="T733" s="82"/>
      <c r="U733" s="82"/>
      <c r="V733" s="82"/>
      <c r="W733" s="82"/>
      <c r="X733" s="82"/>
      <c r="Y733" s="82"/>
      <c r="Z733" s="82"/>
      <c r="AA733" s="82"/>
      <c r="AB733" s="82"/>
      <c r="AC733" s="82"/>
      <c r="AD733" s="82"/>
      <c r="AE733" s="82"/>
      <c r="AF733" s="82"/>
      <c r="AG733" s="82"/>
      <c r="AH733" s="82"/>
      <c r="AI733" s="82"/>
      <c r="AJ733" s="82"/>
      <c r="AK733" s="82"/>
      <c r="AL733" s="82"/>
      <c r="AM733" s="82"/>
      <c r="AN733" s="82"/>
      <c r="AO733" s="82"/>
      <c r="AP733" s="82"/>
      <c r="AQ733" s="82"/>
      <c r="AR733" s="82"/>
      <c r="AS733" s="82"/>
      <c r="AT733" s="82"/>
      <c r="AU733" s="82"/>
    </row>
    <row r="734" spans="1:47" s="47" customFormat="1">
      <c r="A734" s="76"/>
      <c r="O734" s="82"/>
      <c r="P734" s="82"/>
      <c r="Q734" s="82"/>
      <c r="R734" s="82"/>
      <c r="S734" s="82"/>
      <c r="T734" s="82"/>
      <c r="U734" s="82"/>
      <c r="V734" s="82"/>
      <c r="W734" s="82"/>
      <c r="X734" s="82"/>
      <c r="Y734" s="82"/>
      <c r="Z734" s="82"/>
      <c r="AA734" s="82"/>
      <c r="AB734" s="82"/>
      <c r="AC734" s="82"/>
      <c r="AD734" s="82"/>
      <c r="AE734" s="82"/>
      <c r="AF734" s="82"/>
      <c r="AG734" s="82"/>
      <c r="AH734" s="82"/>
      <c r="AI734" s="82"/>
      <c r="AJ734" s="82"/>
      <c r="AK734" s="82"/>
      <c r="AL734" s="82"/>
      <c r="AM734" s="82"/>
      <c r="AN734" s="82"/>
      <c r="AO734" s="82"/>
      <c r="AP734" s="82"/>
      <c r="AQ734" s="82"/>
      <c r="AR734" s="82"/>
      <c r="AS734" s="82"/>
      <c r="AT734" s="82"/>
      <c r="AU734" s="82"/>
    </row>
    <row r="735" spans="1:47" s="47" customFormat="1">
      <c r="A735" s="76"/>
      <c r="O735" s="82"/>
      <c r="P735" s="82"/>
      <c r="Q735" s="82"/>
      <c r="R735" s="82"/>
      <c r="S735" s="82"/>
      <c r="T735" s="82"/>
      <c r="U735" s="82"/>
      <c r="V735" s="82"/>
      <c r="W735" s="82"/>
      <c r="X735" s="82"/>
      <c r="Y735" s="82"/>
      <c r="Z735" s="82"/>
      <c r="AA735" s="82"/>
      <c r="AB735" s="82"/>
      <c r="AC735" s="82"/>
      <c r="AD735" s="82"/>
      <c r="AE735" s="82"/>
      <c r="AF735" s="82"/>
      <c r="AG735" s="82"/>
      <c r="AH735" s="82"/>
      <c r="AI735" s="82"/>
      <c r="AJ735" s="82"/>
      <c r="AK735" s="82"/>
      <c r="AL735" s="82"/>
      <c r="AM735" s="82"/>
      <c r="AN735" s="82"/>
      <c r="AO735" s="82"/>
      <c r="AP735" s="82"/>
      <c r="AQ735" s="82"/>
      <c r="AR735" s="82"/>
      <c r="AS735" s="82"/>
      <c r="AT735" s="82"/>
      <c r="AU735" s="82"/>
    </row>
    <row r="736" spans="1:47" s="47" customFormat="1">
      <c r="A736" s="76"/>
      <c r="O736" s="82"/>
      <c r="P736" s="82"/>
      <c r="Q736" s="82"/>
      <c r="R736" s="82"/>
      <c r="S736" s="82"/>
      <c r="T736" s="82"/>
      <c r="U736" s="82"/>
      <c r="V736" s="82"/>
      <c r="W736" s="82"/>
      <c r="X736" s="82"/>
      <c r="Y736" s="82"/>
      <c r="Z736" s="82"/>
      <c r="AA736" s="82"/>
      <c r="AB736" s="82"/>
      <c r="AC736" s="82"/>
      <c r="AD736" s="82"/>
      <c r="AE736" s="82"/>
      <c r="AF736" s="82"/>
      <c r="AG736" s="82"/>
      <c r="AH736" s="82"/>
      <c r="AI736" s="82"/>
      <c r="AJ736" s="82"/>
      <c r="AK736" s="82"/>
      <c r="AL736" s="82"/>
      <c r="AM736" s="82"/>
      <c r="AN736" s="82"/>
      <c r="AO736" s="82"/>
      <c r="AP736" s="82"/>
      <c r="AQ736" s="82"/>
      <c r="AR736" s="82"/>
      <c r="AS736" s="82"/>
      <c r="AT736" s="82"/>
      <c r="AU736" s="82"/>
    </row>
    <row r="737" spans="1:47" s="47" customFormat="1">
      <c r="A737" s="76"/>
      <c r="O737" s="82"/>
      <c r="P737" s="82"/>
      <c r="Q737" s="82"/>
      <c r="R737" s="82"/>
      <c r="S737" s="82"/>
      <c r="T737" s="82"/>
      <c r="U737" s="82"/>
      <c r="V737" s="82"/>
      <c r="W737" s="82"/>
      <c r="X737" s="82"/>
      <c r="Y737" s="82"/>
      <c r="Z737" s="82"/>
      <c r="AA737" s="82"/>
      <c r="AB737" s="82"/>
      <c r="AC737" s="82"/>
      <c r="AD737" s="82"/>
      <c r="AE737" s="82"/>
      <c r="AF737" s="82"/>
      <c r="AG737" s="82"/>
      <c r="AH737" s="82"/>
      <c r="AI737" s="82"/>
      <c r="AJ737" s="82"/>
      <c r="AK737" s="82"/>
      <c r="AL737" s="82"/>
      <c r="AM737" s="82"/>
      <c r="AN737" s="82"/>
      <c r="AO737" s="82"/>
      <c r="AP737" s="82"/>
      <c r="AQ737" s="82"/>
      <c r="AR737" s="82"/>
      <c r="AS737" s="82"/>
      <c r="AT737" s="82"/>
      <c r="AU737" s="82"/>
    </row>
    <row r="738" spans="1:47" s="47" customFormat="1">
      <c r="A738" s="76"/>
      <c r="O738" s="82"/>
      <c r="P738" s="82"/>
      <c r="Q738" s="82"/>
      <c r="R738" s="82"/>
      <c r="S738" s="82"/>
      <c r="T738" s="82"/>
      <c r="U738" s="82"/>
      <c r="V738" s="82"/>
      <c r="W738" s="82"/>
      <c r="X738" s="82"/>
      <c r="Y738" s="82"/>
      <c r="Z738" s="82"/>
      <c r="AA738" s="82"/>
      <c r="AB738" s="82"/>
      <c r="AC738" s="82"/>
      <c r="AD738" s="82"/>
      <c r="AE738" s="82"/>
      <c r="AF738" s="82"/>
      <c r="AG738" s="82"/>
      <c r="AH738" s="82"/>
      <c r="AI738" s="82"/>
      <c r="AJ738" s="82"/>
      <c r="AK738" s="82"/>
      <c r="AL738" s="82"/>
      <c r="AM738" s="82"/>
      <c r="AN738" s="82"/>
      <c r="AO738" s="82"/>
      <c r="AP738" s="82"/>
      <c r="AQ738" s="82"/>
      <c r="AR738" s="82"/>
      <c r="AS738" s="82"/>
      <c r="AT738" s="82"/>
      <c r="AU738" s="82"/>
    </row>
    <row r="739" spans="1:47" s="47" customFormat="1">
      <c r="A739" s="76"/>
      <c r="O739" s="82"/>
      <c r="P739" s="82"/>
      <c r="Q739" s="82"/>
      <c r="R739" s="82"/>
      <c r="S739" s="82"/>
      <c r="T739" s="82"/>
      <c r="U739" s="82"/>
      <c r="V739" s="82"/>
      <c r="W739" s="82"/>
      <c r="X739" s="82"/>
      <c r="Y739" s="82"/>
      <c r="Z739" s="82"/>
      <c r="AA739" s="82"/>
      <c r="AB739" s="82"/>
      <c r="AC739" s="82"/>
      <c r="AD739" s="82"/>
      <c r="AE739" s="82"/>
      <c r="AF739" s="82"/>
      <c r="AG739" s="82"/>
      <c r="AH739" s="82"/>
      <c r="AI739" s="82"/>
      <c r="AJ739" s="82"/>
      <c r="AK739" s="82"/>
      <c r="AL739" s="82"/>
      <c r="AM739" s="82"/>
      <c r="AN739" s="82"/>
      <c r="AO739" s="82"/>
      <c r="AP739" s="82"/>
      <c r="AQ739" s="82"/>
      <c r="AR739" s="82"/>
      <c r="AS739" s="82"/>
      <c r="AT739" s="82"/>
      <c r="AU739" s="82"/>
    </row>
    <row r="740" spans="1:47" s="47" customFormat="1">
      <c r="A740" s="76"/>
      <c r="O740" s="82"/>
      <c r="P740" s="82"/>
      <c r="Q740" s="82"/>
      <c r="R740" s="82"/>
      <c r="S740" s="82"/>
      <c r="T740" s="82"/>
      <c r="U740" s="82"/>
      <c r="V740" s="82"/>
      <c r="W740" s="82"/>
      <c r="X740" s="82"/>
      <c r="Y740" s="82"/>
      <c r="Z740" s="82"/>
      <c r="AA740" s="82"/>
      <c r="AB740" s="82"/>
      <c r="AC740" s="82"/>
      <c r="AD740" s="82"/>
      <c r="AE740" s="82"/>
      <c r="AF740" s="82"/>
      <c r="AG740" s="82"/>
      <c r="AH740" s="82"/>
      <c r="AI740" s="82"/>
      <c r="AJ740" s="82"/>
      <c r="AK740" s="82"/>
      <c r="AL740" s="82"/>
      <c r="AM740" s="82"/>
      <c r="AN740" s="82"/>
      <c r="AO740" s="82"/>
      <c r="AP740" s="82"/>
      <c r="AQ740" s="82"/>
      <c r="AR740" s="82"/>
      <c r="AS740" s="82"/>
      <c r="AT740" s="82"/>
      <c r="AU740" s="82"/>
    </row>
    <row r="741" spans="1:47" s="47" customFormat="1">
      <c r="A741" s="76"/>
      <c r="O741" s="82"/>
      <c r="P741" s="82"/>
      <c r="Q741" s="82"/>
      <c r="R741" s="82"/>
      <c r="S741" s="82"/>
      <c r="T741" s="82"/>
      <c r="U741" s="82"/>
      <c r="V741" s="82"/>
      <c r="W741" s="82"/>
      <c r="X741" s="82"/>
      <c r="Y741" s="82"/>
      <c r="Z741" s="82"/>
      <c r="AA741" s="82"/>
      <c r="AB741" s="82"/>
      <c r="AC741" s="82"/>
      <c r="AD741" s="82"/>
      <c r="AE741" s="82"/>
      <c r="AF741" s="82"/>
      <c r="AG741" s="82"/>
      <c r="AH741" s="82"/>
      <c r="AI741" s="82"/>
      <c r="AJ741" s="82"/>
      <c r="AK741" s="82"/>
      <c r="AL741" s="82"/>
      <c r="AM741" s="82"/>
      <c r="AN741" s="82"/>
      <c r="AO741" s="82"/>
      <c r="AP741" s="82"/>
      <c r="AQ741" s="82"/>
      <c r="AR741" s="82"/>
      <c r="AS741" s="82"/>
      <c r="AT741" s="82"/>
      <c r="AU741" s="82"/>
    </row>
    <row r="742" spans="1:47" s="47" customFormat="1">
      <c r="A742" s="76"/>
      <c r="O742" s="82"/>
      <c r="P742" s="82"/>
      <c r="Q742" s="82"/>
      <c r="R742" s="82"/>
      <c r="S742" s="82"/>
      <c r="T742" s="82"/>
      <c r="U742" s="82"/>
      <c r="V742" s="82"/>
      <c r="W742" s="82"/>
      <c r="X742" s="82"/>
      <c r="Y742" s="82"/>
      <c r="Z742" s="82"/>
      <c r="AA742" s="82"/>
      <c r="AB742" s="82"/>
      <c r="AC742" s="82"/>
      <c r="AD742" s="82"/>
      <c r="AE742" s="82"/>
      <c r="AF742" s="82"/>
      <c r="AG742" s="82"/>
      <c r="AH742" s="82"/>
      <c r="AI742" s="82"/>
      <c r="AJ742" s="82"/>
      <c r="AK742" s="82"/>
      <c r="AL742" s="82"/>
      <c r="AM742" s="82"/>
      <c r="AN742" s="82"/>
      <c r="AO742" s="82"/>
      <c r="AP742" s="82"/>
      <c r="AQ742" s="82"/>
      <c r="AR742" s="82"/>
      <c r="AS742" s="82"/>
      <c r="AT742" s="82"/>
      <c r="AU742" s="82"/>
    </row>
    <row r="743" spans="1:47" s="47" customFormat="1">
      <c r="A743" s="76"/>
      <c r="O743" s="82"/>
      <c r="P743" s="82"/>
      <c r="Q743" s="82"/>
      <c r="R743" s="82"/>
      <c r="S743" s="82"/>
      <c r="T743" s="82"/>
      <c r="U743" s="82"/>
      <c r="V743" s="82"/>
      <c r="W743" s="82"/>
      <c r="X743" s="82"/>
      <c r="Y743" s="82"/>
      <c r="Z743" s="82"/>
      <c r="AA743" s="82"/>
      <c r="AB743" s="82"/>
      <c r="AC743" s="82"/>
      <c r="AD743" s="82"/>
      <c r="AE743" s="82"/>
      <c r="AF743" s="82"/>
      <c r="AG743" s="82"/>
      <c r="AH743" s="82"/>
      <c r="AI743" s="82"/>
      <c r="AJ743" s="82"/>
      <c r="AK743" s="82"/>
      <c r="AL743" s="82"/>
      <c r="AM743" s="82"/>
      <c r="AN743" s="82"/>
      <c r="AO743" s="82"/>
      <c r="AP743" s="82"/>
      <c r="AQ743" s="82"/>
      <c r="AR743" s="82"/>
      <c r="AS743" s="82"/>
      <c r="AT743" s="82"/>
      <c r="AU743" s="82"/>
    </row>
    <row r="744" spans="1:47" s="47" customFormat="1">
      <c r="A744" s="76"/>
      <c r="O744" s="82"/>
      <c r="P744" s="82"/>
      <c r="Q744" s="82"/>
      <c r="R744" s="82"/>
      <c r="S744" s="82"/>
      <c r="T744" s="82"/>
      <c r="U744" s="82"/>
      <c r="V744" s="82"/>
      <c r="W744" s="82"/>
      <c r="X744" s="82"/>
      <c r="Y744" s="82"/>
      <c r="Z744" s="82"/>
      <c r="AA744" s="82"/>
      <c r="AB744" s="82"/>
      <c r="AC744" s="82"/>
      <c r="AD744" s="82"/>
      <c r="AE744" s="82"/>
      <c r="AF744" s="82"/>
      <c r="AG744" s="82"/>
      <c r="AH744" s="82"/>
      <c r="AI744" s="82"/>
      <c r="AJ744" s="82"/>
      <c r="AK744" s="82"/>
      <c r="AL744" s="82"/>
      <c r="AM744" s="82"/>
      <c r="AN744" s="82"/>
      <c r="AO744" s="82"/>
      <c r="AP744" s="82"/>
      <c r="AQ744" s="82"/>
      <c r="AR744" s="82"/>
      <c r="AS744" s="82"/>
      <c r="AT744" s="82"/>
      <c r="AU744" s="82"/>
    </row>
    <row r="745" spans="1:47" s="47" customFormat="1">
      <c r="A745" s="76"/>
      <c r="O745" s="82"/>
      <c r="P745" s="82"/>
      <c r="Q745" s="82"/>
      <c r="R745" s="82"/>
      <c r="S745" s="82"/>
      <c r="T745" s="82"/>
      <c r="U745" s="82"/>
      <c r="V745" s="82"/>
      <c r="W745" s="82"/>
      <c r="X745" s="82"/>
      <c r="Y745" s="82"/>
      <c r="Z745" s="82"/>
      <c r="AA745" s="82"/>
      <c r="AB745" s="82"/>
      <c r="AC745" s="82"/>
      <c r="AD745" s="82"/>
      <c r="AE745" s="82"/>
      <c r="AF745" s="82"/>
      <c r="AG745" s="82"/>
      <c r="AH745" s="82"/>
      <c r="AI745" s="82"/>
      <c r="AJ745" s="82"/>
      <c r="AK745" s="82"/>
      <c r="AL745" s="82"/>
      <c r="AM745" s="82"/>
      <c r="AN745" s="82"/>
      <c r="AO745" s="82"/>
      <c r="AP745" s="82"/>
      <c r="AQ745" s="82"/>
      <c r="AR745" s="82"/>
      <c r="AS745" s="82"/>
      <c r="AT745" s="82"/>
      <c r="AU745" s="82"/>
    </row>
    <row r="746" spans="1:47" s="47" customFormat="1">
      <c r="A746" s="76"/>
      <c r="O746" s="82"/>
      <c r="P746" s="82"/>
      <c r="Q746" s="82"/>
      <c r="R746" s="82"/>
      <c r="S746" s="82"/>
      <c r="T746" s="82"/>
      <c r="U746" s="82"/>
      <c r="V746" s="82"/>
      <c r="W746" s="82"/>
      <c r="X746" s="82"/>
      <c r="Y746" s="82"/>
      <c r="Z746" s="82"/>
      <c r="AA746" s="82"/>
      <c r="AB746" s="82"/>
      <c r="AC746" s="82"/>
      <c r="AD746" s="82"/>
      <c r="AE746" s="82"/>
      <c r="AF746" s="82"/>
      <c r="AG746" s="82"/>
      <c r="AH746" s="82"/>
      <c r="AI746" s="82"/>
      <c r="AJ746" s="82"/>
      <c r="AK746" s="82"/>
      <c r="AL746" s="82"/>
      <c r="AM746" s="82"/>
      <c r="AN746" s="82"/>
      <c r="AO746" s="82"/>
      <c r="AP746" s="82"/>
      <c r="AQ746" s="82"/>
      <c r="AR746" s="82"/>
      <c r="AS746" s="82"/>
      <c r="AT746" s="82"/>
      <c r="AU746" s="82"/>
    </row>
    <row r="747" spans="1:47" s="47" customFormat="1">
      <c r="A747" s="76"/>
      <c r="O747" s="82"/>
      <c r="P747" s="82"/>
      <c r="Q747" s="82"/>
      <c r="R747" s="82"/>
      <c r="S747" s="82"/>
      <c r="T747" s="82"/>
      <c r="U747" s="82"/>
      <c r="V747" s="82"/>
      <c r="W747" s="82"/>
      <c r="X747" s="82"/>
      <c r="Y747" s="82"/>
      <c r="Z747" s="82"/>
      <c r="AA747" s="82"/>
      <c r="AB747" s="82"/>
      <c r="AC747" s="82"/>
      <c r="AD747" s="82"/>
      <c r="AE747" s="82"/>
      <c r="AF747" s="82"/>
      <c r="AG747" s="82"/>
      <c r="AH747" s="82"/>
      <c r="AI747" s="82"/>
      <c r="AJ747" s="82"/>
      <c r="AK747" s="82"/>
      <c r="AL747" s="82"/>
      <c r="AM747" s="82"/>
      <c r="AN747" s="82"/>
      <c r="AO747" s="82"/>
      <c r="AP747" s="82"/>
      <c r="AQ747" s="82"/>
      <c r="AR747" s="82"/>
      <c r="AS747" s="82"/>
      <c r="AT747" s="82"/>
      <c r="AU747" s="82"/>
    </row>
    <row r="748" spans="1:47" s="47" customFormat="1">
      <c r="A748" s="76"/>
      <c r="O748" s="82"/>
      <c r="P748" s="82"/>
      <c r="Q748" s="82"/>
      <c r="R748" s="82"/>
      <c r="S748" s="82"/>
      <c r="T748" s="82"/>
      <c r="U748" s="82"/>
      <c r="V748" s="82"/>
      <c r="W748" s="82"/>
      <c r="X748" s="82"/>
      <c r="Y748" s="82"/>
      <c r="Z748" s="82"/>
      <c r="AA748" s="82"/>
      <c r="AB748" s="82"/>
      <c r="AC748" s="82"/>
      <c r="AD748" s="82"/>
      <c r="AE748" s="82"/>
      <c r="AF748" s="82"/>
      <c r="AG748" s="82"/>
      <c r="AH748" s="82"/>
      <c r="AI748" s="82"/>
      <c r="AJ748" s="82"/>
      <c r="AK748" s="82"/>
      <c r="AL748" s="82"/>
      <c r="AM748" s="82"/>
      <c r="AN748" s="82"/>
      <c r="AO748" s="82"/>
      <c r="AP748" s="82"/>
      <c r="AQ748" s="82"/>
      <c r="AR748" s="82"/>
      <c r="AS748" s="82"/>
      <c r="AT748" s="82"/>
      <c r="AU748" s="82"/>
    </row>
    <row r="749" spans="1:47" s="47" customFormat="1">
      <c r="A749" s="76"/>
      <c r="O749" s="82"/>
      <c r="P749" s="82"/>
      <c r="Q749" s="82"/>
      <c r="R749" s="82"/>
      <c r="S749" s="82"/>
      <c r="T749" s="82"/>
      <c r="U749" s="82"/>
      <c r="V749" s="82"/>
      <c r="W749" s="82"/>
      <c r="X749" s="82"/>
      <c r="Y749" s="82"/>
      <c r="Z749" s="82"/>
      <c r="AA749" s="82"/>
      <c r="AB749" s="82"/>
      <c r="AC749" s="82"/>
      <c r="AD749" s="82"/>
      <c r="AE749" s="82"/>
      <c r="AF749" s="82"/>
      <c r="AG749" s="82"/>
      <c r="AH749" s="82"/>
      <c r="AI749" s="82"/>
      <c r="AJ749" s="82"/>
      <c r="AK749" s="82"/>
      <c r="AL749" s="82"/>
      <c r="AM749" s="82"/>
      <c r="AN749" s="82"/>
      <c r="AO749" s="82"/>
      <c r="AP749" s="82"/>
      <c r="AQ749" s="82"/>
      <c r="AR749" s="82"/>
      <c r="AS749" s="82"/>
      <c r="AT749" s="82"/>
      <c r="AU749" s="82"/>
    </row>
    <row r="750" spans="1:47" s="47" customFormat="1">
      <c r="A750" s="76"/>
      <c r="O750" s="82"/>
      <c r="P750" s="82"/>
      <c r="Q750" s="82"/>
      <c r="R750" s="82"/>
      <c r="S750" s="82"/>
      <c r="T750" s="82"/>
      <c r="U750" s="82"/>
      <c r="V750" s="82"/>
      <c r="W750" s="82"/>
      <c r="X750" s="82"/>
      <c r="Y750" s="82"/>
      <c r="Z750" s="82"/>
      <c r="AA750" s="82"/>
      <c r="AB750" s="82"/>
      <c r="AC750" s="82"/>
      <c r="AD750" s="82"/>
      <c r="AE750" s="82"/>
      <c r="AF750" s="82"/>
      <c r="AG750" s="82"/>
      <c r="AH750" s="82"/>
      <c r="AI750" s="82"/>
      <c r="AJ750" s="82"/>
      <c r="AK750" s="82"/>
      <c r="AL750" s="82"/>
      <c r="AM750" s="82"/>
      <c r="AN750" s="82"/>
      <c r="AO750" s="82"/>
      <c r="AP750" s="82"/>
      <c r="AQ750" s="82"/>
      <c r="AR750" s="82"/>
      <c r="AS750" s="82"/>
      <c r="AT750" s="82"/>
      <c r="AU750" s="82"/>
    </row>
    <row r="751" spans="1:47" s="47" customFormat="1">
      <c r="A751" s="76"/>
      <c r="O751" s="82"/>
      <c r="P751" s="82"/>
      <c r="Q751" s="82"/>
      <c r="R751" s="82"/>
      <c r="S751" s="82"/>
      <c r="T751" s="82"/>
      <c r="U751" s="82"/>
      <c r="V751" s="82"/>
      <c r="W751" s="82"/>
      <c r="X751" s="82"/>
      <c r="Y751" s="82"/>
      <c r="Z751" s="82"/>
      <c r="AA751" s="82"/>
      <c r="AB751" s="82"/>
      <c r="AC751" s="82"/>
      <c r="AD751" s="82"/>
      <c r="AE751" s="82"/>
      <c r="AF751" s="82"/>
      <c r="AG751" s="82"/>
      <c r="AH751" s="82"/>
      <c r="AI751" s="82"/>
      <c r="AJ751" s="82"/>
      <c r="AK751" s="82"/>
      <c r="AL751" s="82"/>
      <c r="AM751" s="82"/>
      <c r="AN751" s="82"/>
      <c r="AO751" s="82"/>
      <c r="AP751" s="82"/>
      <c r="AQ751" s="82"/>
      <c r="AR751" s="82"/>
      <c r="AS751" s="82"/>
      <c r="AT751" s="82"/>
      <c r="AU751" s="82"/>
    </row>
    <row r="752" spans="1:47" s="47" customFormat="1">
      <c r="A752" s="76"/>
      <c r="O752" s="82"/>
      <c r="P752" s="82"/>
      <c r="Q752" s="82"/>
      <c r="R752" s="82"/>
      <c r="S752" s="82"/>
      <c r="T752" s="82"/>
      <c r="U752" s="82"/>
      <c r="V752" s="82"/>
      <c r="W752" s="82"/>
      <c r="X752" s="82"/>
      <c r="Y752" s="82"/>
      <c r="Z752" s="82"/>
      <c r="AA752" s="82"/>
      <c r="AB752" s="82"/>
      <c r="AC752" s="82"/>
      <c r="AD752" s="82"/>
      <c r="AE752" s="82"/>
      <c r="AF752" s="82"/>
      <c r="AG752" s="82"/>
      <c r="AH752" s="82"/>
      <c r="AI752" s="82"/>
      <c r="AJ752" s="82"/>
      <c r="AK752" s="82"/>
      <c r="AL752" s="82"/>
      <c r="AM752" s="82"/>
      <c r="AN752" s="82"/>
      <c r="AO752" s="82"/>
      <c r="AP752" s="82"/>
      <c r="AQ752" s="82"/>
      <c r="AR752" s="82"/>
      <c r="AS752" s="82"/>
      <c r="AT752" s="82"/>
      <c r="AU752" s="82"/>
    </row>
    <row r="753" spans="1:47" s="47" customFormat="1">
      <c r="A753" s="76"/>
      <c r="O753" s="82"/>
      <c r="P753" s="82"/>
      <c r="Q753" s="82"/>
      <c r="R753" s="82"/>
      <c r="S753" s="82"/>
      <c r="T753" s="82"/>
      <c r="U753" s="82"/>
      <c r="V753" s="82"/>
      <c r="W753" s="82"/>
      <c r="X753" s="82"/>
      <c r="Y753" s="82"/>
      <c r="Z753" s="82"/>
      <c r="AA753" s="82"/>
      <c r="AB753" s="82"/>
      <c r="AC753" s="82"/>
      <c r="AD753" s="82"/>
      <c r="AE753" s="82"/>
      <c r="AF753" s="82"/>
      <c r="AG753" s="82"/>
      <c r="AH753" s="82"/>
      <c r="AI753" s="82"/>
      <c r="AJ753" s="82"/>
      <c r="AK753" s="82"/>
      <c r="AL753" s="82"/>
      <c r="AM753" s="82"/>
      <c r="AN753" s="82"/>
      <c r="AO753" s="82"/>
      <c r="AP753" s="82"/>
      <c r="AQ753" s="82"/>
      <c r="AR753" s="82"/>
      <c r="AS753" s="82"/>
      <c r="AT753" s="82"/>
      <c r="AU753" s="82"/>
    </row>
    <row r="754" spans="1:47" s="47" customFormat="1">
      <c r="A754" s="76"/>
      <c r="O754" s="82"/>
      <c r="P754" s="82"/>
      <c r="Q754" s="82"/>
      <c r="R754" s="82"/>
      <c r="S754" s="82"/>
      <c r="T754" s="82"/>
      <c r="U754" s="82"/>
      <c r="V754" s="82"/>
      <c r="W754" s="82"/>
      <c r="X754" s="82"/>
      <c r="Y754" s="82"/>
      <c r="Z754" s="82"/>
      <c r="AA754" s="82"/>
      <c r="AB754" s="82"/>
      <c r="AC754" s="82"/>
      <c r="AD754" s="82"/>
      <c r="AE754" s="82"/>
      <c r="AF754" s="82"/>
      <c r="AG754" s="82"/>
      <c r="AH754" s="82"/>
      <c r="AI754" s="82"/>
      <c r="AJ754" s="82"/>
      <c r="AK754" s="82"/>
      <c r="AL754" s="82"/>
      <c r="AM754" s="82"/>
      <c r="AN754" s="82"/>
      <c r="AO754" s="82"/>
      <c r="AP754" s="82"/>
      <c r="AQ754" s="82"/>
      <c r="AR754" s="82"/>
      <c r="AS754" s="82"/>
      <c r="AT754" s="82"/>
      <c r="AU754" s="82"/>
    </row>
    <row r="755" spans="1:47" s="47" customFormat="1">
      <c r="A755" s="76"/>
      <c r="O755" s="82"/>
      <c r="P755" s="82"/>
      <c r="Q755" s="82"/>
      <c r="R755" s="82"/>
      <c r="S755" s="82"/>
      <c r="T755" s="82"/>
      <c r="U755" s="82"/>
      <c r="V755" s="82"/>
      <c r="W755" s="82"/>
      <c r="X755" s="82"/>
      <c r="Y755" s="82"/>
      <c r="Z755" s="82"/>
      <c r="AA755" s="82"/>
      <c r="AB755" s="82"/>
      <c r="AC755" s="82"/>
      <c r="AD755" s="82"/>
      <c r="AE755" s="82"/>
      <c r="AF755" s="82"/>
      <c r="AG755" s="82"/>
      <c r="AH755" s="82"/>
      <c r="AI755" s="82"/>
      <c r="AJ755" s="82"/>
      <c r="AK755" s="82"/>
      <c r="AL755" s="82"/>
      <c r="AM755" s="82"/>
      <c r="AN755" s="82"/>
      <c r="AO755" s="82"/>
      <c r="AP755" s="82"/>
      <c r="AQ755" s="82"/>
      <c r="AR755" s="82"/>
      <c r="AS755" s="82"/>
      <c r="AT755" s="82"/>
      <c r="AU755" s="82"/>
    </row>
    <row r="756" spans="1:47" s="47" customFormat="1">
      <c r="A756" s="76"/>
      <c r="O756" s="82"/>
      <c r="P756" s="82"/>
      <c r="Q756" s="82"/>
      <c r="R756" s="82"/>
      <c r="S756" s="82"/>
      <c r="T756" s="82"/>
      <c r="U756" s="82"/>
      <c r="V756" s="82"/>
      <c r="W756" s="82"/>
      <c r="X756" s="82"/>
      <c r="Y756" s="82"/>
      <c r="Z756" s="82"/>
      <c r="AA756" s="82"/>
      <c r="AB756" s="82"/>
      <c r="AC756" s="82"/>
      <c r="AD756" s="82"/>
      <c r="AE756" s="82"/>
      <c r="AF756" s="82"/>
      <c r="AG756" s="82"/>
      <c r="AH756" s="82"/>
      <c r="AI756" s="82"/>
      <c r="AJ756" s="82"/>
      <c r="AK756" s="82"/>
      <c r="AL756" s="82"/>
      <c r="AM756" s="82"/>
      <c r="AN756" s="82"/>
      <c r="AO756" s="82"/>
      <c r="AP756" s="82"/>
      <c r="AQ756" s="82"/>
      <c r="AR756" s="82"/>
      <c r="AS756" s="82"/>
      <c r="AT756" s="82"/>
      <c r="AU756" s="82"/>
    </row>
    <row r="757" spans="1:47" s="47" customFormat="1">
      <c r="A757" s="76"/>
      <c r="O757" s="82"/>
      <c r="P757" s="82"/>
      <c r="Q757" s="82"/>
      <c r="R757" s="82"/>
      <c r="S757" s="82"/>
      <c r="T757" s="82"/>
      <c r="U757" s="82"/>
      <c r="V757" s="82"/>
      <c r="W757" s="82"/>
      <c r="X757" s="82"/>
      <c r="Y757" s="82"/>
      <c r="Z757" s="82"/>
      <c r="AA757" s="82"/>
      <c r="AB757" s="82"/>
      <c r="AC757" s="82"/>
      <c r="AD757" s="82"/>
      <c r="AE757" s="82"/>
      <c r="AF757" s="82"/>
      <c r="AG757" s="82"/>
      <c r="AH757" s="82"/>
      <c r="AI757" s="82"/>
      <c r="AJ757" s="82"/>
      <c r="AK757" s="82"/>
      <c r="AL757" s="82"/>
      <c r="AM757" s="82"/>
      <c r="AN757" s="82"/>
      <c r="AO757" s="82"/>
      <c r="AP757" s="82"/>
      <c r="AQ757" s="82"/>
      <c r="AR757" s="82"/>
      <c r="AS757" s="82"/>
      <c r="AT757" s="82"/>
      <c r="AU757" s="82"/>
    </row>
    <row r="758" spans="1:47" s="47" customFormat="1">
      <c r="A758" s="76"/>
      <c r="O758" s="82"/>
      <c r="P758" s="82"/>
      <c r="Q758" s="82"/>
      <c r="R758" s="82"/>
      <c r="S758" s="82"/>
      <c r="T758" s="82"/>
      <c r="U758" s="82"/>
      <c r="V758" s="82"/>
      <c r="W758" s="82"/>
      <c r="X758" s="82"/>
      <c r="Y758" s="82"/>
      <c r="Z758" s="82"/>
      <c r="AA758" s="82"/>
      <c r="AB758" s="82"/>
      <c r="AC758" s="82"/>
      <c r="AD758" s="82"/>
      <c r="AE758" s="82"/>
      <c r="AF758" s="82"/>
      <c r="AG758" s="82"/>
      <c r="AH758" s="82"/>
      <c r="AI758" s="82"/>
      <c r="AJ758" s="82"/>
      <c r="AK758" s="82"/>
      <c r="AL758" s="82"/>
      <c r="AM758" s="82"/>
      <c r="AN758" s="82"/>
      <c r="AO758" s="82"/>
      <c r="AP758" s="82"/>
      <c r="AQ758" s="82"/>
      <c r="AR758" s="82"/>
      <c r="AS758" s="82"/>
      <c r="AT758" s="82"/>
      <c r="AU758" s="82"/>
    </row>
    <row r="759" spans="1:47" s="47" customFormat="1">
      <c r="A759" s="76"/>
      <c r="O759" s="82"/>
      <c r="P759" s="82"/>
      <c r="Q759" s="82"/>
      <c r="R759" s="82"/>
      <c r="S759" s="82"/>
      <c r="T759" s="82"/>
      <c r="U759" s="82"/>
      <c r="V759" s="82"/>
      <c r="W759" s="82"/>
      <c r="X759" s="82"/>
      <c r="Y759" s="82"/>
      <c r="Z759" s="82"/>
      <c r="AA759" s="82"/>
      <c r="AB759" s="82"/>
      <c r="AC759" s="82"/>
      <c r="AD759" s="82"/>
      <c r="AE759" s="82"/>
      <c r="AF759" s="82"/>
      <c r="AG759" s="82"/>
      <c r="AH759" s="82"/>
      <c r="AI759" s="82"/>
      <c r="AJ759" s="82"/>
      <c r="AK759" s="82"/>
      <c r="AL759" s="82"/>
      <c r="AM759" s="82"/>
      <c r="AN759" s="82"/>
      <c r="AO759" s="82"/>
      <c r="AP759" s="82"/>
      <c r="AQ759" s="82"/>
      <c r="AR759" s="82"/>
      <c r="AS759" s="82"/>
      <c r="AT759" s="82"/>
      <c r="AU759" s="82"/>
    </row>
    <row r="760" spans="1:47" s="47" customFormat="1">
      <c r="A760" s="76"/>
      <c r="O760" s="82"/>
      <c r="P760" s="82"/>
      <c r="Q760" s="82"/>
      <c r="R760" s="82"/>
      <c r="S760" s="82"/>
      <c r="T760" s="82"/>
      <c r="U760" s="82"/>
      <c r="V760" s="82"/>
      <c r="W760" s="82"/>
      <c r="X760" s="82"/>
      <c r="Y760" s="82"/>
      <c r="Z760" s="82"/>
      <c r="AA760" s="82"/>
      <c r="AB760" s="82"/>
      <c r="AC760" s="82"/>
      <c r="AD760" s="82"/>
      <c r="AE760" s="82"/>
      <c r="AF760" s="82"/>
      <c r="AG760" s="82"/>
      <c r="AH760" s="82"/>
      <c r="AI760" s="82"/>
      <c r="AJ760" s="82"/>
      <c r="AK760" s="82"/>
      <c r="AL760" s="82"/>
      <c r="AM760" s="82"/>
      <c r="AN760" s="82"/>
      <c r="AO760" s="82"/>
      <c r="AP760" s="82"/>
      <c r="AQ760" s="82"/>
      <c r="AR760" s="82"/>
      <c r="AS760" s="82"/>
      <c r="AT760" s="82"/>
      <c r="AU760" s="82"/>
    </row>
    <row r="761" spans="1:47" s="47" customFormat="1">
      <c r="A761" s="76"/>
      <c r="O761" s="82"/>
      <c r="P761" s="82"/>
      <c r="Q761" s="82"/>
      <c r="R761" s="82"/>
      <c r="S761" s="82"/>
      <c r="T761" s="82"/>
      <c r="U761" s="82"/>
      <c r="V761" s="82"/>
      <c r="W761" s="82"/>
      <c r="X761" s="82"/>
      <c r="Y761" s="82"/>
      <c r="Z761" s="82"/>
      <c r="AA761" s="82"/>
      <c r="AB761" s="82"/>
      <c r="AC761" s="82"/>
      <c r="AD761" s="82"/>
      <c r="AE761" s="82"/>
      <c r="AF761" s="82"/>
      <c r="AG761" s="82"/>
      <c r="AH761" s="82"/>
      <c r="AI761" s="82"/>
      <c r="AJ761" s="82"/>
      <c r="AK761" s="82"/>
      <c r="AL761" s="82"/>
      <c r="AM761" s="82"/>
      <c r="AN761" s="82"/>
      <c r="AO761" s="82"/>
      <c r="AP761" s="82"/>
      <c r="AQ761" s="82"/>
      <c r="AR761" s="82"/>
      <c r="AS761" s="82"/>
      <c r="AT761" s="82"/>
      <c r="AU761" s="82"/>
    </row>
    <row r="762" spans="1:47" s="47" customFormat="1">
      <c r="A762" s="76"/>
      <c r="O762" s="82"/>
      <c r="P762" s="82"/>
      <c r="Q762" s="82"/>
      <c r="R762" s="82"/>
      <c r="S762" s="82"/>
      <c r="T762" s="82"/>
      <c r="U762" s="82"/>
      <c r="V762" s="82"/>
      <c r="W762" s="82"/>
      <c r="X762" s="82"/>
      <c r="Y762" s="82"/>
      <c r="Z762" s="82"/>
      <c r="AA762" s="82"/>
      <c r="AB762" s="82"/>
      <c r="AC762" s="82"/>
      <c r="AD762" s="82"/>
      <c r="AE762" s="82"/>
      <c r="AF762" s="82"/>
      <c r="AG762" s="82"/>
      <c r="AH762" s="82"/>
      <c r="AI762" s="82"/>
      <c r="AJ762" s="82"/>
      <c r="AK762" s="82"/>
      <c r="AL762" s="82"/>
      <c r="AM762" s="82"/>
      <c r="AN762" s="82"/>
      <c r="AO762" s="82"/>
      <c r="AP762" s="82"/>
      <c r="AQ762" s="82"/>
      <c r="AR762" s="82"/>
      <c r="AS762" s="82"/>
      <c r="AT762" s="82"/>
      <c r="AU762" s="82"/>
    </row>
    <row r="763" spans="1:47" s="47" customFormat="1">
      <c r="A763" s="76"/>
      <c r="O763" s="82"/>
      <c r="P763" s="82"/>
      <c r="Q763" s="82"/>
      <c r="R763" s="82"/>
      <c r="S763" s="82"/>
      <c r="T763" s="82"/>
      <c r="U763" s="82"/>
      <c r="V763" s="82"/>
      <c r="W763" s="82"/>
      <c r="X763" s="82"/>
      <c r="Y763" s="82"/>
      <c r="Z763" s="82"/>
      <c r="AA763" s="82"/>
      <c r="AB763" s="82"/>
      <c r="AC763" s="82"/>
      <c r="AD763" s="82"/>
      <c r="AE763" s="82"/>
      <c r="AF763" s="82"/>
      <c r="AG763" s="82"/>
      <c r="AH763" s="82"/>
      <c r="AI763" s="82"/>
      <c r="AJ763" s="82"/>
      <c r="AK763" s="82"/>
      <c r="AL763" s="82"/>
      <c r="AM763" s="82"/>
      <c r="AN763" s="82"/>
      <c r="AO763" s="82"/>
      <c r="AP763" s="82"/>
      <c r="AQ763" s="82"/>
      <c r="AR763" s="82"/>
      <c r="AS763" s="82"/>
      <c r="AT763" s="82"/>
      <c r="AU763" s="82"/>
    </row>
    <row r="764" spans="1:47" s="47" customFormat="1">
      <c r="A764" s="76"/>
      <c r="O764" s="82"/>
      <c r="P764" s="82"/>
      <c r="Q764" s="82"/>
      <c r="R764" s="82"/>
      <c r="S764" s="82"/>
      <c r="T764" s="82"/>
      <c r="U764" s="82"/>
      <c r="V764" s="82"/>
      <c r="W764" s="82"/>
      <c r="X764" s="82"/>
      <c r="Y764" s="82"/>
      <c r="Z764" s="82"/>
      <c r="AA764" s="82"/>
      <c r="AB764" s="82"/>
      <c r="AC764" s="82"/>
      <c r="AD764" s="82"/>
      <c r="AE764" s="82"/>
      <c r="AF764" s="82"/>
      <c r="AG764" s="82"/>
      <c r="AH764" s="82"/>
      <c r="AI764" s="82"/>
      <c r="AJ764" s="82"/>
      <c r="AK764" s="82"/>
      <c r="AL764" s="82"/>
      <c r="AM764" s="82"/>
      <c r="AN764" s="82"/>
      <c r="AO764" s="82"/>
      <c r="AP764" s="82"/>
      <c r="AQ764" s="82"/>
      <c r="AR764" s="82"/>
      <c r="AS764" s="82"/>
      <c r="AT764" s="82"/>
      <c r="AU764" s="82"/>
    </row>
    <row r="765" spans="1:47" s="47" customFormat="1">
      <c r="A765" s="76"/>
      <c r="O765" s="82"/>
      <c r="P765" s="82"/>
      <c r="Q765" s="82"/>
      <c r="R765" s="82"/>
      <c r="S765" s="82"/>
      <c r="T765" s="82"/>
      <c r="U765" s="82"/>
      <c r="V765" s="82"/>
      <c r="W765" s="82"/>
      <c r="X765" s="82"/>
      <c r="Y765" s="82"/>
      <c r="Z765" s="82"/>
      <c r="AA765" s="82"/>
      <c r="AB765" s="82"/>
      <c r="AC765" s="82"/>
      <c r="AD765" s="82"/>
      <c r="AE765" s="82"/>
      <c r="AF765" s="82"/>
      <c r="AG765" s="82"/>
      <c r="AH765" s="82"/>
      <c r="AI765" s="82"/>
      <c r="AJ765" s="82"/>
      <c r="AK765" s="82"/>
      <c r="AL765" s="82"/>
      <c r="AM765" s="82"/>
      <c r="AN765" s="82"/>
      <c r="AO765" s="82"/>
      <c r="AP765" s="82"/>
      <c r="AQ765" s="82"/>
      <c r="AR765" s="82"/>
      <c r="AS765" s="82"/>
      <c r="AT765" s="82"/>
      <c r="AU765" s="82"/>
    </row>
    <row r="766" spans="1:47" s="47" customFormat="1">
      <c r="A766" s="76"/>
      <c r="O766" s="82"/>
      <c r="P766" s="82"/>
      <c r="Q766" s="82"/>
      <c r="R766" s="82"/>
      <c r="S766" s="82"/>
      <c r="T766" s="82"/>
      <c r="U766" s="82"/>
      <c r="V766" s="82"/>
      <c r="W766" s="82"/>
      <c r="X766" s="82"/>
      <c r="Y766" s="82"/>
      <c r="Z766" s="82"/>
      <c r="AA766" s="82"/>
      <c r="AB766" s="82"/>
      <c r="AC766" s="82"/>
      <c r="AD766" s="82"/>
      <c r="AE766" s="82"/>
      <c r="AF766" s="82"/>
      <c r="AG766" s="82"/>
      <c r="AH766" s="82"/>
      <c r="AI766" s="82"/>
      <c r="AJ766" s="82"/>
      <c r="AK766" s="82"/>
      <c r="AL766" s="82"/>
      <c r="AM766" s="82"/>
      <c r="AN766" s="82"/>
      <c r="AO766" s="82"/>
      <c r="AP766" s="82"/>
      <c r="AQ766" s="82"/>
      <c r="AR766" s="82"/>
      <c r="AS766" s="82"/>
      <c r="AT766" s="82"/>
      <c r="AU766" s="82"/>
    </row>
    <row r="767" spans="1:47" s="47" customFormat="1">
      <c r="A767" s="76"/>
      <c r="O767" s="82"/>
      <c r="P767" s="82"/>
      <c r="Q767" s="82"/>
      <c r="R767" s="82"/>
      <c r="S767" s="82"/>
      <c r="T767" s="82"/>
      <c r="U767" s="82"/>
      <c r="V767" s="82"/>
      <c r="W767" s="82"/>
      <c r="X767" s="82"/>
      <c r="Y767" s="82"/>
      <c r="Z767" s="82"/>
      <c r="AA767" s="82"/>
      <c r="AB767" s="82"/>
      <c r="AC767" s="82"/>
      <c r="AD767" s="82"/>
      <c r="AE767" s="82"/>
      <c r="AF767" s="82"/>
      <c r="AG767" s="82"/>
      <c r="AH767" s="82"/>
      <c r="AI767" s="82"/>
      <c r="AJ767" s="82"/>
      <c r="AK767" s="82"/>
      <c r="AL767" s="82"/>
      <c r="AM767" s="82"/>
      <c r="AN767" s="82"/>
      <c r="AO767" s="82"/>
      <c r="AP767" s="82"/>
      <c r="AQ767" s="82"/>
      <c r="AR767" s="82"/>
      <c r="AS767" s="82"/>
      <c r="AT767" s="82"/>
      <c r="AU767" s="82"/>
    </row>
    <row r="768" spans="1:47" s="47" customFormat="1">
      <c r="A768" s="76"/>
      <c r="O768" s="82"/>
      <c r="P768" s="82"/>
      <c r="Q768" s="82"/>
      <c r="R768" s="82"/>
      <c r="S768" s="82"/>
      <c r="T768" s="82"/>
      <c r="U768" s="82"/>
      <c r="V768" s="82"/>
      <c r="W768" s="82"/>
      <c r="X768" s="82"/>
      <c r="Y768" s="82"/>
      <c r="Z768" s="82"/>
      <c r="AA768" s="82"/>
      <c r="AB768" s="82"/>
      <c r="AC768" s="82"/>
      <c r="AD768" s="82"/>
      <c r="AE768" s="82"/>
      <c r="AF768" s="82"/>
      <c r="AG768" s="82"/>
      <c r="AH768" s="82"/>
      <c r="AI768" s="82"/>
      <c r="AJ768" s="82"/>
      <c r="AK768" s="82"/>
      <c r="AL768" s="82"/>
      <c r="AM768" s="82"/>
      <c r="AN768" s="82"/>
      <c r="AO768" s="82"/>
      <c r="AP768" s="82"/>
      <c r="AQ768" s="82"/>
      <c r="AR768" s="82"/>
      <c r="AS768" s="82"/>
      <c r="AT768" s="82"/>
      <c r="AU768" s="82"/>
    </row>
    <row r="769" spans="1:47" s="47" customFormat="1">
      <c r="A769" s="76"/>
      <c r="O769" s="82"/>
      <c r="P769" s="82"/>
      <c r="Q769" s="82"/>
      <c r="R769" s="82"/>
      <c r="S769" s="82"/>
      <c r="T769" s="82"/>
      <c r="U769" s="82"/>
      <c r="V769" s="82"/>
      <c r="W769" s="82"/>
      <c r="X769" s="82"/>
      <c r="Y769" s="82"/>
      <c r="Z769" s="82"/>
      <c r="AA769" s="82"/>
      <c r="AB769" s="82"/>
      <c r="AC769" s="82"/>
      <c r="AD769" s="82"/>
      <c r="AE769" s="82"/>
      <c r="AF769" s="82"/>
      <c r="AG769" s="82"/>
      <c r="AH769" s="82"/>
      <c r="AI769" s="82"/>
      <c r="AJ769" s="82"/>
      <c r="AK769" s="82"/>
      <c r="AL769" s="82"/>
      <c r="AM769" s="82"/>
      <c r="AN769" s="82"/>
      <c r="AO769" s="82"/>
      <c r="AP769" s="82"/>
      <c r="AQ769" s="82"/>
      <c r="AR769" s="82"/>
      <c r="AS769" s="82"/>
      <c r="AT769" s="82"/>
      <c r="AU769" s="82"/>
    </row>
    <row r="770" spans="1:47" s="47" customFormat="1">
      <c r="A770" s="76"/>
      <c r="O770" s="82"/>
      <c r="P770" s="82"/>
      <c r="Q770" s="82"/>
      <c r="R770" s="82"/>
      <c r="S770" s="82"/>
      <c r="T770" s="82"/>
      <c r="U770" s="82"/>
      <c r="V770" s="82"/>
      <c r="W770" s="82"/>
      <c r="X770" s="82"/>
      <c r="Y770" s="82"/>
      <c r="Z770" s="82"/>
      <c r="AA770" s="82"/>
      <c r="AB770" s="82"/>
      <c r="AC770" s="82"/>
      <c r="AD770" s="82"/>
      <c r="AE770" s="82"/>
      <c r="AF770" s="82"/>
      <c r="AG770" s="82"/>
      <c r="AH770" s="82"/>
      <c r="AI770" s="82"/>
      <c r="AJ770" s="82"/>
      <c r="AK770" s="82"/>
      <c r="AL770" s="82"/>
      <c r="AM770" s="82"/>
      <c r="AN770" s="82"/>
      <c r="AO770" s="82"/>
      <c r="AP770" s="82"/>
      <c r="AQ770" s="82"/>
      <c r="AR770" s="82"/>
      <c r="AS770" s="82"/>
      <c r="AT770" s="82"/>
      <c r="AU770" s="82"/>
    </row>
    <row r="771" spans="1:47" s="47" customFormat="1">
      <c r="A771" s="76"/>
      <c r="O771" s="82"/>
      <c r="P771" s="82"/>
      <c r="Q771" s="82"/>
      <c r="R771" s="82"/>
      <c r="S771" s="82"/>
      <c r="T771" s="82"/>
      <c r="U771" s="82"/>
      <c r="V771" s="82"/>
      <c r="W771" s="82"/>
      <c r="X771" s="82"/>
      <c r="Y771" s="82"/>
      <c r="Z771" s="82"/>
      <c r="AA771" s="82"/>
      <c r="AB771" s="82"/>
      <c r="AC771" s="82"/>
      <c r="AD771" s="82"/>
      <c r="AE771" s="82"/>
      <c r="AF771" s="82"/>
      <c r="AG771" s="82"/>
      <c r="AH771" s="82"/>
      <c r="AI771" s="82"/>
      <c r="AJ771" s="82"/>
      <c r="AK771" s="82"/>
      <c r="AL771" s="82"/>
      <c r="AM771" s="82"/>
      <c r="AN771" s="82"/>
      <c r="AO771" s="82"/>
      <c r="AP771" s="82"/>
      <c r="AQ771" s="82"/>
      <c r="AR771" s="82"/>
      <c r="AS771" s="82"/>
      <c r="AT771" s="82"/>
      <c r="AU771" s="82"/>
    </row>
    <row r="772" spans="1:47" s="47" customFormat="1">
      <c r="A772" s="76"/>
      <c r="O772" s="82"/>
      <c r="P772" s="82"/>
      <c r="Q772" s="82"/>
      <c r="R772" s="82"/>
      <c r="S772" s="82"/>
      <c r="T772" s="82"/>
      <c r="U772" s="82"/>
      <c r="V772" s="82"/>
      <c r="W772" s="82"/>
      <c r="X772" s="82"/>
      <c r="Y772" s="82"/>
      <c r="Z772" s="82"/>
      <c r="AA772" s="82"/>
      <c r="AB772" s="82"/>
      <c r="AC772" s="82"/>
      <c r="AD772" s="82"/>
      <c r="AE772" s="82"/>
      <c r="AF772" s="82"/>
      <c r="AG772" s="82"/>
      <c r="AH772" s="82"/>
      <c r="AI772" s="82"/>
      <c r="AJ772" s="82"/>
      <c r="AK772" s="82"/>
      <c r="AL772" s="82"/>
      <c r="AM772" s="82"/>
      <c r="AN772" s="82"/>
      <c r="AO772" s="82"/>
      <c r="AP772" s="82"/>
      <c r="AQ772" s="82"/>
      <c r="AR772" s="82"/>
      <c r="AS772" s="82"/>
      <c r="AT772" s="82"/>
      <c r="AU772" s="82"/>
    </row>
    <row r="773" spans="1:47" s="47" customFormat="1">
      <c r="A773" s="76"/>
      <c r="O773" s="82"/>
      <c r="P773" s="82"/>
      <c r="Q773" s="82"/>
      <c r="R773" s="82"/>
      <c r="S773" s="82"/>
      <c r="T773" s="82"/>
      <c r="U773" s="82"/>
      <c r="V773" s="82"/>
      <c r="W773" s="82"/>
      <c r="X773" s="82"/>
      <c r="Y773" s="82"/>
      <c r="Z773" s="82"/>
      <c r="AA773" s="82"/>
      <c r="AB773" s="82"/>
      <c r="AC773" s="82"/>
      <c r="AD773" s="82"/>
      <c r="AE773" s="82"/>
      <c r="AF773" s="82"/>
      <c r="AG773" s="82"/>
      <c r="AH773" s="82"/>
      <c r="AI773" s="82"/>
      <c r="AJ773" s="82"/>
      <c r="AK773" s="82"/>
      <c r="AL773" s="82"/>
      <c r="AM773" s="82"/>
      <c r="AN773" s="82"/>
      <c r="AO773" s="82"/>
      <c r="AP773" s="82"/>
      <c r="AQ773" s="82"/>
      <c r="AR773" s="82"/>
      <c r="AS773" s="82"/>
      <c r="AT773" s="82"/>
      <c r="AU773" s="82"/>
    </row>
    <row r="774" spans="1:47" s="47" customFormat="1">
      <c r="A774" s="76"/>
      <c r="O774" s="82"/>
      <c r="P774" s="82"/>
      <c r="Q774" s="82"/>
      <c r="R774" s="82"/>
      <c r="S774" s="82"/>
      <c r="T774" s="82"/>
      <c r="U774" s="82"/>
      <c r="V774" s="82"/>
      <c r="W774" s="82"/>
      <c r="X774" s="82"/>
      <c r="Y774" s="82"/>
      <c r="Z774" s="82"/>
      <c r="AA774" s="82"/>
      <c r="AB774" s="82"/>
      <c r="AC774" s="82"/>
      <c r="AD774" s="82"/>
      <c r="AE774" s="82"/>
      <c r="AF774" s="82"/>
      <c r="AG774" s="82"/>
      <c r="AH774" s="82"/>
      <c r="AI774" s="82"/>
      <c r="AJ774" s="82"/>
      <c r="AK774" s="82"/>
      <c r="AL774" s="82"/>
      <c r="AM774" s="82"/>
      <c r="AN774" s="82"/>
      <c r="AO774" s="82"/>
      <c r="AP774" s="82"/>
      <c r="AQ774" s="82"/>
      <c r="AR774" s="82"/>
      <c r="AS774" s="82"/>
      <c r="AT774" s="82"/>
      <c r="AU774" s="82"/>
    </row>
    <row r="775" spans="1:47" s="47" customFormat="1">
      <c r="A775" s="76"/>
      <c r="O775" s="82"/>
      <c r="P775" s="82"/>
      <c r="Q775" s="82"/>
      <c r="R775" s="82"/>
      <c r="S775" s="82"/>
      <c r="T775" s="82"/>
      <c r="U775" s="82"/>
      <c r="V775" s="82"/>
      <c r="W775" s="82"/>
      <c r="X775" s="82"/>
      <c r="Y775" s="82"/>
      <c r="Z775" s="82"/>
      <c r="AA775" s="82"/>
      <c r="AB775" s="82"/>
      <c r="AC775" s="82"/>
      <c r="AD775" s="82"/>
      <c r="AE775" s="82"/>
      <c r="AF775" s="82"/>
      <c r="AG775" s="82"/>
      <c r="AH775" s="82"/>
      <c r="AI775" s="82"/>
      <c r="AJ775" s="82"/>
      <c r="AK775" s="82"/>
      <c r="AL775" s="82"/>
      <c r="AM775" s="82"/>
      <c r="AN775" s="82"/>
      <c r="AO775" s="82"/>
      <c r="AP775" s="82"/>
      <c r="AQ775" s="82"/>
      <c r="AR775" s="82"/>
      <c r="AS775" s="82"/>
      <c r="AT775" s="82"/>
      <c r="AU775" s="82"/>
    </row>
    <row r="776" spans="1:47" s="47" customFormat="1">
      <c r="A776" s="76"/>
      <c r="O776" s="82"/>
      <c r="P776" s="82"/>
      <c r="Q776" s="82"/>
      <c r="R776" s="82"/>
      <c r="S776" s="82"/>
      <c r="T776" s="82"/>
      <c r="U776" s="82"/>
      <c r="V776" s="82"/>
      <c r="W776" s="82"/>
      <c r="X776" s="82"/>
      <c r="Y776" s="82"/>
      <c r="Z776" s="82"/>
      <c r="AA776" s="82"/>
      <c r="AB776" s="82"/>
      <c r="AC776" s="82"/>
      <c r="AD776" s="82"/>
      <c r="AE776" s="82"/>
      <c r="AF776" s="82"/>
      <c r="AG776" s="82"/>
      <c r="AH776" s="82"/>
      <c r="AI776" s="82"/>
      <c r="AJ776" s="82"/>
      <c r="AK776" s="82"/>
      <c r="AL776" s="82"/>
      <c r="AM776" s="82"/>
      <c r="AN776" s="82"/>
      <c r="AO776" s="82"/>
      <c r="AP776" s="82"/>
      <c r="AQ776" s="82"/>
      <c r="AR776" s="82"/>
      <c r="AS776" s="82"/>
      <c r="AT776" s="82"/>
      <c r="AU776" s="82"/>
    </row>
    <row r="777" spans="1:47" s="47" customFormat="1">
      <c r="A777" s="76"/>
      <c r="O777" s="82"/>
      <c r="P777" s="82"/>
      <c r="Q777" s="82"/>
      <c r="R777" s="82"/>
      <c r="S777" s="82"/>
      <c r="T777" s="82"/>
      <c r="U777" s="82"/>
      <c r="V777" s="82"/>
      <c r="W777" s="82"/>
      <c r="X777" s="82"/>
      <c r="Y777" s="82"/>
      <c r="Z777" s="82"/>
      <c r="AA777" s="82"/>
      <c r="AB777" s="82"/>
      <c r="AC777" s="82"/>
      <c r="AD777" s="82"/>
      <c r="AE777" s="82"/>
      <c r="AF777" s="82"/>
      <c r="AG777" s="82"/>
      <c r="AH777" s="82"/>
      <c r="AI777" s="82"/>
      <c r="AJ777" s="82"/>
      <c r="AK777" s="82"/>
      <c r="AL777" s="82"/>
      <c r="AM777" s="82"/>
      <c r="AN777" s="82"/>
      <c r="AO777" s="82"/>
      <c r="AP777" s="82"/>
      <c r="AQ777" s="82"/>
      <c r="AR777" s="82"/>
      <c r="AS777" s="82"/>
      <c r="AT777" s="82"/>
      <c r="AU777" s="82"/>
    </row>
    <row r="778" spans="1:47" s="47" customFormat="1">
      <c r="A778" s="76"/>
      <c r="O778" s="82"/>
      <c r="P778" s="82"/>
      <c r="Q778" s="82"/>
      <c r="R778" s="82"/>
      <c r="S778" s="82"/>
      <c r="T778" s="82"/>
      <c r="U778" s="82"/>
      <c r="V778" s="82"/>
      <c r="W778" s="82"/>
      <c r="X778" s="82"/>
      <c r="Y778" s="82"/>
      <c r="Z778" s="82"/>
      <c r="AA778" s="82"/>
      <c r="AB778" s="82"/>
      <c r="AC778" s="82"/>
      <c r="AD778" s="82"/>
      <c r="AE778" s="82"/>
      <c r="AF778" s="82"/>
      <c r="AG778" s="82"/>
      <c r="AH778" s="82"/>
      <c r="AI778" s="82"/>
      <c r="AJ778" s="82"/>
      <c r="AK778" s="82"/>
      <c r="AL778" s="82"/>
      <c r="AM778" s="82"/>
      <c r="AN778" s="82"/>
      <c r="AO778" s="82"/>
      <c r="AP778" s="82"/>
      <c r="AQ778" s="82"/>
      <c r="AR778" s="82"/>
      <c r="AS778" s="82"/>
      <c r="AT778" s="82"/>
      <c r="AU778" s="82"/>
    </row>
    <row r="779" spans="1:47" s="47" customFormat="1">
      <c r="A779" s="76"/>
      <c r="O779" s="82"/>
      <c r="P779" s="82"/>
      <c r="Q779" s="82"/>
      <c r="R779" s="82"/>
      <c r="S779" s="82"/>
      <c r="T779" s="82"/>
      <c r="U779" s="82"/>
      <c r="V779" s="82"/>
      <c r="W779" s="82"/>
      <c r="X779" s="82"/>
      <c r="Y779" s="82"/>
      <c r="Z779" s="82"/>
      <c r="AA779" s="82"/>
      <c r="AB779" s="82"/>
      <c r="AC779" s="82"/>
      <c r="AD779" s="82"/>
      <c r="AE779" s="82"/>
      <c r="AF779" s="82"/>
      <c r="AG779" s="82"/>
      <c r="AH779" s="82"/>
      <c r="AI779" s="82"/>
      <c r="AJ779" s="82"/>
      <c r="AK779" s="82"/>
      <c r="AL779" s="82"/>
      <c r="AM779" s="82"/>
      <c r="AN779" s="82"/>
      <c r="AO779" s="82"/>
      <c r="AP779" s="82"/>
      <c r="AQ779" s="82"/>
      <c r="AR779" s="82"/>
      <c r="AS779" s="82"/>
      <c r="AT779" s="82"/>
      <c r="AU779" s="82"/>
    </row>
    <row r="780" spans="1:47" s="47" customFormat="1">
      <c r="A780" s="76"/>
      <c r="O780" s="82"/>
      <c r="P780" s="82"/>
      <c r="Q780" s="82"/>
      <c r="R780" s="82"/>
      <c r="S780" s="82"/>
      <c r="T780" s="82"/>
      <c r="U780" s="82"/>
      <c r="V780" s="82"/>
      <c r="W780" s="82"/>
      <c r="X780" s="82"/>
      <c r="Y780" s="82"/>
      <c r="Z780" s="82"/>
      <c r="AA780" s="82"/>
      <c r="AB780" s="82"/>
      <c r="AC780" s="82"/>
      <c r="AD780" s="82"/>
      <c r="AE780" s="82"/>
      <c r="AF780" s="82"/>
      <c r="AG780" s="82"/>
      <c r="AH780" s="82"/>
      <c r="AI780" s="82"/>
      <c r="AJ780" s="82"/>
      <c r="AK780" s="82"/>
      <c r="AL780" s="82"/>
      <c r="AM780" s="82"/>
      <c r="AN780" s="82"/>
      <c r="AO780" s="82"/>
      <c r="AP780" s="82"/>
      <c r="AQ780" s="82"/>
      <c r="AR780" s="82"/>
      <c r="AS780" s="82"/>
      <c r="AT780" s="82"/>
      <c r="AU780" s="82"/>
    </row>
    <row r="781" spans="1:47" s="47" customFormat="1">
      <c r="A781" s="76"/>
      <c r="O781" s="82"/>
      <c r="P781" s="82"/>
      <c r="Q781" s="82"/>
      <c r="R781" s="82"/>
      <c r="S781" s="82"/>
      <c r="T781" s="82"/>
      <c r="U781" s="82"/>
      <c r="V781" s="82"/>
      <c r="W781" s="82"/>
      <c r="X781" s="82"/>
      <c r="Y781" s="82"/>
      <c r="Z781" s="82"/>
      <c r="AA781" s="82"/>
      <c r="AB781" s="82"/>
      <c r="AC781" s="82"/>
      <c r="AD781" s="82"/>
      <c r="AE781" s="82"/>
      <c r="AF781" s="82"/>
      <c r="AG781" s="82"/>
      <c r="AH781" s="82"/>
      <c r="AI781" s="82"/>
      <c r="AJ781" s="82"/>
      <c r="AK781" s="82"/>
      <c r="AL781" s="82"/>
      <c r="AM781" s="82"/>
      <c r="AN781" s="82"/>
      <c r="AO781" s="82"/>
      <c r="AP781" s="82"/>
      <c r="AQ781" s="82"/>
      <c r="AR781" s="82"/>
      <c r="AS781" s="82"/>
      <c r="AT781" s="82"/>
      <c r="AU781" s="82"/>
    </row>
    <row r="782" spans="1:47" s="47" customFormat="1">
      <c r="A782" s="76"/>
      <c r="O782" s="82"/>
      <c r="P782" s="82"/>
      <c r="Q782" s="82"/>
      <c r="R782" s="82"/>
      <c r="S782" s="82"/>
      <c r="T782" s="82"/>
      <c r="U782" s="82"/>
      <c r="V782" s="82"/>
      <c r="W782" s="82"/>
      <c r="X782" s="82"/>
      <c r="Y782" s="82"/>
      <c r="Z782" s="82"/>
      <c r="AA782" s="82"/>
      <c r="AB782" s="82"/>
      <c r="AC782" s="82"/>
      <c r="AD782" s="82"/>
      <c r="AE782" s="82"/>
      <c r="AF782" s="82"/>
      <c r="AG782" s="82"/>
      <c r="AH782" s="82"/>
      <c r="AI782" s="82"/>
      <c r="AJ782" s="82"/>
      <c r="AK782" s="82"/>
      <c r="AL782" s="82"/>
      <c r="AM782" s="82"/>
      <c r="AN782" s="82"/>
      <c r="AO782" s="82"/>
      <c r="AP782" s="82"/>
      <c r="AQ782" s="82"/>
      <c r="AR782" s="82"/>
      <c r="AS782" s="82"/>
      <c r="AT782" s="82"/>
      <c r="AU782" s="82"/>
    </row>
    <row r="783" spans="1:47" s="47" customFormat="1">
      <c r="A783" s="76"/>
      <c r="O783" s="82"/>
      <c r="P783" s="82"/>
      <c r="Q783" s="82"/>
      <c r="R783" s="82"/>
      <c r="S783" s="82"/>
      <c r="T783" s="82"/>
      <c r="U783" s="82"/>
      <c r="V783" s="82"/>
      <c r="W783" s="82"/>
      <c r="X783" s="82"/>
      <c r="Y783" s="82"/>
      <c r="Z783" s="82"/>
      <c r="AA783" s="82"/>
      <c r="AB783" s="82"/>
      <c r="AC783" s="82"/>
      <c r="AD783" s="82"/>
      <c r="AE783" s="82"/>
      <c r="AF783" s="82"/>
      <c r="AG783" s="82"/>
      <c r="AH783" s="82"/>
      <c r="AI783" s="82"/>
      <c r="AJ783" s="82"/>
      <c r="AK783" s="82"/>
      <c r="AL783" s="82"/>
      <c r="AM783" s="82"/>
      <c r="AN783" s="82"/>
      <c r="AO783" s="82"/>
      <c r="AP783" s="82"/>
      <c r="AQ783" s="82"/>
      <c r="AR783" s="82"/>
      <c r="AS783" s="82"/>
      <c r="AT783" s="82"/>
      <c r="AU783" s="82"/>
    </row>
    <row r="784" spans="1:47" s="47" customFormat="1">
      <c r="A784" s="76"/>
      <c r="O784" s="82"/>
      <c r="P784" s="82"/>
      <c r="Q784" s="82"/>
      <c r="R784" s="82"/>
      <c r="S784" s="82"/>
      <c r="T784" s="82"/>
      <c r="U784" s="82"/>
      <c r="V784" s="82"/>
      <c r="W784" s="82"/>
      <c r="X784" s="82"/>
      <c r="Y784" s="82"/>
      <c r="Z784" s="82"/>
      <c r="AA784" s="82"/>
      <c r="AB784" s="82"/>
      <c r="AC784" s="82"/>
      <c r="AD784" s="82"/>
      <c r="AE784" s="82"/>
      <c r="AF784" s="82"/>
      <c r="AG784" s="82"/>
      <c r="AH784" s="82"/>
      <c r="AI784" s="82"/>
      <c r="AJ784" s="82"/>
      <c r="AK784" s="82"/>
      <c r="AL784" s="82"/>
      <c r="AM784" s="82"/>
      <c r="AN784" s="82"/>
      <c r="AO784" s="82"/>
      <c r="AP784" s="82"/>
      <c r="AQ784" s="82"/>
      <c r="AR784" s="82"/>
      <c r="AS784" s="82"/>
      <c r="AT784" s="82"/>
      <c r="AU784" s="82"/>
    </row>
    <row r="785" spans="1:47" s="47" customFormat="1">
      <c r="A785" s="76"/>
      <c r="O785" s="82"/>
      <c r="P785" s="82"/>
      <c r="Q785" s="82"/>
      <c r="R785" s="82"/>
      <c r="S785" s="82"/>
      <c r="T785" s="82"/>
      <c r="U785" s="82"/>
      <c r="V785" s="82"/>
      <c r="W785" s="82"/>
      <c r="X785" s="82"/>
      <c r="Y785" s="82"/>
      <c r="Z785" s="82"/>
      <c r="AA785" s="82"/>
      <c r="AB785" s="82"/>
      <c r="AC785" s="82"/>
      <c r="AD785" s="82"/>
      <c r="AE785" s="82"/>
      <c r="AF785" s="82"/>
      <c r="AG785" s="82"/>
      <c r="AH785" s="82"/>
      <c r="AI785" s="82"/>
      <c r="AJ785" s="82"/>
      <c r="AK785" s="82"/>
      <c r="AL785" s="82"/>
      <c r="AM785" s="82"/>
      <c r="AN785" s="82"/>
      <c r="AO785" s="82"/>
      <c r="AP785" s="82"/>
      <c r="AQ785" s="82"/>
      <c r="AR785" s="82"/>
      <c r="AS785" s="82"/>
      <c r="AT785" s="82"/>
      <c r="AU785" s="82"/>
    </row>
    <row r="786" spans="1:47" s="47" customFormat="1">
      <c r="A786" s="76"/>
      <c r="O786" s="82"/>
      <c r="P786" s="82"/>
      <c r="Q786" s="82"/>
      <c r="R786" s="82"/>
      <c r="S786" s="82"/>
      <c r="T786" s="82"/>
      <c r="U786" s="82"/>
      <c r="V786" s="82"/>
      <c r="W786" s="82"/>
      <c r="X786" s="82"/>
      <c r="Y786" s="82"/>
      <c r="Z786" s="82"/>
      <c r="AA786" s="82"/>
      <c r="AB786" s="82"/>
      <c r="AC786" s="82"/>
      <c r="AD786" s="82"/>
      <c r="AE786" s="82"/>
      <c r="AF786" s="82"/>
      <c r="AG786" s="82"/>
      <c r="AH786" s="82"/>
      <c r="AI786" s="82"/>
      <c r="AJ786" s="82"/>
      <c r="AK786" s="82"/>
      <c r="AL786" s="82"/>
      <c r="AM786" s="82"/>
      <c r="AN786" s="82"/>
      <c r="AO786" s="82"/>
      <c r="AP786" s="82"/>
      <c r="AQ786" s="82"/>
      <c r="AR786" s="82"/>
      <c r="AS786" s="82"/>
      <c r="AT786" s="82"/>
      <c r="AU786" s="82"/>
    </row>
    <row r="787" spans="1:47" s="47" customFormat="1">
      <c r="A787" s="76"/>
      <c r="O787" s="82"/>
      <c r="P787" s="82"/>
      <c r="Q787" s="82"/>
      <c r="R787" s="82"/>
      <c r="S787" s="82"/>
      <c r="T787" s="82"/>
      <c r="U787" s="82"/>
      <c r="V787" s="82"/>
      <c r="W787" s="82"/>
      <c r="X787" s="82"/>
      <c r="Y787" s="82"/>
      <c r="Z787" s="82"/>
      <c r="AA787" s="82"/>
      <c r="AB787" s="82"/>
      <c r="AC787" s="82"/>
      <c r="AD787" s="82"/>
      <c r="AE787" s="82"/>
      <c r="AF787" s="82"/>
      <c r="AG787" s="82"/>
      <c r="AH787" s="82"/>
      <c r="AI787" s="82"/>
      <c r="AJ787" s="82"/>
      <c r="AK787" s="82"/>
      <c r="AL787" s="82"/>
      <c r="AM787" s="82"/>
      <c r="AN787" s="82"/>
      <c r="AO787" s="82"/>
      <c r="AP787" s="82"/>
      <c r="AQ787" s="82"/>
      <c r="AR787" s="82"/>
      <c r="AS787" s="82"/>
      <c r="AT787" s="82"/>
      <c r="AU787" s="82"/>
    </row>
    <row r="788" spans="1:47" s="47" customFormat="1">
      <c r="A788" s="76"/>
      <c r="O788" s="82"/>
      <c r="P788" s="82"/>
      <c r="Q788" s="82"/>
      <c r="R788" s="82"/>
      <c r="S788" s="82"/>
      <c r="T788" s="82"/>
      <c r="U788" s="82"/>
      <c r="V788" s="82"/>
      <c r="W788" s="82"/>
      <c r="X788" s="82"/>
      <c r="Y788" s="82"/>
      <c r="Z788" s="82"/>
      <c r="AA788" s="82"/>
      <c r="AB788" s="82"/>
      <c r="AC788" s="82"/>
      <c r="AD788" s="82"/>
      <c r="AE788" s="82"/>
      <c r="AF788" s="82"/>
      <c r="AG788" s="82"/>
      <c r="AH788" s="82"/>
      <c r="AI788" s="82"/>
      <c r="AJ788" s="82"/>
      <c r="AK788" s="82"/>
      <c r="AL788" s="82"/>
      <c r="AM788" s="82"/>
      <c r="AN788" s="82"/>
      <c r="AO788" s="82"/>
      <c r="AP788" s="82"/>
      <c r="AQ788" s="82"/>
      <c r="AR788" s="82"/>
      <c r="AS788" s="82"/>
      <c r="AT788" s="82"/>
      <c r="AU788" s="82"/>
    </row>
    <row r="789" spans="1:47" s="47" customFormat="1">
      <c r="A789" s="76"/>
      <c r="O789" s="82"/>
      <c r="P789" s="82"/>
      <c r="Q789" s="82"/>
      <c r="R789" s="82"/>
      <c r="S789" s="82"/>
      <c r="T789" s="82"/>
      <c r="U789" s="82"/>
      <c r="V789" s="82"/>
      <c r="W789" s="82"/>
      <c r="X789" s="82"/>
      <c r="Y789" s="82"/>
      <c r="Z789" s="82"/>
      <c r="AA789" s="82"/>
      <c r="AB789" s="82"/>
      <c r="AC789" s="82"/>
      <c r="AD789" s="82"/>
      <c r="AE789" s="82"/>
      <c r="AF789" s="82"/>
      <c r="AG789" s="82"/>
      <c r="AH789" s="82"/>
      <c r="AI789" s="82"/>
      <c r="AJ789" s="82"/>
      <c r="AK789" s="82"/>
      <c r="AL789" s="82"/>
      <c r="AM789" s="82"/>
      <c r="AN789" s="82"/>
      <c r="AO789" s="82"/>
      <c r="AP789" s="82"/>
      <c r="AQ789" s="82"/>
      <c r="AR789" s="82"/>
      <c r="AS789" s="82"/>
      <c r="AT789" s="82"/>
      <c r="AU789" s="82"/>
    </row>
    <row r="790" spans="1:47" s="47" customFormat="1">
      <c r="A790" s="76"/>
      <c r="O790" s="82"/>
      <c r="P790" s="82"/>
      <c r="Q790" s="82"/>
      <c r="R790" s="82"/>
      <c r="S790" s="82"/>
      <c r="T790" s="82"/>
      <c r="U790" s="82"/>
      <c r="V790" s="82"/>
      <c r="W790" s="82"/>
      <c r="X790" s="82"/>
      <c r="Y790" s="82"/>
      <c r="Z790" s="82"/>
      <c r="AA790" s="82"/>
      <c r="AB790" s="82"/>
      <c r="AC790" s="82"/>
      <c r="AD790" s="82"/>
      <c r="AE790" s="82"/>
      <c r="AF790" s="82"/>
      <c r="AG790" s="82"/>
      <c r="AH790" s="82"/>
      <c r="AI790" s="82"/>
      <c r="AJ790" s="82"/>
      <c r="AK790" s="82"/>
      <c r="AL790" s="82"/>
      <c r="AM790" s="82"/>
      <c r="AN790" s="82"/>
      <c r="AO790" s="82"/>
      <c r="AP790" s="82"/>
      <c r="AQ790" s="82"/>
      <c r="AR790" s="82"/>
      <c r="AS790" s="82"/>
      <c r="AT790" s="82"/>
      <c r="AU790" s="82"/>
    </row>
    <row r="791" spans="1:47" s="47" customFormat="1">
      <c r="A791" s="76"/>
      <c r="O791" s="82"/>
      <c r="P791" s="82"/>
      <c r="Q791" s="82"/>
      <c r="R791" s="82"/>
      <c r="S791" s="82"/>
      <c r="T791" s="82"/>
      <c r="U791" s="82"/>
      <c r="V791" s="82"/>
      <c r="W791" s="82"/>
      <c r="X791" s="82"/>
      <c r="Y791" s="82"/>
      <c r="Z791" s="82"/>
      <c r="AA791" s="82"/>
      <c r="AB791" s="82"/>
      <c r="AC791" s="82"/>
      <c r="AD791" s="82"/>
      <c r="AE791" s="82"/>
      <c r="AF791" s="82"/>
      <c r="AG791" s="82"/>
      <c r="AH791" s="82"/>
      <c r="AI791" s="82"/>
      <c r="AJ791" s="82"/>
      <c r="AK791" s="82"/>
      <c r="AL791" s="82"/>
      <c r="AM791" s="82"/>
      <c r="AN791" s="82"/>
      <c r="AO791" s="82"/>
      <c r="AP791" s="82"/>
      <c r="AQ791" s="82"/>
      <c r="AR791" s="82"/>
      <c r="AS791" s="82"/>
      <c r="AT791" s="82"/>
      <c r="AU791" s="82"/>
    </row>
    <row r="792" spans="1:47" s="47" customFormat="1">
      <c r="A792" s="76"/>
      <c r="O792" s="82"/>
      <c r="P792" s="82"/>
      <c r="Q792" s="82"/>
      <c r="R792" s="82"/>
      <c r="S792" s="82"/>
      <c r="T792" s="82"/>
      <c r="U792" s="82"/>
      <c r="V792" s="82"/>
      <c r="W792" s="82"/>
      <c r="X792" s="82"/>
      <c r="Y792" s="82"/>
      <c r="Z792" s="82"/>
      <c r="AA792" s="82"/>
      <c r="AB792" s="82"/>
      <c r="AC792" s="82"/>
      <c r="AD792" s="82"/>
      <c r="AE792" s="82"/>
      <c r="AF792" s="82"/>
      <c r="AG792" s="82"/>
      <c r="AH792" s="82"/>
      <c r="AI792" s="82"/>
      <c r="AJ792" s="82"/>
      <c r="AK792" s="82"/>
      <c r="AL792" s="82"/>
      <c r="AM792" s="82"/>
      <c r="AN792" s="82"/>
      <c r="AO792" s="82"/>
      <c r="AP792" s="82"/>
      <c r="AQ792" s="82"/>
      <c r="AR792" s="82"/>
      <c r="AS792" s="82"/>
      <c r="AT792" s="82"/>
      <c r="AU792" s="82"/>
    </row>
    <row r="793" spans="1:47" s="47" customFormat="1">
      <c r="A793" s="76"/>
      <c r="O793" s="82"/>
      <c r="P793" s="82"/>
      <c r="Q793" s="82"/>
      <c r="R793" s="82"/>
      <c r="S793" s="82"/>
      <c r="T793" s="82"/>
      <c r="U793" s="82"/>
      <c r="V793" s="82"/>
      <c r="W793" s="82"/>
      <c r="X793" s="82"/>
      <c r="Y793" s="82"/>
      <c r="Z793" s="82"/>
      <c r="AA793" s="82"/>
      <c r="AB793" s="82"/>
      <c r="AC793" s="82"/>
      <c r="AD793" s="82"/>
      <c r="AE793" s="82"/>
      <c r="AF793" s="82"/>
      <c r="AG793" s="82"/>
      <c r="AH793" s="82"/>
      <c r="AI793" s="82"/>
      <c r="AJ793" s="82"/>
      <c r="AK793" s="82"/>
      <c r="AL793" s="82"/>
      <c r="AM793" s="82"/>
      <c r="AN793" s="82"/>
      <c r="AO793" s="82"/>
      <c r="AP793" s="82"/>
      <c r="AQ793" s="82"/>
      <c r="AR793" s="82"/>
      <c r="AS793" s="82"/>
      <c r="AT793" s="82"/>
      <c r="AU793" s="82"/>
    </row>
    <row r="794" spans="1:47" s="47" customFormat="1">
      <c r="A794" s="76"/>
      <c r="O794" s="82"/>
      <c r="P794" s="82"/>
      <c r="Q794" s="82"/>
      <c r="R794" s="82"/>
      <c r="S794" s="82"/>
      <c r="T794" s="82"/>
      <c r="U794" s="82"/>
      <c r="V794" s="82"/>
      <c r="W794" s="82"/>
      <c r="X794" s="82"/>
      <c r="Y794" s="82"/>
      <c r="Z794" s="82"/>
      <c r="AA794" s="82"/>
      <c r="AB794" s="82"/>
      <c r="AC794" s="82"/>
      <c r="AD794" s="82"/>
      <c r="AE794" s="82"/>
      <c r="AF794" s="82"/>
      <c r="AG794" s="82"/>
      <c r="AH794" s="82"/>
      <c r="AI794" s="82"/>
      <c r="AJ794" s="82"/>
      <c r="AK794" s="82"/>
      <c r="AL794" s="82"/>
      <c r="AM794" s="82"/>
      <c r="AN794" s="82"/>
      <c r="AO794" s="82"/>
      <c r="AP794" s="82"/>
      <c r="AQ794" s="82"/>
      <c r="AR794" s="82"/>
      <c r="AS794" s="82"/>
      <c r="AT794" s="82"/>
      <c r="AU794" s="82"/>
    </row>
    <row r="795" spans="1:47" s="47" customFormat="1">
      <c r="A795" s="76"/>
      <c r="O795" s="82"/>
      <c r="P795" s="82"/>
      <c r="Q795" s="82"/>
      <c r="R795" s="82"/>
      <c r="S795" s="82"/>
      <c r="T795" s="82"/>
      <c r="U795" s="82"/>
      <c r="V795" s="82"/>
      <c r="W795" s="82"/>
      <c r="X795" s="82"/>
      <c r="Y795" s="82"/>
      <c r="Z795" s="82"/>
      <c r="AA795" s="82"/>
      <c r="AB795" s="82"/>
      <c r="AC795" s="82"/>
      <c r="AD795" s="82"/>
      <c r="AE795" s="82"/>
      <c r="AF795" s="82"/>
      <c r="AG795" s="82"/>
      <c r="AH795" s="82"/>
      <c r="AI795" s="82"/>
      <c r="AJ795" s="82"/>
      <c r="AK795" s="82"/>
      <c r="AL795" s="82"/>
      <c r="AM795" s="82"/>
      <c r="AN795" s="82"/>
      <c r="AO795" s="82"/>
      <c r="AP795" s="82"/>
      <c r="AQ795" s="82"/>
      <c r="AR795" s="82"/>
      <c r="AS795" s="82"/>
      <c r="AT795" s="82"/>
      <c r="AU795" s="82"/>
    </row>
    <row r="796" spans="1:47" s="47" customFormat="1">
      <c r="A796" s="76"/>
      <c r="O796" s="82"/>
      <c r="P796" s="82"/>
      <c r="Q796" s="82"/>
      <c r="R796" s="82"/>
      <c r="S796" s="82"/>
      <c r="T796" s="82"/>
      <c r="U796" s="82"/>
      <c r="V796" s="82"/>
      <c r="W796" s="82"/>
      <c r="X796" s="82"/>
      <c r="Y796" s="82"/>
      <c r="Z796" s="82"/>
      <c r="AA796" s="82"/>
      <c r="AB796" s="82"/>
      <c r="AC796" s="82"/>
      <c r="AD796" s="82"/>
      <c r="AE796" s="82"/>
      <c r="AF796" s="82"/>
      <c r="AG796" s="82"/>
      <c r="AH796" s="82"/>
      <c r="AI796" s="82"/>
      <c r="AJ796" s="82"/>
      <c r="AK796" s="82"/>
      <c r="AL796" s="82"/>
      <c r="AM796" s="82"/>
      <c r="AN796" s="82"/>
      <c r="AO796" s="82"/>
      <c r="AP796" s="82"/>
      <c r="AQ796" s="82"/>
      <c r="AR796" s="82"/>
      <c r="AS796" s="82"/>
      <c r="AT796" s="82"/>
      <c r="AU796" s="82"/>
    </row>
    <row r="797" spans="1:47" s="47" customFormat="1">
      <c r="A797" s="76"/>
      <c r="O797" s="82"/>
      <c r="P797" s="82"/>
      <c r="Q797" s="82"/>
      <c r="R797" s="82"/>
      <c r="S797" s="82"/>
      <c r="T797" s="82"/>
      <c r="U797" s="82"/>
      <c r="V797" s="82"/>
      <c r="W797" s="82"/>
      <c r="X797" s="82"/>
      <c r="Y797" s="82"/>
      <c r="Z797" s="82"/>
      <c r="AA797" s="82"/>
      <c r="AB797" s="82"/>
      <c r="AC797" s="82"/>
      <c r="AD797" s="82"/>
      <c r="AE797" s="82"/>
      <c r="AF797" s="82"/>
      <c r="AG797" s="82"/>
      <c r="AH797" s="82"/>
      <c r="AI797" s="82"/>
      <c r="AJ797" s="82"/>
      <c r="AK797" s="82"/>
      <c r="AL797" s="82"/>
      <c r="AM797" s="82"/>
      <c r="AN797" s="82"/>
      <c r="AO797" s="82"/>
      <c r="AP797" s="82"/>
      <c r="AQ797" s="82"/>
      <c r="AR797" s="82"/>
      <c r="AS797" s="82"/>
      <c r="AT797" s="82"/>
      <c r="AU797" s="82"/>
    </row>
    <row r="798" spans="1:47" s="47" customFormat="1">
      <c r="A798" s="76"/>
      <c r="O798" s="82"/>
      <c r="P798" s="82"/>
      <c r="Q798" s="82"/>
      <c r="R798" s="82"/>
      <c r="S798" s="82"/>
      <c r="T798" s="82"/>
      <c r="U798" s="82"/>
      <c r="V798" s="82"/>
      <c r="W798" s="82"/>
      <c r="X798" s="82"/>
      <c r="Y798" s="82"/>
      <c r="Z798" s="82"/>
      <c r="AA798" s="82"/>
      <c r="AB798" s="82"/>
      <c r="AC798" s="82"/>
      <c r="AD798" s="82"/>
      <c r="AE798" s="82"/>
      <c r="AF798" s="82"/>
      <c r="AG798" s="82"/>
      <c r="AH798" s="82"/>
      <c r="AI798" s="82"/>
      <c r="AJ798" s="82"/>
      <c r="AK798" s="82"/>
      <c r="AL798" s="82"/>
      <c r="AM798" s="82"/>
      <c r="AN798" s="82"/>
      <c r="AO798" s="82"/>
      <c r="AP798" s="82"/>
      <c r="AQ798" s="82"/>
      <c r="AR798" s="82"/>
      <c r="AS798" s="82"/>
      <c r="AT798" s="82"/>
      <c r="AU798" s="82"/>
    </row>
    <row r="799" spans="1:47" s="47" customFormat="1">
      <c r="A799" s="76"/>
      <c r="O799" s="82"/>
      <c r="P799" s="82"/>
      <c r="Q799" s="82"/>
      <c r="R799" s="82"/>
      <c r="S799" s="82"/>
      <c r="T799" s="82"/>
      <c r="U799" s="82"/>
      <c r="V799" s="82"/>
      <c r="W799" s="82"/>
      <c r="X799" s="82"/>
      <c r="Y799" s="82"/>
      <c r="Z799" s="82"/>
      <c r="AA799" s="82"/>
      <c r="AB799" s="82"/>
      <c r="AC799" s="82"/>
      <c r="AD799" s="82"/>
      <c r="AE799" s="82"/>
      <c r="AF799" s="82"/>
      <c r="AG799" s="82"/>
      <c r="AH799" s="82"/>
      <c r="AI799" s="82"/>
      <c r="AJ799" s="82"/>
      <c r="AK799" s="82"/>
      <c r="AL799" s="82"/>
      <c r="AM799" s="82"/>
      <c r="AN799" s="82"/>
      <c r="AO799" s="82"/>
      <c r="AP799" s="82"/>
      <c r="AQ799" s="82"/>
      <c r="AR799" s="82"/>
      <c r="AS799" s="82"/>
      <c r="AT799" s="82"/>
      <c r="AU799" s="82"/>
    </row>
    <row r="800" spans="1:47" s="47" customFormat="1">
      <c r="A800" s="76"/>
      <c r="O800" s="82"/>
      <c r="P800" s="82"/>
      <c r="Q800" s="82"/>
      <c r="R800" s="82"/>
      <c r="S800" s="82"/>
      <c r="T800" s="82"/>
      <c r="U800" s="82"/>
      <c r="V800" s="82"/>
      <c r="W800" s="82"/>
      <c r="X800" s="82"/>
      <c r="Y800" s="82"/>
      <c r="Z800" s="82"/>
      <c r="AA800" s="82"/>
      <c r="AB800" s="82"/>
      <c r="AC800" s="82"/>
      <c r="AD800" s="82"/>
      <c r="AE800" s="82"/>
      <c r="AF800" s="82"/>
      <c r="AG800" s="82"/>
      <c r="AH800" s="82"/>
      <c r="AI800" s="82"/>
      <c r="AJ800" s="82"/>
      <c r="AK800" s="82"/>
      <c r="AL800" s="82"/>
      <c r="AM800" s="82"/>
      <c r="AN800" s="82"/>
      <c r="AO800" s="82"/>
      <c r="AP800" s="82"/>
      <c r="AQ800" s="82"/>
      <c r="AR800" s="82"/>
      <c r="AS800" s="82"/>
      <c r="AT800" s="82"/>
      <c r="AU800" s="82"/>
    </row>
    <row r="801" spans="1:47" s="47" customFormat="1">
      <c r="A801" s="76"/>
      <c r="O801" s="82"/>
      <c r="P801" s="82"/>
      <c r="Q801" s="82"/>
      <c r="R801" s="82"/>
      <c r="S801" s="82"/>
      <c r="T801" s="82"/>
      <c r="U801" s="82"/>
      <c r="V801" s="82"/>
      <c r="W801" s="82"/>
      <c r="X801" s="82"/>
      <c r="Y801" s="82"/>
      <c r="Z801" s="82"/>
      <c r="AA801" s="82"/>
      <c r="AB801" s="82"/>
      <c r="AC801" s="82"/>
      <c r="AD801" s="82"/>
      <c r="AE801" s="82"/>
      <c r="AF801" s="82"/>
      <c r="AG801" s="82"/>
      <c r="AH801" s="82"/>
      <c r="AI801" s="82"/>
      <c r="AJ801" s="82"/>
      <c r="AK801" s="82"/>
      <c r="AL801" s="82"/>
      <c r="AM801" s="82"/>
      <c r="AN801" s="82"/>
      <c r="AO801" s="82"/>
      <c r="AP801" s="82"/>
      <c r="AQ801" s="82"/>
      <c r="AR801" s="82"/>
      <c r="AS801" s="82"/>
      <c r="AT801" s="82"/>
      <c r="AU801" s="82"/>
    </row>
    <row r="802" spans="1:47" s="47" customFormat="1">
      <c r="A802" s="76"/>
      <c r="O802" s="82"/>
      <c r="P802" s="82"/>
      <c r="Q802" s="82"/>
      <c r="R802" s="82"/>
      <c r="S802" s="82"/>
      <c r="T802" s="82"/>
      <c r="U802" s="82"/>
      <c r="V802" s="82"/>
      <c r="W802" s="82"/>
      <c r="X802" s="82"/>
      <c r="Y802" s="82"/>
      <c r="Z802" s="82"/>
      <c r="AA802" s="82"/>
      <c r="AB802" s="82"/>
      <c r="AC802" s="82"/>
      <c r="AD802" s="82"/>
      <c r="AE802" s="82"/>
      <c r="AF802" s="82"/>
      <c r="AG802" s="82"/>
      <c r="AH802" s="82"/>
      <c r="AI802" s="82"/>
      <c r="AJ802" s="82"/>
      <c r="AK802" s="82"/>
      <c r="AL802" s="82"/>
      <c r="AM802" s="82"/>
      <c r="AN802" s="82"/>
      <c r="AO802" s="82"/>
      <c r="AP802" s="82"/>
      <c r="AQ802" s="82"/>
      <c r="AR802" s="82"/>
      <c r="AS802" s="82"/>
      <c r="AT802" s="82"/>
      <c r="AU802" s="82"/>
    </row>
    <row r="803" spans="1:47" s="47" customFormat="1">
      <c r="A803" s="76"/>
      <c r="O803" s="82"/>
      <c r="P803" s="82"/>
      <c r="Q803" s="82"/>
      <c r="R803" s="82"/>
      <c r="S803" s="82"/>
      <c r="T803" s="82"/>
      <c r="U803" s="82"/>
      <c r="V803" s="82"/>
      <c r="W803" s="82"/>
      <c r="X803" s="82"/>
      <c r="Y803" s="82"/>
      <c r="Z803" s="82"/>
      <c r="AA803" s="82"/>
      <c r="AB803" s="82"/>
      <c r="AC803" s="82"/>
      <c r="AD803" s="82"/>
      <c r="AE803" s="82"/>
      <c r="AF803" s="82"/>
      <c r="AG803" s="82"/>
      <c r="AH803" s="82"/>
      <c r="AI803" s="82"/>
      <c r="AJ803" s="82"/>
      <c r="AK803" s="82"/>
      <c r="AL803" s="82"/>
      <c r="AM803" s="82"/>
      <c r="AN803" s="82"/>
      <c r="AO803" s="82"/>
      <c r="AP803" s="82"/>
      <c r="AQ803" s="82"/>
      <c r="AR803" s="82"/>
      <c r="AS803" s="82"/>
      <c r="AT803" s="82"/>
      <c r="AU803" s="82"/>
    </row>
    <row r="804" spans="1:47" s="47" customFormat="1">
      <c r="A804" s="76"/>
      <c r="O804" s="82"/>
      <c r="P804" s="82"/>
      <c r="Q804" s="82"/>
      <c r="R804" s="82"/>
      <c r="S804" s="82"/>
      <c r="T804" s="82"/>
      <c r="U804" s="82"/>
      <c r="V804" s="82"/>
      <c r="W804" s="82"/>
      <c r="X804" s="82"/>
      <c r="Y804" s="82"/>
      <c r="Z804" s="82"/>
      <c r="AA804" s="82"/>
      <c r="AB804" s="82"/>
      <c r="AC804" s="82"/>
      <c r="AD804" s="82"/>
      <c r="AE804" s="82"/>
      <c r="AF804" s="82"/>
      <c r="AG804" s="82"/>
      <c r="AH804" s="82"/>
      <c r="AI804" s="82"/>
      <c r="AJ804" s="82"/>
      <c r="AK804" s="82"/>
      <c r="AL804" s="82"/>
      <c r="AM804" s="82"/>
      <c r="AN804" s="82"/>
      <c r="AO804" s="82"/>
      <c r="AP804" s="82"/>
      <c r="AQ804" s="82"/>
      <c r="AR804" s="82"/>
      <c r="AS804" s="82"/>
      <c r="AT804" s="82"/>
      <c r="AU804" s="82"/>
    </row>
    <row r="805" spans="1:47" s="47" customFormat="1">
      <c r="A805" s="76"/>
      <c r="O805" s="82"/>
      <c r="P805" s="82"/>
      <c r="Q805" s="82"/>
      <c r="R805" s="82"/>
      <c r="S805" s="82"/>
      <c r="T805" s="82"/>
      <c r="U805" s="82"/>
      <c r="V805" s="82"/>
      <c r="W805" s="82"/>
      <c r="X805" s="82"/>
      <c r="Y805" s="82"/>
      <c r="Z805" s="82"/>
      <c r="AA805" s="82"/>
      <c r="AB805" s="82"/>
      <c r="AC805" s="82"/>
      <c r="AD805" s="82"/>
      <c r="AE805" s="82"/>
      <c r="AF805" s="82"/>
      <c r="AG805" s="82"/>
      <c r="AH805" s="82"/>
      <c r="AI805" s="82"/>
      <c r="AJ805" s="82"/>
      <c r="AK805" s="82"/>
      <c r="AL805" s="82"/>
      <c r="AM805" s="82"/>
      <c r="AN805" s="82"/>
      <c r="AO805" s="82"/>
      <c r="AP805" s="82"/>
      <c r="AQ805" s="82"/>
      <c r="AR805" s="82"/>
      <c r="AS805" s="82"/>
      <c r="AT805" s="82"/>
      <c r="AU805" s="82"/>
    </row>
    <row r="806" spans="1:47" s="47" customFormat="1">
      <c r="A806" s="76"/>
      <c r="O806" s="82"/>
      <c r="P806" s="82"/>
      <c r="Q806" s="82"/>
      <c r="R806" s="82"/>
      <c r="S806" s="82"/>
      <c r="T806" s="82"/>
      <c r="U806" s="82"/>
      <c r="V806" s="82"/>
      <c r="W806" s="82"/>
      <c r="X806" s="82"/>
      <c r="Y806" s="82"/>
      <c r="Z806" s="82"/>
      <c r="AA806" s="82"/>
      <c r="AB806" s="82"/>
      <c r="AC806" s="82"/>
      <c r="AD806" s="82"/>
      <c r="AE806" s="82"/>
      <c r="AF806" s="82"/>
      <c r="AG806" s="82"/>
      <c r="AH806" s="82"/>
      <c r="AI806" s="82"/>
      <c r="AJ806" s="82"/>
      <c r="AK806" s="82"/>
      <c r="AL806" s="82"/>
      <c r="AM806" s="82"/>
      <c r="AN806" s="82"/>
      <c r="AO806" s="82"/>
      <c r="AP806" s="82"/>
      <c r="AQ806" s="82"/>
      <c r="AR806" s="82"/>
      <c r="AS806" s="82"/>
      <c r="AT806" s="82"/>
      <c r="AU806" s="82"/>
    </row>
    <row r="807" spans="1:47" s="47" customFormat="1">
      <c r="A807" s="76"/>
      <c r="O807" s="82"/>
      <c r="P807" s="82"/>
      <c r="Q807" s="82"/>
      <c r="R807" s="82"/>
      <c r="S807" s="82"/>
      <c r="T807" s="82"/>
      <c r="U807" s="82"/>
      <c r="V807" s="82"/>
      <c r="W807" s="82"/>
      <c r="X807" s="82"/>
      <c r="Y807" s="82"/>
      <c r="Z807" s="82"/>
      <c r="AA807" s="82"/>
      <c r="AB807" s="82"/>
      <c r="AC807" s="82"/>
      <c r="AD807" s="82"/>
      <c r="AE807" s="82"/>
      <c r="AF807" s="82"/>
      <c r="AG807" s="82"/>
      <c r="AH807" s="82"/>
      <c r="AI807" s="82"/>
      <c r="AJ807" s="82"/>
      <c r="AK807" s="82"/>
      <c r="AL807" s="82"/>
      <c r="AM807" s="82"/>
      <c r="AN807" s="82"/>
      <c r="AO807" s="82"/>
      <c r="AP807" s="82"/>
      <c r="AQ807" s="82"/>
      <c r="AR807" s="82"/>
      <c r="AS807" s="82"/>
      <c r="AT807" s="82"/>
      <c r="AU807" s="82"/>
    </row>
    <row r="808" spans="1:47" s="47" customFormat="1">
      <c r="A808" s="76"/>
      <c r="O808" s="82"/>
      <c r="P808" s="82"/>
      <c r="Q808" s="82"/>
      <c r="R808" s="82"/>
      <c r="S808" s="82"/>
      <c r="T808" s="82"/>
      <c r="U808" s="82"/>
      <c r="V808" s="82"/>
      <c r="W808" s="82"/>
      <c r="X808" s="82"/>
      <c r="Y808" s="82"/>
      <c r="Z808" s="82"/>
      <c r="AA808" s="82"/>
      <c r="AB808" s="82"/>
      <c r="AC808" s="82"/>
      <c r="AD808" s="82"/>
      <c r="AE808" s="82"/>
      <c r="AF808" s="82"/>
      <c r="AG808" s="82"/>
      <c r="AH808" s="82"/>
      <c r="AI808" s="82"/>
      <c r="AJ808" s="82"/>
      <c r="AK808" s="82"/>
      <c r="AL808" s="82"/>
      <c r="AM808" s="82"/>
      <c r="AN808" s="82"/>
      <c r="AO808" s="82"/>
      <c r="AP808" s="82"/>
      <c r="AQ808" s="82"/>
      <c r="AR808" s="82"/>
      <c r="AS808" s="82"/>
      <c r="AT808" s="82"/>
      <c r="AU808" s="82"/>
    </row>
    <row r="809" spans="1:47" s="47" customFormat="1">
      <c r="A809" s="76"/>
      <c r="O809" s="82"/>
      <c r="P809" s="82"/>
      <c r="Q809" s="82"/>
      <c r="R809" s="82"/>
      <c r="S809" s="82"/>
      <c r="T809" s="82"/>
      <c r="U809" s="82"/>
      <c r="V809" s="82"/>
      <c r="W809" s="82"/>
      <c r="X809" s="82"/>
      <c r="Y809" s="82"/>
      <c r="Z809" s="82"/>
      <c r="AA809" s="82"/>
      <c r="AB809" s="82"/>
      <c r="AC809" s="82"/>
      <c r="AD809" s="82"/>
      <c r="AE809" s="82"/>
      <c r="AF809" s="82"/>
      <c r="AG809" s="82"/>
      <c r="AH809" s="82"/>
      <c r="AI809" s="82"/>
      <c r="AJ809" s="82"/>
      <c r="AK809" s="82"/>
      <c r="AL809" s="82"/>
      <c r="AM809" s="82"/>
      <c r="AN809" s="82"/>
      <c r="AO809" s="82"/>
      <c r="AP809" s="82"/>
      <c r="AQ809" s="82"/>
      <c r="AR809" s="82"/>
      <c r="AS809" s="82"/>
      <c r="AT809" s="82"/>
      <c r="AU809" s="82"/>
    </row>
    <row r="810" spans="1:47" s="47" customFormat="1">
      <c r="A810" s="76"/>
      <c r="O810" s="82"/>
      <c r="P810" s="82"/>
      <c r="Q810" s="82"/>
      <c r="R810" s="82"/>
      <c r="S810" s="82"/>
      <c r="T810" s="82"/>
      <c r="U810" s="82"/>
      <c r="V810" s="82"/>
      <c r="W810" s="82"/>
      <c r="X810" s="82"/>
      <c r="Y810" s="82"/>
      <c r="Z810" s="82"/>
      <c r="AA810" s="82"/>
      <c r="AB810" s="82"/>
      <c r="AC810" s="82"/>
      <c r="AD810" s="82"/>
      <c r="AE810" s="82"/>
      <c r="AF810" s="82"/>
      <c r="AG810" s="82"/>
      <c r="AH810" s="82"/>
      <c r="AI810" s="82"/>
      <c r="AJ810" s="82"/>
      <c r="AK810" s="82"/>
      <c r="AL810" s="82"/>
      <c r="AM810" s="82"/>
      <c r="AN810" s="82"/>
      <c r="AO810" s="82"/>
      <c r="AP810" s="82"/>
      <c r="AQ810" s="82"/>
      <c r="AR810" s="82"/>
      <c r="AS810" s="82"/>
      <c r="AT810" s="82"/>
      <c r="AU810" s="82"/>
    </row>
    <row r="811" spans="1:47" s="47" customFormat="1">
      <c r="A811" s="76"/>
      <c r="O811" s="82"/>
      <c r="P811" s="82"/>
      <c r="Q811" s="82"/>
      <c r="R811" s="82"/>
      <c r="S811" s="82"/>
      <c r="T811" s="82"/>
      <c r="U811" s="82"/>
      <c r="V811" s="82"/>
      <c r="W811" s="82"/>
      <c r="X811" s="82"/>
      <c r="Y811" s="82"/>
      <c r="Z811" s="82"/>
      <c r="AA811" s="82"/>
      <c r="AB811" s="82"/>
      <c r="AC811" s="82"/>
      <c r="AD811" s="82"/>
      <c r="AE811" s="82"/>
      <c r="AF811" s="82"/>
      <c r="AG811" s="82"/>
      <c r="AH811" s="82"/>
      <c r="AI811" s="82"/>
      <c r="AJ811" s="82"/>
      <c r="AK811" s="82"/>
      <c r="AL811" s="82"/>
      <c r="AM811" s="82"/>
      <c r="AN811" s="82"/>
      <c r="AO811" s="82"/>
      <c r="AP811" s="82"/>
      <c r="AQ811" s="82"/>
      <c r="AR811" s="82"/>
      <c r="AS811" s="82"/>
      <c r="AT811" s="82"/>
      <c r="AU811" s="82"/>
    </row>
    <row r="812" spans="1:47" s="47" customFormat="1">
      <c r="A812" s="76"/>
      <c r="O812" s="82"/>
      <c r="P812" s="82"/>
      <c r="Q812" s="82"/>
      <c r="R812" s="82"/>
      <c r="S812" s="82"/>
      <c r="T812" s="82"/>
      <c r="U812" s="82"/>
      <c r="V812" s="82"/>
      <c r="W812" s="82"/>
      <c r="X812" s="82"/>
      <c r="Y812" s="82"/>
      <c r="Z812" s="82"/>
      <c r="AA812" s="82"/>
      <c r="AB812" s="82"/>
      <c r="AC812" s="82"/>
      <c r="AD812" s="82"/>
      <c r="AE812" s="82"/>
      <c r="AF812" s="82"/>
      <c r="AG812" s="82"/>
      <c r="AH812" s="82"/>
      <c r="AI812" s="82"/>
      <c r="AJ812" s="82"/>
      <c r="AK812" s="82"/>
      <c r="AL812" s="82"/>
      <c r="AM812" s="82"/>
      <c r="AN812" s="82"/>
      <c r="AO812" s="82"/>
      <c r="AP812" s="82"/>
      <c r="AQ812" s="82"/>
      <c r="AR812" s="82"/>
      <c r="AS812" s="82"/>
      <c r="AT812" s="82"/>
      <c r="AU812" s="82"/>
    </row>
    <row r="813" spans="1:47" s="47" customFormat="1">
      <c r="A813" s="76"/>
      <c r="O813" s="82"/>
      <c r="P813" s="82"/>
      <c r="Q813" s="82"/>
      <c r="R813" s="82"/>
      <c r="S813" s="82"/>
      <c r="T813" s="82"/>
      <c r="U813" s="82"/>
      <c r="V813" s="82"/>
      <c r="W813" s="82"/>
      <c r="X813" s="82"/>
      <c r="Y813" s="82"/>
      <c r="Z813" s="82"/>
      <c r="AA813" s="82"/>
      <c r="AB813" s="82"/>
      <c r="AC813" s="82"/>
      <c r="AD813" s="82"/>
      <c r="AE813" s="82"/>
      <c r="AF813" s="82"/>
      <c r="AG813" s="82"/>
      <c r="AH813" s="82"/>
      <c r="AI813" s="82"/>
      <c r="AJ813" s="82"/>
      <c r="AK813" s="82"/>
      <c r="AL813" s="82"/>
      <c r="AM813" s="82"/>
      <c r="AN813" s="82"/>
      <c r="AO813" s="82"/>
      <c r="AP813" s="82"/>
      <c r="AQ813" s="82"/>
      <c r="AR813" s="82"/>
      <c r="AS813" s="82"/>
      <c r="AT813" s="82"/>
      <c r="AU813" s="82"/>
    </row>
    <row r="814" spans="1:47" s="47" customFormat="1">
      <c r="A814" s="76"/>
      <c r="O814" s="82"/>
      <c r="P814" s="82"/>
      <c r="Q814" s="82"/>
      <c r="R814" s="82"/>
      <c r="S814" s="82"/>
      <c r="T814" s="82"/>
      <c r="U814" s="82"/>
      <c r="V814" s="82"/>
      <c r="W814" s="82"/>
      <c r="X814" s="82"/>
      <c r="Y814" s="82"/>
      <c r="Z814" s="82"/>
      <c r="AA814" s="82"/>
      <c r="AB814" s="82"/>
      <c r="AC814" s="82"/>
      <c r="AD814" s="82"/>
      <c r="AE814" s="82"/>
      <c r="AF814" s="82"/>
      <c r="AG814" s="82"/>
      <c r="AH814" s="82"/>
      <c r="AI814" s="82"/>
      <c r="AJ814" s="82"/>
      <c r="AK814" s="82"/>
      <c r="AL814" s="82"/>
      <c r="AM814" s="82"/>
      <c r="AN814" s="82"/>
      <c r="AO814" s="82"/>
      <c r="AP814" s="82"/>
      <c r="AQ814" s="82"/>
      <c r="AR814" s="82"/>
      <c r="AS814" s="82"/>
      <c r="AT814" s="82"/>
      <c r="AU814" s="82"/>
    </row>
    <row r="815" spans="1:47" s="47" customFormat="1">
      <c r="A815" s="76"/>
      <c r="O815" s="82"/>
      <c r="P815" s="82"/>
      <c r="Q815" s="82"/>
      <c r="R815" s="82"/>
      <c r="S815" s="82"/>
      <c r="T815" s="82"/>
      <c r="U815" s="82"/>
      <c r="V815" s="82"/>
      <c r="W815" s="82"/>
      <c r="X815" s="82"/>
      <c r="Y815" s="82"/>
      <c r="Z815" s="82"/>
      <c r="AA815" s="82"/>
      <c r="AB815" s="82"/>
      <c r="AC815" s="82"/>
      <c r="AD815" s="82"/>
      <c r="AE815" s="82"/>
      <c r="AF815" s="82"/>
      <c r="AG815" s="82"/>
      <c r="AH815" s="82"/>
      <c r="AI815" s="82"/>
      <c r="AJ815" s="82"/>
      <c r="AK815" s="82"/>
      <c r="AL815" s="82"/>
      <c r="AM815" s="82"/>
      <c r="AN815" s="82"/>
      <c r="AO815" s="82"/>
      <c r="AP815" s="82"/>
      <c r="AQ815" s="82"/>
      <c r="AR815" s="82"/>
      <c r="AS815" s="82"/>
      <c r="AT815" s="82"/>
      <c r="AU815" s="82"/>
    </row>
    <row r="816" spans="1:47" s="47" customFormat="1">
      <c r="A816" s="76"/>
      <c r="O816" s="82"/>
      <c r="P816" s="82"/>
      <c r="Q816" s="82"/>
      <c r="R816" s="82"/>
      <c r="S816" s="82"/>
      <c r="T816" s="82"/>
      <c r="U816" s="82"/>
      <c r="V816" s="82"/>
      <c r="W816" s="82"/>
      <c r="X816" s="82"/>
      <c r="Y816" s="82"/>
      <c r="Z816" s="82"/>
      <c r="AA816" s="82"/>
      <c r="AB816" s="82"/>
      <c r="AC816" s="82"/>
      <c r="AD816" s="82"/>
      <c r="AE816" s="82"/>
      <c r="AF816" s="82"/>
      <c r="AG816" s="82"/>
      <c r="AH816" s="82"/>
      <c r="AI816" s="82"/>
      <c r="AJ816" s="82"/>
      <c r="AK816" s="82"/>
      <c r="AL816" s="82"/>
      <c r="AM816" s="82"/>
      <c r="AN816" s="82"/>
      <c r="AO816" s="82"/>
      <c r="AP816" s="82"/>
      <c r="AQ816" s="82"/>
      <c r="AR816" s="82"/>
      <c r="AS816" s="82"/>
      <c r="AT816" s="82"/>
      <c r="AU816" s="82"/>
    </row>
    <row r="817" spans="1:47" s="47" customFormat="1">
      <c r="A817" s="76"/>
      <c r="O817" s="82"/>
      <c r="P817" s="82"/>
      <c r="Q817" s="82"/>
      <c r="R817" s="82"/>
      <c r="S817" s="82"/>
      <c r="T817" s="82"/>
      <c r="U817" s="82"/>
      <c r="V817" s="82"/>
      <c r="W817" s="82"/>
      <c r="X817" s="82"/>
      <c r="Y817" s="82"/>
      <c r="Z817" s="82"/>
      <c r="AA817" s="82"/>
      <c r="AB817" s="82"/>
      <c r="AC817" s="82"/>
      <c r="AD817" s="82"/>
      <c r="AE817" s="82"/>
      <c r="AF817" s="82"/>
      <c r="AG817" s="82"/>
      <c r="AH817" s="82"/>
      <c r="AI817" s="82"/>
      <c r="AJ817" s="82"/>
      <c r="AK817" s="82"/>
      <c r="AL817" s="82"/>
      <c r="AM817" s="82"/>
      <c r="AN817" s="82"/>
      <c r="AO817" s="82"/>
      <c r="AP817" s="82"/>
      <c r="AQ817" s="82"/>
      <c r="AR817" s="82"/>
      <c r="AS817" s="82"/>
      <c r="AT817" s="82"/>
      <c r="AU817" s="82"/>
    </row>
    <row r="818" spans="1:47" s="47" customFormat="1">
      <c r="A818" s="76"/>
      <c r="O818" s="82"/>
      <c r="P818" s="82"/>
      <c r="Q818" s="82"/>
      <c r="R818" s="82"/>
      <c r="S818" s="82"/>
      <c r="T818" s="82"/>
      <c r="U818" s="82"/>
      <c r="V818" s="82"/>
      <c r="W818" s="82"/>
      <c r="X818" s="82"/>
      <c r="Y818" s="82"/>
      <c r="Z818" s="82"/>
      <c r="AA818" s="82"/>
      <c r="AB818" s="82"/>
      <c r="AC818" s="82"/>
      <c r="AD818" s="82"/>
      <c r="AE818" s="82"/>
      <c r="AF818" s="82"/>
      <c r="AG818" s="82"/>
      <c r="AH818" s="82"/>
      <c r="AI818" s="82"/>
      <c r="AJ818" s="82"/>
      <c r="AK818" s="82"/>
      <c r="AL818" s="82"/>
      <c r="AM818" s="82"/>
      <c r="AN818" s="82"/>
      <c r="AO818" s="82"/>
      <c r="AP818" s="82"/>
      <c r="AQ818" s="82"/>
      <c r="AR818" s="82"/>
      <c r="AS818" s="82"/>
      <c r="AT818" s="82"/>
      <c r="AU818" s="82"/>
    </row>
    <row r="819" spans="1:47" s="47" customFormat="1">
      <c r="A819" s="76"/>
      <c r="O819" s="82"/>
      <c r="P819" s="82"/>
      <c r="Q819" s="82"/>
      <c r="R819" s="82"/>
      <c r="S819" s="82"/>
      <c r="T819" s="82"/>
      <c r="U819" s="82"/>
      <c r="V819" s="82"/>
      <c r="W819" s="82"/>
      <c r="X819" s="82"/>
      <c r="Y819" s="82"/>
      <c r="Z819" s="82"/>
      <c r="AA819" s="82"/>
      <c r="AB819" s="82"/>
      <c r="AC819" s="82"/>
      <c r="AD819" s="82"/>
      <c r="AE819" s="82"/>
      <c r="AF819" s="82"/>
      <c r="AG819" s="82"/>
      <c r="AH819" s="82"/>
      <c r="AI819" s="82"/>
      <c r="AJ819" s="82"/>
      <c r="AK819" s="82"/>
      <c r="AL819" s="82"/>
      <c r="AM819" s="82"/>
      <c r="AN819" s="82"/>
      <c r="AO819" s="82"/>
      <c r="AP819" s="82"/>
      <c r="AQ819" s="82"/>
      <c r="AR819" s="82"/>
      <c r="AS819" s="82"/>
      <c r="AT819" s="82"/>
      <c r="AU819" s="82"/>
    </row>
    <row r="820" spans="1:47" s="47" customFormat="1">
      <c r="A820" s="76"/>
      <c r="O820" s="82"/>
      <c r="P820" s="82"/>
      <c r="Q820" s="82"/>
      <c r="R820" s="82"/>
      <c r="S820" s="82"/>
      <c r="T820" s="82"/>
      <c r="U820" s="82"/>
      <c r="V820" s="82"/>
      <c r="W820" s="82"/>
      <c r="X820" s="82"/>
      <c r="Y820" s="82"/>
      <c r="Z820" s="82"/>
      <c r="AA820" s="82"/>
      <c r="AB820" s="82"/>
      <c r="AC820" s="82"/>
      <c r="AD820" s="82"/>
      <c r="AE820" s="82"/>
      <c r="AF820" s="82"/>
      <c r="AG820" s="82"/>
      <c r="AH820" s="82"/>
      <c r="AI820" s="82"/>
      <c r="AJ820" s="82"/>
      <c r="AK820" s="82"/>
      <c r="AL820" s="82"/>
      <c r="AM820" s="82"/>
      <c r="AN820" s="82"/>
      <c r="AO820" s="82"/>
      <c r="AP820" s="82"/>
      <c r="AQ820" s="82"/>
      <c r="AR820" s="82"/>
      <c r="AS820" s="82"/>
      <c r="AT820" s="82"/>
      <c r="AU820" s="82"/>
    </row>
    <row r="821" spans="1:47" s="47" customFormat="1">
      <c r="A821" s="76"/>
      <c r="O821" s="82"/>
      <c r="P821" s="82"/>
      <c r="Q821" s="82"/>
      <c r="R821" s="82"/>
      <c r="S821" s="82"/>
      <c r="T821" s="82"/>
      <c r="U821" s="82"/>
      <c r="V821" s="82"/>
      <c r="W821" s="82"/>
      <c r="X821" s="82"/>
      <c r="Y821" s="82"/>
      <c r="Z821" s="82"/>
      <c r="AA821" s="82"/>
      <c r="AB821" s="82"/>
      <c r="AC821" s="82"/>
      <c r="AD821" s="82"/>
      <c r="AE821" s="82"/>
      <c r="AF821" s="82"/>
      <c r="AG821" s="82"/>
      <c r="AH821" s="82"/>
      <c r="AI821" s="82"/>
      <c r="AJ821" s="82"/>
      <c r="AK821" s="82"/>
      <c r="AL821" s="82"/>
      <c r="AM821" s="82"/>
      <c r="AN821" s="82"/>
      <c r="AO821" s="82"/>
      <c r="AP821" s="82"/>
      <c r="AQ821" s="82"/>
      <c r="AR821" s="82"/>
      <c r="AS821" s="82"/>
      <c r="AT821" s="82"/>
      <c r="AU821" s="82"/>
    </row>
    <row r="822" spans="1:47" s="47" customFormat="1">
      <c r="A822" s="76"/>
      <c r="O822" s="82"/>
      <c r="P822" s="82"/>
      <c r="Q822" s="82"/>
      <c r="R822" s="82"/>
      <c r="S822" s="82"/>
      <c r="T822" s="82"/>
      <c r="U822" s="82"/>
      <c r="V822" s="82"/>
      <c r="W822" s="82"/>
      <c r="X822" s="82"/>
      <c r="Y822" s="82"/>
      <c r="Z822" s="82"/>
      <c r="AA822" s="82"/>
      <c r="AB822" s="82"/>
      <c r="AC822" s="82"/>
      <c r="AD822" s="82"/>
      <c r="AE822" s="82"/>
      <c r="AF822" s="82"/>
      <c r="AG822" s="82"/>
      <c r="AH822" s="82"/>
      <c r="AI822" s="82"/>
      <c r="AJ822" s="82"/>
      <c r="AK822" s="82"/>
      <c r="AL822" s="82"/>
      <c r="AM822" s="82"/>
      <c r="AN822" s="82"/>
      <c r="AO822" s="82"/>
      <c r="AP822" s="82"/>
      <c r="AQ822" s="82"/>
      <c r="AR822" s="82"/>
      <c r="AS822" s="82"/>
      <c r="AT822" s="82"/>
      <c r="AU822" s="82"/>
    </row>
    <row r="823" spans="1:47" s="47" customFormat="1">
      <c r="A823" s="76"/>
      <c r="O823" s="82"/>
      <c r="P823" s="82"/>
      <c r="Q823" s="82"/>
      <c r="R823" s="82"/>
      <c r="S823" s="82"/>
      <c r="T823" s="82"/>
      <c r="U823" s="82"/>
      <c r="V823" s="82"/>
      <c r="W823" s="82"/>
      <c r="X823" s="82"/>
      <c r="Y823" s="82"/>
      <c r="Z823" s="82"/>
      <c r="AA823" s="82"/>
      <c r="AB823" s="82"/>
      <c r="AC823" s="82"/>
      <c r="AD823" s="82"/>
      <c r="AE823" s="82"/>
      <c r="AF823" s="82"/>
      <c r="AG823" s="82"/>
      <c r="AH823" s="82"/>
      <c r="AI823" s="82"/>
      <c r="AJ823" s="82"/>
      <c r="AK823" s="82"/>
      <c r="AL823" s="82"/>
      <c r="AM823" s="82"/>
      <c r="AN823" s="82"/>
      <c r="AO823" s="82"/>
      <c r="AP823" s="82"/>
      <c r="AQ823" s="82"/>
      <c r="AR823" s="82"/>
      <c r="AS823" s="82"/>
      <c r="AT823" s="82"/>
      <c r="AU823" s="82"/>
    </row>
    <row r="824" spans="1:47" s="47" customFormat="1">
      <c r="A824" s="76"/>
      <c r="O824" s="82"/>
      <c r="P824" s="82"/>
      <c r="Q824" s="82"/>
      <c r="R824" s="82"/>
      <c r="S824" s="82"/>
      <c r="T824" s="82"/>
      <c r="U824" s="82"/>
      <c r="V824" s="82"/>
      <c r="W824" s="82"/>
      <c r="X824" s="82"/>
      <c r="Y824" s="82"/>
      <c r="Z824" s="82"/>
      <c r="AA824" s="82"/>
      <c r="AB824" s="82"/>
      <c r="AC824" s="82"/>
      <c r="AD824" s="82"/>
      <c r="AE824" s="82"/>
      <c r="AF824" s="82"/>
      <c r="AG824" s="82"/>
      <c r="AH824" s="82"/>
      <c r="AI824" s="82"/>
      <c r="AJ824" s="82"/>
      <c r="AK824" s="82"/>
      <c r="AL824" s="82"/>
      <c r="AM824" s="82"/>
      <c r="AN824" s="82"/>
      <c r="AO824" s="82"/>
      <c r="AP824" s="82"/>
      <c r="AQ824" s="82"/>
      <c r="AR824" s="82"/>
      <c r="AS824" s="82"/>
      <c r="AT824" s="82"/>
      <c r="AU824" s="82"/>
    </row>
    <row r="825" spans="1:47" s="47" customFormat="1">
      <c r="A825" s="76"/>
      <c r="O825" s="82"/>
      <c r="P825" s="82"/>
      <c r="Q825" s="82"/>
      <c r="R825" s="82"/>
      <c r="S825" s="82"/>
      <c r="T825" s="82"/>
      <c r="U825" s="82"/>
      <c r="V825" s="82"/>
      <c r="W825" s="82"/>
      <c r="X825" s="82"/>
      <c r="Y825" s="82"/>
      <c r="Z825" s="82"/>
      <c r="AA825" s="82"/>
      <c r="AB825" s="82"/>
      <c r="AC825" s="82"/>
      <c r="AD825" s="82"/>
      <c r="AE825" s="82"/>
      <c r="AF825" s="82"/>
      <c r="AG825" s="82"/>
      <c r="AH825" s="82"/>
      <c r="AI825" s="82"/>
      <c r="AJ825" s="82"/>
      <c r="AK825" s="82"/>
      <c r="AL825" s="82"/>
      <c r="AM825" s="82"/>
      <c r="AN825" s="82"/>
      <c r="AO825" s="82"/>
      <c r="AP825" s="82"/>
      <c r="AQ825" s="82"/>
      <c r="AR825" s="82"/>
      <c r="AS825" s="82"/>
      <c r="AT825" s="82"/>
      <c r="AU825" s="82"/>
    </row>
    <row r="826" spans="1:47" s="47" customFormat="1">
      <c r="A826" s="76"/>
      <c r="O826" s="82"/>
      <c r="P826" s="82"/>
      <c r="Q826" s="82"/>
      <c r="R826" s="82"/>
      <c r="S826" s="82"/>
      <c r="T826" s="82"/>
      <c r="U826" s="82"/>
      <c r="V826" s="82"/>
      <c r="W826" s="82"/>
      <c r="X826" s="82"/>
      <c r="Y826" s="82"/>
      <c r="Z826" s="82"/>
      <c r="AA826" s="82"/>
      <c r="AB826" s="82"/>
      <c r="AC826" s="82"/>
      <c r="AD826" s="82"/>
      <c r="AE826" s="82"/>
      <c r="AF826" s="82"/>
      <c r="AG826" s="82"/>
      <c r="AH826" s="82"/>
      <c r="AI826" s="82"/>
      <c r="AJ826" s="82"/>
      <c r="AK826" s="82"/>
      <c r="AL826" s="82"/>
      <c r="AM826" s="82"/>
      <c r="AN826" s="82"/>
      <c r="AO826" s="82"/>
      <c r="AP826" s="82"/>
      <c r="AQ826" s="82"/>
      <c r="AR826" s="82"/>
      <c r="AS826" s="82"/>
      <c r="AT826" s="82"/>
      <c r="AU826" s="82"/>
    </row>
    <row r="827" spans="1:47" s="47" customFormat="1">
      <c r="A827" s="76"/>
      <c r="O827" s="82"/>
      <c r="P827" s="82"/>
      <c r="Q827" s="82"/>
      <c r="R827" s="82"/>
      <c r="S827" s="82"/>
      <c r="T827" s="82"/>
      <c r="U827" s="82"/>
      <c r="V827" s="82"/>
      <c r="W827" s="82"/>
      <c r="X827" s="82"/>
      <c r="Y827" s="82"/>
      <c r="Z827" s="82"/>
      <c r="AA827" s="82"/>
      <c r="AB827" s="82"/>
      <c r="AC827" s="82"/>
      <c r="AD827" s="82"/>
      <c r="AE827" s="82"/>
      <c r="AF827" s="82"/>
      <c r="AG827" s="82"/>
      <c r="AH827" s="82"/>
      <c r="AI827" s="82"/>
      <c r="AJ827" s="82"/>
      <c r="AK827" s="82"/>
      <c r="AL827" s="82"/>
      <c r="AM827" s="82"/>
      <c r="AN827" s="82"/>
      <c r="AO827" s="82"/>
      <c r="AP827" s="82"/>
      <c r="AQ827" s="82"/>
      <c r="AR827" s="82"/>
      <c r="AS827" s="82"/>
      <c r="AT827" s="82"/>
      <c r="AU827" s="82"/>
    </row>
    <row r="828" spans="1:47" s="47" customFormat="1">
      <c r="A828" s="76"/>
      <c r="O828" s="82"/>
      <c r="P828" s="82"/>
      <c r="Q828" s="82"/>
      <c r="R828" s="82"/>
      <c r="S828" s="82"/>
      <c r="T828" s="82"/>
      <c r="U828" s="82"/>
      <c r="V828" s="82"/>
      <c r="W828" s="82"/>
      <c r="X828" s="82"/>
      <c r="Y828" s="82"/>
      <c r="Z828" s="82"/>
      <c r="AA828" s="82"/>
      <c r="AB828" s="82"/>
      <c r="AC828" s="82"/>
      <c r="AD828" s="82"/>
      <c r="AE828" s="82"/>
      <c r="AF828" s="82"/>
      <c r="AG828" s="82"/>
      <c r="AH828" s="82"/>
      <c r="AI828" s="82"/>
      <c r="AJ828" s="82"/>
      <c r="AK828" s="82"/>
      <c r="AL828" s="82"/>
      <c r="AM828" s="82"/>
      <c r="AN828" s="82"/>
      <c r="AO828" s="82"/>
      <c r="AP828" s="82"/>
      <c r="AQ828" s="82"/>
      <c r="AR828" s="82"/>
      <c r="AS828" s="82"/>
      <c r="AT828" s="82"/>
      <c r="AU828" s="82"/>
    </row>
    <row r="829" spans="1:47" s="47" customFormat="1">
      <c r="A829" s="76"/>
      <c r="O829" s="82"/>
      <c r="P829" s="82"/>
      <c r="Q829" s="82"/>
      <c r="R829" s="82"/>
      <c r="S829" s="82"/>
      <c r="T829" s="82"/>
      <c r="U829" s="82"/>
      <c r="V829" s="82"/>
      <c r="W829" s="82"/>
      <c r="X829" s="82"/>
      <c r="Y829" s="82"/>
      <c r="Z829" s="82"/>
      <c r="AA829" s="82"/>
      <c r="AB829" s="82"/>
      <c r="AC829" s="82"/>
      <c r="AD829" s="82"/>
      <c r="AE829" s="82"/>
      <c r="AF829" s="82"/>
      <c r="AG829" s="82"/>
      <c r="AH829" s="82"/>
      <c r="AI829" s="82"/>
      <c r="AJ829" s="82"/>
      <c r="AK829" s="82"/>
      <c r="AL829" s="82"/>
      <c r="AM829" s="82"/>
      <c r="AN829" s="82"/>
      <c r="AO829" s="82"/>
      <c r="AP829" s="82"/>
      <c r="AQ829" s="82"/>
      <c r="AR829" s="82"/>
      <c r="AS829" s="82"/>
      <c r="AT829" s="82"/>
      <c r="AU829" s="82"/>
    </row>
    <row r="830" spans="1:47" s="47" customFormat="1">
      <c r="A830" s="76"/>
      <c r="O830" s="82"/>
      <c r="P830" s="82"/>
      <c r="Q830" s="82"/>
      <c r="R830" s="82"/>
      <c r="S830" s="82"/>
      <c r="T830" s="82"/>
      <c r="U830" s="82"/>
      <c r="V830" s="82"/>
      <c r="W830" s="82"/>
      <c r="X830" s="82"/>
      <c r="Y830" s="82"/>
      <c r="Z830" s="82"/>
      <c r="AA830" s="82"/>
      <c r="AB830" s="82"/>
      <c r="AC830" s="82"/>
      <c r="AD830" s="82"/>
      <c r="AE830" s="82"/>
      <c r="AF830" s="82"/>
      <c r="AG830" s="82"/>
      <c r="AH830" s="82"/>
      <c r="AI830" s="82"/>
      <c r="AJ830" s="82"/>
      <c r="AK830" s="82"/>
      <c r="AL830" s="82"/>
      <c r="AM830" s="82"/>
      <c r="AN830" s="82"/>
      <c r="AO830" s="82"/>
      <c r="AP830" s="82"/>
      <c r="AQ830" s="82"/>
      <c r="AR830" s="82"/>
      <c r="AS830" s="82"/>
      <c r="AT830" s="82"/>
      <c r="AU830" s="82"/>
    </row>
    <row r="831" spans="1:47" s="47" customFormat="1">
      <c r="A831" s="76"/>
      <c r="O831" s="82"/>
      <c r="P831" s="82"/>
      <c r="Q831" s="82"/>
      <c r="R831" s="82"/>
      <c r="S831" s="82"/>
      <c r="T831" s="82"/>
      <c r="U831" s="82"/>
      <c r="V831" s="82"/>
      <c r="W831" s="82"/>
      <c r="X831" s="82"/>
      <c r="Y831" s="82"/>
      <c r="Z831" s="82"/>
      <c r="AA831" s="82"/>
      <c r="AB831" s="82"/>
      <c r="AC831" s="82"/>
      <c r="AD831" s="82"/>
      <c r="AE831" s="82"/>
      <c r="AF831" s="82"/>
      <c r="AG831" s="82"/>
      <c r="AH831" s="82"/>
      <c r="AI831" s="82"/>
      <c r="AJ831" s="82"/>
      <c r="AK831" s="82"/>
      <c r="AL831" s="82"/>
      <c r="AM831" s="82"/>
      <c r="AN831" s="82"/>
      <c r="AO831" s="82"/>
      <c r="AP831" s="82"/>
      <c r="AQ831" s="82"/>
      <c r="AR831" s="82"/>
      <c r="AS831" s="82"/>
      <c r="AT831" s="82"/>
      <c r="AU831" s="82"/>
    </row>
    <row r="832" spans="1:47" s="47" customFormat="1">
      <c r="A832" s="76"/>
      <c r="O832" s="82"/>
      <c r="P832" s="82"/>
      <c r="Q832" s="82"/>
      <c r="R832" s="82"/>
      <c r="S832" s="82"/>
      <c r="T832" s="82"/>
      <c r="U832" s="82"/>
      <c r="V832" s="82"/>
      <c r="W832" s="82"/>
      <c r="X832" s="82"/>
      <c r="Y832" s="82"/>
      <c r="Z832" s="82"/>
      <c r="AA832" s="82"/>
      <c r="AB832" s="82"/>
      <c r="AC832" s="82"/>
      <c r="AD832" s="82"/>
      <c r="AE832" s="82"/>
      <c r="AF832" s="82"/>
      <c r="AG832" s="82"/>
      <c r="AH832" s="82"/>
      <c r="AI832" s="82"/>
      <c r="AJ832" s="82"/>
      <c r="AK832" s="82"/>
      <c r="AL832" s="82"/>
      <c r="AM832" s="82"/>
      <c r="AN832" s="82"/>
      <c r="AO832" s="82"/>
      <c r="AP832" s="82"/>
      <c r="AQ832" s="82"/>
      <c r="AR832" s="82"/>
      <c r="AS832" s="82"/>
      <c r="AT832" s="82"/>
      <c r="AU832" s="82"/>
    </row>
    <row r="833" spans="1:47" s="47" customFormat="1">
      <c r="A833" s="76"/>
      <c r="O833" s="82"/>
      <c r="P833" s="82"/>
      <c r="Q833" s="82"/>
      <c r="R833" s="82"/>
      <c r="S833" s="82"/>
      <c r="T833" s="82"/>
      <c r="U833" s="82"/>
      <c r="V833" s="82"/>
      <c r="W833" s="82"/>
      <c r="X833" s="82"/>
      <c r="Y833" s="82"/>
      <c r="Z833" s="82"/>
      <c r="AA833" s="82"/>
      <c r="AB833" s="82"/>
      <c r="AC833" s="82"/>
      <c r="AD833" s="82"/>
      <c r="AE833" s="82"/>
      <c r="AF833" s="82"/>
      <c r="AG833" s="82"/>
      <c r="AH833" s="82"/>
      <c r="AI833" s="82"/>
      <c r="AJ833" s="82"/>
      <c r="AK833" s="82"/>
      <c r="AL833" s="82"/>
      <c r="AM833" s="82"/>
      <c r="AN833" s="82"/>
      <c r="AO833" s="82"/>
      <c r="AP833" s="82"/>
      <c r="AQ833" s="82"/>
      <c r="AR833" s="82"/>
      <c r="AS833" s="82"/>
      <c r="AT833" s="82"/>
      <c r="AU833" s="82"/>
    </row>
    <row r="834" spans="1:47" s="47" customFormat="1">
      <c r="A834" s="76"/>
      <c r="O834" s="82"/>
      <c r="P834" s="82"/>
      <c r="Q834" s="82"/>
      <c r="R834" s="82"/>
      <c r="S834" s="82"/>
      <c r="T834" s="82"/>
      <c r="U834" s="82"/>
      <c r="V834" s="82"/>
      <c r="W834" s="82"/>
      <c r="X834" s="82"/>
      <c r="Y834" s="82"/>
      <c r="Z834" s="82"/>
      <c r="AA834" s="82"/>
      <c r="AB834" s="82"/>
      <c r="AC834" s="82"/>
      <c r="AD834" s="82"/>
      <c r="AE834" s="82"/>
      <c r="AF834" s="82"/>
      <c r="AG834" s="82"/>
      <c r="AH834" s="82"/>
      <c r="AI834" s="82"/>
      <c r="AJ834" s="82"/>
      <c r="AK834" s="82"/>
      <c r="AL834" s="82"/>
      <c r="AM834" s="82"/>
      <c r="AN834" s="82"/>
      <c r="AO834" s="82"/>
      <c r="AP834" s="82"/>
      <c r="AQ834" s="82"/>
      <c r="AR834" s="82"/>
      <c r="AS834" s="82"/>
      <c r="AT834" s="82"/>
      <c r="AU834" s="82"/>
    </row>
    <row r="835" spans="1:47" s="47" customFormat="1">
      <c r="A835" s="76"/>
      <c r="O835" s="82"/>
      <c r="P835" s="82"/>
      <c r="Q835" s="82"/>
      <c r="R835" s="82"/>
      <c r="S835" s="82"/>
      <c r="T835" s="82"/>
      <c r="U835" s="82"/>
      <c r="V835" s="82"/>
      <c r="W835" s="82"/>
      <c r="X835" s="82"/>
      <c r="Y835" s="82"/>
      <c r="Z835" s="82"/>
      <c r="AA835" s="82"/>
      <c r="AB835" s="82"/>
      <c r="AC835" s="82"/>
      <c r="AD835" s="82"/>
      <c r="AE835" s="82"/>
      <c r="AF835" s="82"/>
      <c r="AG835" s="82"/>
      <c r="AH835" s="82"/>
      <c r="AI835" s="82"/>
      <c r="AJ835" s="82"/>
      <c r="AK835" s="82"/>
      <c r="AL835" s="82"/>
      <c r="AM835" s="82"/>
      <c r="AN835" s="82"/>
      <c r="AO835" s="82"/>
      <c r="AP835" s="82"/>
      <c r="AQ835" s="82"/>
      <c r="AR835" s="82"/>
      <c r="AS835" s="82"/>
      <c r="AT835" s="82"/>
      <c r="AU835" s="82"/>
    </row>
    <row r="836" spans="1:47" s="47" customFormat="1">
      <c r="A836" s="76"/>
      <c r="O836" s="82"/>
      <c r="P836" s="82"/>
      <c r="Q836" s="82"/>
      <c r="R836" s="82"/>
      <c r="S836" s="82"/>
      <c r="T836" s="82"/>
      <c r="U836" s="82"/>
      <c r="V836" s="82"/>
      <c r="W836" s="82"/>
      <c r="X836" s="82"/>
      <c r="Y836" s="82"/>
      <c r="Z836" s="82"/>
      <c r="AA836" s="82"/>
      <c r="AB836" s="82"/>
      <c r="AC836" s="82"/>
      <c r="AD836" s="82"/>
      <c r="AE836" s="82"/>
      <c r="AF836" s="82"/>
      <c r="AG836" s="82"/>
      <c r="AH836" s="82"/>
      <c r="AI836" s="82"/>
      <c r="AJ836" s="82"/>
      <c r="AK836" s="82"/>
      <c r="AL836" s="82"/>
      <c r="AM836" s="82"/>
      <c r="AN836" s="82"/>
      <c r="AO836" s="82"/>
      <c r="AP836" s="82"/>
      <c r="AQ836" s="82"/>
      <c r="AR836" s="82"/>
      <c r="AS836" s="82"/>
      <c r="AT836" s="82"/>
      <c r="AU836" s="82"/>
    </row>
    <row r="837" spans="1:47" s="47" customFormat="1">
      <c r="A837" s="76"/>
      <c r="O837" s="82"/>
      <c r="P837" s="82"/>
      <c r="Q837" s="82"/>
      <c r="R837" s="82"/>
      <c r="S837" s="82"/>
      <c r="T837" s="82"/>
      <c r="U837" s="82"/>
      <c r="V837" s="82"/>
      <c r="W837" s="82"/>
      <c r="X837" s="82"/>
      <c r="Y837" s="82"/>
      <c r="Z837" s="82"/>
      <c r="AA837" s="82"/>
      <c r="AB837" s="82"/>
      <c r="AC837" s="82"/>
      <c r="AD837" s="82"/>
      <c r="AE837" s="82"/>
      <c r="AF837" s="82"/>
      <c r="AG837" s="82"/>
      <c r="AH837" s="82"/>
      <c r="AI837" s="82"/>
      <c r="AJ837" s="82"/>
      <c r="AK837" s="82"/>
      <c r="AL837" s="82"/>
      <c r="AM837" s="82"/>
      <c r="AN837" s="82"/>
      <c r="AO837" s="82"/>
      <c r="AP837" s="82"/>
      <c r="AQ837" s="82"/>
      <c r="AR837" s="82"/>
      <c r="AS837" s="82"/>
      <c r="AT837" s="82"/>
      <c r="AU837" s="82"/>
    </row>
    <row r="838" spans="1:47" s="47" customFormat="1">
      <c r="A838" s="76"/>
      <c r="O838" s="82"/>
      <c r="P838" s="82"/>
      <c r="Q838" s="82"/>
      <c r="R838" s="82"/>
      <c r="S838" s="82"/>
      <c r="T838" s="82"/>
      <c r="U838" s="82"/>
      <c r="V838" s="82"/>
      <c r="W838" s="82"/>
      <c r="X838" s="82"/>
      <c r="Y838" s="82"/>
      <c r="Z838" s="82"/>
      <c r="AA838" s="82"/>
      <c r="AB838" s="82"/>
      <c r="AC838" s="82"/>
      <c r="AD838" s="82"/>
      <c r="AE838" s="82"/>
      <c r="AF838" s="82"/>
      <c r="AG838" s="82"/>
      <c r="AH838" s="82"/>
      <c r="AI838" s="82"/>
      <c r="AJ838" s="82"/>
      <c r="AK838" s="82"/>
      <c r="AL838" s="82"/>
      <c r="AM838" s="82"/>
      <c r="AN838" s="82"/>
      <c r="AO838" s="82"/>
      <c r="AP838" s="82"/>
      <c r="AQ838" s="82"/>
      <c r="AR838" s="82"/>
      <c r="AS838" s="82"/>
      <c r="AT838" s="82"/>
      <c r="AU838" s="82"/>
    </row>
    <row r="839" spans="1:47" s="47" customFormat="1">
      <c r="A839" s="76"/>
      <c r="O839" s="82"/>
      <c r="P839" s="82"/>
      <c r="Q839" s="82"/>
      <c r="R839" s="82"/>
      <c r="S839" s="82"/>
      <c r="T839" s="82"/>
      <c r="U839" s="82"/>
      <c r="V839" s="82"/>
      <c r="W839" s="82"/>
      <c r="X839" s="82"/>
      <c r="Y839" s="82"/>
      <c r="Z839" s="82"/>
      <c r="AA839" s="82"/>
      <c r="AB839" s="82"/>
      <c r="AC839" s="82"/>
      <c r="AD839" s="82"/>
      <c r="AE839" s="82"/>
      <c r="AF839" s="82"/>
      <c r="AG839" s="82"/>
      <c r="AH839" s="82"/>
      <c r="AI839" s="82"/>
      <c r="AJ839" s="82"/>
      <c r="AK839" s="82"/>
      <c r="AL839" s="82"/>
      <c r="AM839" s="82"/>
      <c r="AN839" s="82"/>
      <c r="AO839" s="82"/>
      <c r="AP839" s="82"/>
      <c r="AQ839" s="82"/>
      <c r="AR839" s="82"/>
      <c r="AS839" s="82"/>
      <c r="AT839" s="82"/>
      <c r="AU839" s="82"/>
    </row>
    <row r="840" spans="1:47" s="47" customFormat="1">
      <c r="A840" s="76"/>
      <c r="O840" s="82"/>
      <c r="P840" s="82"/>
      <c r="Q840" s="82"/>
      <c r="R840" s="82"/>
      <c r="S840" s="82"/>
      <c r="T840" s="82"/>
      <c r="U840" s="82"/>
      <c r="V840" s="82"/>
      <c r="W840" s="82"/>
      <c r="X840" s="82"/>
      <c r="Y840" s="82"/>
      <c r="Z840" s="82"/>
      <c r="AA840" s="82"/>
      <c r="AB840" s="82"/>
      <c r="AC840" s="82"/>
      <c r="AD840" s="82"/>
      <c r="AE840" s="82"/>
      <c r="AF840" s="82"/>
      <c r="AG840" s="82"/>
      <c r="AH840" s="82"/>
      <c r="AI840" s="82"/>
      <c r="AJ840" s="82"/>
      <c r="AK840" s="82"/>
      <c r="AL840" s="82"/>
      <c r="AM840" s="82"/>
      <c r="AN840" s="82"/>
      <c r="AO840" s="82"/>
      <c r="AP840" s="82"/>
      <c r="AQ840" s="82"/>
      <c r="AR840" s="82"/>
      <c r="AS840" s="82"/>
      <c r="AT840" s="82"/>
      <c r="AU840" s="82"/>
    </row>
    <row r="841" spans="1:47" s="47" customFormat="1">
      <c r="A841" s="76"/>
      <c r="O841" s="82"/>
      <c r="P841" s="82"/>
      <c r="Q841" s="82"/>
      <c r="R841" s="82"/>
      <c r="S841" s="82"/>
      <c r="T841" s="82"/>
      <c r="U841" s="82"/>
      <c r="V841" s="82"/>
      <c r="W841" s="82"/>
      <c r="X841" s="82"/>
      <c r="Y841" s="82"/>
      <c r="Z841" s="82"/>
      <c r="AA841" s="82"/>
      <c r="AB841" s="82"/>
      <c r="AC841" s="82"/>
      <c r="AD841" s="82"/>
      <c r="AE841" s="82"/>
      <c r="AF841" s="82"/>
      <c r="AG841" s="82"/>
      <c r="AH841" s="82"/>
      <c r="AI841" s="82"/>
      <c r="AJ841" s="82"/>
      <c r="AK841" s="82"/>
      <c r="AL841" s="82"/>
      <c r="AM841" s="82"/>
      <c r="AN841" s="82"/>
      <c r="AO841" s="82"/>
      <c r="AP841" s="82"/>
      <c r="AQ841" s="82"/>
      <c r="AR841" s="82"/>
      <c r="AS841" s="82"/>
      <c r="AT841" s="82"/>
      <c r="AU841" s="82"/>
    </row>
    <row r="842" spans="1:47" s="47" customFormat="1">
      <c r="A842" s="76"/>
      <c r="O842" s="82"/>
      <c r="P842" s="82"/>
      <c r="Q842" s="82"/>
      <c r="R842" s="82"/>
      <c r="S842" s="82"/>
      <c r="T842" s="82"/>
      <c r="U842" s="82"/>
      <c r="V842" s="82"/>
      <c r="W842" s="82"/>
      <c r="X842" s="82"/>
      <c r="Y842" s="82"/>
      <c r="Z842" s="82"/>
      <c r="AA842" s="82"/>
      <c r="AB842" s="82"/>
      <c r="AC842" s="82"/>
      <c r="AD842" s="82"/>
      <c r="AE842" s="82"/>
      <c r="AF842" s="82"/>
      <c r="AG842" s="82"/>
      <c r="AH842" s="82"/>
      <c r="AI842" s="82"/>
      <c r="AJ842" s="82"/>
      <c r="AK842" s="82"/>
      <c r="AL842" s="82"/>
      <c r="AM842" s="82"/>
      <c r="AN842" s="82"/>
      <c r="AO842" s="82"/>
      <c r="AP842" s="82"/>
      <c r="AQ842" s="82"/>
      <c r="AR842" s="82"/>
      <c r="AS842" s="82"/>
      <c r="AT842" s="82"/>
      <c r="AU842" s="82"/>
    </row>
    <row r="843" spans="1:47" s="47" customFormat="1">
      <c r="A843" s="76"/>
      <c r="O843" s="82"/>
      <c r="P843" s="82"/>
      <c r="Q843" s="82"/>
      <c r="R843" s="82"/>
      <c r="S843" s="82"/>
      <c r="T843" s="82"/>
      <c r="U843" s="82"/>
      <c r="V843" s="82"/>
      <c r="W843" s="82"/>
      <c r="X843" s="82"/>
      <c r="Y843" s="82"/>
      <c r="Z843" s="82"/>
      <c r="AA843" s="82"/>
      <c r="AB843" s="82"/>
      <c r="AC843" s="82"/>
      <c r="AD843" s="82"/>
      <c r="AE843" s="82"/>
      <c r="AF843" s="82"/>
      <c r="AG843" s="82"/>
      <c r="AH843" s="82"/>
      <c r="AI843" s="82"/>
      <c r="AJ843" s="82"/>
      <c r="AK843" s="82"/>
      <c r="AL843" s="82"/>
      <c r="AM843" s="82"/>
      <c r="AN843" s="82"/>
      <c r="AO843" s="82"/>
      <c r="AP843" s="82"/>
      <c r="AQ843" s="82"/>
      <c r="AR843" s="82"/>
      <c r="AS843" s="82"/>
      <c r="AT843" s="82"/>
      <c r="AU843" s="82"/>
    </row>
    <row r="844" spans="1:47" s="47" customFormat="1">
      <c r="A844" s="76"/>
      <c r="O844" s="82"/>
      <c r="P844" s="82"/>
      <c r="Q844" s="82"/>
      <c r="R844" s="82"/>
      <c r="S844" s="82"/>
      <c r="T844" s="82"/>
      <c r="U844" s="82"/>
      <c r="V844" s="82"/>
      <c r="W844" s="82"/>
      <c r="X844" s="82"/>
      <c r="Y844" s="82"/>
      <c r="Z844" s="82"/>
      <c r="AA844" s="82"/>
      <c r="AB844" s="82"/>
      <c r="AC844" s="82"/>
      <c r="AD844" s="82"/>
      <c r="AE844" s="82"/>
      <c r="AF844" s="82"/>
      <c r="AG844" s="82"/>
      <c r="AH844" s="82"/>
      <c r="AI844" s="82"/>
      <c r="AJ844" s="82"/>
      <c r="AK844" s="82"/>
      <c r="AL844" s="82"/>
      <c r="AM844" s="82"/>
      <c r="AN844" s="82"/>
      <c r="AO844" s="82"/>
      <c r="AP844" s="82"/>
      <c r="AQ844" s="82"/>
      <c r="AR844" s="82"/>
      <c r="AS844" s="82"/>
      <c r="AT844" s="82"/>
      <c r="AU844" s="82"/>
    </row>
    <row r="845" spans="1:47" s="47" customFormat="1">
      <c r="A845" s="76"/>
      <c r="O845" s="82"/>
      <c r="P845" s="82"/>
      <c r="Q845" s="82"/>
      <c r="R845" s="82"/>
      <c r="S845" s="82"/>
      <c r="T845" s="82"/>
      <c r="U845" s="82"/>
      <c r="V845" s="82"/>
      <c r="W845" s="82"/>
      <c r="X845" s="82"/>
      <c r="Y845" s="82"/>
      <c r="Z845" s="82"/>
      <c r="AA845" s="82"/>
      <c r="AB845" s="82"/>
      <c r="AC845" s="82"/>
      <c r="AD845" s="82"/>
      <c r="AE845" s="82"/>
      <c r="AF845" s="82"/>
      <c r="AG845" s="82"/>
      <c r="AH845" s="82"/>
      <c r="AI845" s="82"/>
      <c r="AJ845" s="82"/>
      <c r="AK845" s="82"/>
      <c r="AL845" s="82"/>
      <c r="AM845" s="82"/>
      <c r="AN845" s="82"/>
      <c r="AO845" s="82"/>
      <c r="AP845" s="82"/>
      <c r="AQ845" s="82"/>
      <c r="AR845" s="82"/>
      <c r="AS845" s="82"/>
      <c r="AT845" s="82"/>
      <c r="AU845" s="82"/>
    </row>
    <row r="846" spans="1:47" s="47" customFormat="1">
      <c r="A846" s="76"/>
      <c r="O846" s="82"/>
      <c r="P846" s="82"/>
      <c r="Q846" s="82"/>
      <c r="R846" s="82"/>
      <c r="S846" s="82"/>
      <c r="T846" s="82"/>
      <c r="U846" s="82"/>
      <c r="V846" s="82"/>
      <c r="W846" s="82"/>
      <c r="X846" s="82"/>
      <c r="Y846" s="82"/>
      <c r="Z846" s="82"/>
      <c r="AA846" s="82"/>
      <c r="AB846" s="82"/>
      <c r="AC846" s="82"/>
      <c r="AD846" s="82"/>
      <c r="AE846" s="82"/>
      <c r="AF846" s="82"/>
      <c r="AG846" s="82"/>
      <c r="AH846" s="82"/>
      <c r="AI846" s="82"/>
      <c r="AJ846" s="82"/>
      <c r="AK846" s="82"/>
      <c r="AL846" s="82"/>
      <c r="AM846" s="82"/>
      <c r="AN846" s="82"/>
      <c r="AO846" s="82"/>
      <c r="AP846" s="82"/>
      <c r="AQ846" s="82"/>
      <c r="AR846" s="82"/>
      <c r="AS846" s="82"/>
      <c r="AT846" s="82"/>
      <c r="AU846" s="82"/>
    </row>
    <row r="847" spans="1:47" s="47" customFormat="1">
      <c r="A847" s="76"/>
      <c r="O847" s="82"/>
      <c r="P847" s="82"/>
      <c r="Q847" s="82"/>
      <c r="R847" s="82"/>
      <c r="S847" s="82"/>
      <c r="T847" s="82"/>
      <c r="U847" s="82"/>
      <c r="V847" s="82"/>
      <c r="W847" s="82"/>
      <c r="X847" s="82"/>
      <c r="Y847" s="82"/>
      <c r="Z847" s="82"/>
      <c r="AA847" s="82"/>
      <c r="AB847" s="82"/>
      <c r="AC847" s="82"/>
      <c r="AD847" s="82"/>
      <c r="AE847" s="82"/>
      <c r="AF847" s="82"/>
      <c r="AG847" s="82"/>
      <c r="AH847" s="82"/>
      <c r="AI847" s="82"/>
      <c r="AJ847" s="82"/>
      <c r="AK847" s="82"/>
      <c r="AL847" s="82"/>
      <c r="AM847" s="82"/>
      <c r="AN847" s="82"/>
      <c r="AO847" s="82"/>
      <c r="AP847" s="82"/>
      <c r="AQ847" s="82"/>
      <c r="AR847" s="82"/>
      <c r="AS847" s="82"/>
      <c r="AT847" s="82"/>
      <c r="AU847" s="82"/>
    </row>
    <row r="848" spans="1:47" s="47" customFormat="1">
      <c r="A848" s="76"/>
      <c r="O848" s="82"/>
      <c r="P848" s="82"/>
      <c r="Q848" s="82"/>
      <c r="R848" s="82"/>
      <c r="S848" s="82"/>
      <c r="T848" s="82"/>
      <c r="U848" s="82"/>
      <c r="V848" s="82"/>
      <c r="W848" s="82"/>
      <c r="X848" s="82"/>
      <c r="Y848" s="82"/>
      <c r="Z848" s="82"/>
      <c r="AA848" s="82"/>
      <c r="AB848" s="82"/>
      <c r="AC848" s="82"/>
      <c r="AD848" s="82"/>
      <c r="AE848" s="82"/>
      <c r="AF848" s="82"/>
      <c r="AG848" s="82"/>
      <c r="AH848" s="82"/>
      <c r="AI848" s="82"/>
      <c r="AJ848" s="82"/>
      <c r="AK848" s="82"/>
      <c r="AL848" s="82"/>
      <c r="AM848" s="82"/>
      <c r="AN848" s="82"/>
      <c r="AO848" s="82"/>
      <c r="AP848" s="82"/>
      <c r="AQ848" s="82"/>
      <c r="AR848" s="82"/>
      <c r="AS848" s="82"/>
      <c r="AT848" s="82"/>
      <c r="AU848" s="82"/>
    </row>
    <row r="849" spans="1:47" s="47" customFormat="1">
      <c r="A849" s="76"/>
      <c r="O849" s="82"/>
      <c r="P849" s="82"/>
      <c r="Q849" s="82"/>
      <c r="R849" s="82"/>
      <c r="S849" s="82"/>
      <c r="T849" s="82"/>
      <c r="U849" s="82"/>
      <c r="V849" s="82"/>
      <c r="W849" s="82"/>
      <c r="X849" s="82"/>
      <c r="Y849" s="82"/>
      <c r="Z849" s="82"/>
      <c r="AA849" s="82"/>
      <c r="AB849" s="82"/>
      <c r="AC849" s="82"/>
      <c r="AD849" s="82"/>
      <c r="AE849" s="82"/>
      <c r="AF849" s="82"/>
      <c r="AG849" s="82"/>
      <c r="AH849" s="82"/>
      <c r="AI849" s="82"/>
      <c r="AJ849" s="82"/>
      <c r="AK849" s="82"/>
      <c r="AL849" s="82"/>
      <c r="AM849" s="82"/>
      <c r="AN849" s="82"/>
      <c r="AO849" s="82"/>
      <c r="AP849" s="82"/>
      <c r="AQ849" s="82"/>
      <c r="AR849" s="82"/>
      <c r="AS849" s="82"/>
      <c r="AT849" s="82"/>
      <c r="AU849" s="82"/>
    </row>
    <row r="850" spans="1:47" s="47" customFormat="1">
      <c r="A850" s="76"/>
      <c r="O850" s="82"/>
      <c r="P850" s="82"/>
      <c r="Q850" s="82"/>
      <c r="R850" s="82"/>
      <c r="S850" s="82"/>
      <c r="T850" s="82"/>
      <c r="U850" s="82"/>
      <c r="V850" s="82"/>
      <c r="W850" s="82"/>
      <c r="X850" s="82"/>
      <c r="Y850" s="82"/>
      <c r="Z850" s="82"/>
      <c r="AA850" s="82"/>
      <c r="AB850" s="82"/>
      <c r="AC850" s="82"/>
      <c r="AD850" s="82"/>
      <c r="AE850" s="82"/>
      <c r="AF850" s="82"/>
      <c r="AG850" s="82"/>
      <c r="AH850" s="82"/>
      <c r="AI850" s="82"/>
      <c r="AJ850" s="82"/>
      <c r="AK850" s="82"/>
      <c r="AL850" s="82"/>
      <c r="AM850" s="82"/>
      <c r="AN850" s="82"/>
      <c r="AO850" s="82"/>
      <c r="AP850" s="82"/>
      <c r="AQ850" s="82"/>
      <c r="AR850" s="82"/>
      <c r="AS850" s="82"/>
      <c r="AT850" s="82"/>
      <c r="AU850" s="82"/>
    </row>
    <row r="851" spans="1:47" s="47" customFormat="1">
      <c r="A851" s="76"/>
      <c r="O851" s="82"/>
      <c r="P851" s="82"/>
      <c r="Q851" s="82"/>
      <c r="R851" s="82"/>
      <c r="S851" s="82"/>
      <c r="T851" s="82"/>
      <c r="U851" s="82"/>
      <c r="V851" s="82"/>
      <c r="W851" s="82"/>
      <c r="X851" s="82"/>
      <c r="Y851" s="82"/>
      <c r="Z851" s="82"/>
      <c r="AA851" s="82"/>
      <c r="AB851" s="82"/>
      <c r="AC851" s="82"/>
      <c r="AD851" s="82"/>
      <c r="AE851" s="82"/>
      <c r="AF851" s="82"/>
      <c r="AG851" s="82"/>
      <c r="AH851" s="82"/>
      <c r="AI851" s="82"/>
      <c r="AJ851" s="82"/>
      <c r="AK851" s="82"/>
      <c r="AL851" s="82"/>
      <c r="AM851" s="82"/>
      <c r="AN851" s="82"/>
      <c r="AO851" s="82"/>
      <c r="AP851" s="82"/>
      <c r="AQ851" s="82"/>
      <c r="AR851" s="82"/>
      <c r="AS851" s="82"/>
      <c r="AT851" s="82"/>
      <c r="AU851" s="82"/>
    </row>
    <row r="852" spans="1:47" s="47" customFormat="1">
      <c r="A852" s="76"/>
      <c r="O852" s="82"/>
      <c r="P852" s="82"/>
      <c r="Q852" s="82"/>
      <c r="R852" s="82"/>
      <c r="S852" s="82"/>
      <c r="T852" s="82"/>
      <c r="U852" s="82"/>
      <c r="V852" s="82"/>
      <c r="W852" s="82"/>
      <c r="X852" s="82"/>
      <c r="Y852" s="82"/>
      <c r="Z852" s="82"/>
      <c r="AA852" s="82"/>
      <c r="AB852" s="82"/>
      <c r="AC852" s="82"/>
      <c r="AD852" s="82"/>
      <c r="AE852" s="82"/>
      <c r="AF852" s="82"/>
      <c r="AG852" s="82"/>
      <c r="AH852" s="82"/>
      <c r="AI852" s="82"/>
      <c r="AJ852" s="82"/>
      <c r="AK852" s="82"/>
      <c r="AL852" s="82"/>
      <c r="AM852" s="82"/>
      <c r="AN852" s="82"/>
      <c r="AO852" s="82"/>
      <c r="AP852" s="82"/>
      <c r="AQ852" s="82"/>
      <c r="AR852" s="82"/>
      <c r="AS852" s="82"/>
      <c r="AT852" s="82"/>
      <c r="AU852" s="82"/>
    </row>
    <row r="853" spans="1:47" s="47" customFormat="1">
      <c r="A853" s="76"/>
      <c r="O853" s="82"/>
      <c r="P853" s="82"/>
      <c r="Q853" s="82"/>
      <c r="R853" s="82"/>
      <c r="S853" s="82"/>
      <c r="T853" s="82"/>
      <c r="U853" s="82"/>
      <c r="V853" s="82"/>
      <c r="W853" s="82"/>
      <c r="X853" s="82"/>
      <c r="Y853" s="82"/>
      <c r="Z853" s="82"/>
      <c r="AA853" s="82"/>
      <c r="AB853" s="82"/>
      <c r="AC853" s="82"/>
      <c r="AD853" s="82"/>
      <c r="AE853" s="82"/>
      <c r="AF853" s="82"/>
      <c r="AG853" s="82"/>
      <c r="AH853" s="82"/>
      <c r="AI853" s="82"/>
      <c r="AJ853" s="82"/>
      <c r="AK853" s="82"/>
      <c r="AL853" s="82"/>
      <c r="AM853" s="82"/>
      <c r="AN853" s="82"/>
      <c r="AO853" s="82"/>
      <c r="AP853" s="82"/>
      <c r="AQ853" s="82"/>
      <c r="AR853" s="82"/>
      <c r="AS853" s="82"/>
      <c r="AT853" s="82"/>
      <c r="AU853" s="82"/>
    </row>
    <row r="854" spans="1:47" s="47" customFormat="1">
      <c r="A854" s="76"/>
      <c r="O854" s="82"/>
      <c r="P854" s="82"/>
      <c r="Q854" s="82"/>
      <c r="R854" s="82"/>
      <c r="S854" s="82"/>
      <c r="T854" s="82"/>
      <c r="U854" s="82"/>
      <c r="V854" s="82"/>
      <c r="W854" s="82"/>
      <c r="X854" s="82"/>
      <c r="Y854" s="82"/>
      <c r="Z854" s="82"/>
      <c r="AA854" s="82"/>
      <c r="AB854" s="82"/>
      <c r="AC854" s="82"/>
      <c r="AD854" s="82"/>
      <c r="AE854" s="82"/>
      <c r="AF854" s="82"/>
      <c r="AG854" s="82"/>
      <c r="AH854" s="82"/>
      <c r="AI854" s="82"/>
      <c r="AJ854" s="82"/>
      <c r="AK854" s="82"/>
      <c r="AL854" s="82"/>
      <c r="AM854" s="82"/>
      <c r="AN854" s="82"/>
      <c r="AO854" s="82"/>
      <c r="AP854" s="82"/>
      <c r="AQ854" s="82"/>
      <c r="AR854" s="82"/>
      <c r="AS854" s="82"/>
      <c r="AT854" s="82"/>
      <c r="AU854" s="82"/>
    </row>
    <row r="855" spans="1:47" s="47" customFormat="1">
      <c r="A855" s="76"/>
      <c r="O855" s="82"/>
      <c r="P855" s="82"/>
      <c r="Q855" s="82"/>
      <c r="R855" s="82"/>
      <c r="S855" s="82"/>
      <c r="T855" s="82"/>
      <c r="U855" s="82"/>
      <c r="V855" s="82"/>
      <c r="W855" s="82"/>
      <c r="X855" s="82"/>
      <c r="Y855" s="82"/>
      <c r="Z855" s="82"/>
      <c r="AA855" s="82"/>
      <c r="AB855" s="82"/>
      <c r="AC855" s="82"/>
      <c r="AD855" s="82"/>
      <c r="AE855" s="82"/>
      <c r="AF855" s="82"/>
      <c r="AG855" s="82"/>
      <c r="AH855" s="82"/>
      <c r="AI855" s="82"/>
      <c r="AJ855" s="82"/>
      <c r="AK855" s="82"/>
      <c r="AL855" s="82"/>
      <c r="AM855" s="82"/>
      <c r="AN855" s="82"/>
      <c r="AO855" s="82"/>
      <c r="AP855" s="82"/>
      <c r="AQ855" s="82"/>
      <c r="AR855" s="82"/>
      <c r="AS855" s="82"/>
      <c r="AT855" s="82"/>
      <c r="AU855" s="82"/>
    </row>
    <row r="856" spans="1:47" s="47" customFormat="1">
      <c r="A856" s="76"/>
      <c r="O856" s="82"/>
      <c r="P856" s="82"/>
      <c r="Q856" s="82"/>
      <c r="R856" s="82"/>
      <c r="S856" s="82"/>
      <c r="T856" s="82"/>
      <c r="U856" s="82"/>
      <c r="V856" s="82"/>
      <c r="W856" s="82"/>
      <c r="X856" s="82"/>
      <c r="Y856" s="82"/>
      <c r="Z856" s="82"/>
      <c r="AA856" s="82"/>
      <c r="AB856" s="82"/>
      <c r="AC856" s="82"/>
      <c r="AD856" s="82"/>
      <c r="AE856" s="82"/>
      <c r="AF856" s="82"/>
      <c r="AG856" s="82"/>
      <c r="AH856" s="82"/>
      <c r="AI856" s="82"/>
      <c r="AJ856" s="82"/>
      <c r="AK856" s="82"/>
      <c r="AL856" s="82"/>
      <c r="AM856" s="82"/>
      <c r="AN856" s="82"/>
      <c r="AO856" s="82"/>
      <c r="AP856" s="82"/>
      <c r="AQ856" s="82"/>
      <c r="AR856" s="82"/>
      <c r="AS856" s="82"/>
      <c r="AT856" s="82"/>
      <c r="AU856" s="82"/>
    </row>
    <row r="857" spans="1:47" s="47" customFormat="1">
      <c r="A857" s="76"/>
      <c r="O857" s="82"/>
      <c r="P857" s="82"/>
      <c r="Q857" s="82"/>
      <c r="R857" s="82"/>
      <c r="S857" s="82"/>
      <c r="T857" s="82"/>
      <c r="U857" s="82"/>
      <c r="V857" s="82"/>
      <c r="W857" s="82"/>
      <c r="X857" s="82"/>
      <c r="Y857" s="82"/>
      <c r="Z857" s="82"/>
      <c r="AA857" s="82"/>
      <c r="AB857" s="82"/>
      <c r="AC857" s="82"/>
      <c r="AD857" s="82"/>
      <c r="AE857" s="82"/>
      <c r="AF857" s="82"/>
      <c r="AG857" s="82"/>
      <c r="AH857" s="82"/>
      <c r="AI857" s="82"/>
      <c r="AJ857" s="82"/>
      <c r="AK857" s="82"/>
      <c r="AL857" s="82"/>
      <c r="AM857" s="82"/>
      <c r="AN857" s="82"/>
      <c r="AO857" s="82"/>
      <c r="AP857" s="82"/>
      <c r="AQ857" s="82"/>
      <c r="AR857" s="82"/>
      <c r="AS857" s="82"/>
      <c r="AT857" s="82"/>
      <c r="AU857" s="82"/>
    </row>
    <row r="858" spans="1:47" s="47" customFormat="1">
      <c r="A858" s="76"/>
      <c r="O858" s="82"/>
      <c r="P858" s="82"/>
      <c r="Q858" s="82"/>
      <c r="R858" s="82"/>
      <c r="S858" s="82"/>
      <c r="T858" s="82"/>
      <c r="U858" s="82"/>
      <c r="V858" s="82"/>
      <c r="W858" s="82"/>
      <c r="X858" s="82"/>
      <c r="Y858" s="82"/>
      <c r="Z858" s="82"/>
      <c r="AA858" s="82"/>
      <c r="AB858" s="82"/>
      <c r="AC858" s="82"/>
      <c r="AD858" s="82"/>
      <c r="AE858" s="82"/>
      <c r="AF858" s="82"/>
      <c r="AG858" s="82"/>
      <c r="AH858" s="82"/>
      <c r="AI858" s="82"/>
      <c r="AJ858" s="82"/>
      <c r="AK858" s="82"/>
      <c r="AL858" s="82"/>
      <c r="AM858" s="82"/>
      <c r="AN858" s="82"/>
      <c r="AO858" s="82"/>
      <c r="AP858" s="82"/>
      <c r="AQ858" s="82"/>
      <c r="AR858" s="82"/>
      <c r="AS858" s="82"/>
      <c r="AT858" s="82"/>
      <c r="AU858" s="82"/>
    </row>
    <row r="859" spans="1:47" s="47" customFormat="1">
      <c r="A859" s="76"/>
      <c r="O859" s="82"/>
      <c r="P859" s="82"/>
      <c r="Q859" s="82"/>
      <c r="R859" s="82"/>
      <c r="S859" s="82"/>
      <c r="T859" s="82"/>
      <c r="U859" s="82"/>
      <c r="V859" s="82"/>
      <c r="W859" s="82"/>
      <c r="X859" s="82"/>
      <c r="Y859" s="82"/>
      <c r="Z859" s="82"/>
      <c r="AA859" s="82"/>
      <c r="AB859" s="82"/>
      <c r="AC859" s="82"/>
      <c r="AD859" s="82"/>
      <c r="AE859" s="82"/>
      <c r="AF859" s="82"/>
      <c r="AG859" s="82"/>
      <c r="AH859" s="82"/>
      <c r="AI859" s="82"/>
      <c r="AJ859" s="82"/>
      <c r="AK859" s="82"/>
      <c r="AL859" s="82"/>
      <c r="AM859" s="82"/>
      <c r="AN859" s="82"/>
      <c r="AO859" s="82"/>
      <c r="AP859" s="82"/>
      <c r="AQ859" s="82"/>
      <c r="AR859" s="82"/>
      <c r="AS859" s="82"/>
      <c r="AT859" s="82"/>
      <c r="AU859" s="82"/>
    </row>
    <row r="860" spans="1:47" s="47" customFormat="1">
      <c r="A860" s="76"/>
      <c r="O860" s="82"/>
      <c r="P860" s="82"/>
      <c r="Q860" s="82"/>
      <c r="R860" s="82"/>
      <c r="S860" s="82"/>
      <c r="T860" s="82"/>
      <c r="U860" s="82"/>
      <c r="V860" s="82"/>
      <c r="W860" s="82"/>
      <c r="X860" s="82"/>
      <c r="Y860" s="82"/>
      <c r="Z860" s="82"/>
      <c r="AA860" s="82"/>
      <c r="AB860" s="82"/>
      <c r="AC860" s="82"/>
      <c r="AD860" s="82"/>
      <c r="AE860" s="82"/>
      <c r="AF860" s="82"/>
      <c r="AG860" s="82"/>
      <c r="AH860" s="82"/>
      <c r="AI860" s="82"/>
      <c r="AJ860" s="82"/>
      <c r="AK860" s="82"/>
      <c r="AL860" s="82"/>
      <c r="AM860" s="82"/>
      <c r="AN860" s="82"/>
      <c r="AO860" s="82"/>
      <c r="AP860" s="82"/>
      <c r="AQ860" s="82"/>
      <c r="AR860" s="82"/>
      <c r="AS860" s="82"/>
      <c r="AT860" s="82"/>
      <c r="AU860" s="82"/>
    </row>
    <row r="861" spans="1:47" s="47" customFormat="1">
      <c r="A861" s="76"/>
      <c r="O861" s="82"/>
      <c r="P861" s="82"/>
      <c r="Q861" s="82"/>
      <c r="R861" s="82"/>
      <c r="S861" s="82"/>
      <c r="T861" s="82"/>
      <c r="U861" s="82"/>
      <c r="V861" s="82"/>
      <c r="W861" s="82"/>
      <c r="X861" s="82"/>
      <c r="Y861" s="82"/>
      <c r="Z861" s="82"/>
      <c r="AA861" s="82"/>
      <c r="AB861" s="82"/>
      <c r="AC861" s="82"/>
      <c r="AD861" s="82"/>
      <c r="AE861" s="82"/>
      <c r="AF861" s="82"/>
      <c r="AG861" s="82"/>
      <c r="AH861" s="82"/>
      <c r="AI861" s="82"/>
      <c r="AJ861" s="82"/>
      <c r="AK861" s="82"/>
      <c r="AL861" s="82"/>
      <c r="AM861" s="82"/>
      <c r="AN861" s="82"/>
      <c r="AO861" s="82"/>
      <c r="AP861" s="82"/>
      <c r="AQ861" s="82"/>
      <c r="AR861" s="82"/>
      <c r="AS861" s="82"/>
      <c r="AT861" s="82"/>
      <c r="AU861" s="82"/>
    </row>
    <row r="862" spans="1:47" s="47" customFormat="1">
      <c r="A862" s="76"/>
      <c r="O862" s="82"/>
      <c r="P862" s="82"/>
      <c r="Q862" s="82"/>
      <c r="R862" s="82"/>
      <c r="S862" s="82"/>
      <c r="T862" s="82"/>
      <c r="U862" s="82"/>
      <c r="V862" s="82"/>
      <c r="W862" s="82"/>
      <c r="X862" s="82"/>
      <c r="Y862" s="82"/>
      <c r="Z862" s="82"/>
      <c r="AA862" s="82"/>
      <c r="AB862" s="82"/>
      <c r="AC862" s="82"/>
      <c r="AD862" s="82"/>
      <c r="AE862" s="82"/>
      <c r="AF862" s="82"/>
      <c r="AG862" s="82"/>
      <c r="AH862" s="82"/>
      <c r="AI862" s="82"/>
      <c r="AJ862" s="82"/>
      <c r="AK862" s="82"/>
      <c r="AL862" s="82"/>
      <c r="AM862" s="82"/>
      <c r="AN862" s="82"/>
      <c r="AO862" s="82"/>
      <c r="AP862" s="82"/>
      <c r="AQ862" s="82"/>
      <c r="AR862" s="82"/>
      <c r="AS862" s="82"/>
      <c r="AT862" s="82"/>
      <c r="AU862" s="82"/>
    </row>
    <row r="863" spans="1:47" s="47" customFormat="1">
      <c r="A863" s="76"/>
      <c r="O863" s="82"/>
      <c r="P863" s="82"/>
      <c r="Q863" s="82"/>
      <c r="R863" s="82"/>
      <c r="S863" s="82"/>
      <c r="T863" s="82"/>
      <c r="U863" s="82"/>
      <c r="V863" s="82"/>
      <c r="W863" s="82"/>
      <c r="X863" s="82"/>
      <c r="Y863" s="82"/>
      <c r="Z863" s="82"/>
      <c r="AA863" s="82"/>
      <c r="AB863" s="82"/>
      <c r="AC863" s="82"/>
      <c r="AD863" s="82"/>
      <c r="AE863" s="82"/>
      <c r="AF863" s="82"/>
      <c r="AG863" s="82"/>
      <c r="AH863" s="82"/>
      <c r="AI863" s="82"/>
      <c r="AJ863" s="82"/>
      <c r="AK863" s="82"/>
      <c r="AL863" s="82"/>
      <c r="AM863" s="82"/>
      <c r="AN863" s="82"/>
      <c r="AO863" s="82"/>
      <c r="AP863" s="82"/>
      <c r="AQ863" s="82"/>
      <c r="AR863" s="82"/>
      <c r="AS863" s="82"/>
      <c r="AT863" s="82"/>
      <c r="AU863" s="82"/>
    </row>
    <row r="864" spans="1:47" s="47" customFormat="1">
      <c r="A864" s="76"/>
      <c r="O864" s="82"/>
      <c r="P864" s="82"/>
      <c r="Q864" s="82"/>
      <c r="R864" s="82"/>
      <c r="S864" s="82"/>
      <c r="T864" s="82"/>
      <c r="U864" s="82"/>
      <c r="V864" s="82"/>
      <c r="W864" s="82"/>
      <c r="X864" s="82"/>
      <c r="Y864" s="82"/>
      <c r="Z864" s="82"/>
      <c r="AA864" s="82"/>
      <c r="AB864" s="82"/>
      <c r="AC864" s="82"/>
      <c r="AD864" s="82"/>
      <c r="AE864" s="82"/>
      <c r="AF864" s="82"/>
      <c r="AG864" s="82"/>
      <c r="AH864" s="82"/>
      <c r="AI864" s="82"/>
      <c r="AJ864" s="82"/>
      <c r="AK864" s="82"/>
      <c r="AL864" s="82"/>
      <c r="AM864" s="82"/>
      <c r="AN864" s="82"/>
      <c r="AO864" s="82"/>
      <c r="AP864" s="82"/>
      <c r="AQ864" s="82"/>
      <c r="AR864" s="82"/>
      <c r="AS864" s="82"/>
      <c r="AT864" s="82"/>
      <c r="AU864" s="82"/>
    </row>
    <row r="865" spans="1:47" s="47" customFormat="1">
      <c r="A865" s="76"/>
      <c r="O865" s="82"/>
      <c r="P865" s="82"/>
      <c r="Q865" s="82"/>
      <c r="R865" s="82"/>
      <c r="S865" s="82"/>
      <c r="T865" s="82"/>
      <c r="U865" s="82"/>
      <c r="V865" s="82"/>
      <c r="W865" s="82"/>
      <c r="X865" s="82"/>
      <c r="Y865" s="82"/>
      <c r="Z865" s="82"/>
      <c r="AA865" s="82"/>
      <c r="AB865" s="82"/>
      <c r="AC865" s="82"/>
      <c r="AD865" s="82"/>
      <c r="AE865" s="82"/>
      <c r="AF865" s="82"/>
      <c r="AG865" s="82"/>
      <c r="AH865" s="82"/>
      <c r="AI865" s="82"/>
      <c r="AJ865" s="82"/>
      <c r="AK865" s="82"/>
      <c r="AL865" s="82"/>
      <c r="AM865" s="82"/>
      <c r="AN865" s="82"/>
      <c r="AO865" s="82"/>
      <c r="AP865" s="82"/>
      <c r="AQ865" s="82"/>
      <c r="AR865" s="82"/>
      <c r="AS865" s="82"/>
      <c r="AT865" s="82"/>
      <c r="AU865" s="82"/>
    </row>
    <row r="866" spans="1:47" s="47" customFormat="1">
      <c r="A866" s="76"/>
      <c r="O866" s="82"/>
      <c r="P866" s="82"/>
      <c r="Q866" s="82"/>
      <c r="R866" s="82"/>
      <c r="S866" s="82"/>
      <c r="T866" s="82"/>
      <c r="U866" s="82"/>
      <c r="V866" s="82"/>
      <c r="W866" s="82"/>
      <c r="X866" s="82"/>
      <c r="Y866" s="82"/>
      <c r="Z866" s="82"/>
      <c r="AA866" s="82"/>
      <c r="AB866" s="82"/>
      <c r="AC866" s="82"/>
      <c r="AD866" s="82"/>
      <c r="AE866" s="82"/>
      <c r="AF866" s="82"/>
      <c r="AG866" s="82"/>
      <c r="AH866" s="82"/>
      <c r="AI866" s="82"/>
      <c r="AJ866" s="82"/>
      <c r="AK866" s="82"/>
      <c r="AL866" s="82"/>
      <c r="AM866" s="82"/>
      <c r="AN866" s="82"/>
      <c r="AO866" s="82"/>
      <c r="AP866" s="82"/>
      <c r="AQ866" s="82"/>
      <c r="AR866" s="82"/>
      <c r="AS866" s="82"/>
      <c r="AT866" s="82"/>
      <c r="AU866" s="82"/>
    </row>
    <row r="867" spans="1:47" s="47" customFormat="1">
      <c r="A867" s="76"/>
      <c r="O867" s="82"/>
      <c r="P867" s="82"/>
      <c r="Q867" s="82"/>
      <c r="R867" s="82"/>
      <c r="S867" s="82"/>
      <c r="T867" s="82"/>
      <c r="U867" s="82"/>
      <c r="V867" s="82"/>
      <c r="W867" s="82"/>
      <c r="X867" s="82"/>
      <c r="Y867" s="82"/>
      <c r="Z867" s="82"/>
      <c r="AA867" s="82"/>
      <c r="AB867" s="82"/>
      <c r="AC867" s="82"/>
      <c r="AD867" s="82"/>
      <c r="AE867" s="82"/>
      <c r="AF867" s="82"/>
      <c r="AG867" s="82"/>
      <c r="AH867" s="82"/>
      <c r="AI867" s="82"/>
      <c r="AJ867" s="82"/>
      <c r="AK867" s="82"/>
      <c r="AL867" s="82"/>
      <c r="AM867" s="82"/>
      <c r="AN867" s="82"/>
      <c r="AO867" s="82"/>
      <c r="AP867" s="82"/>
      <c r="AQ867" s="82"/>
      <c r="AR867" s="82"/>
      <c r="AS867" s="82"/>
      <c r="AT867" s="82"/>
      <c r="AU867" s="82"/>
    </row>
    <row r="868" spans="1:47" s="47" customFormat="1">
      <c r="A868" s="76"/>
      <c r="O868" s="82"/>
      <c r="P868" s="82"/>
      <c r="Q868" s="82"/>
      <c r="R868" s="82"/>
      <c r="S868" s="82"/>
      <c r="T868" s="82"/>
      <c r="U868" s="82"/>
      <c r="V868" s="82"/>
      <c r="W868" s="82"/>
      <c r="X868" s="82"/>
      <c r="Y868" s="82"/>
      <c r="Z868" s="82"/>
      <c r="AA868" s="82"/>
      <c r="AB868" s="82"/>
      <c r="AC868" s="82"/>
      <c r="AD868" s="82"/>
      <c r="AE868" s="82"/>
      <c r="AF868" s="82"/>
      <c r="AG868" s="82"/>
      <c r="AH868" s="82"/>
      <c r="AI868" s="82"/>
      <c r="AJ868" s="82"/>
      <c r="AK868" s="82"/>
      <c r="AL868" s="82"/>
      <c r="AM868" s="82"/>
      <c r="AN868" s="82"/>
      <c r="AO868" s="82"/>
      <c r="AP868" s="82"/>
      <c r="AQ868" s="82"/>
      <c r="AR868" s="82"/>
      <c r="AS868" s="82"/>
      <c r="AT868" s="82"/>
      <c r="AU868" s="82"/>
    </row>
    <row r="869" spans="1:47" s="47" customFormat="1">
      <c r="A869" s="76"/>
      <c r="O869" s="82"/>
      <c r="P869" s="82"/>
      <c r="Q869" s="82"/>
      <c r="R869" s="82"/>
      <c r="S869" s="82"/>
      <c r="T869" s="82"/>
      <c r="U869" s="82"/>
      <c r="V869" s="82"/>
      <c r="W869" s="82"/>
      <c r="X869" s="82"/>
      <c r="Y869" s="82"/>
      <c r="Z869" s="82"/>
      <c r="AA869" s="82"/>
      <c r="AB869" s="82"/>
      <c r="AC869" s="82"/>
      <c r="AD869" s="82"/>
      <c r="AE869" s="82"/>
      <c r="AF869" s="82"/>
      <c r="AG869" s="82"/>
      <c r="AH869" s="82"/>
      <c r="AI869" s="82"/>
      <c r="AJ869" s="82"/>
      <c r="AK869" s="82"/>
      <c r="AL869" s="82"/>
      <c r="AM869" s="82"/>
      <c r="AN869" s="82"/>
      <c r="AO869" s="82"/>
      <c r="AP869" s="82"/>
      <c r="AQ869" s="82"/>
      <c r="AR869" s="82"/>
      <c r="AS869" s="82"/>
      <c r="AT869" s="82"/>
      <c r="AU869" s="82"/>
    </row>
    <row r="870" spans="1:47" s="47" customFormat="1">
      <c r="A870" s="76"/>
      <c r="O870" s="82"/>
      <c r="P870" s="82"/>
      <c r="Q870" s="82"/>
      <c r="R870" s="82"/>
      <c r="S870" s="82"/>
      <c r="T870" s="82"/>
      <c r="U870" s="82"/>
      <c r="V870" s="82"/>
      <c r="W870" s="82"/>
      <c r="X870" s="82"/>
      <c r="Y870" s="82"/>
      <c r="Z870" s="82"/>
      <c r="AA870" s="82"/>
      <c r="AB870" s="82"/>
      <c r="AC870" s="82"/>
      <c r="AD870" s="82"/>
      <c r="AE870" s="82"/>
      <c r="AF870" s="82"/>
      <c r="AG870" s="82"/>
      <c r="AH870" s="82"/>
      <c r="AI870" s="82"/>
      <c r="AJ870" s="82"/>
      <c r="AK870" s="82"/>
      <c r="AL870" s="82"/>
      <c r="AM870" s="82"/>
      <c r="AN870" s="82"/>
      <c r="AO870" s="82"/>
      <c r="AP870" s="82"/>
      <c r="AQ870" s="82"/>
      <c r="AR870" s="82"/>
      <c r="AS870" s="82"/>
      <c r="AT870" s="82"/>
      <c r="AU870" s="82"/>
    </row>
    <row r="871" spans="1:47" s="47" customFormat="1">
      <c r="A871" s="76"/>
      <c r="O871" s="82"/>
      <c r="P871" s="82"/>
      <c r="Q871" s="82"/>
      <c r="R871" s="82"/>
      <c r="S871" s="82"/>
      <c r="T871" s="82"/>
      <c r="U871" s="82"/>
      <c r="V871" s="82"/>
      <c r="W871" s="82"/>
      <c r="X871" s="82"/>
      <c r="Y871" s="82"/>
      <c r="Z871" s="82"/>
      <c r="AA871" s="82"/>
      <c r="AB871" s="82"/>
      <c r="AC871" s="82"/>
      <c r="AD871" s="82"/>
      <c r="AE871" s="82"/>
      <c r="AF871" s="82"/>
      <c r="AG871" s="82"/>
      <c r="AH871" s="82"/>
      <c r="AI871" s="82"/>
      <c r="AJ871" s="82"/>
      <c r="AK871" s="82"/>
      <c r="AL871" s="82"/>
      <c r="AM871" s="82"/>
      <c r="AN871" s="82"/>
      <c r="AO871" s="82"/>
      <c r="AP871" s="82"/>
      <c r="AQ871" s="82"/>
      <c r="AR871" s="82"/>
      <c r="AS871" s="82"/>
      <c r="AT871" s="82"/>
      <c r="AU871" s="82"/>
    </row>
    <row r="872" spans="1:47" s="47" customFormat="1">
      <c r="A872" s="76"/>
      <c r="O872" s="82"/>
      <c r="P872" s="82"/>
      <c r="Q872" s="82"/>
      <c r="R872" s="82"/>
      <c r="S872" s="82"/>
      <c r="T872" s="82"/>
      <c r="U872" s="82"/>
      <c r="V872" s="82"/>
      <c r="W872" s="82"/>
      <c r="X872" s="82"/>
      <c r="Y872" s="82"/>
      <c r="Z872" s="82"/>
      <c r="AA872" s="82"/>
      <c r="AB872" s="82"/>
      <c r="AC872" s="82"/>
      <c r="AD872" s="82"/>
      <c r="AE872" s="82"/>
      <c r="AF872" s="82"/>
      <c r="AG872" s="82"/>
      <c r="AH872" s="82"/>
      <c r="AI872" s="82"/>
      <c r="AJ872" s="82"/>
      <c r="AK872" s="82"/>
      <c r="AL872" s="82"/>
      <c r="AM872" s="82"/>
      <c r="AN872" s="82"/>
      <c r="AO872" s="82"/>
      <c r="AP872" s="82"/>
      <c r="AQ872" s="82"/>
      <c r="AR872" s="82"/>
      <c r="AS872" s="82"/>
      <c r="AT872" s="82"/>
      <c r="AU872" s="82"/>
    </row>
    <row r="873" spans="1:47" s="47" customFormat="1">
      <c r="A873" s="76"/>
      <c r="O873" s="82"/>
      <c r="P873" s="82"/>
      <c r="Q873" s="82"/>
      <c r="R873" s="82"/>
      <c r="S873" s="82"/>
      <c r="T873" s="82"/>
      <c r="U873" s="82"/>
      <c r="V873" s="82"/>
      <c r="W873" s="82"/>
      <c r="X873" s="82"/>
      <c r="Y873" s="82"/>
      <c r="Z873" s="82"/>
      <c r="AA873" s="82"/>
      <c r="AB873" s="82"/>
      <c r="AC873" s="82"/>
      <c r="AD873" s="82"/>
      <c r="AE873" s="82"/>
      <c r="AF873" s="82"/>
      <c r="AG873" s="82"/>
      <c r="AH873" s="82"/>
      <c r="AI873" s="82"/>
      <c r="AJ873" s="82"/>
      <c r="AK873" s="82"/>
      <c r="AL873" s="82"/>
      <c r="AM873" s="82"/>
      <c r="AN873" s="82"/>
      <c r="AO873" s="82"/>
      <c r="AP873" s="82"/>
      <c r="AQ873" s="82"/>
      <c r="AR873" s="82"/>
      <c r="AS873" s="82"/>
      <c r="AT873" s="82"/>
      <c r="AU873" s="82"/>
    </row>
    <row r="874" spans="1:47" s="47" customFormat="1">
      <c r="A874" s="76"/>
      <c r="O874" s="82"/>
      <c r="P874" s="82"/>
      <c r="Q874" s="82"/>
      <c r="R874" s="82"/>
      <c r="S874" s="82"/>
      <c r="T874" s="82"/>
      <c r="U874" s="82"/>
      <c r="V874" s="82"/>
      <c r="W874" s="82"/>
      <c r="X874" s="82"/>
      <c r="Y874" s="82"/>
      <c r="Z874" s="82"/>
      <c r="AA874" s="82"/>
      <c r="AB874" s="82"/>
      <c r="AC874" s="82"/>
      <c r="AD874" s="82"/>
      <c r="AE874" s="82"/>
      <c r="AF874" s="82"/>
      <c r="AG874" s="82"/>
      <c r="AH874" s="82"/>
      <c r="AI874" s="82"/>
      <c r="AJ874" s="82"/>
      <c r="AK874" s="82"/>
      <c r="AL874" s="82"/>
      <c r="AM874" s="82"/>
      <c r="AN874" s="82"/>
      <c r="AO874" s="82"/>
      <c r="AP874" s="82"/>
      <c r="AQ874" s="82"/>
      <c r="AR874" s="82"/>
      <c r="AS874" s="82"/>
      <c r="AT874" s="82"/>
      <c r="AU874" s="82"/>
    </row>
    <row r="875" spans="1:47" s="47" customFormat="1">
      <c r="A875" s="76"/>
      <c r="O875" s="82"/>
      <c r="P875" s="82"/>
      <c r="Q875" s="82"/>
      <c r="R875" s="82"/>
      <c r="S875" s="82"/>
      <c r="T875" s="82"/>
      <c r="U875" s="82"/>
      <c r="V875" s="82"/>
      <c r="W875" s="82"/>
      <c r="X875" s="82"/>
      <c r="Y875" s="82"/>
      <c r="Z875" s="82"/>
      <c r="AA875" s="82"/>
      <c r="AB875" s="82"/>
      <c r="AC875" s="82"/>
      <c r="AD875" s="82"/>
      <c r="AE875" s="82"/>
      <c r="AF875" s="82"/>
      <c r="AG875" s="82"/>
      <c r="AH875" s="82"/>
      <c r="AI875" s="82"/>
      <c r="AJ875" s="82"/>
      <c r="AK875" s="82"/>
      <c r="AL875" s="82"/>
      <c r="AM875" s="82"/>
      <c r="AN875" s="82"/>
      <c r="AO875" s="82"/>
      <c r="AP875" s="82"/>
      <c r="AQ875" s="82"/>
      <c r="AR875" s="82"/>
      <c r="AS875" s="82"/>
      <c r="AT875" s="82"/>
      <c r="AU875" s="82"/>
    </row>
    <row r="876" spans="1:47" s="47" customFormat="1">
      <c r="A876" s="76"/>
      <c r="O876" s="82"/>
      <c r="P876" s="82"/>
      <c r="Q876" s="82"/>
      <c r="R876" s="82"/>
      <c r="S876" s="82"/>
      <c r="T876" s="82"/>
      <c r="U876" s="82"/>
      <c r="V876" s="82"/>
      <c r="W876" s="82"/>
      <c r="X876" s="82"/>
      <c r="Y876" s="82"/>
      <c r="Z876" s="82"/>
      <c r="AA876" s="82"/>
      <c r="AB876" s="82"/>
      <c r="AC876" s="82"/>
      <c r="AD876" s="82"/>
      <c r="AE876" s="82"/>
      <c r="AF876" s="82"/>
      <c r="AG876" s="82"/>
      <c r="AH876" s="82"/>
      <c r="AI876" s="82"/>
      <c r="AJ876" s="82"/>
      <c r="AK876" s="82"/>
      <c r="AL876" s="82"/>
      <c r="AM876" s="82"/>
      <c r="AN876" s="82"/>
      <c r="AO876" s="82"/>
      <c r="AP876" s="82"/>
      <c r="AQ876" s="82"/>
      <c r="AR876" s="82"/>
      <c r="AS876" s="82"/>
      <c r="AT876" s="82"/>
      <c r="AU876" s="82"/>
    </row>
    <row r="877" spans="1:47" s="47" customFormat="1">
      <c r="A877" s="76"/>
      <c r="O877" s="82"/>
      <c r="P877" s="82"/>
      <c r="Q877" s="82"/>
      <c r="R877" s="82"/>
      <c r="S877" s="82"/>
      <c r="T877" s="82"/>
      <c r="U877" s="82"/>
      <c r="V877" s="82"/>
      <c r="W877" s="82"/>
      <c r="X877" s="82"/>
      <c r="Y877" s="82"/>
      <c r="Z877" s="82"/>
      <c r="AA877" s="82"/>
      <c r="AB877" s="82"/>
      <c r="AC877" s="82"/>
      <c r="AD877" s="82"/>
      <c r="AE877" s="82"/>
      <c r="AF877" s="82"/>
      <c r="AG877" s="82"/>
      <c r="AH877" s="82"/>
      <c r="AI877" s="82"/>
      <c r="AJ877" s="82"/>
      <c r="AK877" s="82"/>
      <c r="AL877" s="82"/>
      <c r="AM877" s="82"/>
      <c r="AN877" s="82"/>
      <c r="AO877" s="82"/>
      <c r="AP877" s="82"/>
      <c r="AQ877" s="82"/>
      <c r="AR877" s="82"/>
      <c r="AS877" s="82"/>
      <c r="AT877" s="82"/>
      <c r="AU877" s="82"/>
    </row>
    <row r="878" spans="1:47" s="47" customFormat="1">
      <c r="A878" s="76"/>
      <c r="O878" s="82"/>
      <c r="P878" s="82"/>
      <c r="Q878" s="82"/>
      <c r="R878" s="82"/>
      <c r="S878" s="82"/>
      <c r="T878" s="82"/>
      <c r="U878" s="82"/>
      <c r="V878" s="82"/>
      <c r="W878" s="82"/>
      <c r="X878" s="82"/>
      <c r="Y878" s="82"/>
      <c r="Z878" s="82"/>
      <c r="AA878" s="82"/>
      <c r="AB878" s="82"/>
      <c r="AC878" s="82"/>
      <c r="AD878" s="82"/>
      <c r="AE878" s="82"/>
      <c r="AF878" s="82"/>
      <c r="AG878" s="82"/>
      <c r="AH878" s="82"/>
      <c r="AI878" s="82"/>
      <c r="AJ878" s="82"/>
      <c r="AK878" s="82"/>
      <c r="AL878" s="82"/>
      <c r="AM878" s="82"/>
      <c r="AN878" s="82"/>
      <c r="AO878" s="82"/>
      <c r="AP878" s="82"/>
      <c r="AQ878" s="82"/>
      <c r="AR878" s="82"/>
      <c r="AS878" s="82"/>
      <c r="AT878" s="82"/>
      <c r="AU878" s="82"/>
    </row>
    <row r="879" spans="1:47" s="47" customFormat="1">
      <c r="A879" s="76"/>
      <c r="O879" s="82"/>
      <c r="P879" s="82"/>
      <c r="Q879" s="82"/>
      <c r="R879" s="82"/>
      <c r="S879" s="82"/>
      <c r="T879" s="82"/>
      <c r="U879" s="82"/>
      <c r="V879" s="82"/>
      <c r="W879" s="82"/>
      <c r="X879" s="82"/>
      <c r="Y879" s="82"/>
      <c r="Z879" s="82"/>
      <c r="AA879" s="82"/>
      <c r="AB879" s="82"/>
      <c r="AC879" s="82"/>
      <c r="AD879" s="82"/>
      <c r="AE879" s="82"/>
      <c r="AF879" s="82"/>
      <c r="AG879" s="82"/>
      <c r="AH879" s="82"/>
      <c r="AI879" s="82"/>
      <c r="AJ879" s="82"/>
      <c r="AK879" s="82"/>
      <c r="AL879" s="82"/>
      <c r="AM879" s="82"/>
      <c r="AN879" s="82"/>
      <c r="AO879" s="82"/>
      <c r="AP879" s="82"/>
      <c r="AQ879" s="82"/>
      <c r="AR879" s="82"/>
      <c r="AS879" s="82"/>
      <c r="AT879" s="82"/>
      <c r="AU879" s="82"/>
    </row>
    <row r="880" spans="1:47" s="47" customFormat="1">
      <c r="A880" s="76"/>
      <c r="O880" s="82"/>
      <c r="P880" s="82"/>
      <c r="Q880" s="82"/>
      <c r="R880" s="82"/>
      <c r="S880" s="82"/>
      <c r="T880" s="82"/>
      <c r="U880" s="82"/>
      <c r="V880" s="82"/>
      <c r="W880" s="82"/>
      <c r="X880" s="82"/>
      <c r="Y880" s="82"/>
      <c r="Z880" s="82"/>
      <c r="AA880" s="82"/>
      <c r="AB880" s="82"/>
      <c r="AC880" s="82"/>
      <c r="AD880" s="82"/>
      <c r="AE880" s="82"/>
      <c r="AF880" s="82"/>
      <c r="AG880" s="82"/>
      <c r="AH880" s="82"/>
      <c r="AI880" s="82"/>
      <c r="AJ880" s="82"/>
      <c r="AK880" s="82"/>
      <c r="AL880" s="82"/>
      <c r="AM880" s="82"/>
      <c r="AN880" s="82"/>
      <c r="AO880" s="82"/>
      <c r="AP880" s="82"/>
      <c r="AQ880" s="82"/>
      <c r="AR880" s="82"/>
      <c r="AS880" s="82"/>
      <c r="AT880" s="82"/>
      <c r="AU880" s="82"/>
    </row>
    <row r="881" spans="1:47" s="47" customFormat="1">
      <c r="A881" s="76"/>
      <c r="O881" s="82"/>
      <c r="P881" s="82"/>
      <c r="Q881" s="82"/>
      <c r="R881" s="82"/>
      <c r="S881" s="82"/>
      <c r="T881" s="82"/>
      <c r="U881" s="82"/>
      <c r="V881" s="82"/>
      <c r="W881" s="82"/>
      <c r="X881" s="82"/>
      <c r="Y881" s="82"/>
      <c r="Z881" s="82"/>
      <c r="AA881" s="82"/>
      <c r="AB881" s="82"/>
      <c r="AC881" s="82"/>
      <c r="AD881" s="82"/>
      <c r="AE881" s="82"/>
      <c r="AF881" s="82"/>
      <c r="AG881" s="82"/>
      <c r="AH881" s="82"/>
      <c r="AI881" s="82"/>
      <c r="AJ881" s="82"/>
      <c r="AK881" s="82"/>
      <c r="AL881" s="82"/>
      <c r="AM881" s="82"/>
      <c r="AN881" s="82"/>
      <c r="AO881" s="82"/>
      <c r="AP881" s="82"/>
      <c r="AQ881" s="82"/>
      <c r="AR881" s="82"/>
      <c r="AS881" s="82"/>
      <c r="AT881" s="82"/>
      <c r="AU881" s="82"/>
    </row>
    <row r="882" spans="1:47" s="47" customFormat="1">
      <c r="A882" s="76"/>
      <c r="O882" s="82"/>
      <c r="P882" s="82"/>
      <c r="Q882" s="82"/>
      <c r="R882" s="82"/>
      <c r="S882" s="82"/>
      <c r="T882" s="82"/>
      <c r="U882" s="82"/>
      <c r="V882" s="82"/>
      <c r="W882" s="82"/>
      <c r="X882" s="82"/>
      <c r="Y882" s="82"/>
      <c r="Z882" s="82"/>
      <c r="AA882" s="82"/>
      <c r="AB882" s="82"/>
      <c r="AC882" s="82"/>
      <c r="AD882" s="82"/>
      <c r="AE882" s="82"/>
      <c r="AF882" s="82"/>
      <c r="AG882" s="82"/>
      <c r="AH882" s="82"/>
      <c r="AI882" s="82"/>
      <c r="AJ882" s="82"/>
      <c r="AK882" s="82"/>
      <c r="AL882" s="82"/>
      <c r="AM882" s="82"/>
      <c r="AN882" s="82"/>
      <c r="AO882" s="82"/>
      <c r="AP882" s="82"/>
      <c r="AQ882" s="82"/>
      <c r="AR882" s="82"/>
      <c r="AS882" s="82"/>
      <c r="AT882" s="82"/>
      <c r="AU882" s="82"/>
    </row>
    <row r="883" spans="1:47" s="47" customFormat="1">
      <c r="A883" s="76"/>
      <c r="O883" s="82"/>
      <c r="P883" s="82"/>
      <c r="Q883" s="82"/>
      <c r="R883" s="82"/>
      <c r="S883" s="82"/>
      <c r="T883" s="82"/>
      <c r="U883" s="82"/>
      <c r="V883" s="82"/>
      <c r="W883" s="82"/>
      <c r="X883" s="82"/>
      <c r="Y883" s="82"/>
      <c r="Z883" s="82"/>
      <c r="AA883" s="82"/>
      <c r="AB883" s="82"/>
      <c r="AC883" s="82"/>
      <c r="AD883" s="82"/>
      <c r="AE883" s="82"/>
      <c r="AF883" s="82"/>
      <c r="AG883" s="82"/>
      <c r="AH883" s="82"/>
      <c r="AI883" s="82"/>
      <c r="AJ883" s="82"/>
      <c r="AK883" s="82"/>
      <c r="AL883" s="82"/>
      <c r="AM883" s="82"/>
      <c r="AN883" s="82"/>
      <c r="AO883" s="82"/>
      <c r="AP883" s="82"/>
      <c r="AQ883" s="82"/>
      <c r="AR883" s="82"/>
      <c r="AS883" s="82"/>
      <c r="AT883" s="82"/>
      <c r="AU883" s="82"/>
    </row>
    <row r="884" spans="1:47" s="47" customFormat="1">
      <c r="A884" s="76"/>
      <c r="O884" s="82"/>
      <c r="P884" s="82"/>
      <c r="Q884" s="82"/>
      <c r="R884" s="82"/>
      <c r="S884" s="82"/>
      <c r="T884" s="82"/>
      <c r="U884" s="82"/>
      <c r="V884" s="82"/>
      <c r="W884" s="82"/>
      <c r="X884" s="82"/>
      <c r="Y884" s="82"/>
      <c r="Z884" s="82"/>
      <c r="AA884" s="82"/>
      <c r="AB884" s="82"/>
      <c r="AC884" s="82"/>
      <c r="AD884" s="82"/>
      <c r="AE884" s="82"/>
      <c r="AF884" s="82"/>
      <c r="AG884" s="82"/>
      <c r="AH884" s="82"/>
      <c r="AI884" s="82"/>
      <c r="AJ884" s="82"/>
      <c r="AK884" s="82"/>
      <c r="AL884" s="82"/>
      <c r="AM884" s="82"/>
      <c r="AN884" s="82"/>
      <c r="AO884" s="82"/>
      <c r="AP884" s="82"/>
      <c r="AQ884" s="82"/>
      <c r="AR884" s="82"/>
      <c r="AS884" s="82"/>
      <c r="AT884" s="82"/>
      <c r="AU884" s="82"/>
    </row>
    <row r="885" spans="1:47" s="47" customFormat="1">
      <c r="A885" s="76"/>
      <c r="O885" s="82"/>
      <c r="P885" s="82"/>
      <c r="Q885" s="82"/>
      <c r="R885" s="82"/>
      <c r="S885" s="82"/>
      <c r="T885" s="82"/>
      <c r="U885" s="82"/>
      <c r="V885" s="82"/>
      <c r="W885" s="82"/>
      <c r="X885" s="82"/>
      <c r="Y885" s="82"/>
      <c r="Z885" s="82"/>
      <c r="AA885" s="82"/>
      <c r="AB885" s="82"/>
      <c r="AC885" s="82"/>
      <c r="AD885" s="82"/>
      <c r="AE885" s="82"/>
      <c r="AF885" s="82"/>
      <c r="AG885" s="82"/>
      <c r="AH885" s="82"/>
      <c r="AI885" s="82"/>
      <c r="AJ885" s="82"/>
      <c r="AK885" s="82"/>
      <c r="AL885" s="82"/>
      <c r="AM885" s="82"/>
      <c r="AN885" s="82"/>
      <c r="AO885" s="82"/>
      <c r="AP885" s="82"/>
      <c r="AQ885" s="82"/>
      <c r="AR885" s="82"/>
      <c r="AS885" s="82"/>
      <c r="AT885" s="82"/>
      <c r="AU885" s="82"/>
    </row>
    <row r="886" spans="1:47" s="47" customFormat="1">
      <c r="A886" s="76"/>
      <c r="O886" s="82"/>
      <c r="P886" s="82"/>
      <c r="Q886" s="82"/>
      <c r="R886" s="82"/>
      <c r="S886" s="82"/>
      <c r="T886" s="82"/>
      <c r="U886" s="82"/>
      <c r="V886" s="82"/>
      <c r="W886" s="82"/>
      <c r="X886" s="82"/>
      <c r="Y886" s="82"/>
      <c r="Z886" s="82"/>
      <c r="AA886" s="82"/>
      <c r="AB886" s="82"/>
      <c r="AC886" s="82"/>
      <c r="AD886" s="82"/>
      <c r="AE886" s="82"/>
      <c r="AF886" s="82"/>
      <c r="AG886" s="82"/>
      <c r="AH886" s="82"/>
      <c r="AI886" s="82"/>
      <c r="AJ886" s="82"/>
      <c r="AK886" s="82"/>
      <c r="AL886" s="82"/>
      <c r="AM886" s="82"/>
      <c r="AN886" s="82"/>
      <c r="AO886" s="82"/>
      <c r="AP886" s="82"/>
      <c r="AQ886" s="82"/>
      <c r="AR886" s="82"/>
      <c r="AS886" s="82"/>
      <c r="AT886" s="82"/>
      <c r="AU886" s="82"/>
    </row>
    <row r="887" spans="1:47" s="47" customFormat="1">
      <c r="A887" s="76"/>
      <c r="O887" s="82"/>
      <c r="P887" s="82"/>
      <c r="Q887" s="82"/>
      <c r="R887" s="82"/>
      <c r="S887" s="82"/>
      <c r="T887" s="82"/>
      <c r="U887" s="82"/>
      <c r="V887" s="82"/>
      <c r="W887" s="82"/>
      <c r="X887" s="82"/>
      <c r="Y887" s="82"/>
      <c r="Z887" s="82"/>
      <c r="AA887" s="82"/>
      <c r="AB887" s="82"/>
      <c r="AC887" s="82"/>
      <c r="AD887" s="82"/>
      <c r="AE887" s="82"/>
      <c r="AF887" s="82"/>
      <c r="AG887" s="82"/>
      <c r="AH887" s="82"/>
      <c r="AI887" s="82"/>
      <c r="AJ887" s="82"/>
      <c r="AK887" s="82"/>
      <c r="AL887" s="82"/>
      <c r="AM887" s="82"/>
      <c r="AN887" s="82"/>
      <c r="AO887" s="82"/>
      <c r="AP887" s="82"/>
      <c r="AQ887" s="82"/>
      <c r="AR887" s="82"/>
      <c r="AS887" s="82"/>
      <c r="AT887" s="82"/>
      <c r="AU887" s="82"/>
    </row>
    <row r="888" spans="1:47" s="47" customFormat="1">
      <c r="A888" s="76"/>
      <c r="O888" s="82"/>
      <c r="P888" s="82"/>
      <c r="Q888" s="82"/>
      <c r="R888" s="82"/>
      <c r="S888" s="82"/>
      <c r="T888" s="82"/>
      <c r="U888" s="82"/>
      <c r="V888" s="82"/>
      <c r="W888" s="82"/>
      <c r="X888" s="82"/>
      <c r="Y888" s="82"/>
      <c r="Z888" s="82"/>
      <c r="AA888" s="82"/>
      <c r="AB888" s="82"/>
      <c r="AC888" s="82"/>
      <c r="AD888" s="82"/>
      <c r="AE888" s="82"/>
      <c r="AF888" s="82"/>
      <c r="AG888" s="82"/>
      <c r="AH888" s="82"/>
      <c r="AI888" s="82"/>
      <c r="AJ888" s="82"/>
      <c r="AK888" s="82"/>
      <c r="AL888" s="82"/>
      <c r="AM888" s="82"/>
      <c r="AN888" s="82"/>
      <c r="AO888" s="82"/>
      <c r="AP888" s="82"/>
      <c r="AQ888" s="82"/>
      <c r="AR888" s="82"/>
      <c r="AS888" s="82"/>
      <c r="AT888" s="82"/>
      <c r="AU888" s="82"/>
    </row>
    <row r="889" spans="1:47" s="47" customFormat="1">
      <c r="A889" s="76"/>
      <c r="O889" s="82"/>
      <c r="P889" s="82"/>
      <c r="Q889" s="82"/>
      <c r="R889" s="82"/>
      <c r="S889" s="82"/>
      <c r="T889" s="82"/>
      <c r="U889" s="82"/>
      <c r="V889" s="82"/>
      <c r="W889" s="82"/>
      <c r="X889" s="82"/>
      <c r="Y889" s="82"/>
      <c r="Z889" s="82"/>
      <c r="AA889" s="82"/>
      <c r="AB889" s="82"/>
      <c r="AC889" s="82"/>
      <c r="AD889" s="82"/>
      <c r="AE889" s="82"/>
      <c r="AF889" s="82"/>
      <c r="AG889" s="82"/>
      <c r="AH889" s="82"/>
      <c r="AI889" s="82"/>
      <c r="AJ889" s="82"/>
      <c r="AK889" s="82"/>
      <c r="AL889" s="82"/>
      <c r="AM889" s="82"/>
      <c r="AN889" s="82"/>
      <c r="AO889" s="82"/>
      <c r="AP889" s="82"/>
      <c r="AQ889" s="82"/>
      <c r="AR889" s="82"/>
      <c r="AS889" s="82"/>
      <c r="AT889" s="82"/>
      <c r="AU889" s="82"/>
    </row>
    <row r="890" spans="1:47" s="47" customFormat="1">
      <c r="A890" s="76"/>
      <c r="O890" s="82"/>
      <c r="P890" s="82"/>
      <c r="Q890" s="82"/>
      <c r="R890" s="82"/>
      <c r="S890" s="82"/>
      <c r="T890" s="82"/>
      <c r="U890" s="82"/>
      <c r="V890" s="82"/>
      <c r="W890" s="82"/>
      <c r="X890" s="82"/>
      <c r="Y890" s="82"/>
      <c r="Z890" s="82"/>
      <c r="AA890" s="82"/>
      <c r="AB890" s="82"/>
      <c r="AC890" s="82"/>
      <c r="AD890" s="82"/>
      <c r="AE890" s="82"/>
      <c r="AF890" s="82"/>
      <c r="AG890" s="82"/>
      <c r="AH890" s="82"/>
      <c r="AI890" s="82"/>
      <c r="AJ890" s="82"/>
      <c r="AK890" s="82"/>
      <c r="AL890" s="82"/>
      <c r="AM890" s="82"/>
      <c r="AN890" s="82"/>
      <c r="AO890" s="82"/>
      <c r="AP890" s="82"/>
      <c r="AQ890" s="82"/>
      <c r="AR890" s="82"/>
      <c r="AS890" s="82"/>
      <c r="AT890" s="82"/>
      <c r="AU890" s="82"/>
    </row>
    <row r="891" spans="1:47" s="47" customFormat="1">
      <c r="A891" s="76"/>
      <c r="O891" s="82"/>
      <c r="P891" s="82"/>
      <c r="Q891" s="82"/>
      <c r="R891" s="82"/>
      <c r="S891" s="82"/>
      <c r="T891" s="82"/>
      <c r="U891" s="82"/>
      <c r="V891" s="82"/>
      <c r="W891" s="82"/>
      <c r="X891" s="82"/>
      <c r="Y891" s="82"/>
      <c r="Z891" s="82"/>
      <c r="AA891" s="82"/>
      <c r="AB891" s="82"/>
      <c r="AC891" s="82"/>
      <c r="AD891" s="82"/>
      <c r="AE891" s="82"/>
      <c r="AF891" s="82"/>
      <c r="AG891" s="82"/>
      <c r="AH891" s="82"/>
      <c r="AI891" s="82"/>
      <c r="AJ891" s="82"/>
      <c r="AK891" s="82"/>
      <c r="AL891" s="82"/>
      <c r="AM891" s="82"/>
      <c r="AN891" s="82"/>
      <c r="AO891" s="82"/>
      <c r="AP891" s="82"/>
      <c r="AQ891" s="82"/>
      <c r="AR891" s="82"/>
      <c r="AS891" s="82"/>
      <c r="AT891" s="82"/>
      <c r="AU891" s="82"/>
    </row>
    <row r="892" spans="1:47" s="47" customFormat="1">
      <c r="A892" s="76"/>
      <c r="O892" s="82"/>
      <c r="P892" s="82"/>
      <c r="Q892" s="82"/>
      <c r="R892" s="82"/>
      <c r="S892" s="82"/>
      <c r="T892" s="82"/>
      <c r="U892" s="82"/>
      <c r="V892" s="82"/>
      <c r="W892" s="82"/>
      <c r="X892" s="82"/>
      <c r="Y892" s="82"/>
      <c r="Z892" s="82"/>
      <c r="AA892" s="82"/>
      <c r="AB892" s="82"/>
      <c r="AC892" s="82"/>
      <c r="AD892" s="82"/>
      <c r="AE892" s="82"/>
      <c r="AF892" s="82"/>
      <c r="AG892" s="82"/>
      <c r="AH892" s="82"/>
      <c r="AI892" s="82"/>
      <c r="AJ892" s="82"/>
      <c r="AK892" s="82"/>
      <c r="AL892" s="82"/>
      <c r="AM892" s="82"/>
      <c r="AN892" s="82"/>
      <c r="AO892" s="82"/>
      <c r="AP892" s="82"/>
      <c r="AQ892" s="82"/>
      <c r="AR892" s="82"/>
      <c r="AS892" s="82"/>
      <c r="AT892" s="82"/>
      <c r="AU892" s="82"/>
    </row>
    <row r="893" spans="1:47" s="47" customFormat="1">
      <c r="A893" s="76"/>
      <c r="O893" s="82"/>
      <c r="P893" s="82"/>
      <c r="Q893" s="82"/>
      <c r="R893" s="82"/>
      <c r="S893" s="82"/>
      <c r="T893" s="82"/>
      <c r="U893" s="82"/>
      <c r="V893" s="82"/>
      <c r="W893" s="82"/>
      <c r="X893" s="82"/>
      <c r="Y893" s="82"/>
      <c r="Z893" s="82"/>
      <c r="AA893" s="82"/>
      <c r="AB893" s="82"/>
      <c r="AC893" s="82"/>
      <c r="AD893" s="82"/>
      <c r="AE893" s="82"/>
      <c r="AF893" s="82"/>
      <c r="AG893" s="82"/>
      <c r="AH893" s="82"/>
      <c r="AI893" s="82"/>
      <c r="AJ893" s="82"/>
      <c r="AK893" s="82"/>
      <c r="AL893" s="82"/>
      <c r="AM893" s="82"/>
      <c r="AN893" s="82"/>
      <c r="AO893" s="82"/>
      <c r="AP893" s="82"/>
      <c r="AQ893" s="82"/>
      <c r="AR893" s="82"/>
      <c r="AS893" s="82"/>
      <c r="AT893" s="82"/>
      <c r="AU893" s="82"/>
    </row>
    <row r="894" spans="1:47" s="47" customFormat="1">
      <c r="A894" s="76"/>
      <c r="O894" s="82"/>
      <c r="P894" s="82"/>
      <c r="Q894" s="82"/>
      <c r="R894" s="82"/>
      <c r="S894" s="82"/>
      <c r="T894" s="82"/>
      <c r="U894" s="82"/>
      <c r="V894" s="82"/>
      <c r="W894" s="82"/>
      <c r="X894" s="82"/>
      <c r="Y894" s="82"/>
      <c r="Z894" s="82"/>
      <c r="AA894" s="82"/>
      <c r="AB894" s="82"/>
      <c r="AC894" s="82"/>
      <c r="AD894" s="82"/>
      <c r="AE894" s="82"/>
      <c r="AF894" s="82"/>
      <c r="AG894" s="82"/>
      <c r="AH894" s="82"/>
      <c r="AI894" s="82"/>
      <c r="AJ894" s="82"/>
      <c r="AK894" s="82"/>
      <c r="AL894" s="82"/>
      <c r="AM894" s="82"/>
      <c r="AN894" s="82"/>
      <c r="AO894" s="82"/>
      <c r="AP894" s="82"/>
      <c r="AQ894" s="82"/>
      <c r="AR894" s="82"/>
      <c r="AS894" s="82"/>
      <c r="AT894" s="82"/>
      <c r="AU894" s="82"/>
    </row>
    <row r="895" spans="1:47" s="47" customFormat="1">
      <c r="A895" s="76"/>
      <c r="O895" s="82"/>
      <c r="P895" s="82"/>
      <c r="Q895" s="82"/>
      <c r="R895" s="82"/>
      <c r="S895" s="82"/>
      <c r="T895" s="82"/>
      <c r="U895" s="82"/>
      <c r="V895" s="82"/>
      <c r="W895" s="82"/>
      <c r="X895" s="82"/>
      <c r="Y895" s="82"/>
      <c r="Z895" s="82"/>
      <c r="AA895" s="82"/>
      <c r="AB895" s="82"/>
      <c r="AC895" s="82"/>
      <c r="AD895" s="82"/>
      <c r="AE895" s="82"/>
      <c r="AF895" s="82"/>
      <c r="AG895" s="82"/>
      <c r="AH895" s="82"/>
      <c r="AI895" s="82"/>
      <c r="AJ895" s="82"/>
      <c r="AK895" s="82"/>
      <c r="AL895" s="82"/>
      <c r="AM895" s="82"/>
      <c r="AN895" s="82"/>
      <c r="AO895" s="82"/>
      <c r="AP895" s="82"/>
      <c r="AQ895" s="82"/>
      <c r="AR895" s="82"/>
      <c r="AS895" s="82"/>
      <c r="AT895" s="82"/>
      <c r="AU895" s="82"/>
    </row>
    <row r="896" spans="1:47" s="47" customFormat="1">
      <c r="A896" s="76"/>
      <c r="O896" s="82"/>
      <c r="P896" s="82"/>
      <c r="Q896" s="82"/>
      <c r="R896" s="82"/>
      <c r="S896" s="82"/>
      <c r="T896" s="82"/>
      <c r="U896" s="82"/>
      <c r="V896" s="82"/>
      <c r="W896" s="82"/>
      <c r="X896" s="82"/>
      <c r="Y896" s="82"/>
      <c r="Z896" s="82"/>
      <c r="AA896" s="82"/>
      <c r="AB896" s="82"/>
      <c r="AC896" s="82"/>
      <c r="AD896" s="82"/>
      <c r="AE896" s="82"/>
      <c r="AF896" s="82"/>
      <c r="AG896" s="82"/>
      <c r="AH896" s="82"/>
      <c r="AI896" s="82"/>
      <c r="AJ896" s="82"/>
      <c r="AK896" s="82"/>
      <c r="AL896" s="82"/>
      <c r="AM896" s="82"/>
      <c r="AN896" s="82"/>
      <c r="AO896" s="82"/>
      <c r="AP896" s="82"/>
      <c r="AQ896" s="82"/>
      <c r="AR896" s="82"/>
      <c r="AS896" s="82"/>
      <c r="AT896" s="82"/>
      <c r="AU896" s="82"/>
    </row>
    <row r="897" spans="1:47" s="47" customFormat="1">
      <c r="A897" s="76"/>
      <c r="O897" s="82"/>
      <c r="P897" s="82"/>
      <c r="Q897" s="82"/>
      <c r="R897" s="82"/>
      <c r="S897" s="82"/>
      <c r="T897" s="82"/>
      <c r="U897" s="82"/>
      <c r="V897" s="82"/>
      <c r="W897" s="82"/>
      <c r="X897" s="82"/>
      <c r="Y897" s="82"/>
      <c r="Z897" s="82"/>
      <c r="AA897" s="82"/>
      <c r="AB897" s="82"/>
      <c r="AC897" s="82"/>
      <c r="AD897" s="82"/>
      <c r="AE897" s="82"/>
      <c r="AF897" s="82"/>
      <c r="AG897" s="82"/>
      <c r="AH897" s="82"/>
      <c r="AI897" s="82"/>
      <c r="AJ897" s="82"/>
      <c r="AK897" s="82"/>
      <c r="AL897" s="82"/>
      <c r="AM897" s="82"/>
      <c r="AN897" s="82"/>
      <c r="AO897" s="82"/>
      <c r="AP897" s="82"/>
      <c r="AQ897" s="82"/>
      <c r="AR897" s="82"/>
      <c r="AS897" s="82"/>
      <c r="AT897" s="82"/>
      <c r="AU897" s="82"/>
    </row>
    <row r="898" spans="1:47" s="47" customFormat="1">
      <c r="A898" s="76"/>
      <c r="O898" s="82"/>
      <c r="P898" s="82"/>
      <c r="Q898" s="82"/>
      <c r="R898" s="82"/>
      <c r="S898" s="82"/>
      <c r="T898" s="82"/>
      <c r="U898" s="82"/>
      <c r="V898" s="82"/>
      <c r="W898" s="82"/>
      <c r="X898" s="82"/>
      <c r="Y898" s="82"/>
      <c r="Z898" s="82"/>
      <c r="AA898" s="82"/>
      <c r="AB898" s="82"/>
      <c r="AC898" s="82"/>
      <c r="AD898" s="82"/>
      <c r="AE898" s="82"/>
      <c r="AF898" s="82"/>
      <c r="AG898" s="82"/>
      <c r="AH898" s="82"/>
      <c r="AI898" s="82"/>
      <c r="AJ898" s="82"/>
      <c r="AK898" s="82"/>
      <c r="AL898" s="82"/>
      <c r="AM898" s="82"/>
      <c r="AN898" s="82"/>
      <c r="AO898" s="82"/>
      <c r="AP898" s="82"/>
      <c r="AQ898" s="82"/>
      <c r="AR898" s="82"/>
      <c r="AS898" s="82"/>
      <c r="AT898" s="82"/>
      <c r="AU898" s="82"/>
    </row>
    <row r="899" spans="1:47" s="47" customFormat="1">
      <c r="A899" s="76"/>
      <c r="O899" s="82"/>
      <c r="P899" s="82"/>
      <c r="Q899" s="82"/>
      <c r="R899" s="82"/>
      <c r="S899" s="82"/>
      <c r="T899" s="82"/>
      <c r="U899" s="82"/>
      <c r="V899" s="82"/>
      <c r="W899" s="82"/>
      <c r="X899" s="82"/>
      <c r="Y899" s="82"/>
      <c r="Z899" s="82"/>
      <c r="AA899" s="82"/>
      <c r="AB899" s="82"/>
      <c r="AC899" s="82"/>
      <c r="AD899" s="82"/>
      <c r="AE899" s="82"/>
      <c r="AF899" s="82"/>
      <c r="AG899" s="82"/>
      <c r="AH899" s="82"/>
      <c r="AI899" s="82"/>
      <c r="AJ899" s="82"/>
      <c r="AK899" s="82"/>
      <c r="AL899" s="82"/>
      <c r="AM899" s="82"/>
      <c r="AN899" s="82"/>
      <c r="AO899" s="82"/>
      <c r="AP899" s="82"/>
      <c r="AQ899" s="82"/>
      <c r="AR899" s="82"/>
      <c r="AS899" s="82"/>
      <c r="AT899" s="82"/>
      <c r="AU899" s="82"/>
    </row>
    <row r="900" spans="1:47" s="47" customFormat="1">
      <c r="A900" s="76"/>
      <c r="O900" s="82"/>
      <c r="P900" s="82"/>
      <c r="Q900" s="82"/>
      <c r="R900" s="82"/>
      <c r="S900" s="82"/>
      <c r="T900" s="82"/>
      <c r="U900" s="82"/>
      <c r="V900" s="82"/>
      <c r="W900" s="82"/>
      <c r="X900" s="82"/>
      <c r="Y900" s="82"/>
      <c r="Z900" s="82"/>
      <c r="AA900" s="82"/>
      <c r="AB900" s="82"/>
      <c r="AC900" s="82"/>
      <c r="AD900" s="82"/>
      <c r="AE900" s="82"/>
      <c r="AF900" s="82"/>
      <c r="AG900" s="82"/>
      <c r="AH900" s="82"/>
      <c r="AI900" s="82"/>
      <c r="AJ900" s="82"/>
      <c r="AK900" s="82"/>
      <c r="AL900" s="82"/>
      <c r="AM900" s="82"/>
      <c r="AN900" s="82"/>
      <c r="AO900" s="82"/>
      <c r="AP900" s="82"/>
      <c r="AQ900" s="82"/>
      <c r="AR900" s="82"/>
      <c r="AS900" s="82"/>
      <c r="AT900" s="82"/>
      <c r="AU900" s="82"/>
    </row>
    <row r="901" spans="1:47" s="47" customFormat="1">
      <c r="A901" s="76"/>
      <c r="O901" s="82"/>
      <c r="P901" s="82"/>
      <c r="Q901" s="82"/>
      <c r="R901" s="82"/>
      <c r="S901" s="82"/>
      <c r="T901" s="82"/>
      <c r="U901" s="82"/>
      <c r="V901" s="82"/>
      <c r="W901" s="82"/>
      <c r="X901" s="82"/>
      <c r="Y901" s="82"/>
      <c r="Z901" s="82"/>
      <c r="AA901" s="82"/>
      <c r="AB901" s="82"/>
      <c r="AC901" s="82"/>
      <c r="AD901" s="82"/>
      <c r="AE901" s="82"/>
      <c r="AF901" s="82"/>
      <c r="AG901" s="82"/>
      <c r="AH901" s="82"/>
      <c r="AI901" s="82"/>
      <c r="AJ901" s="82"/>
      <c r="AK901" s="82"/>
      <c r="AL901" s="82"/>
      <c r="AM901" s="82"/>
      <c r="AN901" s="82"/>
      <c r="AO901" s="82"/>
      <c r="AP901" s="82"/>
      <c r="AQ901" s="82"/>
      <c r="AR901" s="82"/>
      <c r="AS901" s="82"/>
      <c r="AT901" s="82"/>
      <c r="AU901" s="82"/>
    </row>
    <row r="902" spans="1:47" s="47" customFormat="1">
      <c r="A902" s="76"/>
      <c r="O902" s="82"/>
      <c r="P902" s="82"/>
      <c r="Q902" s="82"/>
      <c r="R902" s="82"/>
      <c r="S902" s="82"/>
      <c r="T902" s="82"/>
      <c r="U902" s="82"/>
      <c r="V902" s="82"/>
      <c r="W902" s="82"/>
      <c r="X902" s="82"/>
      <c r="Y902" s="82"/>
      <c r="Z902" s="82"/>
      <c r="AA902" s="82"/>
      <c r="AB902" s="82"/>
      <c r="AC902" s="82"/>
      <c r="AD902" s="82"/>
      <c r="AE902" s="82"/>
      <c r="AF902" s="82"/>
      <c r="AG902" s="82"/>
      <c r="AH902" s="82"/>
      <c r="AI902" s="82"/>
      <c r="AJ902" s="82"/>
      <c r="AK902" s="82"/>
      <c r="AL902" s="82"/>
      <c r="AM902" s="82"/>
      <c r="AN902" s="82"/>
      <c r="AO902" s="82"/>
      <c r="AP902" s="82"/>
      <c r="AQ902" s="82"/>
      <c r="AR902" s="82"/>
      <c r="AS902" s="82"/>
      <c r="AT902" s="82"/>
      <c r="AU902" s="82"/>
    </row>
    <row r="903" spans="1:47" s="47" customFormat="1">
      <c r="A903" s="76"/>
      <c r="O903" s="82"/>
      <c r="P903" s="82"/>
      <c r="Q903" s="82"/>
      <c r="R903" s="82"/>
      <c r="S903" s="82"/>
      <c r="T903" s="82"/>
      <c r="U903" s="82"/>
      <c r="V903" s="82"/>
      <c r="W903" s="82"/>
      <c r="X903" s="82"/>
      <c r="Y903" s="82"/>
      <c r="Z903" s="82"/>
      <c r="AA903" s="82"/>
      <c r="AB903" s="82"/>
      <c r="AC903" s="82"/>
      <c r="AD903" s="82"/>
      <c r="AE903" s="82"/>
      <c r="AF903" s="82"/>
      <c r="AG903" s="82"/>
      <c r="AH903" s="82"/>
      <c r="AI903" s="82"/>
      <c r="AJ903" s="82"/>
      <c r="AK903" s="82"/>
      <c r="AL903" s="82"/>
      <c r="AM903" s="82"/>
      <c r="AN903" s="82"/>
      <c r="AO903" s="82"/>
      <c r="AP903" s="82"/>
      <c r="AQ903" s="82"/>
      <c r="AR903" s="82"/>
      <c r="AS903" s="82"/>
      <c r="AT903" s="82"/>
      <c r="AU903" s="82"/>
    </row>
    <row r="904" spans="1:47" s="47" customFormat="1">
      <c r="A904" s="76"/>
      <c r="O904" s="82"/>
      <c r="P904" s="82"/>
      <c r="Q904" s="82"/>
      <c r="R904" s="82"/>
      <c r="S904" s="82"/>
      <c r="T904" s="82"/>
      <c r="U904" s="82"/>
      <c r="V904" s="82"/>
      <c r="W904" s="82"/>
      <c r="X904" s="82"/>
      <c r="Y904" s="82"/>
      <c r="Z904" s="82"/>
      <c r="AA904" s="82"/>
      <c r="AB904" s="82"/>
      <c r="AC904" s="82"/>
      <c r="AD904" s="82"/>
      <c r="AE904" s="82"/>
      <c r="AF904" s="82"/>
      <c r="AG904" s="82"/>
      <c r="AH904" s="82"/>
      <c r="AI904" s="82"/>
      <c r="AJ904" s="82"/>
      <c r="AK904" s="82"/>
      <c r="AL904" s="82"/>
      <c r="AM904" s="82"/>
      <c r="AN904" s="82"/>
      <c r="AO904" s="82"/>
      <c r="AP904" s="82"/>
      <c r="AQ904" s="82"/>
      <c r="AR904" s="82"/>
      <c r="AS904" s="82"/>
      <c r="AT904" s="82"/>
      <c r="AU904" s="82"/>
    </row>
    <row r="905" spans="1:47" s="47" customFormat="1">
      <c r="A905" s="76"/>
      <c r="O905" s="82"/>
      <c r="P905" s="82"/>
      <c r="Q905" s="82"/>
      <c r="R905" s="82"/>
      <c r="S905" s="82"/>
      <c r="T905" s="82"/>
      <c r="U905" s="82"/>
      <c r="V905" s="82"/>
      <c r="W905" s="82"/>
      <c r="X905" s="82"/>
      <c r="Y905" s="82"/>
      <c r="Z905" s="82"/>
      <c r="AA905" s="82"/>
      <c r="AB905" s="82"/>
      <c r="AC905" s="82"/>
      <c r="AD905" s="82"/>
      <c r="AE905" s="82"/>
      <c r="AF905" s="82"/>
      <c r="AG905" s="82"/>
      <c r="AH905" s="82"/>
      <c r="AI905" s="82"/>
      <c r="AJ905" s="82"/>
      <c r="AK905" s="82"/>
      <c r="AL905" s="82"/>
      <c r="AM905" s="82"/>
      <c r="AN905" s="82"/>
      <c r="AO905" s="82"/>
      <c r="AP905" s="82"/>
      <c r="AQ905" s="82"/>
      <c r="AR905" s="82"/>
      <c r="AS905" s="82"/>
      <c r="AT905" s="82"/>
      <c r="AU905" s="82"/>
    </row>
    <row r="906" spans="1:47" s="47" customFormat="1">
      <c r="A906" s="76"/>
      <c r="O906" s="82"/>
      <c r="P906" s="82"/>
      <c r="Q906" s="82"/>
      <c r="R906" s="82"/>
      <c r="S906" s="82"/>
      <c r="T906" s="82"/>
      <c r="U906" s="82"/>
      <c r="V906" s="82"/>
      <c r="W906" s="82"/>
      <c r="X906" s="82"/>
      <c r="Y906" s="82"/>
      <c r="Z906" s="82"/>
      <c r="AA906" s="82"/>
      <c r="AB906" s="82"/>
      <c r="AC906" s="82"/>
      <c r="AD906" s="82"/>
      <c r="AE906" s="82"/>
      <c r="AF906" s="82"/>
      <c r="AG906" s="82"/>
      <c r="AH906" s="82"/>
      <c r="AI906" s="82"/>
      <c r="AJ906" s="82"/>
      <c r="AK906" s="82"/>
      <c r="AL906" s="82"/>
      <c r="AM906" s="82"/>
      <c r="AN906" s="82"/>
      <c r="AO906" s="82"/>
      <c r="AP906" s="82"/>
      <c r="AQ906" s="82"/>
      <c r="AR906" s="82"/>
      <c r="AS906" s="82"/>
      <c r="AT906" s="82"/>
      <c r="AU906" s="82"/>
    </row>
    <row r="907" spans="1:47" s="47" customFormat="1">
      <c r="A907" s="76"/>
      <c r="O907" s="82"/>
      <c r="P907" s="82"/>
      <c r="Q907" s="82"/>
      <c r="R907" s="82"/>
      <c r="S907" s="82"/>
      <c r="T907" s="82"/>
      <c r="U907" s="82"/>
      <c r="V907" s="82"/>
      <c r="W907" s="82"/>
      <c r="X907" s="82"/>
      <c r="Y907" s="82"/>
      <c r="Z907" s="82"/>
      <c r="AA907" s="82"/>
      <c r="AB907" s="82"/>
      <c r="AC907" s="82"/>
      <c r="AD907" s="82"/>
      <c r="AE907" s="82"/>
      <c r="AF907" s="82"/>
      <c r="AG907" s="82"/>
      <c r="AH907" s="82"/>
      <c r="AI907" s="82"/>
      <c r="AJ907" s="82"/>
      <c r="AK907" s="82"/>
      <c r="AL907" s="82"/>
      <c r="AM907" s="82"/>
      <c r="AN907" s="82"/>
      <c r="AO907" s="82"/>
      <c r="AP907" s="82"/>
      <c r="AQ907" s="82"/>
      <c r="AR907" s="82"/>
      <c r="AS907" s="82"/>
      <c r="AT907" s="82"/>
      <c r="AU907" s="82"/>
    </row>
    <row r="908" spans="1:47" s="47" customFormat="1">
      <c r="A908" s="76"/>
      <c r="O908" s="82"/>
      <c r="P908" s="82"/>
      <c r="Q908" s="82"/>
      <c r="R908" s="82"/>
      <c r="S908" s="82"/>
      <c r="T908" s="82"/>
      <c r="U908" s="82"/>
      <c r="V908" s="82"/>
      <c r="W908" s="82"/>
      <c r="X908" s="82"/>
      <c r="Y908" s="82"/>
      <c r="Z908" s="82"/>
      <c r="AA908" s="82"/>
      <c r="AB908" s="82"/>
      <c r="AC908" s="82"/>
      <c r="AD908" s="82"/>
      <c r="AE908" s="82"/>
      <c r="AF908" s="82"/>
      <c r="AG908" s="82"/>
      <c r="AH908" s="82"/>
      <c r="AI908" s="82"/>
      <c r="AJ908" s="82"/>
      <c r="AK908" s="82"/>
      <c r="AL908" s="82"/>
      <c r="AM908" s="82"/>
      <c r="AN908" s="82"/>
      <c r="AO908" s="82"/>
      <c r="AP908" s="82"/>
      <c r="AQ908" s="82"/>
      <c r="AR908" s="82"/>
      <c r="AS908" s="82"/>
      <c r="AT908" s="82"/>
      <c r="AU908" s="82"/>
    </row>
    <row r="909" spans="1:47" s="47" customFormat="1">
      <c r="A909" s="76"/>
      <c r="O909" s="82"/>
      <c r="P909" s="82"/>
      <c r="Q909" s="82"/>
      <c r="R909" s="82"/>
      <c r="S909" s="82"/>
      <c r="T909" s="82"/>
      <c r="U909" s="82"/>
      <c r="V909" s="82"/>
      <c r="W909" s="82"/>
      <c r="X909" s="82"/>
      <c r="Y909" s="82"/>
      <c r="Z909" s="82"/>
      <c r="AA909" s="82"/>
      <c r="AB909" s="82"/>
      <c r="AC909" s="82"/>
      <c r="AD909" s="82"/>
      <c r="AE909" s="82"/>
      <c r="AF909" s="82"/>
      <c r="AG909" s="82"/>
      <c r="AH909" s="82"/>
      <c r="AI909" s="82"/>
      <c r="AJ909" s="82"/>
      <c r="AK909" s="82"/>
      <c r="AL909" s="82"/>
      <c r="AM909" s="82"/>
      <c r="AN909" s="82"/>
      <c r="AO909" s="82"/>
      <c r="AP909" s="82"/>
      <c r="AQ909" s="82"/>
      <c r="AR909" s="82"/>
      <c r="AS909" s="82"/>
      <c r="AT909" s="82"/>
      <c r="AU909" s="82"/>
    </row>
    <row r="910" spans="1:47" s="47" customFormat="1">
      <c r="A910" s="76"/>
      <c r="O910" s="82"/>
      <c r="P910" s="82"/>
      <c r="Q910" s="82"/>
      <c r="R910" s="82"/>
      <c r="S910" s="82"/>
      <c r="T910" s="82"/>
      <c r="U910" s="82"/>
      <c r="V910" s="82"/>
      <c r="W910" s="82"/>
      <c r="X910" s="82"/>
      <c r="Y910" s="82"/>
      <c r="Z910" s="82"/>
      <c r="AA910" s="82"/>
      <c r="AB910" s="82"/>
      <c r="AC910" s="82"/>
      <c r="AD910" s="82"/>
      <c r="AE910" s="82"/>
      <c r="AF910" s="82"/>
      <c r="AG910" s="82"/>
      <c r="AH910" s="82"/>
      <c r="AI910" s="82"/>
      <c r="AJ910" s="82"/>
      <c r="AK910" s="82"/>
      <c r="AL910" s="82"/>
      <c r="AM910" s="82"/>
      <c r="AN910" s="82"/>
      <c r="AO910" s="82"/>
      <c r="AP910" s="82"/>
      <c r="AQ910" s="82"/>
      <c r="AR910" s="82"/>
      <c r="AS910" s="82"/>
      <c r="AT910" s="82"/>
      <c r="AU910" s="82"/>
    </row>
    <row r="911" spans="1:47" s="47" customFormat="1">
      <c r="A911" s="76"/>
      <c r="O911" s="82"/>
      <c r="P911" s="82"/>
      <c r="Q911" s="82"/>
      <c r="R911" s="82"/>
      <c r="S911" s="82"/>
      <c r="T911" s="82"/>
      <c r="U911" s="82"/>
      <c r="V911" s="82"/>
      <c r="W911" s="82"/>
      <c r="X911" s="82"/>
      <c r="Y911" s="82"/>
      <c r="Z911" s="82"/>
      <c r="AA911" s="82"/>
      <c r="AB911" s="82"/>
      <c r="AC911" s="82"/>
      <c r="AD911" s="82"/>
      <c r="AE911" s="82"/>
      <c r="AF911" s="82"/>
      <c r="AG911" s="82"/>
      <c r="AH911" s="82"/>
      <c r="AI911" s="82"/>
      <c r="AJ911" s="82"/>
      <c r="AK911" s="82"/>
      <c r="AL911" s="82"/>
      <c r="AM911" s="82"/>
      <c r="AN911" s="82"/>
      <c r="AO911" s="82"/>
      <c r="AP911" s="82"/>
      <c r="AQ911" s="82"/>
      <c r="AR911" s="82"/>
      <c r="AS911" s="82"/>
      <c r="AT911" s="82"/>
      <c r="AU911" s="82"/>
    </row>
    <row r="912" spans="1:47" s="47" customFormat="1">
      <c r="A912" s="76"/>
      <c r="O912" s="82"/>
      <c r="P912" s="82"/>
      <c r="Q912" s="82"/>
      <c r="R912" s="82"/>
      <c r="S912" s="82"/>
      <c r="T912" s="82"/>
      <c r="U912" s="82"/>
      <c r="V912" s="82"/>
      <c r="W912" s="82"/>
      <c r="X912" s="82"/>
      <c r="Y912" s="82"/>
      <c r="Z912" s="82"/>
      <c r="AA912" s="82"/>
      <c r="AB912" s="82"/>
      <c r="AC912" s="82"/>
      <c r="AD912" s="82"/>
      <c r="AE912" s="82"/>
      <c r="AF912" s="82"/>
      <c r="AG912" s="82"/>
      <c r="AH912" s="82"/>
      <c r="AI912" s="82"/>
      <c r="AJ912" s="82"/>
      <c r="AK912" s="82"/>
      <c r="AL912" s="82"/>
      <c r="AM912" s="82"/>
      <c r="AN912" s="82"/>
      <c r="AO912" s="82"/>
      <c r="AP912" s="82"/>
      <c r="AQ912" s="82"/>
      <c r="AR912" s="82"/>
      <c r="AS912" s="82"/>
      <c r="AT912" s="82"/>
      <c r="AU912" s="82"/>
    </row>
    <row r="913" spans="1:47" s="47" customFormat="1">
      <c r="A913" s="76"/>
      <c r="O913" s="82"/>
      <c r="P913" s="82"/>
      <c r="Q913" s="82"/>
      <c r="R913" s="82"/>
      <c r="S913" s="82"/>
      <c r="T913" s="82"/>
      <c r="U913" s="82"/>
      <c r="V913" s="82"/>
      <c r="W913" s="82"/>
      <c r="X913" s="82"/>
      <c r="Y913" s="82"/>
      <c r="Z913" s="82"/>
      <c r="AA913" s="82"/>
      <c r="AB913" s="82"/>
      <c r="AC913" s="82"/>
      <c r="AD913" s="82"/>
      <c r="AE913" s="82"/>
      <c r="AF913" s="82"/>
      <c r="AG913" s="82"/>
      <c r="AH913" s="82"/>
      <c r="AI913" s="82"/>
      <c r="AJ913" s="82"/>
      <c r="AK913" s="82"/>
      <c r="AL913" s="82"/>
      <c r="AM913" s="82"/>
      <c r="AN913" s="82"/>
      <c r="AO913" s="82"/>
      <c r="AP913" s="82"/>
      <c r="AQ913" s="82"/>
      <c r="AR913" s="82"/>
      <c r="AS913" s="82"/>
      <c r="AT913" s="82"/>
      <c r="AU913" s="82"/>
    </row>
    <row r="914" spans="1:47" s="47" customFormat="1">
      <c r="A914" s="76"/>
      <c r="O914" s="82"/>
      <c r="P914" s="82"/>
      <c r="Q914" s="82"/>
      <c r="R914" s="82"/>
      <c r="S914" s="82"/>
      <c r="T914" s="82"/>
      <c r="U914" s="82"/>
      <c r="V914" s="82"/>
      <c r="W914" s="82"/>
      <c r="X914" s="82"/>
      <c r="Y914" s="82"/>
      <c r="Z914" s="82"/>
      <c r="AA914" s="82"/>
      <c r="AB914" s="82"/>
      <c r="AC914" s="82"/>
      <c r="AD914" s="82"/>
      <c r="AE914" s="82"/>
      <c r="AF914" s="82"/>
      <c r="AG914" s="82"/>
      <c r="AH914" s="82"/>
      <c r="AI914" s="82"/>
      <c r="AJ914" s="82"/>
      <c r="AK914" s="82"/>
      <c r="AL914" s="82"/>
      <c r="AM914" s="82"/>
      <c r="AN914" s="82"/>
      <c r="AO914" s="82"/>
      <c r="AP914" s="82"/>
      <c r="AQ914" s="82"/>
      <c r="AR914" s="82"/>
      <c r="AS914" s="82"/>
      <c r="AT914" s="82"/>
      <c r="AU914" s="82"/>
    </row>
    <row r="915" spans="1:47" s="47" customFormat="1">
      <c r="A915" s="76"/>
      <c r="O915" s="82"/>
      <c r="P915" s="82"/>
      <c r="Q915" s="82"/>
      <c r="R915" s="82"/>
      <c r="S915" s="82"/>
      <c r="T915" s="82"/>
      <c r="U915" s="82"/>
      <c r="V915" s="82"/>
      <c r="W915" s="82"/>
      <c r="X915" s="82"/>
      <c r="Y915" s="82"/>
      <c r="Z915" s="82"/>
      <c r="AA915" s="82"/>
      <c r="AB915" s="82"/>
      <c r="AC915" s="82"/>
      <c r="AD915" s="82"/>
      <c r="AE915" s="82"/>
      <c r="AF915" s="82"/>
      <c r="AG915" s="82"/>
      <c r="AH915" s="82"/>
      <c r="AI915" s="82"/>
      <c r="AJ915" s="82"/>
      <c r="AK915" s="82"/>
      <c r="AL915" s="82"/>
      <c r="AM915" s="82"/>
      <c r="AN915" s="82"/>
      <c r="AO915" s="82"/>
      <c r="AP915" s="82"/>
      <c r="AQ915" s="82"/>
      <c r="AR915" s="82"/>
      <c r="AS915" s="82"/>
      <c r="AT915" s="82"/>
      <c r="AU915" s="82"/>
    </row>
    <row r="916" spans="1:47" s="47" customFormat="1">
      <c r="A916" s="76"/>
      <c r="O916" s="82"/>
      <c r="P916" s="82"/>
      <c r="Q916" s="82"/>
      <c r="R916" s="82"/>
      <c r="S916" s="82"/>
      <c r="T916" s="82"/>
      <c r="U916" s="82"/>
      <c r="V916" s="82"/>
      <c r="W916" s="82"/>
      <c r="X916" s="82"/>
      <c r="Y916" s="82"/>
      <c r="Z916" s="82"/>
      <c r="AA916" s="82"/>
      <c r="AB916" s="82"/>
      <c r="AC916" s="82"/>
      <c r="AD916" s="82"/>
      <c r="AE916" s="82"/>
      <c r="AF916" s="82"/>
      <c r="AG916" s="82"/>
      <c r="AH916" s="82"/>
      <c r="AI916" s="82"/>
      <c r="AJ916" s="82"/>
      <c r="AK916" s="82"/>
      <c r="AL916" s="82"/>
      <c r="AM916" s="82"/>
      <c r="AN916" s="82"/>
      <c r="AO916" s="82"/>
      <c r="AP916" s="82"/>
      <c r="AQ916" s="82"/>
      <c r="AR916" s="82"/>
      <c r="AS916" s="82"/>
      <c r="AT916" s="82"/>
      <c r="AU916" s="82"/>
    </row>
    <row r="917" spans="1:47" s="47" customFormat="1">
      <c r="A917" s="76"/>
      <c r="O917" s="82"/>
      <c r="P917" s="82"/>
      <c r="Q917" s="82"/>
      <c r="R917" s="82"/>
      <c r="S917" s="82"/>
      <c r="T917" s="82"/>
      <c r="U917" s="82"/>
      <c r="V917" s="82"/>
      <c r="W917" s="82"/>
      <c r="X917" s="82"/>
      <c r="Y917" s="82"/>
      <c r="Z917" s="82"/>
      <c r="AA917" s="82"/>
      <c r="AB917" s="82"/>
      <c r="AC917" s="82"/>
      <c r="AD917" s="82"/>
      <c r="AE917" s="82"/>
      <c r="AF917" s="82"/>
      <c r="AG917" s="82"/>
      <c r="AH917" s="82"/>
      <c r="AI917" s="82"/>
      <c r="AJ917" s="82"/>
      <c r="AK917" s="82"/>
      <c r="AL917" s="82"/>
      <c r="AM917" s="82"/>
      <c r="AN917" s="82"/>
      <c r="AO917" s="82"/>
      <c r="AP917" s="82"/>
      <c r="AQ917" s="82"/>
      <c r="AR917" s="82"/>
      <c r="AS917" s="82"/>
      <c r="AT917" s="82"/>
      <c r="AU917" s="82"/>
    </row>
    <row r="918" spans="1:47" s="47" customFormat="1">
      <c r="A918" s="76"/>
      <c r="O918" s="82"/>
      <c r="P918" s="82"/>
      <c r="Q918" s="82"/>
      <c r="R918" s="82"/>
      <c r="S918" s="82"/>
      <c r="T918" s="82"/>
      <c r="U918" s="82"/>
      <c r="V918" s="82"/>
      <c r="W918" s="82"/>
      <c r="X918" s="82"/>
      <c r="Y918" s="82"/>
      <c r="Z918" s="82"/>
      <c r="AA918" s="82"/>
      <c r="AB918" s="82"/>
      <c r="AC918" s="82"/>
      <c r="AD918" s="82"/>
      <c r="AE918" s="82"/>
      <c r="AF918" s="82"/>
      <c r="AG918" s="82"/>
      <c r="AH918" s="82"/>
      <c r="AI918" s="82"/>
      <c r="AJ918" s="82"/>
      <c r="AK918" s="82"/>
      <c r="AL918" s="82"/>
      <c r="AM918" s="82"/>
      <c r="AN918" s="82"/>
      <c r="AO918" s="82"/>
      <c r="AP918" s="82"/>
      <c r="AQ918" s="82"/>
      <c r="AR918" s="82"/>
      <c r="AS918" s="82"/>
      <c r="AT918" s="82"/>
      <c r="AU918" s="82"/>
    </row>
    <row r="919" spans="1:47" s="47" customFormat="1">
      <c r="A919" s="76"/>
      <c r="O919" s="82"/>
      <c r="P919" s="82"/>
      <c r="Q919" s="82"/>
      <c r="R919" s="82"/>
      <c r="S919" s="82"/>
      <c r="T919" s="82"/>
      <c r="U919" s="82"/>
      <c r="V919" s="82"/>
      <c r="W919" s="82"/>
      <c r="X919" s="82"/>
      <c r="Y919" s="82"/>
      <c r="Z919" s="82"/>
      <c r="AA919" s="82"/>
      <c r="AB919" s="82"/>
      <c r="AC919" s="82"/>
      <c r="AD919" s="82"/>
      <c r="AE919" s="82"/>
      <c r="AF919" s="82"/>
      <c r="AG919" s="82"/>
      <c r="AH919" s="82"/>
      <c r="AI919" s="82"/>
      <c r="AJ919" s="82"/>
      <c r="AK919" s="82"/>
      <c r="AL919" s="82"/>
      <c r="AM919" s="82"/>
      <c r="AN919" s="82"/>
      <c r="AO919" s="82"/>
      <c r="AP919" s="82"/>
      <c r="AQ919" s="82"/>
      <c r="AR919" s="82"/>
      <c r="AS919" s="82"/>
      <c r="AT919" s="82"/>
      <c r="AU919" s="82"/>
    </row>
    <row r="920" spans="1:47" s="47" customFormat="1">
      <c r="A920" s="76"/>
      <c r="O920" s="82"/>
      <c r="P920" s="82"/>
      <c r="Q920" s="82"/>
      <c r="R920" s="82"/>
      <c r="S920" s="82"/>
      <c r="T920" s="82"/>
      <c r="U920" s="82"/>
      <c r="V920" s="82"/>
      <c r="W920" s="82"/>
      <c r="X920" s="82"/>
      <c r="Y920" s="82"/>
      <c r="Z920" s="82"/>
      <c r="AA920" s="82"/>
      <c r="AB920" s="82"/>
      <c r="AC920" s="82"/>
      <c r="AD920" s="82"/>
      <c r="AE920" s="82"/>
      <c r="AF920" s="82"/>
      <c r="AG920" s="82"/>
      <c r="AH920" s="82"/>
      <c r="AI920" s="82"/>
      <c r="AJ920" s="82"/>
      <c r="AK920" s="82"/>
      <c r="AL920" s="82"/>
      <c r="AM920" s="82"/>
      <c r="AN920" s="82"/>
      <c r="AO920" s="82"/>
      <c r="AP920" s="82"/>
      <c r="AQ920" s="82"/>
      <c r="AR920" s="82"/>
      <c r="AS920" s="82"/>
      <c r="AT920" s="82"/>
      <c r="AU920" s="82"/>
    </row>
    <row r="921" spans="1:47" s="47" customFormat="1">
      <c r="A921" s="76"/>
      <c r="O921" s="82"/>
      <c r="P921" s="82"/>
      <c r="Q921" s="82"/>
      <c r="R921" s="82"/>
      <c r="S921" s="82"/>
      <c r="T921" s="82"/>
      <c r="U921" s="82"/>
      <c r="V921" s="82"/>
      <c r="W921" s="82"/>
      <c r="X921" s="82"/>
      <c r="Y921" s="82"/>
      <c r="Z921" s="82"/>
      <c r="AA921" s="82"/>
      <c r="AB921" s="82"/>
      <c r="AC921" s="82"/>
      <c r="AD921" s="82"/>
      <c r="AE921" s="82"/>
      <c r="AF921" s="82"/>
      <c r="AG921" s="82"/>
      <c r="AH921" s="82"/>
      <c r="AI921" s="82"/>
      <c r="AJ921" s="82"/>
      <c r="AK921" s="82"/>
      <c r="AL921" s="82"/>
      <c r="AM921" s="82"/>
      <c r="AN921" s="82"/>
      <c r="AO921" s="82"/>
      <c r="AP921" s="82"/>
      <c r="AQ921" s="82"/>
      <c r="AR921" s="82"/>
      <c r="AS921" s="82"/>
      <c r="AT921" s="82"/>
      <c r="AU921" s="82"/>
    </row>
    <row r="922" spans="1:47" s="47" customFormat="1">
      <c r="A922" s="76"/>
      <c r="O922" s="82"/>
      <c r="P922" s="82"/>
      <c r="Q922" s="82"/>
      <c r="R922" s="82"/>
      <c r="S922" s="82"/>
      <c r="T922" s="82"/>
      <c r="U922" s="82"/>
      <c r="V922" s="82"/>
      <c r="W922" s="82"/>
      <c r="X922" s="82"/>
      <c r="Y922" s="82"/>
      <c r="Z922" s="82"/>
      <c r="AA922" s="82"/>
      <c r="AB922" s="82"/>
      <c r="AC922" s="82"/>
      <c r="AD922" s="82"/>
      <c r="AE922" s="82"/>
      <c r="AF922" s="82"/>
      <c r="AG922" s="82"/>
      <c r="AH922" s="82"/>
      <c r="AI922" s="82"/>
      <c r="AJ922" s="82"/>
      <c r="AK922" s="82"/>
      <c r="AL922" s="82"/>
      <c r="AM922" s="82"/>
      <c r="AN922" s="82"/>
      <c r="AO922" s="82"/>
      <c r="AP922" s="82"/>
      <c r="AQ922" s="82"/>
      <c r="AR922" s="82"/>
      <c r="AS922" s="82"/>
      <c r="AT922" s="82"/>
      <c r="AU922" s="82"/>
    </row>
    <row r="923" spans="1:47" s="47" customFormat="1">
      <c r="A923" s="76"/>
      <c r="O923" s="82"/>
      <c r="P923" s="82"/>
      <c r="Q923" s="82"/>
      <c r="R923" s="82"/>
      <c r="S923" s="82"/>
      <c r="T923" s="82"/>
      <c r="U923" s="82"/>
      <c r="V923" s="82"/>
      <c r="W923" s="82"/>
      <c r="X923" s="82"/>
      <c r="Y923" s="82"/>
      <c r="Z923" s="82"/>
      <c r="AA923" s="82"/>
      <c r="AB923" s="82"/>
      <c r="AC923" s="82"/>
      <c r="AD923" s="82"/>
      <c r="AE923" s="82"/>
      <c r="AF923" s="82"/>
      <c r="AG923" s="82"/>
      <c r="AH923" s="82"/>
      <c r="AI923" s="82"/>
      <c r="AJ923" s="82"/>
      <c r="AK923" s="82"/>
      <c r="AL923" s="82"/>
      <c r="AM923" s="82"/>
      <c r="AN923" s="82"/>
      <c r="AO923" s="82"/>
      <c r="AP923" s="82"/>
      <c r="AQ923" s="82"/>
      <c r="AR923" s="82"/>
      <c r="AS923" s="82"/>
      <c r="AT923" s="82"/>
      <c r="AU923" s="82"/>
    </row>
    <row r="924" spans="1:47" s="47" customFormat="1">
      <c r="A924" s="76"/>
      <c r="O924" s="82"/>
      <c r="P924" s="82"/>
      <c r="Q924" s="82"/>
      <c r="R924" s="82"/>
      <c r="S924" s="82"/>
      <c r="T924" s="82"/>
      <c r="U924" s="82"/>
      <c r="V924" s="82"/>
      <c r="W924" s="82"/>
      <c r="X924" s="82"/>
      <c r="Y924" s="82"/>
      <c r="Z924" s="82"/>
      <c r="AA924" s="82"/>
      <c r="AB924" s="82"/>
      <c r="AC924" s="82"/>
      <c r="AD924" s="82"/>
      <c r="AE924" s="82"/>
      <c r="AF924" s="82"/>
      <c r="AG924" s="82"/>
      <c r="AH924" s="82"/>
      <c r="AI924" s="82"/>
      <c r="AJ924" s="82"/>
      <c r="AK924" s="82"/>
      <c r="AL924" s="82"/>
      <c r="AM924" s="82"/>
      <c r="AN924" s="82"/>
      <c r="AO924" s="82"/>
      <c r="AP924" s="82"/>
      <c r="AQ924" s="82"/>
      <c r="AR924" s="82"/>
      <c r="AS924" s="82"/>
      <c r="AT924" s="82"/>
      <c r="AU924" s="82"/>
    </row>
    <row r="925" spans="1:47" s="47" customFormat="1">
      <c r="A925" s="76"/>
      <c r="O925" s="82"/>
      <c r="P925" s="82"/>
      <c r="Q925" s="82"/>
      <c r="R925" s="82"/>
      <c r="S925" s="82"/>
      <c r="T925" s="82"/>
      <c r="U925" s="82"/>
      <c r="V925" s="82"/>
      <c r="W925" s="82"/>
      <c r="X925" s="82"/>
      <c r="Y925" s="82"/>
      <c r="Z925" s="82"/>
      <c r="AA925" s="82"/>
      <c r="AB925" s="82"/>
      <c r="AC925" s="82"/>
      <c r="AD925" s="82"/>
      <c r="AE925" s="82"/>
      <c r="AF925" s="82"/>
      <c r="AG925" s="82"/>
      <c r="AH925" s="82"/>
      <c r="AI925" s="82"/>
      <c r="AJ925" s="82"/>
      <c r="AK925" s="82"/>
      <c r="AL925" s="82"/>
      <c r="AM925" s="82"/>
      <c r="AN925" s="82"/>
      <c r="AO925" s="82"/>
      <c r="AP925" s="82"/>
      <c r="AQ925" s="82"/>
      <c r="AR925" s="82"/>
      <c r="AS925" s="82"/>
      <c r="AT925" s="82"/>
      <c r="AU925" s="82"/>
    </row>
    <row r="926" spans="1:47" s="47" customFormat="1">
      <c r="A926" s="76"/>
      <c r="O926" s="82"/>
      <c r="P926" s="82"/>
      <c r="Q926" s="82"/>
      <c r="R926" s="82"/>
      <c r="S926" s="82"/>
      <c r="T926" s="82"/>
      <c r="U926" s="82"/>
      <c r="V926" s="82"/>
      <c r="W926" s="82"/>
      <c r="X926" s="82"/>
      <c r="Y926" s="82"/>
      <c r="Z926" s="82"/>
      <c r="AA926" s="82"/>
      <c r="AB926" s="82"/>
      <c r="AC926" s="82"/>
      <c r="AD926" s="82"/>
      <c r="AE926" s="82"/>
      <c r="AF926" s="82"/>
      <c r="AG926" s="82"/>
      <c r="AH926" s="82"/>
      <c r="AI926" s="82"/>
      <c r="AJ926" s="82"/>
      <c r="AK926" s="82"/>
      <c r="AL926" s="82"/>
      <c r="AM926" s="82"/>
      <c r="AN926" s="82"/>
      <c r="AO926" s="82"/>
      <c r="AP926" s="82"/>
      <c r="AQ926" s="82"/>
      <c r="AR926" s="82"/>
      <c r="AS926" s="82"/>
      <c r="AT926" s="82"/>
      <c r="AU926" s="82"/>
    </row>
    <row r="927" spans="1:47" s="47" customFormat="1">
      <c r="A927" s="76"/>
      <c r="O927" s="82"/>
      <c r="P927" s="82"/>
      <c r="Q927" s="82"/>
      <c r="R927" s="82"/>
      <c r="S927" s="82"/>
      <c r="T927" s="82"/>
      <c r="U927" s="82"/>
      <c r="V927" s="82"/>
      <c r="W927" s="82"/>
      <c r="X927" s="82"/>
      <c r="Y927" s="82"/>
      <c r="Z927" s="82"/>
      <c r="AA927" s="82"/>
      <c r="AB927" s="82"/>
      <c r="AC927" s="82"/>
      <c r="AD927" s="82"/>
      <c r="AE927" s="82"/>
      <c r="AF927" s="82"/>
      <c r="AG927" s="82"/>
      <c r="AH927" s="82"/>
      <c r="AI927" s="82"/>
      <c r="AJ927" s="82"/>
      <c r="AK927" s="82"/>
      <c r="AL927" s="82"/>
      <c r="AM927" s="82"/>
      <c r="AN927" s="82"/>
      <c r="AO927" s="82"/>
      <c r="AP927" s="82"/>
      <c r="AQ927" s="82"/>
      <c r="AR927" s="82"/>
      <c r="AS927" s="82"/>
      <c r="AT927" s="82"/>
      <c r="AU927" s="82"/>
    </row>
    <row r="928" spans="1:47" s="47" customFormat="1">
      <c r="A928" s="76"/>
      <c r="O928" s="82"/>
      <c r="P928" s="82"/>
      <c r="Q928" s="82"/>
      <c r="R928" s="82"/>
      <c r="S928" s="82"/>
      <c r="T928" s="82"/>
      <c r="U928" s="82"/>
      <c r="V928" s="82"/>
      <c r="W928" s="82"/>
      <c r="X928" s="82"/>
      <c r="Y928" s="82"/>
      <c r="Z928" s="82"/>
      <c r="AA928" s="82"/>
      <c r="AB928" s="82"/>
      <c r="AC928" s="82"/>
      <c r="AD928" s="82"/>
      <c r="AE928" s="82"/>
      <c r="AF928" s="82"/>
      <c r="AG928" s="82"/>
      <c r="AH928" s="82"/>
      <c r="AI928" s="82"/>
      <c r="AJ928" s="82"/>
      <c r="AK928" s="82"/>
      <c r="AL928" s="82"/>
      <c r="AM928" s="82"/>
      <c r="AN928" s="82"/>
      <c r="AO928" s="82"/>
      <c r="AP928" s="82"/>
      <c r="AQ928" s="82"/>
      <c r="AR928" s="82"/>
      <c r="AS928" s="82"/>
      <c r="AT928" s="82"/>
      <c r="AU928" s="82"/>
    </row>
    <row r="929" spans="1:47" s="47" customFormat="1">
      <c r="A929" s="76"/>
      <c r="O929" s="82"/>
      <c r="P929" s="82"/>
      <c r="Q929" s="82"/>
      <c r="R929" s="82"/>
      <c r="S929" s="82"/>
      <c r="T929" s="82"/>
      <c r="U929" s="82"/>
      <c r="V929" s="82"/>
      <c r="W929" s="82"/>
      <c r="X929" s="82"/>
      <c r="Y929" s="82"/>
      <c r="Z929" s="82"/>
      <c r="AA929" s="82"/>
      <c r="AB929" s="82"/>
      <c r="AC929" s="82"/>
      <c r="AD929" s="82"/>
      <c r="AE929" s="82"/>
      <c r="AF929" s="82"/>
      <c r="AG929" s="82"/>
      <c r="AH929" s="82"/>
      <c r="AI929" s="82"/>
      <c r="AJ929" s="82"/>
      <c r="AK929" s="82"/>
      <c r="AL929" s="82"/>
      <c r="AM929" s="82"/>
      <c r="AN929" s="82"/>
      <c r="AO929" s="82"/>
      <c r="AP929" s="82"/>
      <c r="AQ929" s="82"/>
      <c r="AR929" s="82"/>
      <c r="AS929" s="82"/>
      <c r="AT929" s="82"/>
      <c r="AU929" s="82"/>
    </row>
    <row r="930" spans="1:47" s="47" customFormat="1">
      <c r="A930" s="76"/>
      <c r="O930" s="82"/>
      <c r="P930" s="82"/>
      <c r="Q930" s="82"/>
      <c r="R930" s="82"/>
      <c r="S930" s="82"/>
      <c r="T930" s="82"/>
      <c r="U930" s="82"/>
      <c r="V930" s="82"/>
      <c r="W930" s="82"/>
      <c r="X930" s="82"/>
      <c r="Y930" s="82"/>
      <c r="Z930" s="82"/>
      <c r="AA930" s="82"/>
      <c r="AB930" s="82"/>
      <c r="AC930" s="82"/>
      <c r="AD930" s="82"/>
      <c r="AE930" s="82"/>
      <c r="AF930" s="82"/>
      <c r="AG930" s="82"/>
      <c r="AH930" s="82"/>
      <c r="AI930" s="82"/>
      <c r="AJ930" s="82"/>
      <c r="AK930" s="82"/>
      <c r="AL930" s="82"/>
      <c r="AM930" s="82"/>
      <c r="AN930" s="82"/>
      <c r="AO930" s="82"/>
      <c r="AP930" s="82"/>
      <c r="AQ930" s="82"/>
      <c r="AR930" s="82"/>
      <c r="AS930" s="82"/>
      <c r="AT930" s="82"/>
      <c r="AU930" s="82"/>
    </row>
    <row r="931" spans="1:47" s="47" customFormat="1">
      <c r="A931" s="76"/>
      <c r="O931" s="82"/>
      <c r="P931" s="82"/>
      <c r="Q931" s="82"/>
      <c r="R931" s="82"/>
      <c r="S931" s="82"/>
      <c r="T931" s="82"/>
      <c r="U931" s="82"/>
      <c r="V931" s="82"/>
      <c r="W931" s="82"/>
      <c r="X931" s="82"/>
      <c r="Y931" s="82"/>
      <c r="Z931" s="82"/>
      <c r="AA931" s="82"/>
      <c r="AB931" s="82"/>
      <c r="AC931" s="82"/>
      <c r="AD931" s="82"/>
      <c r="AE931" s="82"/>
      <c r="AF931" s="82"/>
      <c r="AG931" s="82"/>
      <c r="AH931" s="82"/>
      <c r="AI931" s="82"/>
      <c r="AJ931" s="82"/>
      <c r="AK931" s="82"/>
      <c r="AL931" s="82"/>
      <c r="AM931" s="82"/>
      <c r="AN931" s="82"/>
      <c r="AO931" s="82"/>
      <c r="AP931" s="82"/>
      <c r="AQ931" s="82"/>
      <c r="AR931" s="82"/>
      <c r="AS931" s="82"/>
      <c r="AT931" s="82"/>
      <c r="AU931" s="82"/>
    </row>
    <row r="932" spans="1:47" s="47" customFormat="1">
      <c r="A932" s="76"/>
      <c r="O932" s="82"/>
      <c r="P932" s="82"/>
      <c r="Q932" s="82"/>
      <c r="R932" s="82"/>
      <c r="S932" s="82"/>
      <c r="T932" s="82"/>
      <c r="U932" s="82"/>
      <c r="V932" s="82"/>
      <c r="W932" s="82"/>
      <c r="X932" s="82"/>
      <c r="Y932" s="82"/>
      <c r="Z932" s="82"/>
      <c r="AA932" s="82"/>
      <c r="AB932" s="82"/>
      <c r="AC932" s="82"/>
      <c r="AD932" s="82"/>
      <c r="AE932" s="82"/>
      <c r="AF932" s="82"/>
      <c r="AG932" s="82"/>
      <c r="AH932" s="82"/>
      <c r="AI932" s="82"/>
      <c r="AJ932" s="82"/>
      <c r="AK932" s="82"/>
      <c r="AL932" s="82"/>
      <c r="AM932" s="82"/>
      <c r="AN932" s="82"/>
      <c r="AO932" s="82"/>
      <c r="AP932" s="82"/>
      <c r="AQ932" s="82"/>
      <c r="AR932" s="82"/>
      <c r="AS932" s="82"/>
      <c r="AT932" s="82"/>
      <c r="AU932" s="82"/>
    </row>
    <row r="933" spans="1:47" s="47" customFormat="1">
      <c r="A933" s="76"/>
      <c r="O933" s="82"/>
      <c r="P933" s="82"/>
      <c r="Q933" s="82"/>
      <c r="R933" s="82"/>
      <c r="S933" s="82"/>
      <c r="T933" s="82"/>
      <c r="U933" s="82"/>
      <c r="V933" s="82"/>
      <c r="W933" s="82"/>
      <c r="X933" s="82"/>
      <c r="Y933" s="82"/>
      <c r="Z933" s="82"/>
      <c r="AA933" s="82"/>
      <c r="AB933" s="82"/>
      <c r="AC933" s="82"/>
      <c r="AD933" s="82"/>
      <c r="AE933" s="82"/>
      <c r="AF933" s="82"/>
      <c r="AG933" s="82"/>
      <c r="AH933" s="82"/>
      <c r="AI933" s="82"/>
      <c r="AJ933" s="82"/>
      <c r="AK933" s="82"/>
      <c r="AL933" s="82"/>
      <c r="AM933" s="82"/>
      <c r="AN933" s="82"/>
      <c r="AO933" s="82"/>
      <c r="AP933" s="82"/>
      <c r="AQ933" s="82"/>
      <c r="AR933" s="82"/>
      <c r="AS933" s="82"/>
      <c r="AT933" s="82"/>
      <c r="AU933" s="82"/>
    </row>
    <row r="934" spans="1:47" s="47" customFormat="1">
      <c r="A934" s="76"/>
      <c r="O934" s="82"/>
      <c r="P934" s="82"/>
      <c r="Q934" s="82"/>
      <c r="R934" s="82"/>
      <c r="S934" s="82"/>
      <c r="T934" s="82"/>
      <c r="U934" s="82"/>
      <c r="V934" s="82"/>
      <c r="W934" s="82"/>
      <c r="X934" s="82"/>
      <c r="Y934" s="82"/>
      <c r="Z934" s="82"/>
      <c r="AA934" s="82"/>
      <c r="AB934" s="82"/>
      <c r="AC934" s="82"/>
      <c r="AD934" s="82"/>
      <c r="AE934" s="82"/>
      <c r="AF934" s="82"/>
      <c r="AG934" s="82"/>
      <c r="AH934" s="82"/>
      <c r="AI934" s="82"/>
      <c r="AJ934" s="82"/>
      <c r="AK934" s="82"/>
      <c r="AL934" s="82"/>
      <c r="AM934" s="82"/>
      <c r="AN934" s="82"/>
      <c r="AO934" s="82"/>
      <c r="AP934" s="82"/>
      <c r="AQ934" s="82"/>
      <c r="AR934" s="82"/>
      <c r="AS934" s="82"/>
      <c r="AT934" s="82"/>
      <c r="AU934" s="82"/>
    </row>
    <row r="935" spans="1:47" s="47" customFormat="1">
      <c r="A935" s="76"/>
      <c r="O935" s="82"/>
      <c r="P935" s="82"/>
      <c r="Q935" s="82"/>
      <c r="R935" s="82"/>
      <c r="S935" s="82"/>
      <c r="T935" s="82"/>
      <c r="U935" s="82"/>
      <c r="V935" s="82"/>
      <c r="W935" s="82"/>
      <c r="X935" s="82"/>
      <c r="Y935" s="82"/>
      <c r="Z935" s="82"/>
      <c r="AA935" s="82"/>
      <c r="AB935" s="82"/>
      <c r="AC935" s="82"/>
      <c r="AD935" s="82"/>
      <c r="AE935" s="82"/>
      <c r="AF935" s="82"/>
      <c r="AG935" s="82"/>
      <c r="AH935" s="82"/>
      <c r="AI935" s="82"/>
      <c r="AJ935" s="82"/>
      <c r="AK935" s="82"/>
      <c r="AL935" s="82"/>
      <c r="AM935" s="82"/>
      <c r="AN935" s="82"/>
      <c r="AO935" s="82"/>
      <c r="AP935" s="82"/>
      <c r="AQ935" s="82"/>
      <c r="AR935" s="82"/>
      <c r="AS935" s="82"/>
      <c r="AT935" s="82"/>
      <c r="AU935" s="82"/>
    </row>
    <row r="936" spans="1:47" s="47" customFormat="1">
      <c r="A936" s="76"/>
      <c r="O936" s="82"/>
      <c r="P936" s="82"/>
      <c r="Q936" s="82"/>
      <c r="R936" s="82"/>
      <c r="S936" s="82"/>
      <c r="T936" s="82"/>
      <c r="U936" s="82"/>
      <c r="V936" s="82"/>
      <c r="W936" s="82"/>
      <c r="X936" s="82"/>
      <c r="Y936" s="82"/>
      <c r="Z936" s="82"/>
      <c r="AA936" s="82"/>
      <c r="AB936" s="82"/>
      <c r="AC936" s="82"/>
      <c r="AD936" s="82"/>
      <c r="AE936" s="82"/>
      <c r="AF936" s="82"/>
      <c r="AG936" s="82"/>
      <c r="AH936" s="82"/>
      <c r="AI936" s="82"/>
      <c r="AJ936" s="82"/>
      <c r="AK936" s="82"/>
      <c r="AL936" s="82"/>
      <c r="AM936" s="82"/>
      <c r="AN936" s="82"/>
      <c r="AO936" s="82"/>
      <c r="AP936" s="82"/>
      <c r="AQ936" s="82"/>
      <c r="AR936" s="82"/>
      <c r="AS936" s="82"/>
      <c r="AT936" s="82"/>
      <c r="AU936" s="82"/>
    </row>
    <row r="937" spans="1:47" s="47" customFormat="1">
      <c r="A937" s="76"/>
      <c r="O937" s="82"/>
      <c r="P937" s="82"/>
      <c r="Q937" s="82"/>
      <c r="R937" s="82"/>
      <c r="S937" s="82"/>
      <c r="T937" s="82"/>
      <c r="U937" s="82"/>
      <c r="V937" s="82"/>
      <c r="W937" s="82"/>
      <c r="X937" s="82"/>
      <c r="Y937" s="82"/>
      <c r="Z937" s="82"/>
      <c r="AA937" s="82"/>
      <c r="AB937" s="82"/>
      <c r="AC937" s="82"/>
      <c r="AD937" s="82"/>
      <c r="AE937" s="82"/>
      <c r="AF937" s="82"/>
      <c r="AG937" s="82"/>
      <c r="AH937" s="82"/>
      <c r="AI937" s="82"/>
      <c r="AJ937" s="82"/>
      <c r="AK937" s="82"/>
      <c r="AL937" s="82"/>
      <c r="AM937" s="82"/>
      <c r="AN937" s="82"/>
      <c r="AO937" s="82"/>
      <c r="AP937" s="82"/>
      <c r="AQ937" s="82"/>
      <c r="AR937" s="82"/>
      <c r="AS937" s="82"/>
      <c r="AT937" s="82"/>
      <c r="AU937" s="82"/>
    </row>
    <row r="938" spans="1:47" s="47" customFormat="1">
      <c r="A938" s="76"/>
      <c r="O938" s="82"/>
      <c r="P938" s="82"/>
      <c r="Q938" s="82"/>
      <c r="R938" s="82"/>
      <c r="S938" s="82"/>
      <c r="T938" s="82"/>
      <c r="U938" s="82"/>
      <c r="V938" s="82"/>
      <c r="W938" s="82"/>
      <c r="X938" s="82"/>
      <c r="Y938" s="82"/>
      <c r="Z938" s="82"/>
      <c r="AA938" s="82"/>
      <c r="AB938" s="82"/>
      <c r="AC938" s="82"/>
      <c r="AD938" s="82"/>
      <c r="AE938" s="82"/>
      <c r="AF938" s="82"/>
      <c r="AG938" s="82"/>
      <c r="AH938" s="82"/>
      <c r="AI938" s="82"/>
      <c r="AJ938" s="82"/>
      <c r="AK938" s="82"/>
      <c r="AL938" s="82"/>
      <c r="AM938" s="82"/>
      <c r="AN938" s="82"/>
      <c r="AO938" s="82"/>
      <c r="AP938" s="82"/>
      <c r="AQ938" s="82"/>
      <c r="AR938" s="82"/>
      <c r="AS938" s="82"/>
      <c r="AT938" s="82"/>
      <c r="AU938" s="82"/>
    </row>
    <row r="939" spans="1:47" s="47" customFormat="1">
      <c r="A939" s="76"/>
      <c r="O939" s="82"/>
      <c r="P939" s="82"/>
      <c r="Q939" s="82"/>
      <c r="R939" s="82"/>
      <c r="S939" s="82"/>
      <c r="T939" s="82"/>
      <c r="U939" s="82"/>
      <c r="V939" s="82"/>
      <c r="W939" s="82"/>
      <c r="X939" s="82"/>
      <c r="Y939" s="82"/>
      <c r="Z939" s="82"/>
      <c r="AA939" s="82"/>
      <c r="AB939" s="82"/>
      <c r="AC939" s="82"/>
      <c r="AD939" s="82"/>
      <c r="AE939" s="82"/>
      <c r="AF939" s="82"/>
      <c r="AG939" s="82"/>
      <c r="AH939" s="82"/>
      <c r="AI939" s="82"/>
      <c r="AJ939" s="82"/>
      <c r="AK939" s="82"/>
      <c r="AL939" s="82"/>
      <c r="AM939" s="82"/>
      <c r="AN939" s="82"/>
      <c r="AO939" s="82"/>
      <c r="AP939" s="82"/>
      <c r="AQ939" s="82"/>
      <c r="AR939" s="82"/>
      <c r="AS939" s="82"/>
      <c r="AT939" s="82"/>
      <c r="AU939" s="82"/>
    </row>
    <row r="940" spans="1:47" s="47" customFormat="1">
      <c r="A940" s="76"/>
      <c r="O940" s="82"/>
      <c r="P940" s="82"/>
      <c r="Q940" s="82"/>
      <c r="R940" s="82"/>
      <c r="S940" s="82"/>
      <c r="T940" s="82"/>
      <c r="U940" s="82"/>
      <c r="V940" s="82"/>
      <c r="W940" s="82"/>
      <c r="X940" s="82"/>
      <c r="Y940" s="82"/>
      <c r="Z940" s="82"/>
      <c r="AA940" s="82"/>
      <c r="AB940" s="82"/>
      <c r="AC940" s="82"/>
      <c r="AD940" s="82"/>
      <c r="AE940" s="82"/>
      <c r="AF940" s="82"/>
      <c r="AG940" s="82"/>
      <c r="AH940" s="82"/>
      <c r="AI940" s="82"/>
      <c r="AJ940" s="82"/>
      <c r="AK940" s="82"/>
      <c r="AL940" s="82"/>
      <c r="AM940" s="82"/>
      <c r="AN940" s="82"/>
      <c r="AO940" s="82"/>
      <c r="AP940" s="82"/>
      <c r="AQ940" s="82"/>
      <c r="AR940" s="82"/>
      <c r="AS940" s="82"/>
      <c r="AT940" s="82"/>
      <c r="AU940" s="82"/>
    </row>
    <row r="941" spans="1:47" s="47" customFormat="1">
      <c r="A941" s="76"/>
      <c r="O941" s="82"/>
      <c r="P941" s="82"/>
      <c r="Q941" s="82"/>
      <c r="R941" s="82"/>
      <c r="S941" s="82"/>
      <c r="T941" s="82"/>
      <c r="U941" s="82"/>
      <c r="V941" s="82"/>
      <c r="W941" s="82"/>
      <c r="X941" s="82"/>
      <c r="Y941" s="82"/>
      <c r="Z941" s="82"/>
      <c r="AA941" s="82"/>
      <c r="AB941" s="82"/>
      <c r="AC941" s="82"/>
      <c r="AD941" s="82"/>
      <c r="AE941" s="82"/>
      <c r="AF941" s="82"/>
      <c r="AG941" s="82"/>
      <c r="AH941" s="82"/>
      <c r="AI941" s="82"/>
      <c r="AJ941" s="82"/>
      <c r="AK941" s="82"/>
      <c r="AL941" s="82"/>
      <c r="AM941" s="82"/>
      <c r="AN941" s="82"/>
      <c r="AO941" s="82"/>
      <c r="AP941" s="82"/>
      <c r="AQ941" s="82"/>
      <c r="AR941" s="82"/>
      <c r="AS941" s="82"/>
      <c r="AT941" s="82"/>
      <c r="AU941" s="82"/>
    </row>
    <row r="942" spans="1:47" s="47" customFormat="1">
      <c r="A942" s="76"/>
      <c r="O942" s="82"/>
      <c r="P942" s="82"/>
      <c r="Q942" s="82"/>
      <c r="R942" s="82"/>
      <c r="S942" s="82"/>
      <c r="T942" s="82"/>
      <c r="U942" s="82"/>
      <c r="V942" s="82"/>
      <c r="W942" s="82"/>
      <c r="X942" s="82"/>
      <c r="Y942" s="82"/>
      <c r="Z942" s="82"/>
      <c r="AA942" s="82"/>
      <c r="AB942" s="82"/>
      <c r="AC942" s="82"/>
      <c r="AD942" s="82"/>
      <c r="AE942" s="82"/>
      <c r="AF942" s="82"/>
      <c r="AG942" s="82"/>
      <c r="AH942" s="82"/>
      <c r="AI942" s="82"/>
      <c r="AJ942" s="82"/>
      <c r="AK942" s="82"/>
      <c r="AL942" s="82"/>
      <c r="AM942" s="82"/>
      <c r="AN942" s="82"/>
      <c r="AO942" s="82"/>
      <c r="AP942" s="82"/>
      <c r="AQ942" s="82"/>
      <c r="AR942" s="82"/>
      <c r="AS942" s="82"/>
      <c r="AT942" s="82"/>
      <c r="AU942" s="82"/>
    </row>
    <row r="943" spans="1:47" s="47" customFormat="1">
      <c r="A943" s="76"/>
      <c r="O943" s="82"/>
      <c r="P943" s="82"/>
      <c r="Q943" s="82"/>
      <c r="R943" s="82"/>
      <c r="S943" s="82"/>
      <c r="T943" s="82"/>
      <c r="U943" s="82"/>
      <c r="V943" s="82"/>
      <c r="W943" s="82"/>
      <c r="X943" s="82"/>
      <c r="Y943" s="82"/>
      <c r="Z943" s="82"/>
      <c r="AA943" s="82"/>
      <c r="AB943" s="82"/>
      <c r="AC943" s="82"/>
      <c r="AD943" s="82"/>
      <c r="AE943" s="82"/>
      <c r="AF943" s="82"/>
      <c r="AG943" s="82"/>
      <c r="AH943" s="82"/>
      <c r="AI943" s="82"/>
      <c r="AJ943" s="82"/>
      <c r="AK943" s="82"/>
      <c r="AL943" s="82"/>
      <c r="AM943" s="82"/>
      <c r="AN943" s="82"/>
      <c r="AO943" s="82"/>
      <c r="AP943" s="82"/>
      <c r="AQ943" s="82"/>
      <c r="AR943" s="82"/>
      <c r="AS943" s="82"/>
      <c r="AT943" s="82"/>
      <c r="AU943" s="82"/>
    </row>
    <row r="944" spans="1:47" s="47" customFormat="1">
      <c r="A944" s="76"/>
      <c r="O944" s="82"/>
      <c r="P944" s="82"/>
      <c r="Q944" s="82"/>
      <c r="R944" s="82"/>
      <c r="S944" s="82"/>
      <c r="T944" s="82"/>
      <c r="U944" s="82"/>
      <c r="V944" s="82"/>
      <c r="W944" s="82"/>
      <c r="X944" s="82"/>
      <c r="Y944" s="82"/>
      <c r="Z944" s="82"/>
      <c r="AA944" s="82"/>
      <c r="AB944" s="82"/>
      <c r="AC944" s="82"/>
      <c r="AD944" s="82"/>
      <c r="AE944" s="82"/>
      <c r="AF944" s="82"/>
      <c r="AG944" s="82"/>
      <c r="AH944" s="82"/>
      <c r="AI944" s="82"/>
      <c r="AJ944" s="82"/>
      <c r="AK944" s="82"/>
      <c r="AL944" s="82"/>
      <c r="AM944" s="82"/>
      <c r="AN944" s="82"/>
      <c r="AO944" s="82"/>
      <c r="AP944" s="82"/>
      <c r="AQ944" s="82"/>
      <c r="AR944" s="82"/>
      <c r="AS944" s="82"/>
      <c r="AT944" s="82"/>
      <c r="AU944" s="82"/>
    </row>
    <row r="945" spans="1:47" s="47" customFormat="1">
      <c r="A945" s="76"/>
      <c r="O945" s="82"/>
      <c r="P945" s="82"/>
      <c r="Q945" s="82"/>
      <c r="R945" s="82"/>
      <c r="S945" s="82"/>
      <c r="T945" s="82"/>
      <c r="U945" s="82"/>
      <c r="V945" s="82"/>
      <c r="W945" s="82"/>
      <c r="X945" s="82"/>
      <c r="Y945" s="82"/>
      <c r="Z945" s="82"/>
      <c r="AA945" s="82"/>
      <c r="AB945" s="82"/>
      <c r="AC945" s="82"/>
      <c r="AD945" s="82"/>
      <c r="AE945" s="82"/>
      <c r="AF945" s="82"/>
      <c r="AG945" s="82"/>
      <c r="AH945" s="82"/>
      <c r="AI945" s="82"/>
      <c r="AJ945" s="82"/>
      <c r="AK945" s="82"/>
      <c r="AL945" s="82"/>
      <c r="AM945" s="82"/>
      <c r="AN945" s="82"/>
      <c r="AO945" s="82"/>
      <c r="AP945" s="82"/>
      <c r="AQ945" s="82"/>
      <c r="AR945" s="82"/>
      <c r="AS945" s="82"/>
      <c r="AT945" s="82"/>
      <c r="AU945" s="82"/>
    </row>
    <row r="946" spans="1:47" s="47" customFormat="1">
      <c r="A946" s="76"/>
      <c r="O946" s="82"/>
      <c r="P946" s="82"/>
      <c r="Q946" s="82"/>
      <c r="R946" s="82"/>
      <c r="S946" s="82"/>
      <c r="T946" s="82"/>
      <c r="U946" s="82"/>
      <c r="V946" s="82"/>
      <c r="W946" s="82"/>
      <c r="X946" s="82"/>
      <c r="Y946" s="82"/>
      <c r="Z946" s="82"/>
      <c r="AA946" s="82"/>
      <c r="AB946" s="82"/>
      <c r="AC946" s="82"/>
      <c r="AD946" s="82"/>
      <c r="AE946" s="82"/>
      <c r="AF946" s="82"/>
      <c r="AG946" s="82"/>
      <c r="AH946" s="82"/>
      <c r="AI946" s="82"/>
      <c r="AJ946" s="82"/>
      <c r="AK946" s="82"/>
      <c r="AL946" s="82"/>
      <c r="AM946" s="82"/>
      <c r="AN946" s="82"/>
      <c r="AO946" s="82"/>
      <c r="AP946" s="82"/>
      <c r="AQ946" s="82"/>
      <c r="AR946" s="82"/>
      <c r="AS946" s="82"/>
      <c r="AT946" s="82"/>
      <c r="AU946" s="82"/>
    </row>
    <row r="947" spans="1:47" s="47" customFormat="1">
      <c r="A947" s="76"/>
      <c r="O947" s="82"/>
      <c r="P947" s="82"/>
      <c r="Q947" s="82"/>
      <c r="R947" s="82"/>
      <c r="S947" s="82"/>
      <c r="T947" s="82"/>
      <c r="U947" s="82"/>
      <c r="V947" s="82"/>
      <c r="W947" s="82"/>
      <c r="X947" s="82"/>
      <c r="Y947" s="82"/>
      <c r="Z947" s="82"/>
      <c r="AA947" s="82"/>
      <c r="AB947" s="82"/>
      <c r="AC947" s="82"/>
      <c r="AD947" s="82"/>
      <c r="AE947" s="82"/>
      <c r="AF947" s="82"/>
      <c r="AG947" s="82"/>
      <c r="AH947" s="82"/>
      <c r="AI947" s="82"/>
      <c r="AJ947" s="82"/>
      <c r="AK947" s="82"/>
      <c r="AL947" s="82"/>
      <c r="AM947" s="82"/>
      <c r="AN947" s="82"/>
      <c r="AO947" s="82"/>
      <c r="AP947" s="82"/>
      <c r="AQ947" s="82"/>
      <c r="AR947" s="82"/>
      <c r="AS947" s="82"/>
      <c r="AT947" s="82"/>
      <c r="AU947" s="82"/>
    </row>
    <row r="948" spans="1:47" s="47" customFormat="1">
      <c r="A948" s="76"/>
      <c r="O948" s="82"/>
      <c r="P948" s="82"/>
      <c r="Q948" s="82"/>
      <c r="R948" s="82"/>
      <c r="S948" s="82"/>
      <c r="T948" s="82"/>
      <c r="U948" s="82"/>
      <c r="V948" s="82"/>
      <c r="W948" s="82"/>
      <c r="X948" s="82"/>
      <c r="Y948" s="82"/>
      <c r="Z948" s="82"/>
      <c r="AA948" s="82"/>
      <c r="AB948" s="82"/>
      <c r="AC948" s="82"/>
      <c r="AD948" s="82"/>
      <c r="AE948" s="82"/>
      <c r="AF948" s="82"/>
      <c r="AG948" s="82"/>
      <c r="AH948" s="82"/>
      <c r="AI948" s="82"/>
      <c r="AJ948" s="82"/>
      <c r="AK948" s="82"/>
      <c r="AL948" s="82"/>
      <c r="AM948" s="82"/>
      <c r="AN948" s="82"/>
      <c r="AO948" s="82"/>
      <c r="AP948" s="82"/>
      <c r="AQ948" s="82"/>
      <c r="AR948" s="82"/>
      <c r="AS948" s="82"/>
      <c r="AT948" s="82"/>
      <c r="AU948" s="82"/>
    </row>
    <row r="949" spans="1:47" s="47" customFormat="1">
      <c r="A949" s="76"/>
      <c r="O949" s="82"/>
      <c r="P949" s="82"/>
      <c r="Q949" s="82"/>
      <c r="R949" s="82"/>
      <c r="S949" s="82"/>
      <c r="T949" s="82"/>
      <c r="U949" s="82"/>
      <c r="V949" s="82"/>
      <c r="W949" s="82"/>
      <c r="X949" s="82"/>
      <c r="Y949" s="82"/>
      <c r="Z949" s="82"/>
      <c r="AA949" s="82"/>
      <c r="AB949" s="82"/>
      <c r="AC949" s="82"/>
      <c r="AD949" s="82"/>
      <c r="AE949" s="82"/>
      <c r="AF949" s="82"/>
      <c r="AG949" s="82"/>
      <c r="AH949" s="82"/>
      <c r="AI949" s="82"/>
      <c r="AJ949" s="82"/>
      <c r="AK949" s="82"/>
      <c r="AL949" s="82"/>
      <c r="AM949" s="82"/>
      <c r="AN949" s="82"/>
      <c r="AO949" s="82"/>
      <c r="AP949" s="82"/>
      <c r="AQ949" s="82"/>
      <c r="AR949" s="82"/>
      <c r="AS949" s="82"/>
      <c r="AT949" s="82"/>
      <c r="AU949" s="82"/>
    </row>
    <row r="950" spans="1:47" s="47" customFormat="1">
      <c r="A950" s="76"/>
      <c r="O950" s="82"/>
      <c r="P950" s="82"/>
      <c r="Q950" s="82"/>
      <c r="R950" s="82"/>
      <c r="S950" s="82"/>
      <c r="T950" s="82"/>
      <c r="U950" s="82"/>
      <c r="V950" s="82"/>
      <c r="W950" s="82"/>
      <c r="X950" s="82"/>
      <c r="Y950" s="82"/>
      <c r="Z950" s="82"/>
      <c r="AA950" s="82"/>
      <c r="AB950" s="82"/>
      <c r="AC950" s="82"/>
      <c r="AD950" s="82"/>
      <c r="AE950" s="82"/>
      <c r="AF950" s="82"/>
      <c r="AG950" s="82"/>
      <c r="AH950" s="82"/>
      <c r="AI950" s="82"/>
      <c r="AJ950" s="82"/>
      <c r="AK950" s="82"/>
      <c r="AL950" s="82"/>
      <c r="AM950" s="82"/>
      <c r="AN950" s="82"/>
      <c r="AO950" s="82"/>
      <c r="AP950" s="82"/>
      <c r="AQ950" s="82"/>
      <c r="AR950" s="82"/>
      <c r="AS950" s="82"/>
      <c r="AT950" s="82"/>
      <c r="AU950" s="82"/>
    </row>
    <row r="951" spans="1:47" s="47" customFormat="1">
      <c r="A951" s="76"/>
      <c r="O951" s="82"/>
      <c r="P951" s="82"/>
      <c r="Q951" s="82"/>
      <c r="R951" s="82"/>
      <c r="S951" s="82"/>
      <c r="T951" s="82"/>
      <c r="U951" s="82"/>
      <c r="V951" s="82"/>
      <c r="W951" s="82"/>
      <c r="X951" s="82"/>
      <c r="Y951" s="82"/>
      <c r="Z951" s="82"/>
      <c r="AA951" s="82"/>
      <c r="AB951" s="82"/>
      <c r="AC951" s="82"/>
      <c r="AD951" s="82"/>
      <c r="AE951" s="82"/>
      <c r="AF951" s="82"/>
      <c r="AG951" s="82"/>
      <c r="AH951" s="82"/>
      <c r="AI951" s="82"/>
      <c r="AJ951" s="82"/>
      <c r="AK951" s="82"/>
      <c r="AL951" s="82"/>
      <c r="AM951" s="82"/>
      <c r="AN951" s="82"/>
      <c r="AO951" s="82"/>
      <c r="AP951" s="82"/>
      <c r="AQ951" s="82"/>
      <c r="AR951" s="82"/>
      <c r="AS951" s="82"/>
      <c r="AT951" s="82"/>
      <c r="AU951" s="82"/>
    </row>
    <row r="952" spans="1:47" s="47" customFormat="1">
      <c r="A952" s="76"/>
      <c r="O952" s="82"/>
      <c r="P952" s="82"/>
      <c r="Q952" s="82"/>
      <c r="R952" s="82"/>
      <c r="S952" s="82"/>
      <c r="T952" s="82"/>
      <c r="U952" s="82"/>
      <c r="V952" s="82"/>
      <c r="W952" s="82"/>
      <c r="X952" s="82"/>
      <c r="Y952" s="82"/>
      <c r="Z952" s="82"/>
      <c r="AA952" s="82"/>
      <c r="AB952" s="82"/>
      <c r="AC952" s="82"/>
      <c r="AD952" s="82"/>
      <c r="AE952" s="82"/>
      <c r="AF952" s="82"/>
      <c r="AG952" s="82"/>
      <c r="AH952" s="82"/>
      <c r="AI952" s="82"/>
      <c r="AJ952" s="82"/>
      <c r="AK952" s="82"/>
      <c r="AL952" s="82"/>
      <c r="AM952" s="82"/>
      <c r="AN952" s="82"/>
      <c r="AO952" s="82"/>
      <c r="AP952" s="82"/>
      <c r="AQ952" s="82"/>
      <c r="AR952" s="82"/>
      <c r="AS952" s="82"/>
      <c r="AT952" s="82"/>
      <c r="AU952" s="82"/>
    </row>
    <row r="953" spans="1:47" s="47" customFormat="1">
      <c r="A953" s="76"/>
      <c r="O953" s="82"/>
      <c r="P953" s="82"/>
      <c r="Q953" s="82"/>
      <c r="R953" s="82"/>
      <c r="S953" s="82"/>
      <c r="T953" s="82"/>
      <c r="U953" s="82"/>
      <c r="V953" s="82"/>
      <c r="W953" s="82"/>
      <c r="X953" s="82"/>
      <c r="Y953" s="82"/>
      <c r="Z953" s="82"/>
      <c r="AA953" s="82"/>
      <c r="AB953" s="82"/>
      <c r="AC953" s="82"/>
      <c r="AD953" s="82"/>
      <c r="AE953" s="82"/>
      <c r="AF953" s="82"/>
      <c r="AG953" s="82"/>
      <c r="AH953" s="82"/>
      <c r="AI953" s="82"/>
      <c r="AJ953" s="82"/>
      <c r="AK953" s="82"/>
      <c r="AL953" s="82"/>
      <c r="AM953" s="82"/>
      <c r="AN953" s="82"/>
      <c r="AO953" s="82"/>
      <c r="AP953" s="82"/>
      <c r="AQ953" s="82"/>
      <c r="AR953" s="82"/>
      <c r="AS953" s="82"/>
      <c r="AT953" s="82"/>
      <c r="AU953" s="82"/>
    </row>
    <row r="954" spans="1:47" s="47" customFormat="1">
      <c r="A954" s="76"/>
      <c r="O954" s="82"/>
      <c r="P954" s="82"/>
      <c r="Q954" s="82"/>
      <c r="R954" s="82"/>
      <c r="S954" s="82"/>
      <c r="T954" s="82"/>
      <c r="U954" s="82"/>
      <c r="V954" s="82"/>
      <c r="W954" s="82"/>
      <c r="X954" s="82"/>
      <c r="Y954" s="82"/>
      <c r="Z954" s="82"/>
      <c r="AA954" s="82"/>
      <c r="AB954" s="82"/>
      <c r="AC954" s="82"/>
      <c r="AD954" s="82"/>
      <c r="AE954" s="82"/>
      <c r="AF954" s="82"/>
      <c r="AG954" s="82"/>
      <c r="AH954" s="82"/>
      <c r="AI954" s="82"/>
      <c r="AJ954" s="82"/>
      <c r="AK954" s="82"/>
      <c r="AL954" s="82"/>
      <c r="AM954" s="82"/>
      <c r="AN954" s="82"/>
      <c r="AO954" s="82"/>
      <c r="AP954" s="82"/>
      <c r="AQ954" s="82"/>
      <c r="AR954" s="82"/>
      <c r="AS954" s="82"/>
      <c r="AT954" s="82"/>
      <c r="AU954" s="82"/>
    </row>
    <row r="955" spans="1:47" s="47" customFormat="1">
      <c r="A955" s="76"/>
      <c r="O955" s="82"/>
      <c r="P955" s="82"/>
      <c r="Q955" s="82"/>
      <c r="R955" s="82"/>
      <c r="S955" s="82"/>
      <c r="T955" s="82"/>
      <c r="U955" s="82"/>
      <c r="V955" s="82"/>
      <c r="W955" s="82"/>
      <c r="X955" s="82"/>
      <c r="Y955" s="82"/>
      <c r="Z955" s="82"/>
      <c r="AA955" s="82"/>
      <c r="AB955" s="82"/>
      <c r="AC955" s="82"/>
      <c r="AD955" s="82"/>
      <c r="AE955" s="82"/>
      <c r="AF955" s="82"/>
      <c r="AG955" s="82"/>
      <c r="AH955" s="82"/>
      <c r="AI955" s="82"/>
      <c r="AJ955" s="82"/>
      <c r="AK955" s="82"/>
      <c r="AL955" s="82"/>
      <c r="AM955" s="82"/>
      <c r="AN955" s="82"/>
      <c r="AO955" s="82"/>
      <c r="AP955" s="82"/>
      <c r="AQ955" s="82"/>
      <c r="AR955" s="82"/>
      <c r="AS955" s="82"/>
      <c r="AT955" s="82"/>
      <c r="AU955" s="82"/>
    </row>
    <row r="956" spans="1:47" s="47" customFormat="1">
      <c r="A956" s="76"/>
      <c r="O956" s="82"/>
      <c r="P956" s="82"/>
      <c r="Q956" s="82"/>
      <c r="R956" s="82"/>
      <c r="S956" s="82"/>
      <c r="T956" s="82"/>
      <c r="U956" s="82"/>
      <c r="V956" s="82"/>
      <c r="W956" s="82"/>
      <c r="X956" s="82"/>
      <c r="Y956" s="82"/>
      <c r="Z956" s="82"/>
      <c r="AA956" s="82"/>
      <c r="AB956" s="82"/>
      <c r="AC956" s="82"/>
      <c r="AD956" s="82"/>
      <c r="AE956" s="82"/>
      <c r="AF956" s="82"/>
      <c r="AG956" s="82"/>
      <c r="AH956" s="82"/>
      <c r="AI956" s="82"/>
      <c r="AJ956" s="82"/>
      <c r="AK956" s="82"/>
      <c r="AL956" s="82"/>
      <c r="AM956" s="82"/>
      <c r="AN956" s="82"/>
      <c r="AO956" s="82"/>
      <c r="AP956" s="82"/>
      <c r="AQ956" s="82"/>
      <c r="AR956" s="82"/>
      <c r="AS956" s="82"/>
      <c r="AT956" s="82"/>
      <c r="AU956" s="82"/>
    </row>
    <row r="957" spans="1:47" s="47" customFormat="1">
      <c r="A957" s="76"/>
      <c r="O957" s="82"/>
      <c r="P957" s="82"/>
      <c r="Q957" s="82"/>
      <c r="R957" s="82"/>
      <c r="S957" s="82"/>
      <c r="T957" s="82"/>
      <c r="U957" s="82"/>
      <c r="V957" s="82"/>
      <c r="W957" s="82"/>
      <c r="X957" s="82"/>
      <c r="Y957" s="82"/>
      <c r="Z957" s="82"/>
      <c r="AA957" s="82"/>
      <c r="AB957" s="82"/>
      <c r="AC957" s="82"/>
      <c r="AD957" s="82"/>
      <c r="AE957" s="82"/>
      <c r="AF957" s="82"/>
      <c r="AG957" s="82"/>
      <c r="AH957" s="82"/>
      <c r="AI957" s="82"/>
      <c r="AJ957" s="82"/>
      <c r="AK957" s="82"/>
      <c r="AL957" s="82"/>
      <c r="AM957" s="82"/>
      <c r="AN957" s="82"/>
      <c r="AO957" s="82"/>
      <c r="AP957" s="82"/>
      <c r="AQ957" s="82"/>
      <c r="AR957" s="82"/>
      <c r="AS957" s="82"/>
      <c r="AT957" s="82"/>
      <c r="AU957" s="82"/>
    </row>
    <row r="958" spans="1:47" s="47" customFormat="1">
      <c r="A958" s="76"/>
      <c r="O958" s="82"/>
      <c r="P958" s="82"/>
      <c r="Q958" s="82"/>
      <c r="R958" s="82"/>
      <c r="S958" s="82"/>
      <c r="T958" s="82"/>
      <c r="U958" s="82"/>
      <c r="V958" s="82"/>
      <c r="W958" s="82"/>
      <c r="X958" s="82"/>
      <c r="Y958" s="82"/>
      <c r="Z958" s="82"/>
      <c r="AA958" s="82"/>
      <c r="AB958" s="82"/>
      <c r="AC958" s="82"/>
      <c r="AD958" s="82"/>
      <c r="AE958" s="82"/>
      <c r="AF958" s="82"/>
      <c r="AG958" s="82"/>
      <c r="AH958" s="82"/>
      <c r="AI958" s="82"/>
      <c r="AJ958" s="82"/>
      <c r="AK958" s="82"/>
      <c r="AL958" s="82"/>
      <c r="AM958" s="82"/>
      <c r="AN958" s="82"/>
      <c r="AO958" s="82"/>
      <c r="AP958" s="82"/>
      <c r="AQ958" s="82"/>
      <c r="AR958" s="82"/>
      <c r="AS958" s="82"/>
      <c r="AT958" s="82"/>
      <c r="AU958" s="82"/>
    </row>
    <row r="959" spans="1:47" s="47" customFormat="1">
      <c r="A959" s="76"/>
      <c r="O959" s="82"/>
      <c r="P959" s="82"/>
      <c r="Q959" s="82"/>
      <c r="R959" s="82"/>
      <c r="S959" s="82"/>
      <c r="T959" s="82"/>
      <c r="U959" s="82"/>
      <c r="V959" s="82"/>
      <c r="W959" s="82"/>
      <c r="X959" s="82"/>
      <c r="Y959" s="82"/>
      <c r="Z959" s="82"/>
      <c r="AA959" s="82"/>
      <c r="AB959" s="82"/>
      <c r="AC959" s="82"/>
      <c r="AD959" s="82"/>
      <c r="AE959" s="82"/>
      <c r="AF959" s="82"/>
      <c r="AG959" s="82"/>
      <c r="AH959" s="82"/>
      <c r="AI959" s="82"/>
      <c r="AJ959" s="82"/>
      <c r="AK959" s="82"/>
      <c r="AL959" s="82"/>
      <c r="AM959" s="82"/>
      <c r="AN959" s="82"/>
      <c r="AO959" s="82"/>
      <c r="AP959" s="82"/>
      <c r="AQ959" s="82"/>
      <c r="AR959" s="82"/>
      <c r="AS959" s="82"/>
      <c r="AT959" s="82"/>
      <c r="AU959" s="82"/>
    </row>
    <row r="960" spans="1:47" s="47" customFormat="1">
      <c r="A960" s="76"/>
      <c r="O960" s="82"/>
      <c r="P960" s="82"/>
      <c r="Q960" s="82"/>
      <c r="R960" s="82"/>
      <c r="S960" s="82"/>
      <c r="T960" s="82"/>
      <c r="U960" s="82"/>
      <c r="V960" s="82"/>
      <c r="W960" s="82"/>
      <c r="X960" s="82"/>
      <c r="Y960" s="82"/>
      <c r="Z960" s="82"/>
      <c r="AA960" s="82"/>
      <c r="AB960" s="82"/>
      <c r="AC960" s="82"/>
      <c r="AD960" s="82"/>
      <c r="AE960" s="82"/>
      <c r="AF960" s="82"/>
      <c r="AG960" s="82"/>
      <c r="AH960" s="82"/>
      <c r="AI960" s="82"/>
      <c r="AJ960" s="82"/>
      <c r="AK960" s="82"/>
      <c r="AL960" s="82"/>
      <c r="AM960" s="82"/>
      <c r="AN960" s="82"/>
      <c r="AO960" s="82"/>
      <c r="AP960" s="82"/>
      <c r="AQ960" s="82"/>
      <c r="AR960" s="82"/>
      <c r="AS960" s="82"/>
      <c r="AT960" s="82"/>
      <c r="AU960" s="82"/>
    </row>
    <row r="961" spans="1:47" s="47" customFormat="1">
      <c r="A961" s="76"/>
      <c r="O961" s="82"/>
      <c r="P961" s="82"/>
      <c r="Q961" s="82"/>
      <c r="R961" s="82"/>
      <c r="S961" s="82"/>
      <c r="T961" s="82"/>
      <c r="U961" s="82"/>
      <c r="V961" s="82"/>
      <c r="W961" s="82"/>
      <c r="X961" s="82"/>
      <c r="Y961" s="82"/>
      <c r="Z961" s="82"/>
      <c r="AA961" s="82"/>
      <c r="AB961" s="82"/>
      <c r="AC961" s="82"/>
      <c r="AD961" s="82"/>
      <c r="AE961" s="82"/>
      <c r="AF961" s="82"/>
      <c r="AG961" s="82"/>
      <c r="AH961" s="82"/>
      <c r="AI961" s="82"/>
      <c r="AJ961" s="82"/>
      <c r="AK961" s="82"/>
      <c r="AL961" s="82"/>
      <c r="AM961" s="82"/>
      <c r="AN961" s="82"/>
      <c r="AO961" s="82"/>
      <c r="AP961" s="82"/>
      <c r="AQ961" s="82"/>
      <c r="AR961" s="82"/>
      <c r="AS961" s="82"/>
      <c r="AT961" s="82"/>
      <c r="AU961" s="82"/>
    </row>
    <row r="962" spans="1:47" s="47" customFormat="1">
      <c r="A962" s="76"/>
      <c r="O962" s="82"/>
      <c r="P962" s="82"/>
      <c r="Q962" s="82"/>
      <c r="R962" s="82"/>
      <c r="S962" s="82"/>
      <c r="T962" s="82"/>
      <c r="U962" s="82"/>
      <c r="V962" s="82"/>
      <c r="W962" s="82"/>
      <c r="X962" s="82"/>
      <c r="Y962" s="82"/>
      <c r="Z962" s="82"/>
      <c r="AA962" s="82"/>
      <c r="AB962" s="82"/>
      <c r="AC962" s="82"/>
      <c r="AD962" s="82"/>
      <c r="AE962" s="82"/>
      <c r="AF962" s="82"/>
      <c r="AG962" s="82"/>
      <c r="AH962" s="82"/>
      <c r="AI962" s="82"/>
      <c r="AJ962" s="82"/>
      <c r="AK962" s="82"/>
      <c r="AL962" s="82"/>
      <c r="AM962" s="82"/>
      <c r="AN962" s="82"/>
      <c r="AO962" s="82"/>
      <c r="AP962" s="82"/>
      <c r="AQ962" s="82"/>
      <c r="AR962" s="82"/>
      <c r="AS962" s="82"/>
      <c r="AT962" s="82"/>
      <c r="AU962" s="82"/>
    </row>
    <row r="963" spans="1:47" s="47" customFormat="1">
      <c r="A963" s="76"/>
      <c r="O963" s="82"/>
      <c r="P963" s="82"/>
      <c r="Q963" s="82"/>
      <c r="R963" s="82"/>
      <c r="S963" s="82"/>
      <c r="T963" s="82"/>
      <c r="U963" s="82"/>
      <c r="V963" s="82"/>
      <c r="W963" s="82"/>
      <c r="X963" s="82"/>
      <c r="Y963" s="82"/>
      <c r="Z963" s="82"/>
      <c r="AA963" s="82"/>
      <c r="AB963" s="82"/>
      <c r="AC963" s="82"/>
      <c r="AD963" s="82"/>
      <c r="AE963" s="82"/>
      <c r="AF963" s="82"/>
      <c r="AG963" s="82"/>
      <c r="AH963" s="82"/>
      <c r="AI963" s="82"/>
      <c r="AJ963" s="82"/>
      <c r="AK963" s="82"/>
      <c r="AL963" s="82"/>
      <c r="AM963" s="82"/>
      <c r="AN963" s="82"/>
      <c r="AO963" s="82"/>
      <c r="AP963" s="82"/>
      <c r="AQ963" s="82"/>
      <c r="AR963" s="82"/>
      <c r="AS963" s="82"/>
      <c r="AT963" s="82"/>
      <c r="AU963" s="82"/>
    </row>
    <row r="964" spans="1:47" s="47" customFormat="1">
      <c r="A964" s="76"/>
      <c r="O964" s="82"/>
      <c r="P964" s="82"/>
      <c r="Q964" s="82"/>
      <c r="R964" s="82"/>
      <c r="S964" s="82"/>
      <c r="T964" s="82"/>
      <c r="U964" s="82"/>
      <c r="V964" s="82"/>
      <c r="W964" s="82"/>
      <c r="X964" s="82"/>
      <c r="Y964" s="82"/>
      <c r="Z964" s="82"/>
      <c r="AA964" s="82"/>
      <c r="AB964" s="82"/>
      <c r="AC964" s="82"/>
      <c r="AD964" s="82"/>
      <c r="AE964" s="82"/>
      <c r="AF964" s="82"/>
      <c r="AG964" s="82"/>
      <c r="AH964" s="82"/>
      <c r="AI964" s="82"/>
      <c r="AJ964" s="82"/>
      <c r="AK964" s="82"/>
      <c r="AL964" s="82"/>
      <c r="AM964" s="82"/>
      <c r="AN964" s="82"/>
      <c r="AO964" s="82"/>
      <c r="AP964" s="82"/>
      <c r="AQ964" s="82"/>
      <c r="AR964" s="82"/>
      <c r="AS964" s="82"/>
      <c r="AT964" s="82"/>
      <c r="AU964" s="82"/>
    </row>
    <row r="965" spans="1:47" s="47" customFormat="1">
      <c r="A965" s="76"/>
      <c r="O965" s="82"/>
      <c r="P965" s="82"/>
      <c r="Q965" s="82"/>
      <c r="R965" s="82"/>
      <c r="S965" s="82"/>
      <c r="T965" s="82"/>
      <c r="U965" s="82"/>
      <c r="V965" s="82"/>
      <c r="W965" s="82"/>
      <c r="X965" s="82"/>
      <c r="Y965" s="82"/>
      <c r="Z965" s="82"/>
      <c r="AA965" s="82"/>
      <c r="AB965" s="82"/>
      <c r="AC965" s="82"/>
      <c r="AD965" s="82"/>
      <c r="AE965" s="82"/>
      <c r="AF965" s="82"/>
      <c r="AG965" s="82"/>
      <c r="AH965" s="82"/>
      <c r="AI965" s="82"/>
      <c r="AJ965" s="82"/>
      <c r="AK965" s="82"/>
      <c r="AL965" s="82"/>
      <c r="AM965" s="82"/>
      <c r="AN965" s="82"/>
      <c r="AO965" s="82"/>
      <c r="AP965" s="82"/>
      <c r="AQ965" s="82"/>
      <c r="AR965" s="82"/>
      <c r="AS965" s="82"/>
      <c r="AT965" s="82"/>
      <c r="AU965" s="82"/>
    </row>
    <row r="966" spans="1:47" s="47" customFormat="1">
      <c r="A966" s="76"/>
      <c r="O966" s="82"/>
      <c r="P966" s="82"/>
      <c r="Q966" s="82"/>
      <c r="R966" s="82"/>
      <c r="S966" s="82"/>
      <c r="T966" s="82"/>
      <c r="U966" s="82"/>
      <c r="V966" s="82"/>
      <c r="W966" s="82"/>
      <c r="X966" s="82"/>
      <c r="Y966" s="82"/>
      <c r="Z966" s="82"/>
      <c r="AA966" s="82"/>
      <c r="AB966" s="82"/>
      <c r="AC966" s="82"/>
      <c r="AD966" s="82"/>
      <c r="AE966" s="82"/>
      <c r="AF966" s="82"/>
      <c r="AG966" s="82"/>
      <c r="AH966" s="82"/>
      <c r="AI966" s="82"/>
      <c r="AJ966" s="82"/>
      <c r="AK966" s="82"/>
      <c r="AL966" s="82"/>
      <c r="AM966" s="82"/>
      <c r="AN966" s="82"/>
      <c r="AO966" s="82"/>
      <c r="AP966" s="82"/>
      <c r="AQ966" s="82"/>
      <c r="AR966" s="82"/>
      <c r="AS966" s="82"/>
      <c r="AT966" s="82"/>
      <c r="AU966" s="82"/>
    </row>
    <row r="967" spans="1:47" s="47" customFormat="1">
      <c r="A967" s="76"/>
      <c r="O967" s="82"/>
      <c r="P967" s="82"/>
      <c r="Q967" s="82"/>
      <c r="R967" s="82"/>
      <c r="S967" s="82"/>
      <c r="T967" s="82"/>
      <c r="U967" s="82"/>
      <c r="V967" s="82"/>
      <c r="W967" s="82"/>
      <c r="X967" s="82"/>
      <c r="Y967" s="82"/>
      <c r="Z967" s="82"/>
      <c r="AA967" s="82"/>
      <c r="AB967" s="82"/>
      <c r="AC967" s="82"/>
      <c r="AD967" s="82"/>
      <c r="AE967" s="82"/>
      <c r="AF967" s="82"/>
      <c r="AG967" s="82"/>
      <c r="AH967" s="82"/>
      <c r="AI967" s="82"/>
      <c r="AJ967" s="82"/>
      <c r="AK967" s="82"/>
      <c r="AL967" s="82"/>
      <c r="AM967" s="82"/>
      <c r="AN967" s="82"/>
      <c r="AO967" s="82"/>
      <c r="AP967" s="82"/>
      <c r="AQ967" s="82"/>
      <c r="AR967" s="82"/>
      <c r="AS967" s="82"/>
      <c r="AT967" s="82"/>
      <c r="AU967" s="82"/>
    </row>
    <row r="968" spans="1:47" s="47" customFormat="1">
      <c r="A968" s="76"/>
      <c r="O968" s="82"/>
      <c r="P968" s="82"/>
      <c r="Q968" s="82"/>
      <c r="R968" s="82"/>
      <c r="S968" s="82"/>
      <c r="T968" s="82"/>
      <c r="U968" s="82"/>
      <c r="V968" s="82"/>
      <c r="W968" s="82"/>
      <c r="X968" s="82"/>
      <c r="Y968" s="82"/>
      <c r="Z968" s="82"/>
      <c r="AA968" s="82"/>
      <c r="AB968" s="82"/>
      <c r="AC968" s="82"/>
      <c r="AD968" s="82"/>
      <c r="AE968" s="82"/>
      <c r="AF968" s="82"/>
      <c r="AG968" s="82"/>
      <c r="AH968" s="82"/>
      <c r="AI968" s="82"/>
      <c r="AJ968" s="82"/>
      <c r="AK968" s="82"/>
      <c r="AL968" s="82"/>
      <c r="AM968" s="82"/>
      <c r="AN968" s="82"/>
      <c r="AO968" s="82"/>
      <c r="AP968" s="82"/>
      <c r="AQ968" s="82"/>
      <c r="AR968" s="82"/>
      <c r="AS968" s="82"/>
      <c r="AT968" s="82"/>
      <c r="AU968" s="82"/>
    </row>
    <row r="969" spans="1:47" s="47" customFormat="1">
      <c r="A969" s="76"/>
      <c r="O969" s="82"/>
      <c r="P969" s="82"/>
      <c r="Q969" s="82"/>
      <c r="R969" s="82"/>
      <c r="S969" s="82"/>
      <c r="T969" s="82"/>
      <c r="U969" s="82"/>
      <c r="V969" s="82"/>
      <c r="W969" s="82"/>
      <c r="X969" s="82"/>
      <c r="Y969" s="82"/>
      <c r="Z969" s="82"/>
      <c r="AA969" s="82"/>
      <c r="AB969" s="82"/>
      <c r="AC969" s="82"/>
      <c r="AD969" s="82"/>
      <c r="AE969" s="82"/>
      <c r="AF969" s="82"/>
      <c r="AG969" s="82"/>
      <c r="AH969" s="82"/>
      <c r="AI969" s="82"/>
      <c r="AJ969" s="82"/>
      <c r="AK969" s="82"/>
      <c r="AL969" s="82"/>
      <c r="AM969" s="82"/>
      <c r="AN969" s="82"/>
      <c r="AO969" s="82"/>
      <c r="AP969" s="82"/>
      <c r="AQ969" s="82"/>
      <c r="AR969" s="82"/>
      <c r="AS969" s="82"/>
      <c r="AT969" s="82"/>
      <c r="AU969" s="82"/>
    </row>
    <row r="970" spans="1:47" s="47" customFormat="1">
      <c r="A970" s="76"/>
      <c r="O970" s="82"/>
      <c r="P970" s="82"/>
      <c r="Q970" s="82"/>
      <c r="R970" s="82"/>
      <c r="S970" s="82"/>
      <c r="T970" s="82"/>
      <c r="U970" s="82"/>
      <c r="V970" s="82"/>
      <c r="W970" s="82"/>
      <c r="X970" s="82"/>
      <c r="Y970" s="82"/>
      <c r="Z970" s="82"/>
      <c r="AA970" s="82"/>
      <c r="AB970" s="82"/>
      <c r="AC970" s="82"/>
      <c r="AD970" s="82"/>
      <c r="AE970" s="82"/>
      <c r="AF970" s="82"/>
      <c r="AG970" s="82"/>
      <c r="AH970" s="82"/>
      <c r="AI970" s="82"/>
      <c r="AJ970" s="82"/>
      <c r="AK970" s="82"/>
      <c r="AL970" s="82"/>
      <c r="AM970" s="82"/>
      <c r="AN970" s="82"/>
      <c r="AO970" s="82"/>
      <c r="AP970" s="82"/>
      <c r="AQ970" s="82"/>
      <c r="AR970" s="82"/>
      <c r="AS970" s="82"/>
      <c r="AT970" s="82"/>
      <c r="AU970" s="82"/>
    </row>
    <row r="971" spans="1:47" s="47" customFormat="1">
      <c r="A971" s="76"/>
      <c r="O971" s="82"/>
      <c r="P971" s="82"/>
      <c r="Q971" s="82"/>
      <c r="R971" s="82"/>
      <c r="S971" s="82"/>
      <c r="T971" s="82"/>
      <c r="U971" s="82"/>
      <c r="V971" s="82"/>
      <c r="W971" s="82"/>
      <c r="X971" s="82"/>
      <c r="Y971" s="82"/>
      <c r="Z971" s="82"/>
      <c r="AA971" s="82"/>
      <c r="AB971" s="82"/>
      <c r="AC971" s="82"/>
      <c r="AD971" s="82"/>
      <c r="AE971" s="82"/>
      <c r="AF971" s="82"/>
      <c r="AG971" s="82"/>
      <c r="AH971" s="82"/>
      <c r="AI971" s="82"/>
      <c r="AJ971" s="82"/>
      <c r="AK971" s="82"/>
      <c r="AL971" s="82"/>
      <c r="AM971" s="82"/>
      <c r="AN971" s="82"/>
      <c r="AO971" s="82"/>
      <c r="AP971" s="82"/>
      <c r="AQ971" s="82"/>
      <c r="AR971" s="82"/>
      <c r="AS971" s="82"/>
      <c r="AT971" s="82"/>
      <c r="AU971" s="82"/>
    </row>
    <row r="972" spans="1:47" s="47" customFormat="1">
      <c r="A972" s="76"/>
      <c r="O972" s="82"/>
      <c r="P972" s="82"/>
      <c r="Q972" s="82"/>
      <c r="R972" s="82"/>
      <c r="S972" s="82"/>
      <c r="T972" s="82"/>
      <c r="U972" s="82"/>
      <c r="V972" s="82"/>
      <c r="W972" s="82"/>
      <c r="X972" s="82"/>
      <c r="Y972" s="82"/>
      <c r="Z972" s="82"/>
      <c r="AA972" s="82"/>
      <c r="AB972" s="82"/>
      <c r="AC972" s="82"/>
      <c r="AD972" s="82"/>
      <c r="AE972" s="82"/>
      <c r="AF972" s="82"/>
      <c r="AG972" s="82"/>
      <c r="AH972" s="82"/>
      <c r="AI972" s="82"/>
      <c r="AJ972" s="82"/>
      <c r="AK972" s="82"/>
      <c r="AL972" s="82"/>
      <c r="AM972" s="82"/>
      <c r="AN972" s="82"/>
      <c r="AO972" s="82"/>
      <c r="AP972" s="82"/>
      <c r="AQ972" s="82"/>
      <c r="AR972" s="82"/>
      <c r="AS972" s="82"/>
      <c r="AT972" s="82"/>
      <c r="AU972" s="82"/>
    </row>
    <row r="973" spans="1:47" s="47" customFormat="1">
      <c r="A973" s="76"/>
      <c r="O973" s="82"/>
      <c r="P973" s="82"/>
      <c r="Q973" s="82"/>
      <c r="R973" s="82"/>
      <c r="S973" s="82"/>
      <c r="T973" s="82"/>
      <c r="U973" s="82"/>
      <c r="V973" s="82"/>
      <c r="W973" s="82"/>
      <c r="X973" s="82"/>
      <c r="Y973" s="82"/>
      <c r="Z973" s="82"/>
      <c r="AA973" s="82"/>
      <c r="AB973" s="82"/>
      <c r="AC973" s="82"/>
      <c r="AD973" s="82"/>
      <c r="AE973" s="82"/>
      <c r="AF973" s="82"/>
      <c r="AG973" s="82"/>
      <c r="AH973" s="82"/>
      <c r="AI973" s="82"/>
      <c r="AJ973" s="82"/>
      <c r="AK973" s="82"/>
      <c r="AL973" s="82"/>
      <c r="AM973" s="82"/>
      <c r="AN973" s="82"/>
      <c r="AO973" s="82"/>
      <c r="AP973" s="82"/>
      <c r="AQ973" s="82"/>
      <c r="AR973" s="82"/>
      <c r="AS973" s="82"/>
      <c r="AT973" s="82"/>
      <c r="AU973" s="82"/>
    </row>
    <row r="974" spans="1:47" s="47" customFormat="1">
      <c r="A974" s="76"/>
      <c r="O974" s="82"/>
      <c r="P974" s="82"/>
      <c r="Q974" s="82"/>
      <c r="R974" s="82"/>
      <c r="S974" s="82"/>
      <c r="T974" s="82"/>
      <c r="U974" s="82"/>
      <c r="V974" s="82"/>
      <c r="W974" s="82"/>
      <c r="X974" s="82"/>
      <c r="Y974" s="82"/>
      <c r="Z974" s="82"/>
      <c r="AA974" s="82"/>
      <c r="AB974" s="82"/>
      <c r="AC974" s="82"/>
      <c r="AD974" s="82"/>
      <c r="AE974" s="82"/>
      <c r="AF974" s="82"/>
      <c r="AG974" s="82"/>
      <c r="AH974" s="82"/>
      <c r="AI974" s="82"/>
      <c r="AJ974" s="82"/>
      <c r="AK974" s="82"/>
      <c r="AL974" s="82"/>
      <c r="AM974" s="82"/>
      <c r="AN974" s="82"/>
      <c r="AO974" s="82"/>
      <c r="AP974" s="82"/>
      <c r="AQ974" s="82"/>
      <c r="AR974" s="82"/>
      <c r="AS974" s="82"/>
      <c r="AT974" s="82"/>
      <c r="AU974" s="82"/>
    </row>
    <row r="975" spans="1:47" s="47" customFormat="1">
      <c r="A975" s="76"/>
      <c r="O975" s="82"/>
      <c r="P975" s="82"/>
      <c r="Q975" s="82"/>
      <c r="R975" s="82"/>
      <c r="S975" s="82"/>
      <c r="T975" s="82"/>
      <c r="U975" s="82"/>
      <c r="V975" s="82"/>
      <c r="W975" s="82"/>
      <c r="X975" s="82"/>
      <c r="Y975" s="82"/>
      <c r="Z975" s="82"/>
      <c r="AA975" s="82"/>
      <c r="AB975" s="82"/>
      <c r="AC975" s="82"/>
      <c r="AD975" s="82"/>
      <c r="AE975" s="82"/>
      <c r="AF975" s="82"/>
      <c r="AG975" s="82"/>
      <c r="AH975" s="82"/>
      <c r="AI975" s="82"/>
      <c r="AJ975" s="82"/>
      <c r="AK975" s="82"/>
      <c r="AL975" s="82"/>
      <c r="AM975" s="82"/>
      <c r="AN975" s="82"/>
      <c r="AO975" s="82"/>
      <c r="AP975" s="82"/>
      <c r="AQ975" s="82"/>
      <c r="AR975" s="82"/>
      <c r="AS975" s="82"/>
      <c r="AT975" s="82"/>
      <c r="AU975" s="82"/>
    </row>
    <row r="976" spans="1:47" s="47" customFormat="1">
      <c r="A976" s="76"/>
      <c r="O976" s="82"/>
      <c r="P976" s="82"/>
      <c r="Q976" s="82"/>
      <c r="R976" s="82"/>
      <c r="S976" s="82"/>
      <c r="T976" s="82"/>
      <c r="U976" s="82"/>
      <c r="V976" s="82"/>
      <c r="W976" s="82"/>
      <c r="X976" s="82"/>
      <c r="Y976" s="82"/>
      <c r="Z976" s="82"/>
      <c r="AA976" s="82"/>
      <c r="AB976" s="82"/>
      <c r="AC976" s="82"/>
      <c r="AD976" s="82"/>
      <c r="AE976" s="82"/>
      <c r="AF976" s="82"/>
      <c r="AG976" s="82"/>
      <c r="AH976" s="82"/>
      <c r="AI976" s="82"/>
      <c r="AJ976" s="82"/>
      <c r="AK976" s="82"/>
      <c r="AL976" s="82"/>
      <c r="AM976" s="82"/>
      <c r="AN976" s="82"/>
      <c r="AO976" s="82"/>
      <c r="AP976" s="82"/>
      <c r="AQ976" s="82"/>
      <c r="AR976" s="82"/>
      <c r="AS976" s="82"/>
      <c r="AT976" s="82"/>
      <c r="AU976" s="82"/>
    </row>
    <row r="977" spans="1:47" s="47" customFormat="1">
      <c r="A977" s="76"/>
      <c r="O977" s="82"/>
      <c r="P977" s="82"/>
      <c r="Q977" s="82"/>
      <c r="R977" s="82"/>
      <c r="S977" s="82"/>
      <c r="T977" s="82"/>
      <c r="U977" s="82"/>
      <c r="V977" s="82"/>
      <c r="W977" s="82"/>
      <c r="X977" s="82"/>
      <c r="Y977" s="82"/>
      <c r="Z977" s="82"/>
      <c r="AA977" s="82"/>
      <c r="AB977" s="82"/>
      <c r="AC977" s="82"/>
      <c r="AD977" s="82"/>
      <c r="AE977" s="82"/>
      <c r="AF977" s="82"/>
      <c r="AG977" s="82"/>
      <c r="AH977" s="82"/>
      <c r="AI977" s="82"/>
      <c r="AJ977" s="82"/>
      <c r="AK977" s="82"/>
      <c r="AL977" s="82"/>
      <c r="AM977" s="82"/>
      <c r="AN977" s="82"/>
      <c r="AO977" s="82"/>
      <c r="AP977" s="82"/>
      <c r="AQ977" s="82"/>
      <c r="AR977" s="82"/>
      <c r="AS977" s="82"/>
      <c r="AT977" s="82"/>
      <c r="AU977" s="82"/>
    </row>
    <row r="978" spans="1:47" s="47" customFormat="1">
      <c r="A978" s="76"/>
      <c r="O978" s="82"/>
      <c r="P978" s="82"/>
      <c r="Q978" s="82"/>
      <c r="R978" s="82"/>
      <c r="S978" s="82"/>
      <c r="T978" s="82"/>
      <c r="U978" s="82"/>
      <c r="V978" s="82"/>
      <c r="W978" s="82"/>
      <c r="X978" s="82"/>
      <c r="Y978" s="82"/>
      <c r="Z978" s="82"/>
      <c r="AA978" s="82"/>
      <c r="AB978" s="82"/>
      <c r="AC978" s="82"/>
      <c r="AD978" s="82"/>
      <c r="AE978" s="82"/>
      <c r="AF978" s="82"/>
      <c r="AG978" s="82"/>
      <c r="AH978" s="82"/>
      <c r="AI978" s="82"/>
      <c r="AJ978" s="82"/>
      <c r="AK978" s="82"/>
      <c r="AL978" s="82"/>
      <c r="AM978" s="82"/>
      <c r="AN978" s="82"/>
      <c r="AO978" s="82"/>
      <c r="AP978" s="82"/>
      <c r="AQ978" s="82"/>
      <c r="AR978" s="82"/>
      <c r="AS978" s="82"/>
      <c r="AT978" s="82"/>
      <c r="AU978" s="82"/>
    </row>
    <row r="979" spans="1:47" s="47" customFormat="1">
      <c r="A979" s="76"/>
      <c r="O979" s="82"/>
      <c r="P979" s="82"/>
      <c r="Q979" s="82"/>
      <c r="R979" s="82"/>
      <c r="S979" s="82"/>
      <c r="T979" s="82"/>
      <c r="U979" s="82"/>
      <c r="V979" s="82"/>
      <c r="W979" s="82"/>
      <c r="X979" s="82"/>
      <c r="Y979" s="82"/>
      <c r="Z979" s="82"/>
      <c r="AA979" s="82"/>
      <c r="AB979" s="82"/>
      <c r="AC979" s="82"/>
      <c r="AD979" s="82"/>
      <c r="AE979" s="82"/>
      <c r="AF979" s="82"/>
      <c r="AG979" s="82"/>
      <c r="AH979" s="82"/>
      <c r="AI979" s="82"/>
      <c r="AJ979" s="82"/>
      <c r="AK979" s="82"/>
      <c r="AL979" s="82"/>
      <c r="AM979" s="82"/>
      <c r="AN979" s="82"/>
      <c r="AO979" s="82"/>
      <c r="AP979" s="82"/>
      <c r="AQ979" s="82"/>
      <c r="AR979" s="82"/>
      <c r="AS979" s="82"/>
      <c r="AT979" s="82"/>
      <c r="AU979" s="82"/>
    </row>
    <row r="980" spans="1:47" s="47" customFormat="1">
      <c r="A980" s="76"/>
      <c r="O980" s="82"/>
      <c r="P980" s="82"/>
      <c r="Q980" s="82"/>
      <c r="R980" s="82"/>
      <c r="S980" s="82"/>
      <c r="T980" s="82"/>
      <c r="U980" s="82"/>
      <c r="V980" s="82"/>
      <c r="W980" s="82"/>
      <c r="X980" s="82"/>
      <c r="Y980" s="82"/>
      <c r="Z980" s="82"/>
      <c r="AA980" s="82"/>
      <c r="AB980" s="82"/>
      <c r="AC980" s="82"/>
      <c r="AD980" s="82"/>
      <c r="AE980" s="82"/>
      <c r="AF980" s="82"/>
      <c r="AG980" s="82"/>
      <c r="AH980" s="82"/>
      <c r="AI980" s="82"/>
      <c r="AJ980" s="82"/>
      <c r="AK980" s="82"/>
      <c r="AL980" s="82"/>
      <c r="AM980" s="82"/>
      <c r="AN980" s="82"/>
      <c r="AO980" s="82"/>
      <c r="AP980" s="82"/>
      <c r="AQ980" s="82"/>
      <c r="AR980" s="82"/>
      <c r="AS980" s="82"/>
      <c r="AT980" s="82"/>
      <c r="AU980" s="82"/>
    </row>
    <row r="981" spans="1:47" s="47" customFormat="1">
      <c r="A981" s="76"/>
      <c r="O981" s="82"/>
      <c r="P981" s="82"/>
      <c r="Q981" s="82"/>
      <c r="R981" s="82"/>
      <c r="S981" s="82"/>
      <c r="T981" s="82"/>
      <c r="U981" s="82"/>
      <c r="V981" s="82"/>
      <c r="W981" s="82"/>
      <c r="X981" s="82"/>
      <c r="Y981" s="82"/>
      <c r="Z981" s="82"/>
      <c r="AA981" s="82"/>
      <c r="AB981" s="82"/>
      <c r="AC981" s="82"/>
      <c r="AD981" s="82"/>
      <c r="AE981" s="82"/>
      <c r="AF981" s="82"/>
      <c r="AG981" s="82"/>
      <c r="AH981" s="82"/>
      <c r="AI981" s="82"/>
      <c r="AJ981" s="82"/>
      <c r="AK981" s="82"/>
      <c r="AL981" s="82"/>
      <c r="AM981" s="82"/>
      <c r="AN981" s="82"/>
      <c r="AO981" s="82"/>
      <c r="AP981" s="82"/>
      <c r="AQ981" s="82"/>
      <c r="AR981" s="82"/>
      <c r="AS981" s="82"/>
      <c r="AT981" s="82"/>
      <c r="AU981" s="82"/>
    </row>
    <row r="982" spans="1:47" s="47" customFormat="1">
      <c r="A982" s="76"/>
      <c r="O982" s="82"/>
      <c r="P982" s="82"/>
      <c r="Q982" s="82"/>
      <c r="R982" s="82"/>
      <c r="S982" s="82"/>
      <c r="T982" s="82"/>
      <c r="U982" s="82"/>
      <c r="V982" s="82"/>
      <c r="W982" s="82"/>
      <c r="X982" s="82"/>
      <c r="Y982" s="82"/>
      <c r="Z982" s="82"/>
      <c r="AA982" s="82"/>
      <c r="AB982" s="82"/>
      <c r="AC982" s="82"/>
      <c r="AD982" s="82"/>
      <c r="AE982" s="82"/>
      <c r="AF982" s="82"/>
      <c r="AG982" s="82"/>
      <c r="AH982" s="82"/>
      <c r="AI982" s="82"/>
      <c r="AJ982" s="82"/>
      <c r="AK982" s="82"/>
      <c r="AL982" s="82"/>
      <c r="AM982" s="82"/>
      <c r="AN982" s="82"/>
      <c r="AO982" s="82"/>
      <c r="AP982" s="82"/>
      <c r="AQ982" s="82"/>
      <c r="AR982" s="82"/>
      <c r="AS982" s="82"/>
      <c r="AT982" s="82"/>
      <c r="AU982" s="82"/>
    </row>
    <row r="983" spans="1:47" s="47" customFormat="1">
      <c r="A983" s="76"/>
      <c r="O983" s="82"/>
      <c r="P983" s="82"/>
      <c r="Q983" s="82"/>
      <c r="R983" s="82"/>
      <c r="S983" s="82"/>
      <c r="T983" s="82"/>
      <c r="U983" s="82"/>
      <c r="V983" s="82"/>
      <c r="W983" s="82"/>
      <c r="X983" s="82"/>
      <c r="Y983" s="82"/>
      <c r="Z983" s="82"/>
      <c r="AA983" s="82"/>
      <c r="AB983" s="82"/>
      <c r="AC983" s="82"/>
      <c r="AD983" s="82"/>
      <c r="AE983" s="82"/>
      <c r="AF983" s="82"/>
      <c r="AG983" s="82"/>
      <c r="AH983" s="82"/>
      <c r="AI983" s="82"/>
      <c r="AJ983" s="82"/>
      <c r="AK983" s="82"/>
      <c r="AL983" s="82"/>
      <c r="AM983" s="82"/>
      <c r="AN983" s="82"/>
      <c r="AO983" s="82"/>
      <c r="AP983" s="82"/>
      <c r="AQ983" s="82"/>
      <c r="AR983" s="82"/>
      <c r="AS983" s="82"/>
      <c r="AT983" s="82"/>
      <c r="AU983" s="82"/>
    </row>
    <row r="984" spans="1:47" s="47" customFormat="1">
      <c r="A984" s="76"/>
      <c r="O984" s="82"/>
      <c r="P984" s="82"/>
      <c r="Q984" s="82"/>
      <c r="R984" s="82"/>
      <c r="S984" s="82"/>
      <c r="T984" s="82"/>
      <c r="U984" s="82"/>
      <c r="V984" s="82"/>
      <c r="W984" s="82"/>
      <c r="X984" s="82"/>
      <c r="Y984" s="82"/>
      <c r="Z984" s="82"/>
      <c r="AA984" s="82"/>
      <c r="AB984" s="82"/>
      <c r="AC984" s="82"/>
      <c r="AD984" s="82"/>
      <c r="AE984" s="82"/>
      <c r="AF984" s="82"/>
      <c r="AG984" s="82"/>
      <c r="AH984" s="82"/>
      <c r="AI984" s="82"/>
      <c r="AJ984" s="82"/>
      <c r="AK984" s="82"/>
      <c r="AL984" s="82"/>
      <c r="AM984" s="82"/>
      <c r="AN984" s="82"/>
      <c r="AO984" s="82"/>
      <c r="AP984" s="82"/>
      <c r="AQ984" s="82"/>
      <c r="AR984" s="82"/>
      <c r="AS984" s="82"/>
      <c r="AT984" s="82"/>
      <c r="AU984" s="82"/>
    </row>
    <row r="985" spans="1:47" s="47" customFormat="1">
      <c r="A985" s="76"/>
      <c r="O985" s="82"/>
      <c r="P985" s="82"/>
      <c r="Q985" s="82"/>
      <c r="R985" s="82"/>
      <c r="S985" s="82"/>
      <c r="T985" s="82"/>
      <c r="U985" s="82"/>
      <c r="V985" s="82"/>
      <c r="W985" s="82"/>
      <c r="X985" s="82"/>
      <c r="Y985" s="82"/>
      <c r="Z985" s="82"/>
      <c r="AA985" s="82"/>
      <c r="AB985" s="82"/>
      <c r="AC985" s="82"/>
      <c r="AD985" s="82"/>
      <c r="AE985" s="82"/>
      <c r="AF985" s="82"/>
      <c r="AG985" s="82"/>
      <c r="AH985" s="82"/>
      <c r="AI985" s="82"/>
      <c r="AJ985" s="82"/>
      <c r="AK985" s="82"/>
      <c r="AL985" s="82"/>
      <c r="AM985" s="82"/>
      <c r="AN985" s="82"/>
      <c r="AO985" s="82"/>
      <c r="AP985" s="82"/>
      <c r="AQ985" s="82"/>
      <c r="AR985" s="82"/>
      <c r="AS985" s="82"/>
      <c r="AT985" s="82"/>
      <c r="AU985" s="82"/>
    </row>
    <row r="986" spans="1:47" s="47" customFormat="1">
      <c r="A986" s="76"/>
      <c r="O986" s="82"/>
      <c r="P986" s="82"/>
      <c r="Q986" s="82"/>
      <c r="R986" s="82"/>
      <c r="S986" s="82"/>
      <c r="T986" s="82"/>
      <c r="U986" s="82"/>
      <c r="V986" s="82"/>
      <c r="W986" s="82"/>
      <c r="X986" s="82"/>
      <c r="Y986" s="82"/>
      <c r="Z986" s="82"/>
      <c r="AA986" s="82"/>
      <c r="AB986" s="82"/>
      <c r="AC986" s="82"/>
      <c r="AD986" s="82"/>
      <c r="AE986" s="82"/>
      <c r="AF986" s="82"/>
      <c r="AG986" s="82"/>
      <c r="AH986" s="82"/>
      <c r="AI986" s="82"/>
      <c r="AJ986" s="82"/>
      <c r="AK986" s="82"/>
      <c r="AL986" s="82"/>
      <c r="AM986" s="82"/>
      <c r="AN986" s="82"/>
      <c r="AO986" s="82"/>
      <c r="AP986" s="82"/>
      <c r="AQ986" s="82"/>
      <c r="AR986" s="82"/>
      <c r="AS986" s="82"/>
      <c r="AT986" s="82"/>
      <c r="AU986" s="82"/>
    </row>
    <row r="987" spans="1:47" s="47" customFormat="1">
      <c r="A987" s="76"/>
      <c r="O987" s="82"/>
      <c r="P987" s="82"/>
      <c r="Q987" s="82"/>
      <c r="R987" s="82"/>
      <c r="S987" s="82"/>
      <c r="T987" s="82"/>
      <c r="U987" s="82"/>
      <c r="V987" s="82"/>
      <c r="W987" s="82"/>
      <c r="X987" s="82"/>
      <c r="Y987" s="82"/>
      <c r="Z987" s="82"/>
      <c r="AA987" s="82"/>
      <c r="AB987" s="82"/>
      <c r="AC987" s="82"/>
      <c r="AD987" s="82"/>
      <c r="AE987" s="82"/>
      <c r="AF987" s="82"/>
      <c r="AG987" s="82"/>
      <c r="AH987" s="82"/>
      <c r="AI987" s="82"/>
      <c r="AJ987" s="82"/>
      <c r="AK987" s="82"/>
      <c r="AL987" s="82"/>
      <c r="AM987" s="82"/>
      <c r="AN987" s="82"/>
      <c r="AO987" s="82"/>
      <c r="AP987" s="82"/>
      <c r="AQ987" s="82"/>
      <c r="AR987" s="82"/>
      <c r="AS987" s="82"/>
      <c r="AT987" s="82"/>
      <c r="AU987" s="82"/>
    </row>
    <row r="988" spans="1:47" s="47" customFormat="1">
      <c r="A988" s="76"/>
      <c r="O988" s="82"/>
      <c r="P988" s="82"/>
      <c r="Q988" s="82"/>
      <c r="R988" s="82"/>
      <c r="S988" s="82"/>
      <c r="T988" s="82"/>
      <c r="U988" s="82"/>
      <c r="V988" s="82"/>
      <c r="W988" s="82"/>
      <c r="X988" s="82"/>
      <c r="Y988" s="82"/>
      <c r="Z988" s="82"/>
      <c r="AA988" s="82"/>
      <c r="AB988" s="82"/>
      <c r="AC988" s="82"/>
      <c r="AD988" s="82"/>
      <c r="AE988" s="82"/>
      <c r="AF988" s="82"/>
      <c r="AG988" s="82"/>
      <c r="AH988" s="82"/>
      <c r="AI988" s="82"/>
      <c r="AJ988" s="82"/>
      <c r="AK988" s="82"/>
      <c r="AL988" s="82"/>
      <c r="AM988" s="82"/>
      <c r="AN988" s="82"/>
      <c r="AO988" s="82"/>
      <c r="AP988" s="82"/>
      <c r="AQ988" s="82"/>
      <c r="AR988" s="82"/>
      <c r="AS988" s="82"/>
      <c r="AT988" s="82"/>
      <c r="AU988" s="82"/>
    </row>
    <row r="989" spans="1:47" s="47" customFormat="1">
      <c r="A989" s="76"/>
      <c r="O989" s="82"/>
      <c r="P989" s="82"/>
      <c r="Q989" s="82"/>
      <c r="R989" s="82"/>
      <c r="S989" s="82"/>
      <c r="T989" s="82"/>
      <c r="U989" s="82"/>
      <c r="V989" s="82"/>
      <c r="W989" s="82"/>
      <c r="X989" s="82"/>
      <c r="Y989" s="82"/>
      <c r="Z989" s="82"/>
      <c r="AA989" s="82"/>
      <c r="AB989" s="82"/>
      <c r="AC989" s="82"/>
      <c r="AD989" s="82"/>
      <c r="AE989" s="82"/>
      <c r="AF989" s="82"/>
      <c r="AG989" s="82"/>
      <c r="AH989" s="82"/>
      <c r="AI989" s="82"/>
      <c r="AJ989" s="82"/>
      <c r="AK989" s="82"/>
      <c r="AL989" s="82"/>
      <c r="AM989" s="82"/>
      <c r="AN989" s="82"/>
      <c r="AO989" s="82"/>
      <c r="AP989" s="82"/>
      <c r="AQ989" s="82"/>
      <c r="AR989" s="82"/>
      <c r="AS989" s="82"/>
      <c r="AT989" s="82"/>
      <c r="AU989" s="82"/>
    </row>
    <row r="990" spans="1:47" s="47" customFormat="1">
      <c r="A990" s="76"/>
      <c r="O990" s="82"/>
      <c r="P990" s="82"/>
      <c r="Q990" s="82"/>
      <c r="R990" s="82"/>
      <c r="S990" s="82"/>
      <c r="T990" s="82"/>
      <c r="U990" s="82"/>
      <c r="V990" s="82"/>
      <c r="W990" s="82"/>
      <c r="X990" s="82"/>
      <c r="Y990" s="82"/>
      <c r="Z990" s="82"/>
      <c r="AA990" s="82"/>
      <c r="AB990" s="82"/>
      <c r="AC990" s="82"/>
      <c r="AD990" s="82"/>
      <c r="AE990" s="82"/>
      <c r="AF990" s="82"/>
      <c r="AG990" s="82"/>
      <c r="AH990" s="82"/>
      <c r="AI990" s="82"/>
      <c r="AJ990" s="82"/>
      <c r="AK990" s="82"/>
      <c r="AL990" s="82"/>
      <c r="AM990" s="82"/>
      <c r="AN990" s="82"/>
      <c r="AO990" s="82"/>
      <c r="AP990" s="82"/>
      <c r="AQ990" s="82"/>
      <c r="AR990" s="82"/>
      <c r="AS990" s="82"/>
      <c r="AT990" s="82"/>
      <c r="AU990" s="82"/>
    </row>
    <row r="991" spans="1:47" s="47" customFormat="1">
      <c r="A991" s="76"/>
      <c r="O991" s="82"/>
      <c r="P991" s="82"/>
      <c r="Q991" s="82"/>
      <c r="R991" s="82"/>
      <c r="S991" s="82"/>
      <c r="T991" s="82"/>
      <c r="U991" s="82"/>
      <c r="V991" s="82"/>
      <c r="W991" s="82"/>
      <c r="X991" s="82"/>
      <c r="Y991" s="82"/>
      <c r="Z991" s="82"/>
      <c r="AA991" s="82"/>
      <c r="AB991" s="82"/>
      <c r="AC991" s="82"/>
      <c r="AD991" s="82"/>
      <c r="AE991" s="82"/>
      <c r="AF991" s="82"/>
      <c r="AG991" s="82"/>
      <c r="AH991" s="82"/>
      <c r="AI991" s="82"/>
      <c r="AJ991" s="82"/>
      <c r="AK991" s="82"/>
      <c r="AL991" s="82"/>
      <c r="AM991" s="82"/>
      <c r="AN991" s="82"/>
      <c r="AO991" s="82"/>
      <c r="AP991" s="82"/>
      <c r="AQ991" s="82"/>
      <c r="AR991" s="82"/>
      <c r="AS991" s="82"/>
      <c r="AT991" s="82"/>
      <c r="AU991" s="82"/>
    </row>
    <row r="992" spans="1:47" s="47" customFormat="1">
      <c r="A992" s="76"/>
      <c r="O992" s="82"/>
      <c r="P992" s="82"/>
      <c r="Q992" s="82"/>
      <c r="R992" s="82"/>
      <c r="S992" s="82"/>
      <c r="T992" s="82"/>
      <c r="U992" s="82"/>
      <c r="V992" s="82"/>
      <c r="W992" s="82"/>
      <c r="X992" s="82"/>
      <c r="Y992" s="82"/>
      <c r="Z992" s="82"/>
      <c r="AA992" s="82"/>
      <c r="AB992" s="82"/>
      <c r="AC992" s="82"/>
      <c r="AD992" s="82"/>
      <c r="AE992" s="82"/>
      <c r="AF992" s="82"/>
      <c r="AG992" s="82"/>
      <c r="AH992" s="82"/>
      <c r="AI992" s="82"/>
      <c r="AJ992" s="82"/>
      <c r="AK992" s="82"/>
      <c r="AL992" s="82"/>
      <c r="AM992" s="82"/>
      <c r="AN992" s="82"/>
      <c r="AO992" s="82"/>
      <c r="AP992" s="82"/>
      <c r="AQ992" s="82"/>
      <c r="AR992" s="82"/>
      <c r="AS992" s="82"/>
      <c r="AT992" s="82"/>
      <c r="AU992" s="82"/>
    </row>
    <row r="993" spans="1:47" s="47" customFormat="1">
      <c r="A993" s="76"/>
      <c r="O993" s="82"/>
      <c r="P993" s="82"/>
      <c r="Q993" s="82"/>
      <c r="R993" s="82"/>
      <c r="S993" s="82"/>
      <c r="T993" s="82"/>
      <c r="U993" s="82"/>
      <c r="V993" s="82"/>
      <c r="W993" s="82"/>
      <c r="X993" s="82"/>
      <c r="Y993" s="82"/>
      <c r="Z993" s="82"/>
      <c r="AA993" s="82"/>
      <c r="AB993" s="82"/>
      <c r="AC993" s="82"/>
      <c r="AD993" s="82"/>
      <c r="AE993" s="82"/>
      <c r="AF993" s="82"/>
      <c r="AG993" s="82"/>
      <c r="AH993" s="82"/>
      <c r="AI993" s="82"/>
      <c r="AJ993" s="82"/>
      <c r="AK993" s="82"/>
      <c r="AL993" s="82"/>
      <c r="AM993" s="82"/>
      <c r="AN993" s="82"/>
      <c r="AO993" s="82"/>
      <c r="AP993" s="82"/>
      <c r="AQ993" s="82"/>
      <c r="AR993" s="82"/>
      <c r="AS993" s="82"/>
      <c r="AT993" s="82"/>
      <c r="AU993" s="82"/>
    </row>
    <row r="994" spans="1:47" s="47" customFormat="1">
      <c r="A994" s="76"/>
      <c r="O994" s="82"/>
      <c r="P994" s="82"/>
      <c r="Q994" s="82"/>
      <c r="R994" s="82"/>
      <c r="S994" s="82"/>
      <c r="T994" s="82"/>
      <c r="U994" s="82"/>
      <c r="V994" s="82"/>
      <c r="W994" s="82"/>
      <c r="X994" s="82"/>
      <c r="Y994" s="82"/>
      <c r="Z994" s="82"/>
      <c r="AA994" s="82"/>
      <c r="AB994" s="82"/>
      <c r="AC994" s="82"/>
      <c r="AD994" s="82"/>
      <c r="AE994" s="82"/>
      <c r="AF994" s="82"/>
      <c r="AG994" s="82"/>
      <c r="AH994" s="82"/>
      <c r="AI994" s="82"/>
      <c r="AJ994" s="82"/>
      <c r="AK994" s="82"/>
      <c r="AL994" s="82"/>
      <c r="AM994" s="82"/>
      <c r="AN994" s="82"/>
      <c r="AO994" s="82"/>
      <c r="AP994" s="82"/>
      <c r="AQ994" s="82"/>
      <c r="AR994" s="82"/>
      <c r="AS994" s="82"/>
      <c r="AT994" s="82"/>
      <c r="AU994" s="82"/>
    </row>
    <row r="995" spans="1:47" s="47" customFormat="1">
      <c r="A995" s="76"/>
      <c r="O995" s="82"/>
      <c r="P995" s="82"/>
      <c r="Q995" s="82"/>
      <c r="R995" s="82"/>
      <c r="S995" s="82"/>
      <c r="T995" s="82"/>
      <c r="U995" s="82"/>
      <c r="V995" s="82"/>
      <c r="W995" s="82"/>
      <c r="X995" s="82"/>
      <c r="Y995" s="82"/>
      <c r="Z995" s="82"/>
      <c r="AA995" s="82"/>
      <c r="AB995" s="82"/>
      <c r="AC995" s="82"/>
      <c r="AD995" s="82"/>
      <c r="AE995" s="82"/>
      <c r="AF995" s="82"/>
      <c r="AG995" s="82"/>
      <c r="AH995" s="82"/>
      <c r="AI995" s="82"/>
      <c r="AJ995" s="82"/>
      <c r="AK995" s="82"/>
      <c r="AL995" s="82"/>
      <c r="AM995" s="82"/>
      <c r="AN995" s="82"/>
      <c r="AO995" s="82"/>
      <c r="AP995" s="82"/>
      <c r="AQ995" s="82"/>
      <c r="AR995" s="82"/>
      <c r="AS995" s="82"/>
      <c r="AT995" s="82"/>
      <c r="AU995" s="82"/>
    </row>
    <row r="996" spans="1:47" s="47" customFormat="1">
      <c r="A996" s="76"/>
      <c r="O996" s="82"/>
      <c r="P996" s="82"/>
      <c r="Q996" s="82"/>
      <c r="R996" s="82"/>
      <c r="S996" s="82"/>
      <c r="T996" s="82"/>
      <c r="U996" s="82"/>
      <c r="V996" s="82"/>
      <c r="W996" s="82"/>
      <c r="X996" s="82"/>
      <c r="Y996" s="82"/>
      <c r="Z996" s="82"/>
      <c r="AA996" s="82"/>
      <c r="AB996" s="82"/>
      <c r="AC996" s="82"/>
      <c r="AD996" s="82"/>
      <c r="AE996" s="82"/>
      <c r="AF996" s="82"/>
      <c r="AG996" s="82"/>
      <c r="AH996" s="82"/>
      <c r="AI996" s="82"/>
      <c r="AJ996" s="82"/>
      <c r="AK996" s="82"/>
      <c r="AL996" s="82"/>
      <c r="AM996" s="82"/>
      <c r="AN996" s="82"/>
      <c r="AO996" s="82"/>
      <c r="AP996" s="82"/>
      <c r="AQ996" s="82"/>
      <c r="AR996" s="82"/>
      <c r="AS996" s="82"/>
      <c r="AT996" s="82"/>
      <c r="AU996" s="82"/>
    </row>
    <row r="997" spans="1:47" s="47" customFormat="1">
      <c r="A997" s="76"/>
      <c r="O997" s="82"/>
      <c r="P997" s="82"/>
      <c r="Q997" s="82"/>
      <c r="R997" s="82"/>
      <c r="S997" s="82"/>
      <c r="T997" s="82"/>
      <c r="U997" s="82"/>
      <c r="V997" s="82"/>
      <c r="W997" s="82"/>
      <c r="X997" s="82"/>
      <c r="Y997" s="82"/>
      <c r="Z997" s="82"/>
      <c r="AA997" s="82"/>
      <c r="AB997" s="82"/>
      <c r="AC997" s="82"/>
      <c r="AD997" s="82"/>
      <c r="AE997" s="82"/>
      <c r="AF997" s="82"/>
      <c r="AG997" s="82"/>
      <c r="AH997" s="82"/>
      <c r="AI997" s="82"/>
      <c r="AJ997" s="82"/>
      <c r="AK997" s="82"/>
      <c r="AL997" s="82"/>
      <c r="AM997" s="82"/>
      <c r="AN997" s="82"/>
      <c r="AO997" s="82"/>
      <c r="AP997" s="82"/>
      <c r="AQ997" s="82"/>
      <c r="AR997" s="82"/>
      <c r="AS997" s="82"/>
      <c r="AT997" s="82"/>
      <c r="AU997" s="82"/>
    </row>
    <row r="998" spans="1:47" s="47" customFormat="1">
      <c r="A998" s="76"/>
      <c r="O998" s="82"/>
      <c r="P998" s="82"/>
      <c r="Q998" s="82"/>
      <c r="R998" s="82"/>
      <c r="S998" s="82"/>
      <c r="T998" s="82"/>
      <c r="U998" s="82"/>
      <c r="V998" s="82"/>
      <c r="W998" s="82"/>
      <c r="X998" s="82"/>
      <c r="Y998" s="82"/>
      <c r="Z998" s="82"/>
      <c r="AA998" s="82"/>
      <c r="AB998" s="82"/>
      <c r="AC998" s="82"/>
      <c r="AD998" s="82"/>
      <c r="AE998" s="82"/>
      <c r="AF998" s="82"/>
      <c r="AG998" s="82"/>
      <c r="AH998" s="82"/>
      <c r="AI998" s="82"/>
      <c r="AJ998" s="82"/>
      <c r="AK998" s="82"/>
      <c r="AL998" s="82"/>
      <c r="AM998" s="82"/>
      <c r="AN998" s="82"/>
      <c r="AO998" s="82"/>
      <c r="AP998" s="82"/>
      <c r="AQ998" s="82"/>
      <c r="AR998" s="82"/>
      <c r="AS998" s="82"/>
      <c r="AT998" s="82"/>
      <c r="AU998" s="82"/>
    </row>
    <row r="999" spans="1:47" s="47" customFormat="1">
      <c r="A999" s="76"/>
      <c r="O999" s="82"/>
      <c r="P999" s="82"/>
      <c r="Q999" s="82"/>
      <c r="R999" s="82"/>
      <c r="S999" s="82"/>
      <c r="T999" s="82"/>
      <c r="U999" s="82"/>
      <c r="V999" s="82"/>
      <c r="W999" s="82"/>
      <c r="X999" s="82"/>
      <c r="Y999" s="82"/>
      <c r="Z999" s="82"/>
      <c r="AA999" s="82"/>
      <c r="AB999" s="82"/>
      <c r="AC999" s="82"/>
      <c r="AD999" s="82"/>
      <c r="AE999" s="82"/>
      <c r="AF999" s="82"/>
      <c r="AG999" s="82"/>
      <c r="AH999" s="82"/>
      <c r="AI999" s="82"/>
      <c r="AJ999" s="82"/>
      <c r="AK999" s="82"/>
      <c r="AL999" s="82"/>
      <c r="AM999" s="82"/>
      <c r="AN999" s="82"/>
      <c r="AO999" s="82"/>
      <c r="AP999" s="82"/>
      <c r="AQ999" s="82"/>
      <c r="AR999" s="82"/>
      <c r="AS999" s="82"/>
      <c r="AT999" s="82"/>
      <c r="AU999" s="82"/>
    </row>
    <row r="1000" spans="1:47" s="47" customFormat="1">
      <c r="A1000" s="76"/>
      <c r="O1000" s="82"/>
      <c r="P1000" s="82"/>
      <c r="Q1000" s="82"/>
      <c r="R1000" s="82"/>
      <c r="S1000" s="82"/>
      <c r="T1000" s="82"/>
      <c r="U1000" s="82"/>
      <c r="V1000" s="82"/>
      <c r="W1000" s="82"/>
      <c r="X1000" s="82"/>
      <c r="Y1000" s="82"/>
      <c r="Z1000" s="82"/>
      <c r="AA1000" s="82"/>
      <c r="AB1000" s="82"/>
      <c r="AC1000" s="82"/>
      <c r="AD1000" s="82"/>
      <c r="AE1000" s="82"/>
      <c r="AF1000" s="82"/>
      <c r="AG1000" s="82"/>
      <c r="AH1000" s="82"/>
      <c r="AI1000" s="82"/>
      <c r="AJ1000" s="82"/>
      <c r="AK1000" s="82"/>
      <c r="AL1000" s="82"/>
      <c r="AM1000" s="82"/>
      <c r="AN1000" s="82"/>
      <c r="AO1000" s="82"/>
      <c r="AP1000" s="82"/>
      <c r="AQ1000" s="82"/>
      <c r="AR1000" s="82"/>
      <c r="AS1000" s="82"/>
      <c r="AT1000" s="82"/>
      <c r="AU1000" s="82"/>
    </row>
    <row r="1001" spans="1:47" s="47" customFormat="1">
      <c r="A1001" s="76"/>
      <c r="O1001" s="82"/>
      <c r="P1001" s="82"/>
      <c r="Q1001" s="82"/>
      <c r="R1001" s="82"/>
      <c r="S1001" s="82"/>
      <c r="T1001" s="82"/>
      <c r="U1001" s="82"/>
      <c r="V1001" s="82"/>
      <c r="W1001" s="82"/>
      <c r="X1001" s="82"/>
      <c r="Y1001" s="82"/>
      <c r="Z1001" s="82"/>
      <c r="AA1001" s="82"/>
      <c r="AB1001" s="82"/>
      <c r="AC1001" s="82"/>
      <c r="AD1001" s="82"/>
      <c r="AE1001" s="82"/>
      <c r="AF1001" s="82"/>
      <c r="AG1001" s="82"/>
      <c r="AH1001" s="82"/>
      <c r="AI1001" s="82"/>
      <c r="AJ1001" s="82"/>
      <c r="AK1001" s="82"/>
      <c r="AL1001" s="82"/>
      <c r="AM1001" s="82"/>
      <c r="AN1001" s="82"/>
      <c r="AO1001" s="82"/>
      <c r="AP1001" s="82"/>
      <c r="AQ1001" s="82"/>
      <c r="AR1001" s="82"/>
      <c r="AS1001" s="82"/>
      <c r="AT1001" s="82"/>
      <c r="AU1001" s="82"/>
    </row>
    <row r="1002" spans="1:47" s="47" customFormat="1">
      <c r="A1002" s="76"/>
      <c r="O1002" s="82"/>
      <c r="P1002" s="82"/>
      <c r="Q1002" s="82"/>
      <c r="R1002" s="82"/>
      <c r="S1002" s="82"/>
      <c r="T1002" s="82"/>
      <c r="U1002" s="82"/>
      <c r="V1002" s="82"/>
      <c r="W1002" s="82"/>
      <c r="X1002" s="82"/>
      <c r="Y1002" s="82"/>
      <c r="Z1002" s="82"/>
      <c r="AA1002" s="82"/>
      <c r="AB1002" s="82"/>
      <c r="AC1002" s="82"/>
      <c r="AD1002" s="82"/>
      <c r="AE1002" s="82"/>
      <c r="AF1002" s="82"/>
      <c r="AG1002" s="82"/>
      <c r="AH1002" s="82"/>
      <c r="AI1002" s="82"/>
      <c r="AJ1002" s="82"/>
      <c r="AK1002" s="82"/>
      <c r="AL1002" s="82"/>
      <c r="AM1002" s="82"/>
      <c r="AN1002" s="82"/>
      <c r="AO1002" s="82"/>
      <c r="AP1002" s="82"/>
      <c r="AQ1002" s="82"/>
      <c r="AR1002" s="82"/>
      <c r="AS1002" s="82"/>
      <c r="AT1002" s="82"/>
      <c r="AU1002" s="82"/>
    </row>
    <row r="1003" spans="1:47" s="47" customFormat="1">
      <c r="A1003" s="76"/>
      <c r="O1003" s="82"/>
      <c r="P1003" s="82"/>
      <c r="Q1003" s="82"/>
      <c r="R1003" s="82"/>
      <c r="S1003" s="82"/>
      <c r="T1003" s="82"/>
      <c r="U1003" s="82"/>
      <c r="V1003" s="82"/>
      <c r="W1003" s="82"/>
      <c r="X1003" s="82"/>
      <c r="Y1003" s="82"/>
      <c r="Z1003" s="82"/>
      <c r="AA1003" s="82"/>
      <c r="AB1003" s="82"/>
      <c r="AC1003" s="82"/>
      <c r="AD1003" s="82"/>
      <c r="AE1003" s="82"/>
      <c r="AF1003" s="82"/>
      <c r="AG1003" s="82"/>
      <c r="AH1003" s="82"/>
      <c r="AI1003" s="82"/>
      <c r="AJ1003" s="82"/>
      <c r="AK1003" s="82"/>
      <c r="AL1003" s="82"/>
      <c r="AM1003" s="82"/>
      <c r="AN1003" s="82"/>
      <c r="AO1003" s="82"/>
      <c r="AP1003" s="82"/>
      <c r="AQ1003" s="82"/>
      <c r="AR1003" s="82"/>
      <c r="AS1003" s="82"/>
      <c r="AT1003" s="82"/>
      <c r="AU1003" s="82"/>
    </row>
    <row r="1004" spans="1:47" s="47" customFormat="1">
      <c r="A1004" s="76"/>
      <c r="O1004" s="82"/>
      <c r="P1004" s="82"/>
      <c r="Q1004" s="82"/>
      <c r="R1004" s="82"/>
      <c r="S1004" s="82"/>
      <c r="T1004" s="82"/>
      <c r="U1004" s="82"/>
      <c r="V1004" s="82"/>
      <c r="W1004" s="82"/>
      <c r="X1004" s="82"/>
      <c r="Y1004" s="82"/>
      <c r="Z1004" s="82"/>
      <c r="AA1004" s="82"/>
      <c r="AB1004" s="82"/>
      <c r="AC1004" s="82"/>
      <c r="AD1004" s="82"/>
      <c r="AE1004" s="82"/>
      <c r="AF1004" s="82"/>
      <c r="AG1004" s="82"/>
      <c r="AH1004" s="82"/>
      <c r="AI1004" s="82"/>
      <c r="AJ1004" s="82"/>
      <c r="AK1004" s="82"/>
      <c r="AL1004" s="82"/>
      <c r="AM1004" s="82"/>
      <c r="AN1004" s="82"/>
      <c r="AO1004" s="82"/>
      <c r="AP1004" s="82"/>
      <c r="AQ1004" s="82"/>
      <c r="AR1004" s="82"/>
      <c r="AS1004" s="82"/>
      <c r="AT1004" s="82"/>
      <c r="AU1004" s="82"/>
    </row>
    <row r="1005" spans="1:47" s="47" customFormat="1">
      <c r="A1005" s="76"/>
      <c r="O1005" s="82"/>
      <c r="P1005" s="82"/>
      <c r="Q1005" s="82"/>
      <c r="R1005" s="82"/>
      <c r="S1005" s="82"/>
      <c r="T1005" s="82"/>
      <c r="U1005" s="82"/>
      <c r="V1005" s="82"/>
      <c r="W1005" s="82"/>
      <c r="X1005" s="82"/>
      <c r="Y1005" s="82"/>
      <c r="Z1005" s="82"/>
      <c r="AA1005" s="82"/>
      <c r="AB1005" s="82"/>
      <c r="AC1005" s="82"/>
      <c r="AD1005" s="82"/>
      <c r="AE1005" s="82"/>
      <c r="AF1005" s="82"/>
      <c r="AG1005" s="82"/>
      <c r="AH1005" s="82"/>
      <c r="AI1005" s="82"/>
      <c r="AJ1005" s="82"/>
      <c r="AK1005" s="82"/>
      <c r="AL1005" s="82"/>
      <c r="AM1005" s="82"/>
      <c r="AN1005" s="82"/>
      <c r="AO1005" s="82"/>
      <c r="AP1005" s="82"/>
      <c r="AQ1005" s="82"/>
      <c r="AR1005" s="82"/>
      <c r="AS1005" s="82"/>
      <c r="AT1005" s="82"/>
      <c r="AU1005" s="82"/>
    </row>
    <row r="1006" spans="1:47" s="47" customFormat="1">
      <c r="A1006" s="76"/>
      <c r="O1006" s="82"/>
      <c r="P1006" s="82"/>
      <c r="Q1006" s="82"/>
      <c r="R1006" s="82"/>
      <c r="S1006" s="82"/>
      <c r="T1006" s="82"/>
      <c r="U1006" s="82"/>
      <c r="V1006" s="82"/>
      <c r="W1006" s="82"/>
      <c r="X1006" s="82"/>
      <c r="Y1006" s="82"/>
      <c r="Z1006" s="82"/>
      <c r="AA1006" s="82"/>
      <c r="AB1006" s="82"/>
      <c r="AC1006" s="82"/>
      <c r="AD1006" s="82"/>
      <c r="AE1006" s="82"/>
      <c r="AF1006" s="82"/>
      <c r="AG1006" s="82"/>
      <c r="AH1006" s="82"/>
      <c r="AI1006" s="82"/>
      <c r="AJ1006" s="82"/>
      <c r="AK1006" s="82"/>
      <c r="AL1006" s="82"/>
      <c r="AM1006" s="82"/>
      <c r="AN1006" s="82"/>
      <c r="AO1006" s="82"/>
      <c r="AP1006" s="82"/>
      <c r="AQ1006" s="82"/>
      <c r="AR1006" s="82"/>
      <c r="AS1006" s="82"/>
      <c r="AT1006" s="82"/>
      <c r="AU1006" s="82"/>
    </row>
    <row r="1007" spans="1:47" s="47" customFormat="1">
      <c r="A1007" s="76"/>
      <c r="O1007" s="82"/>
      <c r="P1007" s="82"/>
      <c r="Q1007" s="82"/>
      <c r="R1007" s="82"/>
      <c r="S1007" s="82"/>
      <c r="T1007" s="82"/>
      <c r="U1007" s="82"/>
      <c r="V1007" s="82"/>
      <c r="W1007" s="82"/>
      <c r="X1007" s="82"/>
      <c r="Y1007" s="82"/>
      <c r="Z1007" s="82"/>
      <c r="AA1007" s="82"/>
      <c r="AB1007" s="82"/>
      <c r="AC1007" s="82"/>
      <c r="AD1007" s="82"/>
      <c r="AE1007" s="82"/>
      <c r="AF1007" s="82"/>
      <c r="AG1007" s="82"/>
      <c r="AH1007" s="82"/>
      <c r="AI1007" s="82"/>
      <c r="AJ1007" s="82"/>
      <c r="AK1007" s="82"/>
      <c r="AL1007" s="82"/>
      <c r="AM1007" s="82"/>
      <c r="AN1007" s="82"/>
      <c r="AO1007" s="82"/>
      <c r="AP1007" s="82"/>
      <c r="AQ1007" s="82"/>
      <c r="AR1007" s="82"/>
      <c r="AS1007" s="82"/>
      <c r="AT1007" s="82"/>
      <c r="AU1007" s="82"/>
    </row>
    <row r="1008" spans="1:47" s="47" customFormat="1">
      <c r="A1008" s="76"/>
      <c r="O1008" s="82"/>
      <c r="P1008" s="82"/>
      <c r="Q1008" s="82"/>
      <c r="R1008" s="82"/>
      <c r="S1008" s="82"/>
      <c r="T1008" s="82"/>
      <c r="U1008" s="82"/>
      <c r="V1008" s="82"/>
      <c r="W1008" s="82"/>
      <c r="X1008" s="82"/>
      <c r="Y1008" s="82"/>
      <c r="Z1008" s="82"/>
      <c r="AA1008" s="82"/>
      <c r="AB1008" s="82"/>
      <c r="AC1008" s="82"/>
      <c r="AD1008" s="82"/>
      <c r="AE1008" s="82"/>
      <c r="AF1008" s="82"/>
      <c r="AG1008" s="82"/>
      <c r="AH1008" s="82"/>
      <c r="AI1008" s="82"/>
      <c r="AJ1008" s="82"/>
      <c r="AK1008" s="82"/>
      <c r="AL1008" s="82"/>
      <c r="AM1008" s="82"/>
      <c r="AN1008" s="82"/>
      <c r="AO1008" s="82"/>
      <c r="AP1008" s="82"/>
      <c r="AQ1008" s="82"/>
      <c r="AR1008" s="82"/>
      <c r="AS1008" s="82"/>
      <c r="AT1008" s="82"/>
      <c r="AU1008" s="82"/>
    </row>
    <row r="1009" spans="1:47" s="47" customFormat="1">
      <c r="A1009" s="76"/>
      <c r="O1009" s="82"/>
      <c r="P1009" s="82"/>
      <c r="Q1009" s="82"/>
      <c r="R1009" s="82"/>
      <c r="S1009" s="82"/>
      <c r="T1009" s="82"/>
      <c r="U1009" s="82"/>
      <c r="V1009" s="82"/>
      <c r="W1009" s="82"/>
      <c r="X1009" s="82"/>
      <c r="Y1009" s="82"/>
      <c r="Z1009" s="82"/>
      <c r="AA1009" s="82"/>
      <c r="AB1009" s="82"/>
      <c r="AC1009" s="82"/>
      <c r="AD1009" s="82"/>
      <c r="AE1009" s="82"/>
      <c r="AF1009" s="82"/>
      <c r="AG1009" s="82"/>
      <c r="AH1009" s="82"/>
      <c r="AI1009" s="82"/>
      <c r="AJ1009" s="82"/>
      <c r="AK1009" s="82"/>
      <c r="AL1009" s="82"/>
      <c r="AM1009" s="82"/>
      <c r="AN1009" s="82"/>
      <c r="AO1009" s="82"/>
      <c r="AP1009" s="82"/>
      <c r="AQ1009" s="82"/>
      <c r="AR1009" s="82"/>
      <c r="AS1009" s="82"/>
      <c r="AT1009" s="82"/>
      <c r="AU1009" s="82"/>
    </row>
    <row r="1010" spans="1:47" s="47" customFormat="1">
      <c r="A1010" s="76"/>
      <c r="O1010" s="82"/>
      <c r="P1010" s="82"/>
      <c r="Q1010" s="82"/>
      <c r="R1010" s="82"/>
      <c r="S1010" s="82"/>
      <c r="T1010" s="82"/>
      <c r="U1010" s="82"/>
      <c r="V1010" s="82"/>
      <c r="W1010" s="82"/>
      <c r="X1010" s="82"/>
      <c r="Y1010" s="82"/>
      <c r="Z1010" s="82"/>
      <c r="AA1010" s="82"/>
      <c r="AB1010" s="82"/>
      <c r="AC1010" s="82"/>
      <c r="AD1010" s="82"/>
      <c r="AE1010" s="82"/>
      <c r="AF1010" s="82"/>
      <c r="AG1010" s="82"/>
      <c r="AH1010" s="82"/>
      <c r="AI1010" s="82"/>
      <c r="AJ1010" s="82"/>
      <c r="AK1010" s="82"/>
      <c r="AL1010" s="82"/>
      <c r="AM1010" s="82"/>
      <c r="AN1010" s="82"/>
      <c r="AO1010" s="82"/>
      <c r="AP1010" s="82"/>
      <c r="AQ1010" s="82"/>
      <c r="AR1010" s="82"/>
      <c r="AS1010" s="82"/>
      <c r="AT1010" s="82"/>
      <c r="AU1010" s="82"/>
    </row>
    <row r="1011" spans="1:47" s="47" customFormat="1">
      <c r="A1011" s="76"/>
      <c r="O1011" s="82"/>
      <c r="P1011" s="82"/>
      <c r="Q1011" s="82"/>
      <c r="R1011" s="82"/>
      <c r="S1011" s="82"/>
      <c r="T1011" s="82"/>
      <c r="U1011" s="82"/>
      <c r="V1011" s="82"/>
      <c r="W1011" s="82"/>
      <c r="X1011" s="82"/>
      <c r="Y1011" s="82"/>
      <c r="Z1011" s="82"/>
      <c r="AA1011" s="82"/>
      <c r="AB1011" s="82"/>
      <c r="AC1011" s="82"/>
      <c r="AD1011" s="82"/>
      <c r="AE1011" s="82"/>
      <c r="AF1011" s="82"/>
      <c r="AG1011" s="82"/>
      <c r="AH1011" s="82"/>
      <c r="AI1011" s="82"/>
      <c r="AJ1011" s="82"/>
      <c r="AK1011" s="82"/>
      <c r="AL1011" s="82"/>
      <c r="AM1011" s="82"/>
      <c r="AN1011" s="82"/>
      <c r="AO1011" s="82"/>
      <c r="AP1011" s="82"/>
      <c r="AQ1011" s="82"/>
      <c r="AR1011" s="82"/>
      <c r="AS1011" s="82"/>
      <c r="AT1011" s="82"/>
      <c r="AU1011" s="82"/>
    </row>
    <row r="1012" spans="1:47" s="47" customFormat="1">
      <c r="A1012" s="76"/>
      <c r="O1012" s="82"/>
      <c r="P1012" s="82"/>
      <c r="Q1012" s="82"/>
      <c r="R1012" s="82"/>
      <c r="S1012" s="82"/>
      <c r="T1012" s="82"/>
      <c r="U1012" s="82"/>
      <c r="V1012" s="82"/>
      <c r="W1012" s="82"/>
      <c r="X1012" s="82"/>
      <c r="Y1012" s="82"/>
      <c r="Z1012" s="82"/>
      <c r="AA1012" s="82"/>
      <c r="AB1012" s="82"/>
      <c r="AC1012" s="82"/>
      <c r="AD1012" s="82"/>
      <c r="AE1012" s="82"/>
      <c r="AF1012" s="82"/>
      <c r="AG1012" s="82"/>
      <c r="AH1012" s="82"/>
      <c r="AI1012" s="82"/>
      <c r="AJ1012" s="82"/>
      <c r="AK1012" s="82"/>
      <c r="AL1012" s="82"/>
      <c r="AM1012" s="82"/>
      <c r="AN1012" s="82"/>
      <c r="AO1012" s="82"/>
      <c r="AP1012" s="82"/>
      <c r="AQ1012" s="82"/>
      <c r="AR1012" s="82"/>
      <c r="AS1012" s="82"/>
      <c r="AT1012" s="82"/>
      <c r="AU1012" s="82"/>
    </row>
    <row r="1013" spans="1:47" s="47" customFormat="1">
      <c r="A1013" s="76"/>
      <c r="O1013" s="82"/>
      <c r="P1013" s="82"/>
      <c r="Q1013" s="82"/>
      <c r="R1013" s="82"/>
      <c r="S1013" s="82"/>
      <c r="T1013" s="82"/>
      <c r="U1013" s="82"/>
      <c r="V1013" s="82"/>
      <c r="W1013" s="82"/>
      <c r="X1013" s="82"/>
      <c r="Y1013" s="82"/>
      <c r="Z1013" s="82"/>
      <c r="AA1013" s="82"/>
      <c r="AB1013" s="82"/>
      <c r="AC1013" s="82"/>
      <c r="AD1013" s="82"/>
      <c r="AE1013" s="82"/>
      <c r="AF1013" s="82"/>
      <c r="AG1013" s="82"/>
      <c r="AH1013" s="82"/>
      <c r="AI1013" s="82"/>
      <c r="AJ1013" s="82"/>
      <c r="AK1013" s="82"/>
      <c r="AL1013" s="82"/>
      <c r="AM1013" s="82"/>
      <c r="AN1013" s="82"/>
      <c r="AO1013" s="82"/>
      <c r="AP1013" s="82"/>
      <c r="AQ1013" s="82"/>
      <c r="AR1013" s="82"/>
      <c r="AS1013" s="82"/>
      <c r="AT1013" s="82"/>
      <c r="AU1013" s="82"/>
    </row>
    <row r="1014" spans="1:47" s="47" customFormat="1">
      <c r="A1014" s="76"/>
      <c r="O1014" s="82"/>
      <c r="P1014" s="82"/>
      <c r="Q1014" s="82"/>
      <c r="R1014" s="82"/>
      <c r="S1014" s="82"/>
      <c r="T1014" s="82"/>
      <c r="U1014" s="82"/>
      <c r="V1014" s="82"/>
      <c r="W1014" s="82"/>
      <c r="X1014" s="82"/>
      <c r="Y1014" s="82"/>
      <c r="Z1014" s="82"/>
      <c r="AA1014" s="82"/>
      <c r="AB1014" s="82"/>
      <c r="AC1014" s="82"/>
      <c r="AD1014" s="82"/>
      <c r="AE1014" s="82"/>
      <c r="AF1014" s="82"/>
      <c r="AG1014" s="82"/>
      <c r="AH1014" s="82"/>
      <c r="AI1014" s="82"/>
      <c r="AJ1014" s="82"/>
      <c r="AK1014" s="82"/>
      <c r="AL1014" s="82"/>
      <c r="AM1014" s="82"/>
      <c r="AN1014" s="82"/>
      <c r="AO1014" s="82"/>
      <c r="AP1014" s="82"/>
      <c r="AQ1014" s="82"/>
      <c r="AR1014" s="82"/>
      <c r="AS1014" s="82"/>
      <c r="AT1014" s="82"/>
      <c r="AU1014" s="82"/>
    </row>
    <row r="1015" spans="1:47" s="47" customFormat="1">
      <c r="A1015" s="76"/>
      <c r="O1015" s="82"/>
      <c r="P1015" s="82"/>
      <c r="Q1015" s="82"/>
      <c r="R1015" s="82"/>
      <c r="S1015" s="82"/>
      <c r="T1015" s="82"/>
      <c r="U1015" s="82"/>
      <c r="V1015" s="82"/>
      <c r="W1015" s="82"/>
      <c r="X1015" s="82"/>
      <c r="Y1015" s="82"/>
      <c r="Z1015" s="82"/>
      <c r="AA1015" s="82"/>
      <c r="AB1015" s="82"/>
      <c r="AC1015" s="82"/>
      <c r="AD1015" s="82"/>
      <c r="AE1015" s="82"/>
      <c r="AF1015" s="82"/>
      <c r="AG1015" s="82"/>
      <c r="AH1015" s="82"/>
      <c r="AI1015" s="82"/>
      <c r="AJ1015" s="82"/>
      <c r="AK1015" s="82"/>
      <c r="AL1015" s="82"/>
      <c r="AM1015" s="82"/>
      <c r="AN1015" s="82"/>
      <c r="AO1015" s="82"/>
      <c r="AP1015" s="82"/>
      <c r="AQ1015" s="82"/>
      <c r="AR1015" s="82"/>
      <c r="AS1015" s="82"/>
      <c r="AT1015" s="82"/>
      <c r="AU1015" s="82"/>
    </row>
    <row r="1016" spans="1:47" s="47" customFormat="1">
      <c r="A1016" s="76"/>
      <c r="O1016" s="82"/>
      <c r="P1016" s="82"/>
      <c r="Q1016" s="82"/>
      <c r="R1016" s="82"/>
      <c r="S1016" s="82"/>
      <c r="T1016" s="82"/>
      <c r="U1016" s="82"/>
      <c r="V1016" s="82"/>
      <c r="W1016" s="82"/>
      <c r="X1016" s="82"/>
      <c r="Y1016" s="82"/>
      <c r="Z1016" s="82"/>
      <c r="AA1016" s="82"/>
      <c r="AB1016" s="82"/>
      <c r="AC1016" s="82"/>
      <c r="AD1016" s="82"/>
      <c r="AE1016" s="82"/>
      <c r="AF1016" s="82"/>
      <c r="AG1016" s="82"/>
      <c r="AH1016" s="82"/>
      <c r="AI1016" s="82"/>
      <c r="AJ1016" s="82"/>
      <c r="AK1016" s="82"/>
      <c r="AL1016" s="82"/>
      <c r="AM1016" s="82"/>
      <c r="AN1016" s="82"/>
      <c r="AO1016" s="82"/>
      <c r="AP1016" s="82"/>
      <c r="AQ1016" s="82"/>
      <c r="AR1016" s="82"/>
      <c r="AS1016" s="82"/>
      <c r="AT1016" s="82"/>
      <c r="AU1016" s="82"/>
    </row>
    <row r="1017" spans="1:47" s="47" customFormat="1">
      <c r="A1017" s="76"/>
      <c r="O1017" s="82"/>
      <c r="P1017" s="82"/>
      <c r="Q1017" s="82"/>
      <c r="R1017" s="82"/>
      <c r="S1017" s="82"/>
      <c r="T1017" s="82"/>
      <c r="U1017" s="82"/>
      <c r="V1017" s="82"/>
      <c r="W1017" s="82"/>
      <c r="X1017" s="82"/>
      <c r="Y1017" s="82"/>
      <c r="Z1017" s="82"/>
      <c r="AA1017" s="82"/>
      <c r="AB1017" s="82"/>
      <c r="AC1017" s="82"/>
      <c r="AD1017" s="82"/>
      <c r="AE1017" s="82"/>
      <c r="AF1017" s="82"/>
      <c r="AG1017" s="82"/>
      <c r="AH1017" s="82"/>
      <c r="AI1017" s="82"/>
      <c r="AJ1017" s="82"/>
      <c r="AK1017" s="82"/>
      <c r="AL1017" s="82"/>
      <c r="AM1017" s="82"/>
      <c r="AN1017" s="82"/>
      <c r="AO1017" s="82"/>
      <c r="AP1017" s="82"/>
      <c r="AQ1017" s="82"/>
      <c r="AR1017" s="82"/>
      <c r="AS1017" s="82"/>
      <c r="AT1017" s="82"/>
      <c r="AU1017" s="82"/>
    </row>
    <row r="1018" spans="1:47" s="47" customFormat="1">
      <c r="A1018" s="76"/>
      <c r="O1018" s="82"/>
      <c r="P1018" s="82"/>
      <c r="Q1018" s="82"/>
      <c r="R1018" s="82"/>
      <c r="S1018" s="82"/>
      <c r="T1018" s="82"/>
      <c r="U1018" s="82"/>
      <c r="V1018" s="82"/>
      <c r="W1018" s="82"/>
      <c r="X1018" s="82"/>
      <c r="Y1018" s="82"/>
      <c r="Z1018" s="82"/>
      <c r="AA1018" s="82"/>
      <c r="AB1018" s="82"/>
      <c r="AC1018" s="82"/>
      <c r="AD1018" s="82"/>
      <c r="AE1018" s="82"/>
      <c r="AF1018" s="82"/>
      <c r="AG1018" s="82"/>
      <c r="AH1018" s="82"/>
      <c r="AI1018" s="82"/>
      <c r="AJ1018" s="82"/>
      <c r="AK1018" s="82"/>
      <c r="AL1018" s="82"/>
      <c r="AM1018" s="82"/>
      <c r="AN1018" s="82"/>
      <c r="AO1018" s="82"/>
      <c r="AP1018" s="82"/>
      <c r="AQ1018" s="82"/>
      <c r="AR1018" s="82"/>
      <c r="AS1018" s="82"/>
      <c r="AT1018" s="82"/>
      <c r="AU1018" s="82"/>
    </row>
    <row r="1019" spans="1:47" s="47" customFormat="1">
      <c r="A1019" s="76"/>
      <c r="O1019" s="82"/>
      <c r="P1019" s="82"/>
      <c r="Q1019" s="82"/>
      <c r="R1019" s="82"/>
      <c r="S1019" s="82"/>
      <c r="T1019" s="82"/>
      <c r="U1019" s="82"/>
      <c r="V1019" s="82"/>
      <c r="W1019" s="82"/>
      <c r="X1019" s="82"/>
      <c r="Y1019" s="82"/>
      <c r="Z1019" s="82"/>
      <c r="AA1019" s="82"/>
      <c r="AB1019" s="82"/>
      <c r="AC1019" s="82"/>
      <c r="AD1019" s="82"/>
      <c r="AE1019" s="82"/>
      <c r="AF1019" s="82"/>
      <c r="AG1019" s="82"/>
      <c r="AH1019" s="82"/>
      <c r="AI1019" s="82"/>
      <c r="AJ1019" s="82"/>
      <c r="AK1019" s="82"/>
      <c r="AL1019" s="82"/>
      <c r="AM1019" s="82"/>
      <c r="AN1019" s="82"/>
      <c r="AO1019" s="82"/>
      <c r="AP1019" s="82"/>
      <c r="AQ1019" s="82"/>
      <c r="AR1019" s="82"/>
      <c r="AS1019" s="82"/>
      <c r="AT1019" s="82"/>
      <c r="AU1019" s="82"/>
    </row>
    <row r="1020" spans="1:47" s="47" customFormat="1">
      <c r="A1020" s="76"/>
      <c r="O1020" s="82"/>
      <c r="P1020" s="82"/>
      <c r="Q1020" s="82"/>
      <c r="R1020" s="82"/>
      <c r="S1020" s="82"/>
      <c r="T1020" s="82"/>
      <c r="U1020" s="82"/>
      <c r="V1020" s="82"/>
      <c r="W1020" s="82"/>
      <c r="X1020" s="82"/>
      <c r="Y1020" s="82"/>
      <c r="Z1020" s="82"/>
      <c r="AA1020" s="82"/>
      <c r="AB1020" s="82"/>
      <c r="AC1020" s="82"/>
      <c r="AD1020" s="82"/>
      <c r="AE1020" s="82"/>
      <c r="AF1020" s="82"/>
      <c r="AG1020" s="82"/>
      <c r="AH1020" s="82"/>
      <c r="AI1020" s="82"/>
      <c r="AJ1020" s="82"/>
      <c r="AK1020" s="82"/>
      <c r="AL1020" s="82"/>
      <c r="AM1020" s="82"/>
      <c r="AN1020" s="82"/>
      <c r="AO1020" s="82"/>
      <c r="AP1020" s="82"/>
      <c r="AQ1020" s="82"/>
      <c r="AR1020" s="82"/>
      <c r="AS1020" s="82"/>
      <c r="AT1020" s="82"/>
      <c r="AU1020" s="82"/>
    </row>
    <row r="1021" spans="1:47" s="47" customFormat="1">
      <c r="A1021" s="76"/>
      <c r="O1021" s="82"/>
      <c r="P1021" s="82"/>
      <c r="Q1021" s="82"/>
      <c r="R1021" s="82"/>
      <c r="S1021" s="82"/>
      <c r="T1021" s="82"/>
      <c r="U1021" s="82"/>
      <c r="V1021" s="82"/>
      <c r="W1021" s="82"/>
      <c r="X1021" s="82"/>
      <c r="Y1021" s="82"/>
      <c r="Z1021" s="82"/>
      <c r="AA1021" s="82"/>
      <c r="AB1021" s="82"/>
      <c r="AC1021" s="82"/>
      <c r="AD1021" s="82"/>
      <c r="AE1021" s="82"/>
      <c r="AF1021" s="82"/>
      <c r="AG1021" s="82"/>
      <c r="AH1021" s="82"/>
      <c r="AI1021" s="82"/>
      <c r="AJ1021" s="82"/>
      <c r="AK1021" s="82"/>
      <c r="AL1021" s="82"/>
      <c r="AM1021" s="82"/>
      <c r="AN1021" s="82"/>
      <c r="AO1021" s="82"/>
      <c r="AP1021" s="82"/>
      <c r="AQ1021" s="82"/>
      <c r="AR1021" s="82"/>
      <c r="AS1021" s="82"/>
      <c r="AT1021" s="82"/>
      <c r="AU1021" s="82"/>
    </row>
    <row r="1022" spans="1:47" s="47" customFormat="1">
      <c r="A1022" s="76"/>
      <c r="O1022" s="82"/>
      <c r="P1022" s="82"/>
      <c r="Q1022" s="82"/>
      <c r="R1022" s="82"/>
      <c r="S1022" s="82"/>
      <c r="T1022" s="82"/>
      <c r="U1022" s="82"/>
      <c r="V1022" s="82"/>
      <c r="W1022" s="82"/>
      <c r="X1022" s="82"/>
      <c r="Y1022" s="82"/>
      <c r="Z1022" s="82"/>
      <c r="AA1022" s="82"/>
      <c r="AB1022" s="82"/>
      <c r="AC1022" s="82"/>
      <c r="AD1022" s="82"/>
      <c r="AE1022" s="82"/>
      <c r="AF1022" s="82"/>
      <c r="AG1022" s="82"/>
      <c r="AH1022" s="82"/>
      <c r="AI1022" s="82"/>
      <c r="AJ1022" s="82"/>
      <c r="AK1022" s="82"/>
      <c r="AL1022" s="82"/>
      <c r="AM1022" s="82"/>
      <c r="AN1022" s="82"/>
      <c r="AO1022" s="82"/>
      <c r="AP1022" s="82"/>
      <c r="AQ1022" s="82"/>
      <c r="AR1022" s="82"/>
      <c r="AS1022" s="82"/>
      <c r="AT1022" s="82"/>
      <c r="AU1022" s="82"/>
    </row>
    <row r="1023" spans="1:47" s="47" customFormat="1">
      <c r="A1023" s="76"/>
      <c r="O1023" s="82"/>
      <c r="P1023" s="82"/>
      <c r="Q1023" s="82"/>
      <c r="R1023" s="82"/>
      <c r="S1023" s="82"/>
      <c r="T1023" s="82"/>
      <c r="U1023" s="82"/>
      <c r="V1023" s="82"/>
      <c r="W1023" s="82"/>
      <c r="X1023" s="82"/>
      <c r="Y1023" s="82"/>
      <c r="Z1023" s="82"/>
      <c r="AA1023" s="82"/>
      <c r="AB1023" s="82"/>
      <c r="AC1023" s="82"/>
      <c r="AD1023" s="82"/>
      <c r="AE1023" s="82"/>
      <c r="AF1023" s="82"/>
      <c r="AG1023" s="82"/>
      <c r="AH1023" s="82"/>
      <c r="AI1023" s="82"/>
      <c r="AJ1023" s="82"/>
      <c r="AK1023" s="82"/>
      <c r="AL1023" s="82"/>
      <c r="AM1023" s="82"/>
      <c r="AN1023" s="82"/>
      <c r="AO1023" s="82"/>
      <c r="AP1023" s="82"/>
      <c r="AQ1023" s="82"/>
      <c r="AR1023" s="82"/>
      <c r="AS1023" s="82"/>
      <c r="AT1023" s="82"/>
      <c r="AU1023" s="82"/>
    </row>
    <row r="1024" spans="1:47" s="47" customFormat="1">
      <c r="A1024" s="76"/>
      <c r="O1024" s="82"/>
      <c r="P1024" s="82"/>
      <c r="Q1024" s="82"/>
      <c r="R1024" s="82"/>
      <c r="S1024" s="82"/>
      <c r="T1024" s="82"/>
      <c r="U1024" s="82"/>
      <c r="V1024" s="82"/>
      <c r="W1024" s="82"/>
      <c r="X1024" s="82"/>
      <c r="Y1024" s="82"/>
      <c r="Z1024" s="82"/>
      <c r="AA1024" s="82"/>
      <c r="AB1024" s="82"/>
      <c r="AC1024" s="82"/>
      <c r="AD1024" s="82"/>
      <c r="AE1024" s="82"/>
      <c r="AF1024" s="82"/>
      <c r="AG1024" s="82"/>
      <c r="AH1024" s="82"/>
      <c r="AI1024" s="82"/>
      <c r="AJ1024" s="82"/>
      <c r="AK1024" s="82"/>
      <c r="AL1024" s="82"/>
      <c r="AM1024" s="82"/>
      <c r="AN1024" s="82"/>
      <c r="AO1024" s="82"/>
      <c r="AP1024" s="82"/>
      <c r="AQ1024" s="82"/>
      <c r="AR1024" s="82"/>
      <c r="AS1024" s="82"/>
      <c r="AT1024" s="82"/>
      <c r="AU1024" s="82"/>
    </row>
    <row r="1025" spans="1:47" s="47" customFormat="1">
      <c r="A1025" s="76"/>
      <c r="O1025" s="82"/>
      <c r="P1025" s="82"/>
      <c r="Q1025" s="82"/>
      <c r="R1025" s="82"/>
      <c r="S1025" s="82"/>
      <c r="T1025" s="82"/>
      <c r="U1025" s="82"/>
      <c r="V1025" s="82"/>
      <c r="W1025" s="82"/>
      <c r="X1025" s="82"/>
      <c r="Y1025" s="82"/>
      <c r="Z1025" s="82"/>
      <c r="AA1025" s="82"/>
      <c r="AB1025" s="82"/>
      <c r="AC1025" s="82"/>
      <c r="AD1025" s="82"/>
      <c r="AE1025" s="82"/>
      <c r="AF1025" s="82"/>
      <c r="AG1025" s="82"/>
      <c r="AH1025" s="82"/>
      <c r="AI1025" s="82"/>
      <c r="AJ1025" s="82"/>
      <c r="AK1025" s="82"/>
      <c r="AL1025" s="82"/>
      <c r="AM1025" s="82"/>
      <c r="AN1025" s="82"/>
      <c r="AO1025" s="82"/>
      <c r="AP1025" s="82"/>
      <c r="AQ1025" s="82"/>
      <c r="AR1025" s="82"/>
      <c r="AS1025" s="82"/>
      <c r="AT1025" s="82"/>
      <c r="AU1025" s="82"/>
    </row>
    <row r="1026" spans="1:47" s="47" customFormat="1">
      <c r="A1026" s="76"/>
      <c r="O1026" s="82"/>
      <c r="P1026" s="82"/>
      <c r="Q1026" s="82"/>
      <c r="R1026" s="82"/>
      <c r="S1026" s="82"/>
      <c r="T1026" s="82"/>
      <c r="U1026" s="82"/>
      <c r="V1026" s="82"/>
      <c r="W1026" s="82"/>
      <c r="X1026" s="82"/>
      <c r="Y1026" s="82"/>
      <c r="Z1026" s="82"/>
      <c r="AA1026" s="82"/>
      <c r="AB1026" s="82"/>
      <c r="AC1026" s="82"/>
      <c r="AD1026" s="82"/>
      <c r="AE1026" s="82"/>
      <c r="AF1026" s="82"/>
      <c r="AG1026" s="82"/>
      <c r="AH1026" s="82"/>
      <c r="AI1026" s="82"/>
      <c r="AJ1026" s="82"/>
      <c r="AK1026" s="82"/>
      <c r="AL1026" s="82"/>
      <c r="AM1026" s="82"/>
      <c r="AN1026" s="82"/>
      <c r="AO1026" s="82"/>
      <c r="AP1026" s="82"/>
      <c r="AQ1026" s="82"/>
      <c r="AR1026" s="82"/>
      <c r="AS1026" s="82"/>
      <c r="AT1026" s="82"/>
      <c r="AU1026" s="82"/>
    </row>
    <row r="1027" spans="1:47" s="47" customFormat="1">
      <c r="A1027" s="76"/>
      <c r="O1027" s="82"/>
      <c r="P1027" s="82"/>
      <c r="Q1027" s="82"/>
      <c r="R1027" s="82"/>
      <c r="S1027" s="82"/>
      <c r="T1027" s="82"/>
      <c r="U1027" s="82"/>
      <c r="V1027" s="82"/>
      <c r="W1027" s="82"/>
      <c r="X1027" s="82"/>
      <c r="Y1027" s="82"/>
      <c r="Z1027" s="82"/>
      <c r="AA1027" s="82"/>
      <c r="AB1027" s="82"/>
      <c r="AC1027" s="82"/>
      <c r="AD1027" s="82"/>
      <c r="AE1027" s="82"/>
      <c r="AF1027" s="82"/>
      <c r="AG1027" s="82"/>
      <c r="AH1027" s="82"/>
      <c r="AI1027" s="82"/>
      <c r="AJ1027" s="82"/>
      <c r="AK1027" s="82"/>
      <c r="AL1027" s="82"/>
      <c r="AM1027" s="82"/>
      <c r="AN1027" s="82"/>
      <c r="AO1027" s="82"/>
      <c r="AP1027" s="82"/>
      <c r="AQ1027" s="82"/>
      <c r="AR1027" s="82"/>
      <c r="AS1027" s="82"/>
      <c r="AT1027" s="82"/>
      <c r="AU1027" s="82"/>
    </row>
    <row r="1028" spans="1:47" s="47" customFormat="1">
      <c r="A1028" s="76"/>
      <c r="O1028" s="82"/>
      <c r="P1028" s="82"/>
      <c r="Q1028" s="82"/>
      <c r="R1028" s="82"/>
      <c r="S1028" s="82"/>
      <c r="T1028" s="82"/>
      <c r="U1028" s="82"/>
      <c r="V1028" s="82"/>
      <c r="W1028" s="82"/>
      <c r="X1028" s="82"/>
      <c r="Y1028" s="82"/>
      <c r="Z1028" s="82"/>
      <c r="AA1028" s="82"/>
      <c r="AB1028" s="82"/>
      <c r="AC1028" s="82"/>
      <c r="AD1028" s="82"/>
      <c r="AE1028" s="82"/>
      <c r="AF1028" s="82"/>
      <c r="AG1028" s="82"/>
      <c r="AH1028" s="82"/>
      <c r="AI1028" s="82"/>
      <c r="AJ1028" s="82"/>
      <c r="AK1028" s="82"/>
      <c r="AL1028" s="82"/>
      <c r="AM1028" s="82"/>
      <c r="AN1028" s="82"/>
      <c r="AO1028" s="82"/>
      <c r="AP1028" s="82"/>
      <c r="AQ1028" s="82"/>
      <c r="AR1028" s="82"/>
      <c r="AS1028" s="82"/>
      <c r="AT1028" s="82"/>
      <c r="AU1028" s="82"/>
    </row>
    <row r="1029" spans="1:47" s="47" customFormat="1">
      <c r="A1029" s="76"/>
      <c r="O1029" s="82"/>
      <c r="P1029" s="82"/>
      <c r="Q1029" s="82"/>
      <c r="R1029" s="82"/>
      <c r="S1029" s="82"/>
      <c r="T1029" s="82"/>
      <c r="U1029" s="82"/>
      <c r="V1029" s="82"/>
      <c r="W1029" s="82"/>
      <c r="X1029" s="82"/>
      <c r="Y1029" s="82"/>
      <c r="Z1029" s="82"/>
      <c r="AA1029" s="82"/>
      <c r="AB1029" s="82"/>
      <c r="AC1029" s="82"/>
      <c r="AD1029" s="82"/>
      <c r="AE1029" s="82"/>
      <c r="AF1029" s="82"/>
      <c r="AG1029" s="82"/>
      <c r="AH1029" s="82"/>
      <c r="AI1029" s="82"/>
      <c r="AJ1029" s="82"/>
      <c r="AK1029" s="82"/>
      <c r="AL1029" s="82"/>
      <c r="AM1029" s="82"/>
      <c r="AN1029" s="82"/>
      <c r="AO1029" s="82"/>
      <c r="AP1029" s="82"/>
      <c r="AQ1029" s="82"/>
      <c r="AR1029" s="82"/>
      <c r="AS1029" s="82"/>
      <c r="AT1029" s="82"/>
      <c r="AU1029" s="82"/>
    </row>
    <row r="1030" spans="1:47" s="47" customFormat="1">
      <c r="A1030" s="76"/>
      <c r="O1030" s="82"/>
      <c r="P1030" s="82"/>
      <c r="Q1030" s="82"/>
      <c r="R1030" s="82"/>
      <c r="S1030" s="82"/>
      <c r="T1030" s="82"/>
      <c r="U1030" s="82"/>
      <c r="V1030" s="82"/>
      <c r="W1030" s="82"/>
      <c r="X1030" s="82"/>
      <c r="Y1030" s="82"/>
      <c r="Z1030" s="82"/>
      <c r="AA1030" s="82"/>
      <c r="AB1030" s="82"/>
      <c r="AC1030" s="82"/>
      <c r="AD1030" s="82"/>
      <c r="AE1030" s="82"/>
      <c r="AF1030" s="82"/>
      <c r="AG1030" s="82"/>
      <c r="AH1030" s="82"/>
      <c r="AI1030" s="82"/>
      <c r="AJ1030" s="82"/>
      <c r="AK1030" s="82"/>
      <c r="AL1030" s="82"/>
      <c r="AM1030" s="82"/>
      <c r="AN1030" s="82"/>
      <c r="AO1030" s="82"/>
      <c r="AP1030" s="82"/>
      <c r="AQ1030" s="82"/>
      <c r="AR1030" s="82"/>
      <c r="AS1030" s="82"/>
      <c r="AT1030" s="82"/>
      <c r="AU1030" s="82"/>
    </row>
    <row r="1031" spans="1:47" s="47" customFormat="1">
      <c r="A1031" s="76"/>
      <c r="O1031" s="82"/>
      <c r="P1031" s="82"/>
      <c r="Q1031" s="82"/>
      <c r="R1031" s="82"/>
      <c r="S1031" s="82"/>
      <c r="T1031" s="82"/>
      <c r="U1031" s="82"/>
      <c r="V1031" s="82"/>
      <c r="W1031" s="82"/>
      <c r="X1031" s="82"/>
      <c r="Y1031" s="82"/>
      <c r="Z1031" s="82"/>
      <c r="AA1031" s="82"/>
      <c r="AB1031" s="82"/>
      <c r="AC1031" s="82"/>
      <c r="AD1031" s="82"/>
      <c r="AE1031" s="82"/>
      <c r="AF1031" s="82"/>
      <c r="AG1031" s="82"/>
      <c r="AH1031" s="82"/>
      <c r="AI1031" s="82"/>
      <c r="AJ1031" s="82"/>
      <c r="AK1031" s="82"/>
      <c r="AL1031" s="82"/>
      <c r="AM1031" s="82"/>
      <c r="AN1031" s="82"/>
      <c r="AO1031" s="82"/>
      <c r="AP1031" s="82"/>
      <c r="AQ1031" s="82"/>
      <c r="AR1031" s="82"/>
      <c r="AS1031" s="82"/>
      <c r="AT1031" s="82"/>
      <c r="AU1031" s="82"/>
    </row>
    <row r="1032" spans="1:47" s="47" customFormat="1">
      <c r="A1032" s="76"/>
      <c r="O1032" s="82"/>
      <c r="P1032" s="82"/>
      <c r="Q1032" s="82"/>
      <c r="R1032" s="82"/>
      <c r="S1032" s="82"/>
      <c r="T1032" s="82"/>
      <c r="U1032" s="82"/>
      <c r="V1032" s="82"/>
      <c r="W1032" s="82"/>
      <c r="X1032" s="82"/>
      <c r="Y1032" s="82"/>
      <c r="Z1032" s="82"/>
      <c r="AA1032" s="82"/>
      <c r="AB1032" s="82"/>
      <c r="AC1032" s="82"/>
      <c r="AD1032" s="82"/>
      <c r="AE1032" s="82"/>
      <c r="AF1032" s="82"/>
      <c r="AG1032" s="82"/>
      <c r="AH1032" s="82"/>
      <c r="AI1032" s="82"/>
      <c r="AJ1032" s="82"/>
      <c r="AK1032" s="82"/>
      <c r="AL1032" s="82"/>
      <c r="AM1032" s="82"/>
      <c r="AN1032" s="82"/>
      <c r="AO1032" s="82"/>
      <c r="AP1032" s="82"/>
      <c r="AQ1032" s="82"/>
      <c r="AR1032" s="82"/>
      <c r="AS1032" s="82"/>
      <c r="AT1032" s="82"/>
      <c r="AU1032" s="82"/>
    </row>
    <row r="1033" spans="1:47" s="47" customFormat="1">
      <c r="A1033" s="76"/>
      <c r="O1033" s="82"/>
      <c r="P1033" s="82"/>
      <c r="Q1033" s="82"/>
      <c r="R1033" s="82"/>
      <c r="S1033" s="82"/>
      <c r="T1033" s="82"/>
      <c r="U1033" s="82"/>
      <c r="V1033" s="82"/>
      <c r="W1033" s="82"/>
      <c r="X1033" s="82"/>
      <c r="Y1033" s="82"/>
      <c r="Z1033" s="82"/>
      <c r="AA1033" s="82"/>
      <c r="AB1033" s="82"/>
      <c r="AC1033" s="82"/>
      <c r="AD1033" s="82"/>
      <c r="AE1033" s="82"/>
      <c r="AF1033" s="82"/>
      <c r="AG1033" s="82"/>
      <c r="AH1033" s="82"/>
      <c r="AI1033" s="82"/>
      <c r="AJ1033" s="82"/>
      <c r="AK1033" s="82"/>
      <c r="AL1033" s="82"/>
      <c r="AM1033" s="82"/>
      <c r="AN1033" s="82"/>
      <c r="AO1033" s="82"/>
      <c r="AP1033" s="82"/>
      <c r="AQ1033" s="82"/>
      <c r="AR1033" s="82"/>
      <c r="AS1033" s="82"/>
      <c r="AT1033" s="82"/>
      <c r="AU1033" s="82"/>
    </row>
    <row r="1034" spans="1:47" s="47" customFormat="1">
      <c r="A1034" s="76"/>
      <c r="O1034" s="82"/>
      <c r="P1034" s="82"/>
      <c r="Q1034" s="82"/>
      <c r="R1034" s="82"/>
      <c r="S1034" s="82"/>
      <c r="T1034" s="82"/>
      <c r="U1034" s="82"/>
      <c r="V1034" s="82"/>
      <c r="W1034" s="82"/>
      <c r="X1034" s="82"/>
      <c r="Y1034" s="82"/>
      <c r="Z1034" s="82"/>
      <c r="AA1034" s="82"/>
      <c r="AB1034" s="82"/>
      <c r="AC1034" s="82"/>
      <c r="AD1034" s="82"/>
      <c r="AE1034" s="82"/>
      <c r="AF1034" s="82"/>
      <c r="AG1034" s="82"/>
      <c r="AH1034" s="82"/>
      <c r="AI1034" s="82"/>
      <c r="AJ1034" s="82"/>
      <c r="AK1034" s="82"/>
      <c r="AL1034" s="82"/>
      <c r="AM1034" s="82"/>
      <c r="AN1034" s="82"/>
      <c r="AO1034" s="82"/>
      <c r="AP1034" s="82"/>
      <c r="AQ1034" s="82"/>
      <c r="AR1034" s="82"/>
      <c r="AS1034" s="82"/>
      <c r="AT1034" s="82"/>
      <c r="AU1034" s="82"/>
    </row>
    <row r="1035" spans="1:47" s="47" customFormat="1">
      <c r="A1035" s="76"/>
      <c r="O1035" s="82"/>
      <c r="P1035" s="82"/>
      <c r="Q1035" s="82"/>
      <c r="R1035" s="82"/>
      <c r="S1035" s="82"/>
      <c r="T1035" s="82"/>
      <c r="U1035" s="82"/>
      <c r="V1035" s="82"/>
      <c r="W1035" s="82"/>
      <c r="X1035" s="82"/>
      <c r="Y1035" s="82"/>
      <c r="Z1035" s="82"/>
      <c r="AA1035" s="82"/>
      <c r="AB1035" s="82"/>
      <c r="AC1035" s="82"/>
      <c r="AD1035" s="82"/>
      <c r="AE1035" s="82"/>
      <c r="AF1035" s="82"/>
      <c r="AG1035" s="82"/>
      <c r="AH1035" s="82"/>
      <c r="AI1035" s="82"/>
      <c r="AJ1035" s="82"/>
      <c r="AK1035" s="82"/>
      <c r="AL1035" s="82"/>
      <c r="AM1035" s="82"/>
      <c r="AN1035" s="82"/>
      <c r="AO1035" s="82"/>
      <c r="AP1035" s="82"/>
      <c r="AQ1035" s="82"/>
      <c r="AR1035" s="82"/>
      <c r="AS1035" s="82"/>
      <c r="AT1035" s="82"/>
      <c r="AU1035" s="82"/>
    </row>
    <row r="1036" spans="1:47" s="47" customFormat="1">
      <c r="A1036" s="76"/>
      <c r="O1036" s="82"/>
      <c r="P1036" s="82"/>
      <c r="Q1036" s="82"/>
      <c r="R1036" s="82"/>
      <c r="S1036" s="82"/>
      <c r="T1036" s="82"/>
      <c r="U1036" s="82"/>
      <c r="V1036" s="82"/>
      <c r="W1036" s="82"/>
      <c r="X1036" s="82"/>
      <c r="Y1036" s="82"/>
      <c r="Z1036" s="82"/>
      <c r="AA1036" s="82"/>
      <c r="AB1036" s="82"/>
      <c r="AC1036" s="82"/>
      <c r="AD1036" s="82"/>
      <c r="AE1036" s="82"/>
      <c r="AF1036" s="82"/>
      <c r="AG1036" s="82"/>
      <c r="AH1036" s="82"/>
      <c r="AI1036" s="82"/>
      <c r="AJ1036" s="82"/>
      <c r="AK1036" s="82"/>
      <c r="AL1036" s="82"/>
      <c r="AM1036" s="82"/>
      <c r="AN1036" s="82"/>
      <c r="AO1036" s="82"/>
      <c r="AP1036" s="82"/>
      <c r="AQ1036" s="82"/>
      <c r="AR1036" s="82"/>
      <c r="AS1036" s="82"/>
      <c r="AT1036" s="82"/>
      <c r="AU1036" s="82"/>
    </row>
    <row r="1037" spans="1:47" s="47" customFormat="1">
      <c r="A1037" s="76"/>
      <c r="O1037" s="82"/>
      <c r="P1037" s="82"/>
      <c r="Q1037" s="82"/>
      <c r="R1037" s="82"/>
      <c r="S1037" s="82"/>
      <c r="T1037" s="82"/>
      <c r="U1037" s="82"/>
      <c r="V1037" s="82"/>
      <c r="W1037" s="82"/>
      <c r="X1037" s="82"/>
      <c r="Y1037" s="82"/>
      <c r="Z1037" s="82"/>
      <c r="AA1037" s="82"/>
      <c r="AB1037" s="82"/>
      <c r="AC1037" s="82"/>
      <c r="AD1037" s="82"/>
      <c r="AE1037" s="82"/>
      <c r="AF1037" s="82"/>
      <c r="AG1037" s="82"/>
      <c r="AH1037" s="82"/>
      <c r="AI1037" s="82"/>
      <c r="AJ1037" s="82"/>
      <c r="AK1037" s="82"/>
      <c r="AL1037" s="82"/>
      <c r="AM1037" s="82"/>
      <c r="AN1037" s="82"/>
      <c r="AO1037" s="82"/>
      <c r="AP1037" s="82"/>
      <c r="AQ1037" s="82"/>
      <c r="AR1037" s="82"/>
      <c r="AS1037" s="82"/>
      <c r="AT1037" s="82"/>
      <c r="AU1037" s="82"/>
    </row>
    <row r="1038" spans="1:47" s="47" customFormat="1">
      <c r="A1038" s="76"/>
      <c r="O1038" s="82"/>
      <c r="P1038" s="82"/>
      <c r="Q1038" s="82"/>
      <c r="R1038" s="82"/>
      <c r="S1038" s="82"/>
      <c r="T1038" s="82"/>
      <c r="U1038" s="82"/>
      <c r="V1038" s="82"/>
      <c r="W1038" s="82"/>
      <c r="X1038" s="82"/>
      <c r="Y1038" s="82"/>
      <c r="Z1038" s="82"/>
      <c r="AA1038" s="82"/>
      <c r="AB1038" s="82"/>
      <c r="AC1038" s="82"/>
      <c r="AD1038" s="82"/>
      <c r="AE1038" s="82"/>
      <c r="AF1038" s="82"/>
      <c r="AG1038" s="82"/>
      <c r="AH1038" s="82"/>
      <c r="AI1038" s="82"/>
      <c r="AJ1038" s="82"/>
      <c r="AK1038" s="82"/>
      <c r="AL1038" s="82"/>
      <c r="AM1038" s="82"/>
      <c r="AN1038" s="82"/>
      <c r="AO1038" s="82"/>
      <c r="AP1038" s="82"/>
      <c r="AQ1038" s="82"/>
      <c r="AR1038" s="82"/>
      <c r="AS1038" s="82"/>
      <c r="AT1038" s="82"/>
      <c r="AU1038" s="82"/>
    </row>
    <row r="1039" spans="1:47" s="47" customFormat="1">
      <c r="A1039" s="76"/>
      <c r="O1039" s="82"/>
      <c r="P1039" s="82"/>
      <c r="Q1039" s="82"/>
      <c r="R1039" s="82"/>
      <c r="S1039" s="82"/>
      <c r="T1039" s="82"/>
      <c r="U1039" s="82"/>
      <c r="V1039" s="82"/>
      <c r="W1039" s="82"/>
      <c r="X1039" s="82"/>
      <c r="Y1039" s="82"/>
      <c r="Z1039" s="82"/>
      <c r="AA1039" s="82"/>
      <c r="AB1039" s="82"/>
      <c r="AC1039" s="82"/>
      <c r="AD1039" s="82"/>
      <c r="AE1039" s="82"/>
      <c r="AF1039" s="82"/>
      <c r="AG1039" s="82"/>
      <c r="AH1039" s="82"/>
      <c r="AI1039" s="82"/>
      <c r="AJ1039" s="82"/>
      <c r="AK1039" s="82"/>
      <c r="AL1039" s="82"/>
      <c r="AM1039" s="82"/>
      <c r="AN1039" s="82"/>
      <c r="AO1039" s="82"/>
      <c r="AP1039" s="82"/>
      <c r="AQ1039" s="82"/>
      <c r="AR1039" s="82"/>
      <c r="AS1039" s="82"/>
      <c r="AT1039" s="82"/>
      <c r="AU1039" s="82"/>
    </row>
    <row r="1040" spans="1:47" s="47" customFormat="1">
      <c r="A1040" s="76"/>
      <c r="O1040" s="82"/>
      <c r="P1040" s="82"/>
      <c r="Q1040" s="82"/>
      <c r="R1040" s="82"/>
      <c r="S1040" s="82"/>
      <c r="T1040" s="82"/>
      <c r="U1040" s="82"/>
      <c r="V1040" s="82"/>
      <c r="W1040" s="82"/>
      <c r="X1040" s="82"/>
      <c r="Y1040" s="82"/>
      <c r="Z1040" s="82"/>
      <c r="AA1040" s="82"/>
      <c r="AB1040" s="82"/>
      <c r="AC1040" s="82"/>
      <c r="AD1040" s="82"/>
      <c r="AE1040" s="82"/>
      <c r="AF1040" s="82"/>
      <c r="AG1040" s="82"/>
      <c r="AH1040" s="82"/>
      <c r="AI1040" s="82"/>
      <c r="AJ1040" s="82"/>
      <c r="AK1040" s="82"/>
      <c r="AL1040" s="82"/>
      <c r="AM1040" s="82"/>
      <c r="AN1040" s="82"/>
      <c r="AO1040" s="82"/>
      <c r="AP1040" s="82"/>
      <c r="AQ1040" s="82"/>
      <c r="AR1040" s="82"/>
      <c r="AS1040" s="82"/>
      <c r="AT1040" s="82"/>
      <c r="AU1040" s="82"/>
    </row>
    <row r="1041" spans="1:47" s="47" customFormat="1">
      <c r="A1041" s="76"/>
      <c r="O1041" s="82"/>
      <c r="P1041" s="82"/>
      <c r="Q1041" s="82"/>
      <c r="R1041" s="82"/>
      <c r="S1041" s="82"/>
      <c r="T1041" s="82"/>
      <c r="U1041" s="82"/>
      <c r="V1041" s="82"/>
      <c r="W1041" s="82"/>
      <c r="X1041" s="82"/>
      <c r="Y1041" s="82"/>
      <c r="Z1041" s="82"/>
      <c r="AA1041" s="82"/>
      <c r="AB1041" s="82"/>
      <c r="AC1041" s="82"/>
      <c r="AD1041" s="82"/>
      <c r="AE1041" s="82"/>
      <c r="AF1041" s="82"/>
      <c r="AG1041" s="82"/>
      <c r="AH1041" s="82"/>
      <c r="AI1041" s="82"/>
      <c r="AJ1041" s="82"/>
      <c r="AK1041" s="82"/>
      <c r="AL1041" s="82"/>
      <c r="AM1041" s="82"/>
      <c r="AN1041" s="82"/>
      <c r="AO1041" s="82"/>
      <c r="AP1041" s="82"/>
      <c r="AQ1041" s="82"/>
      <c r="AR1041" s="82"/>
      <c r="AS1041" s="82"/>
      <c r="AT1041" s="82"/>
      <c r="AU1041" s="82"/>
    </row>
    <row r="1042" spans="1:47" s="47" customFormat="1">
      <c r="A1042" s="76"/>
      <c r="O1042" s="82"/>
      <c r="P1042" s="82"/>
      <c r="Q1042" s="82"/>
      <c r="R1042" s="82"/>
      <c r="S1042" s="82"/>
      <c r="T1042" s="82"/>
      <c r="U1042" s="82"/>
      <c r="V1042" s="82"/>
      <c r="W1042" s="82"/>
      <c r="X1042" s="82"/>
      <c r="Y1042" s="82"/>
      <c r="Z1042" s="82"/>
      <c r="AA1042" s="82"/>
      <c r="AB1042" s="82"/>
      <c r="AC1042" s="82"/>
      <c r="AD1042" s="82"/>
      <c r="AE1042" s="82"/>
      <c r="AF1042" s="82"/>
      <c r="AG1042" s="82"/>
      <c r="AH1042" s="82"/>
      <c r="AI1042" s="82"/>
      <c r="AJ1042" s="82"/>
      <c r="AK1042" s="82"/>
      <c r="AL1042" s="82"/>
      <c r="AM1042" s="82"/>
      <c r="AN1042" s="82"/>
      <c r="AO1042" s="82"/>
      <c r="AP1042" s="82"/>
      <c r="AQ1042" s="82"/>
      <c r="AR1042" s="82"/>
      <c r="AS1042" s="82"/>
      <c r="AT1042" s="82"/>
      <c r="AU1042" s="82"/>
    </row>
    <row r="1043" spans="1:47" s="47" customFormat="1">
      <c r="A1043" s="76"/>
      <c r="O1043" s="82"/>
      <c r="P1043" s="82"/>
      <c r="Q1043" s="82"/>
      <c r="R1043" s="82"/>
      <c r="S1043" s="82"/>
      <c r="T1043" s="82"/>
      <c r="U1043" s="82"/>
      <c r="V1043" s="82"/>
      <c r="W1043" s="82"/>
      <c r="X1043" s="82"/>
      <c r="Y1043" s="82"/>
      <c r="Z1043" s="82"/>
      <c r="AA1043" s="82"/>
      <c r="AB1043" s="82"/>
      <c r="AC1043" s="82"/>
      <c r="AD1043" s="82"/>
      <c r="AE1043" s="82"/>
      <c r="AF1043" s="82"/>
      <c r="AG1043" s="82"/>
      <c r="AH1043" s="82"/>
      <c r="AI1043" s="82"/>
      <c r="AJ1043" s="82"/>
      <c r="AK1043" s="82"/>
      <c r="AL1043" s="82"/>
      <c r="AM1043" s="82"/>
      <c r="AN1043" s="82"/>
      <c r="AO1043" s="82"/>
      <c r="AP1043" s="82"/>
      <c r="AQ1043" s="82"/>
      <c r="AR1043" s="82"/>
      <c r="AS1043" s="82"/>
      <c r="AT1043" s="82"/>
      <c r="AU1043" s="82"/>
    </row>
    <row r="1044" spans="1:47" s="47" customFormat="1">
      <c r="A1044" s="76"/>
      <c r="O1044" s="82"/>
      <c r="P1044" s="82"/>
      <c r="Q1044" s="82"/>
      <c r="R1044" s="82"/>
      <c r="S1044" s="82"/>
      <c r="T1044" s="82"/>
      <c r="U1044" s="82"/>
      <c r="V1044" s="82"/>
      <c r="W1044" s="82"/>
      <c r="X1044" s="82"/>
      <c r="Y1044" s="82"/>
      <c r="Z1044" s="82"/>
      <c r="AA1044" s="82"/>
      <c r="AB1044" s="82"/>
      <c r="AC1044" s="82"/>
      <c r="AD1044" s="82"/>
      <c r="AE1044" s="82"/>
      <c r="AF1044" s="82"/>
      <c r="AG1044" s="82"/>
      <c r="AH1044" s="82"/>
      <c r="AI1044" s="82"/>
      <c r="AJ1044" s="82"/>
      <c r="AK1044" s="82"/>
      <c r="AL1044" s="82"/>
      <c r="AM1044" s="82"/>
      <c r="AN1044" s="82"/>
      <c r="AO1044" s="82"/>
      <c r="AP1044" s="82"/>
      <c r="AQ1044" s="82"/>
      <c r="AR1044" s="82"/>
      <c r="AS1044" s="82"/>
      <c r="AT1044" s="82"/>
      <c r="AU1044" s="82"/>
    </row>
    <row r="1045" spans="1:47" s="47" customFormat="1">
      <c r="A1045" s="76"/>
      <c r="O1045" s="82"/>
      <c r="P1045" s="82"/>
      <c r="Q1045" s="82"/>
      <c r="R1045" s="82"/>
      <c r="S1045" s="82"/>
      <c r="T1045" s="82"/>
      <c r="U1045" s="82"/>
      <c r="V1045" s="82"/>
      <c r="W1045" s="82"/>
      <c r="X1045" s="82"/>
      <c r="Y1045" s="82"/>
      <c r="Z1045" s="82"/>
      <c r="AA1045" s="82"/>
      <c r="AB1045" s="82"/>
      <c r="AC1045" s="82"/>
      <c r="AD1045" s="82"/>
      <c r="AE1045" s="82"/>
      <c r="AF1045" s="82"/>
      <c r="AG1045" s="82"/>
      <c r="AH1045" s="82"/>
      <c r="AI1045" s="82"/>
      <c r="AJ1045" s="82"/>
      <c r="AK1045" s="82"/>
      <c r="AL1045" s="82"/>
      <c r="AM1045" s="82"/>
      <c r="AN1045" s="82"/>
      <c r="AO1045" s="82"/>
      <c r="AP1045" s="82"/>
      <c r="AQ1045" s="82"/>
      <c r="AR1045" s="82"/>
      <c r="AS1045" s="82"/>
      <c r="AT1045" s="82"/>
      <c r="AU1045" s="82"/>
    </row>
    <row r="1046" spans="1:47" s="47" customFormat="1">
      <c r="A1046" s="76"/>
      <c r="O1046" s="82"/>
      <c r="P1046" s="82"/>
      <c r="Q1046" s="82"/>
      <c r="R1046" s="82"/>
      <c r="S1046" s="82"/>
      <c r="T1046" s="82"/>
      <c r="U1046" s="82"/>
      <c r="V1046" s="82"/>
      <c r="W1046" s="82"/>
      <c r="X1046" s="82"/>
      <c r="Y1046" s="82"/>
      <c r="Z1046" s="82"/>
      <c r="AA1046" s="82"/>
      <c r="AB1046" s="82"/>
      <c r="AC1046" s="82"/>
      <c r="AD1046" s="82"/>
      <c r="AE1046" s="82"/>
      <c r="AF1046" s="82"/>
      <c r="AG1046" s="82"/>
      <c r="AH1046" s="82"/>
      <c r="AI1046" s="82"/>
      <c r="AJ1046" s="82"/>
      <c r="AK1046" s="82"/>
      <c r="AL1046" s="82"/>
      <c r="AM1046" s="82"/>
      <c r="AN1046" s="82"/>
      <c r="AO1046" s="82"/>
      <c r="AP1046" s="82"/>
      <c r="AQ1046" s="82"/>
      <c r="AR1046" s="82"/>
      <c r="AS1046" s="82"/>
      <c r="AT1046" s="82"/>
      <c r="AU1046" s="82"/>
    </row>
    <row r="1047" spans="1:47" s="47" customFormat="1">
      <c r="A1047" s="76"/>
      <c r="O1047" s="82"/>
      <c r="P1047" s="82"/>
      <c r="Q1047" s="82"/>
      <c r="R1047" s="82"/>
      <c r="S1047" s="82"/>
      <c r="T1047" s="82"/>
      <c r="U1047" s="82"/>
      <c r="V1047" s="82"/>
      <c r="W1047" s="82"/>
      <c r="X1047" s="82"/>
      <c r="Y1047" s="82"/>
      <c r="Z1047" s="82"/>
      <c r="AA1047" s="82"/>
      <c r="AB1047" s="82"/>
      <c r="AC1047" s="82"/>
      <c r="AD1047" s="82"/>
      <c r="AE1047" s="82"/>
      <c r="AF1047" s="82"/>
      <c r="AG1047" s="82"/>
      <c r="AH1047" s="82"/>
      <c r="AI1047" s="82"/>
      <c r="AJ1047" s="82"/>
      <c r="AK1047" s="82"/>
      <c r="AL1047" s="82"/>
      <c r="AM1047" s="82"/>
      <c r="AN1047" s="82"/>
      <c r="AO1047" s="82"/>
      <c r="AP1047" s="82"/>
      <c r="AQ1047" s="82"/>
      <c r="AR1047" s="82"/>
      <c r="AS1047" s="82"/>
      <c r="AT1047" s="82"/>
      <c r="AU1047" s="82"/>
    </row>
    <row r="1048" spans="1:47" s="47" customFormat="1">
      <c r="A1048" s="76"/>
      <c r="O1048" s="82"/>
      <c r="P1048" s="82"/>
      <c r="Q1048" s="82"/>
      <c r="R1048" s="82"/>
      <c r="S1048" s="82"/>
      <c r="T1048" s="82"/>
      <c r="U1048" s="82"/>
      <c r="V1048" s="82"/>
      <c r="W1048" s="82"/>
      <c r="X1048" s="82"/>
      <c r="Y1048" s="82"/>
      <c r="Z1048" s="82"/>
      <c r="AA1048" s="82"/>
      <c r="AB1048" s="82"/>
      <c r="AC1048" s="82"/>
      <c r="AD1048" s="82"/>
      <c r="AE1048" s="82"/>
      <c r="AF1048" s="82"/>
      <c r="AG1048" s="82"/>
      <c r="AH1048" s="82"/>
      <c r="AI1048" s="82"/>
      <c r="AJ1048" s="82"/>
      <c r="AK1048" s="82"/>
      <c r="AL1048" s="82"/>
      <c r="AM1048" s="82"/>
      <c r="AN1048" s="82"/>
      <c r="AO1048" s="82"/>
      <c r="AP1048" s="82"/>
      <c r="AQ1048" s="82"/>
      <c r="AR1048" s="82"/>
      <c r="AS1048" s="82"/>
      <c r="AT1048" s="82"/>
      <c r="AU1048" s="82"/>
    </row>
    <row r="1049" spans="1:47" s="47" customFormat="1">
      <c r="A1049" s="76"/>
      <c r="O1049" s="82"/>
      <c r="P1049" s="82"/>
      <c r="Q1049" s="82"/>
      <c r="R1049" s="82"/>
      <c r="S1049" s="82"/>
      <c r="T1049" s="82"/>
      <c r="U1049" s="82"/>
      <c r="V1049" s="82"/>
      <c r="W1049" s="82"/>
      <c r="X1049" s="82"/>
      <c r="Y1049" s="82"/>
      <c r="Z1049" s="82"/>
      <c r="AA1049" s="82"/>
      <c r="AB1049" s="82"/>
      <c r="AC1049" s="82"/>
      <c r="AD1049" s="82"/>
      <c r="AE1049" s="82"/>
      <c r="AF1049" s="82"/>
      <c r="AG1049" s="82"/>
      <c r="AH1049" s="82"/>
      <c r="AI1049" s="82"/>
      <c r="AJ1049" s="82"/>
      <c r="AK1049" s="82"/>
      <c r="AL1049" s="82"/>
      <c r="AM1049" s="82"/>
      <c r="AN1049" s="82"/>
      <c r="AO1049" s="82"/>
      <c r="AP1049" s="82"/>
      <c r="AQ1049" s="82"/>
      <c r="AR1049" s="82"/>
      <c r="AS1049" s="82"/>
      <c r="AT1049" s="82"/>
      <c r="AU1049" s="82"/>
    </row>
    <row r="1050" spans="1:47" s="47" customFormat="1">
      <c r="A1050" s="76"/>
      <c r="O1050" s="82"/>
      <c r="P1050" s="82"/>
      <c r="Q1050" s="82"/>
      <c r="R1050" s="82"/>
      <c r="S1050" s="82"/>
      <c r="T1050" s="82"/>
      <c r="U1050" s="82"/>
      <c r="V1050" s="82"/>
      <c r="W1050" s="82"/>
      <c r="X1050" s="82"/>
      <c r="Y1050" s="82"/>
      <c r="Z1050" s="82"/>
      <c r="AA1050" s="82"/>
      <c r="AB1050" s="82"/>
      <c r="AC1050" s="82"/>
      <c r="AD1050" s="82"/>
      <c r="AE1050" s="82"/>
      <c r="AF1050" s="82"/>
      <c r="AG1050" s="82"/>
      <c r="AH1050" s="82"/>
      <c r="AI1050" s="82"/>
      <c r="AJ1050" s="82"/>
      <c r="AK1050" s="82"/>
      <c r="AL1050" s="82"/>
      <c r="AM1050" s="82"/>
      <c r="AN1050" s="82"/>
      <c r="AO1050" s="82"/>
      <c r="AP1050" s="82"/>
      <c r="AQ1050" s="82"/>
      <c r="AR1050" s="82"/>
      <c r="AS1050" s="82"/>
      <c r="AT1050" s="82"/>
      <c r="AU1050" s="82"/>
    </row>
    <row r="1051" spans="1:47" s="47" customFormat="1">
      <c r="A1051" s="76"/>
      <c r="O1051" s="82"/>
      <c r="P1051" s="82"/>
      <c r="Q1051" s="82"/>
      <c r="R1051" s="82"/>
      <c r="S1051" s="82"/>
      <c r="T1051" s="82"/>
      <c r="U1051" s="82"/>
      <c r="V1051" s="82"/>
      <c r="W1051" s="82"/>
      <c r="X1051" s="82"/>
      <c r="Y1051" s="82"/>
      <c r="Z1051" s="82"/>
      <c r="AA1051" s="82"/>
      <c r="AB1051" s="82"/>
      <c r="AC1051" s="82"/>
      <c r="AD1051" s="82"/>
      <c r="AE1051" s="82"/>
      <c r="AF1051" s="82"/>
      <c r="AG1051" s="82"/>
      <c r="AH1051" s="82"/>
      <c r="AI1051" s="82"/>
      <c r="AJ1051" s="82"/>
      <c r="AK1051" s="82"/>
      <c r="AL1051" s="82"/>
      <c r="AM1051" s="82"/>
      <c r="AN1051" s="82"/>
      <c r="AO1051" s="82"/>
      <c r="AP1051" s="82"/>
      <c r="AQ1051" s="82"/>
      <c r="AR1051" s="82"/>
      <c r="AS1051" s="82"/>
      <c r="AT1051" s="82"/>
      <c r="AU1051" s="82"/>
    </row>
    <row r="1052" spans="1:47" s="47" customFormat="1">
      <c r="A1052" s="76"/>
      <c r="O1052" s="82"/>
      <c r="P1052" s="82"/>
      <c r="Q1052" s="82"/>
      <c r="R1052" s="82"/>
      <c r="S1052" s="82"/>
      <c r="T1052" s="82"/>
      <c r="U1052" s="82"/>
      <c r="V1052" s="82"/>
      <c r="W1052" s="82"/>
      <c r="X1052" s="82"/>
      <c r="Y1052" s="82"/>
      <c r="Z1052" s="82"/>
      <c r="AA1052" s="82"/>
      <c r="AB1052" s="82"/>
      <c r="AC1052" s="82"/>
      <c r="AD1052" s="82"/>
      <c r="AE1052" s="82"/>
      <c r="AF1052" s="82"/>
      <c r="AG1052" s="82"/>
      <c r="AH1052" s="82"/>
      <c r="AI1052" s="82"/>
      <c r="AJ1052" s="82"/>
      <c r="AK1052" s="82"/>
      <c r="AL1052" s="82"/>
      <c r="AM1052" s="82"/>
      <c r="AN1052" s="82"/>
      <c r="AO1052" s="82"/>
      <c r="AP1052" s="82"/>
      <c r="AQ1052" s="82"/>
      <c r="AR1052" s="82"/>
      <c r="AS1052" s="82"/>
      <c r="AT1052" s="82"/>
      <c r="AU1052" s="82"/>
    </row>
    <row r="1053" spans="1:47" s="47" customFormat="1">
      <c r="A1053" s="76"/>
      <c r="O1053" s="82"/>
      <c r="P1053" s="82"/>
      <c r="Q1053" s="82"/>
      <c r="R1053" s="82"/>
      <c r="S1053" s="82"/>
      <c r="T1053" s="82"/>
      <c r="U1053" s="82"/>
      <c r="V1053" s="82"/>
      <c r="W1053" s="82"/>
      <c r="X1053" s="82"/>
      <c r="Y1053" s="82"/>
      <c r="Z1053" s="82"/>
      <c r="AA1053" s="82"/>
      <c r="AB1053" s="82"/>
      <c r="AC1053" s="82"/>
      <c r="AD1053" s="82"/>
      <c r="AE1053" s="82"/>
      <c r="AF1053" s="82"/>
      <c r="AG1053" s="82"/>
      <c r="AH1053" s="82"/>
      <c r="AI1053" s="82"/>
      <c r="AJ1053" s="82"/>
      <c r="AK1053" s="82"/>
      <c r="AL1053" s="82"/>
      <c r="AM1053" s="82"/>
      <c r="AN1053" s="82"/>
      <c r="AO1053" s="82"/>
      <c r="AP1053" s="82"/>
      <c r="AQ1053" s="82"/>
      <c r="AR1053" s="82"/>
      <c r="AS1053" s="82"/>
      <c r="AT1053" s="82"/>
      <c r="AU1053" s="82"/>
    </row>
    <row r="1054" spans="1:47" s="47" customFormat="1">
      <c r="A1054" s="76"/>
      <c r="O1054" s="82"/>
      <c r="P1054" s="82"/>
      <c r="Q1054" s="82"/>
      <c r="R1054" s="82"/>
      <c r="S1054" s="82"/>
      <c r="T1054" s="82"/>
      <c r="U1054" s="82"/>
      <c r="V1054" s="82"/>
      <c r="W1054" s="82"/>
      <c r="X1054" s="82"/>
      <c r="Y1054" s="82"/>
      <c r="Z1054" s="82"/>
      <c r="AA1054" s="82"/>
      <c r="AB1054" s="82"/>
      <c r="AC1054" s="82"/>
      <c r="AD1054" s="82"/>
      <c r="AE1054" s="82"/>
      <c r="AF1054" s="82"/>
      <c r="AG1054" s="82"/>
      <c r="AH1054" s="82"/>
      <c r="AI1054" s="82"/>
      <c r="AJ1054" s="82"/>
      <c r="AK1054" s="82"/>
      <c r="AL1054" s="82"/>
      <c r="AM1054" s="82"/>
      <c r="AN1054" s="82"/>
      <c r="AO1054" s="82"/>
      <c r="AP1054" s="82"/>
      <c r="AQ1054" s="82"/>
      <c r="AR1054" s="82"/>
      <c r="AS1054" s="82"/>
      <c r="AT1054" s="82"/>
      <c r="AU1054" s="82"/>
    </row>
    <row r="1055" spans="1:47" s="47" customFormat="1">
      <c r="A1055" s="76"/>
      <c r="O1055" s="82"/>
      <c r="P1055" s="82"/>
      <c r="Q1055" s="82"/>
      <c r="R1055" s="82"/>
      <c r="S1055" s="82"/>
      <c r="T1055" s="82"/>
      <c r="U1055" s="82"/>
      <c r="V1055" s="82"/>
      <c r="W1055" s="82"/>
      <c r="X1055" s="82"/>
      <c r="Y1055" s="82"/>
      <c r="Z1055" s="82"/>
      <c r="AA1055" s="82"/>
      <c r="AB1055" s="82"/>
      <c r="AC1055" s="82"/>
      <c r="AD1055" s="82"/>
      <c r="AE1055" s="82"/>
      <c r="AF1055" s="82"/>
      <c r="AG1055" s="82"/>
      <c r="AH1055" s="82"/>
      <c r="AI1055" s="82"/>
      <c r="AJ1055" s="82"/>
      <c r="AK1055" s="82"/>
      <c r="AL1055" s="82"/>
      <c r="AM1055" s="82"/>
      <c r="AN1055" s="82"/>
      <c r="AO1055" s="82"/>
      <c r="AP1055" s="82"/>
      <c r="AQ1055" s="82"/>
      <c r="AR1055" s="82"/>
      <c r="AS1055" s="82"/>
      <c r="AT1055" s="82"/>
      <c r="AU1055" s="82"/>
    </row>
    <row r="1056" spans="1:47" s="47" customFormat="1">
      <c r="A1056" s="76"/>
      <c r="O1056" s="82"/>
      <c r="P1056" s="82"/>
      <c r="Q1056" s="82"/>
      <c r="R1056" s="82"/>
      <c r="S1056" s="82"/>
      <c r="T1056" s="82"/>
      <c r="U1056" s="82"/>
      <c r="V1056" s="82"/>
      <c r="W1056" s="82"/>
      <c r="X1056" s="82"/>
      <c r="Y1056" s="82"/>
      <c r="Z1056" s="82"/>
      <c r="AA1056" s="82"/>
      <c r="AB1056" s="82"/>
      <c r="AC1056" s="82"/>
      <c r="AD1056" s="82"/>
      <c r="AE1056" s="82"/>
      <c r="AF1056" s="82"/>
      <c r="AG1056" s="82"/>
      <c r="AH1056" s="82"/>
      <c r="AI1056" s="82"/>
      <c r="AJ1056" s="82"/>
      <c r="AK1056" s="82"/>
      <c r="AL1056" s="82"/>
      <c r="AM1056" s="82"/>
      <c r="AN1056" s="82"/>
      <c r="AO1056" s="82"/>
      <c r="AP1056" s="82"/>
      <c r="AQ1056" s="82"/>
      <c r="AR1056" s="82"/>
      <c r="AS1056" s="82"/>
      <c r="AT1056" s="82"/>
      <c r="AU1056" s="82"/>
    </row>
    <row r="1057" spans="1:47" s="47" customFormat="1">
      <c r="A1057" s="76"/>
      <c r="O1057" s="82"/>
      <c r="P1057" s="82"/>
      <c r="Q1057" s="82"/>
      <c r="R1057" s="82"/>
      <c r="S1057" s="82"/>
      <c r="T1057" s="82"/>
      <c r="U1057" s="82"/>
      <c r="V1057" s="82"/>
      <c r="W1057" s="82"/>
      <c r="X1057" s="82"/>
      <c r="Y1057" s="82"/>
      <c r="Z1057" s="82"/>
      <c r="AA1057" s="82"/>
      <c r="AB1057" s="82"/>
      <c r="AC1057" s="82"/>
      <c r="AD1057" s="82"/>
      <c r="AE1057" s="82"/>
      <c r="AF1057" s="82"/>
      <c r="AG1057" s="82"/>
      <c r="AH1057" s="82"/>
      <c r="AI1057" s="82"/>
      <c r="AJ1057" s="82"/>
      <c r="AK1057" s="82"/>
      <c r="AL1057" s="82"/>
      <c r="AM1057" s="82"/>
      <c r="AN1057" s="82"/>
      <c r="AO1057" s="82"/>
      <c r="AP1057" s="82"/>
      <c r="AQ1057" s="82"/>
      <c r="AR1057" s="82"/>
      <c r="AS1057" s="82"/>
      <c r="AT1057" s="82"/>
      <c r="AU1057" s="82"/>
    </row>
    <row r="1058" spans="1:47" s="47" customFormat="1">
      <c r="A1058" s="76"/>
      <c r="O1058" s="82"/>
      <c r="P1058" s="82"/>
      <c r="Q1058" s="82"/>
      <c r="R1058" s="82"/>
      <c r="S1058" s="82"/>
      <c r="T1058" s="82"/>
      <c r="U1058" s="82"/>
      <c r="V1058" s="82"/>
      <c r="W1058" s="82"/>
      <c r="X1058" s="82"/>
      <c r="Y1058" s="82"/>
      <c r="Z1058" s="82"/>
      <c r="AA1058" s="82"/>
      <c r="AB1058" s="82"/>
      <c r="AC1058" s="82"/>
      <c r="AD1058" s="82"/>
      <c r="AE1058" s="82"/>
      <c r="AF1058" s="82"/>
      <c r="AG1058" s="82"/>
      <c r="AH1058" s="82"/>
      <c r="AI1058" s="82"/>
      <c r="AJ1058" s="82"/>
      <c r="AK1058" s="82"/>
      <c r="AL1058" s="82"/>
      <c r="AM1058" s="82"/>
      <c r="AN1058" s="82"/>
      <c r="AO1058" s="82"/>
      <c r="AP1058" s="82"/>
      <c r="AQ1058" s="82"/>
      <c r="AR1058" s="82"/>
      <c r="AS1058" s="82"/>
      <c r="AT1058" s="82"/>
      <c r="AU1058" s="82"/>
    </row>
    <row r="1059" spans="1:47" s="47" customFormat="1">
      <c r="A1059" s="76"/>
      <c r="O1059" s="82"/>
      <c r="P1059" s="82"/>
      <c r="Q1059" s="82"/>
      <c r="R1059" s="82"/>
      <c r="S1059" s="82"/>
      <c r="T1059" s="82"/>
      <c r="U1059" s="82"/>
      <c r="V1059" s="82"/>
      <c r="W1059" s="82"/>
      <c r="X1059" s="82"/>
      <c r="Y1059" s="82"/>
      <c r="Z1059" s="82"/>
      <c r="AA1059" s="82"/>
      <c r="AB1059" s="82"/>
      <c r="AC1059" s="82"/>
      <c r="AD1059" s="82"/>
      <c r="AE1059" s="82"/>
      <c r="AF1059" s="82"/>
      <c r="AG1059" s="82"/>
      <c r="AH1059" s="82"/>
      <c r="AI1059" s="82"/>
      <c r="AJ1059" s="82"/>
      <c r="AK1059" s="82"/>
      <c r="AL1059" s="82"/>
      <c r="AM1059" s="82"/>
      <c r="AN1059" s="82"/>
      <c r="AO1059" s="82"/>
      <c r="AP1059" s="82"/>
      <c r="AQ1059" s="82"/>
      <c r="AR1059" s="82"/>
      <c r="AS1059" s="82"/>
      <c r="AT1059" s="82"/>
      <c r="AU1059" s="82"/>
    </row>
    <row r="1060" spans="1:47" s="47" customFormat="1">
      <c r="A1060" s="76"/>
      <c r="O1060" s="82"/>
      <c r="P1060" s="82"/>
      <c r="Q1060" s="82"/>
      <c r="R1060" s="82"/>
      <c r="S1060" s="82"/>
      <c r="T1060" s="82"/>
      <c r="U1060" s="82"/>
      <c r="V1060" s="82"/>
      <c r="W1060" s="82"/>
      <c r="X1060" s="82"/>
      <c r="Y1060" s="82"/>
      <c r="Z1060" s="82"/>
      <c r="AA1060" s="82"/>
      <c r="AB1060" s="82"/>
      <c r="AC1060" s="82"/>
      <c r="AD1060" s="82"/>
      <c r="AE1060" s="82"/>
      <c r="AF1060" s="82"/>
      <c r="AG1060" s="82"/>
      <c r="AH1060" s="82"/>
      <c r="AI1060" s="82"/>
      <c r="AJ1060" s="82"/>
      <c r="AK1060" s="82"/>
      <c r="AL1060" s="82"/>
      <c r="AM1060" s="82"/>
      <c r="AN1060" s="82"/>
      <c r="AO1060" s="82"/>
      <c r="AP1060" s="82"/>
      <c r="AQ1060" s="82"/>
      <c r="AR1060" s="82"/>
      <c r="AS1060" s="82"/>
      <c r="AT1060" s="82"/>
      <c r="AU1060" s="82"/>
    </row>
    <row r="1061" spans="1:47" s="47" customFormat="1">
      <c r="A1061" s="76"/>
      <c r="O1061" s="82"/>
      <c r="P1061" s="82"/>
      <c r="Q1061" s="82"/>
      <c r="R1061" s="82"/>
      <c r="S1061" s="82"/>
      <c r="T1061" s="82"/>
      <c r="U1061" s="82"/>
      <c r="V1061" s="82"/>
      <c r="W1061" s="82"/>
      <c r="X1061" s="82"/>
      <c r="Y1061" s="82"/>
      <c r="Z1061" s="82"/>
      <c r="AA1061" s="82"/>
      <c r="AB1061" s="82"/>
      <c r="AC1061" s="82"/>
      <c r="AD1061" s="82"/>
      <c r="AE1061" s="82"/>
      <c r="AF1061" s="82"/>
      <c r="AG1061" s="82"/>
      <c r="AH1061" s="82"/>
      <c r="AI1061" s="82"/>
      <c r="AJ1061" s="82"/>
      <c r="AK1061" s="82"/>
      <c r="AL1061" s="82"/>
      <c r="AM1061" s="82"/>
      <c r="AN1061" s="82"/>
      <c r="AO1061" s="82"/>
      <c r="AP1061" s="82"/>
      <c r="AQ1061" s="82"/>
      <c r="AR1061" s="82"/>
      <c r="AS1061" s="82"/>
      <c r="AT1061" s="82"/>
      <c r="AU1061" s="82"/>
    </row>
    <row r="1062" spans="1:47" s="47" customFormat="1">
      <c r="A1062" s="76"/>
      <c r="O1062" s="82"/>
      <c r="P1062" s="82"/>
      <c r="Q1062" s="82"/>
      <c r="R1062" s="82"/>
      <c r="S1062" s="82"/>
      <c r="T1062" s="82"/>
      <c r="U1062" s="82"/>
      <c r="V1062" s="82"/>
      <c r="W1062" s="82"/>
      <c r="X1062" s="82"/>
      <c r="Y1062" s="82"/>
      <c r="Z1062" s="82"/>
      <c r="AA1062" s="82"/>
      <c r="AB1062" s="82"/>
      <c r="AC1062" s="82"/>
      <c r="AD1062" s="82"/>
      <c r="AE1062" s="82"/>
      <c r="AF1062" s="82"/>
      <c r="AG1062" s="82"/>
      <c r="AH1062" s="82"/>
      <c r="AI1062" s="82"/>
      <c r="AJ1062" s="82"/>
      <c r="AK1062" s="82"/>
      <c r="AL1062" s="82"/>
      <c r="AM1062" s="82"/>
      <c r="AN1062" s="82"/>
      <c r="AO1062" s="82"/>
      <c r="AP1062" s="82"/>
      <c r="AQ1062" s="82"/>
      <c r="AR1062" s="82"/>
      <c r="AS1062" s="82"/>
      <c r="AT1062" s="82"/>
      <c r="AU1062" s="82"/>
    </row>
    <row r="1063" spans="1:47" s="47" customFormat="1">
      <c r="A1063" s="76"/>
      <c r="O1063" s="82"/>
      <c r="P1063" s="82"/>
      <c r="Q1063" s="82"/>
      <c r="R1063" s="82"/>
      <c r="S1063" s="82"/>
      <c r="T1063" s="82"/>
      <c r="U1063" s="82"/>
      <c r="V1063" s="82"/>
      <c r="W1063" s="82"/>
      <c r="X1063" s="82"/>
      <c r="Y1063" s="82"/>
      <c r="Z1063" s="82"/>
      <c r="AA1063" s="82"/>
      <c r="AB1063" s="82"/>
      <c r="AC1063" s="82"/>
      <c r="AD1063" s="82"/>
      <c r="AE1063" s="82"/>
      <c r="AF1063" s="82"/>
      <c r="AG1063" s="82"/>
      <c r="AH1063" s="82"/>
      <c r="AI1063" s="82"/>
      <c r="AJ1063" s="82"/>
      <c r="AK1063" s="82"/>
      <c r="AL1063" s="82"/>
      <c r="AM1063" s="82"/>
      <c r="AN1063" s="82"/>
      <c r="AO1063" s="82"/>
      <c r="AP1063" s="82"/>
      <c r="AQ1063" s="82"/>
      <c r="AR1063" s="82"/>
      <c r="AS1063" s="82"/>
      <c r="AT1063" s="82"/>
      <c r="AU1063" s="82"/>
    </row>
    <row r="1064" spans="1:47" s="47" customFormat="1">
      <c r="A1064" s="76"/>
      <c r="O1064" s="82"/>
      <c r="P1064" s="82"/>
      <c r="Q1064" s="82"/>
      <c r="R1064" s="82"/>
      <c r="S1064" s="82"/>
      <c r="T1064" s="82"/>
      <c r="U1064" s="82"/>
      <c r="V1064" s="82"/>
      <c r="W1064" s="82"/>
      <c r="X1064" s="82"/>
      <c r="Y1064" s="82"/>
      <c r="Z1064" s="82"/>
      <c r="AA1064" s="82"/>
      <c r="AB1064" s="82"/>
      <c r="AC1064" s="82"/>
      <c r="AD1064" s="82"/>
      <c r="AE1064" s="82"/>
      <c r="AF1064" s="82"/>
      <c r="AG1064" s="82"/>
      <c r="AH1064" s="82"/>
      <c r="AI1064" s="82"/>
      <c r="AJ1064" s="82"/>
      <c r="AK1064" s="82"/>
      <c r="AL1064" s="82"/>
      <c r="AM1064" s="82"/>
      <c r="AN1064" s="82"/>
      <c r="AO1064" s="82"/>
      <c r="AP1064" s="82"/>
      <c r="AQ1064" s="82"/>
      <c r="AR1064" s="82"/>
      <c r="AS1064" s="82"/>
      <c r="AT1064" s="82"/>
      <c r="AU1064" s="82"/>
    </row>
    <row r="1065" spans="1:47" s="47" customFormat="1">
      <c r="A1065" s="76"/>
      <c r="O1065" s="82"/>
      <c r="P1065" s="82"/>
      <c r="Q1065" s="82"/>
      <c r="R1065" s="82"/>
      <c r="S1065" s="82"/>
      <c r="T1065" s="82"/>
      <c r="U1065" s="82"/>
      <c r="V1065" s="82"/>
      <c r="W1065" s="82"/>
      <c r="X1065" s="82"/>
      <c r="Y1065" s="82"/>
      <c r="Z1065" s="82"/>
      <c r="AA1065" s="82"/>
      <c r="AB1065" s="82"/>
      <c r="AC1065" s="82"/>
      <c r="AD1065" s="82"/>
      <c r="AE1065" s="82"/>
      <c r="AF1065" s="82"/>
      <c r="AG1065" s="82"/>
      <c r="AH1065" s="82"/>
      <c r="AI1065" s="82"/>
      <c r="AJ1065" s="82"/>
      <c r="AK1065" s="82"/>
      <c r="AL1065" s="82"/>
      <c r="AM1065" s="82"/>
      <c r="AN1065" s="82"/>
      <c r="AO1065" s="82"/>
      <c r="AP1065" s="82"/>
      <c r="AQ1065" s="82"/>
      <c r="AR1065" s="82"/>
      <c r="AS1065" s="82"/>
      <c r="AT1065" s="82"/>
      <c r="AU1065" s="82"/>
    </row>
    <row r="1066" spans="1:47" s="47" customFormat="1">
      <c r="A1066" s="76"/>
      <c r="O1066" s="82"/>
      <c r="P1066" s="82"/>
      <c r="Q1066" s="82"/>
      <c r="R1066" s="82"/>
      <c r="S1066" s="82"/>
      <c r="T1066" s="82"/>
      <c r="U1066" s="82"/>
      <c r="V1066" s="82"/>
      <c r="W1066" s="82"/>
      <c r="X1066" s="82"/>
      <c r="Y1066" s="82"/>
      <c r="Z1066" s="82"/>
      <c r="AA1066" s="82"/>
      <c r="AB1066" s="82"/>
      <c r="AC1066" s="82"/>
      <c r="AD1066" s="82"/>
      <c r="AE1066" s="82"/>
      <c r="AF1066" s="82"/>
      <c r="AG1066" s="82"/>
      <c r="AH1066" s="82"/>
      <c r="AI1066" s="82"/>
      <c r="AJ1066" s="82"/>
      <c r="AK1066" s="82"/>
      <c r="AL1066" s="82"/>
      <c r="AM1066" s="82"/>
      <c r="AN1066" s="82"/>
      <c r="AO1066" s="82"/>
      <c r="AP1066" s="82"/>
      <c r="AQ1066" s="82"/>
      <c r="AR1066" s="82"/>
      <c r="AS1066" s="82"/>
      <c r="AT1066" s="82"/>
      <c r="AU1066" s="82"/>
    </row>
    <row r="1067" spans="1:47" s="47" customFormat="1">
      <c r="A1067" s="76"/>
      <c r="O1067" s="82"/>
      <c r="P1067" s="82"/>
      <c r="Q1067" s="82"/>
      <c r="R1067" s="82"/>
      <c r="S1067" s="82"/>
      <c r="T1067" s="82"/>
      <c r="U1067" s="82"/>
      <c r="V1067" s="82"/>
      <c r="W1067" s="82"/>
      <c r="X1067" s="82"/>
      <c r="Y1067" s="82"/>
      <c r="Z1067" s="82"/>
      <c r="AA1067" s="82"/>
      <c r="AB1067" s="82"/>
      <c r="AC1067" s="82"/>
      <c r="AD1067" s="82"/>
      <c r="AE1067" s="82"/>
      <c r="AF1067" s="82"/>
      <c r="AG1067" s="82"/>
      <c r="AH1067" s="82"/>
      <c r="AI1067" s="82"/>
      <c r="AJ1067" s="82"/>
      <c r="AK1067" s="82"/>
      <c r="AL1067" s="82"/>
      <c r="AM1067" s="82"/>
      <c r="AN1067" s="82"/>
      <c r="AO1067" s="82"/>
      <c r="AP1067" s="82"/>
      <c r="AQ1067" s="82"/>
      <c r="AR1067" s="82"/>
      <c r="AS1067" s="82"/>
      <c r="AT1067" s="82"/>
      <c r="AU1067" s="82"/>
    </row>
    <row r="1068" spans="1:47" s="47" customFormat="1">
      <c r="A1068" s="76"/>
      <c r="O1068" s="82"/>
      <c r="P1068" s="82"/>
      <c r="Q1068" s="82"/>
      <c r="R1068" s="82"/>
      <c r="S1068" s="82"/>
      <c r="T1068" s="82"/>
      <c r="U1068" s="82"/>
      <c r="V1068" s="82"/>
      <c r="W1068" s="82"/>
      <c r="X1068" s="82"/>
      <c r="Y1068" s="82"/>
      <c r="Z1068" s="82"/>
      <c r="AA1068" s="82"/>
      <c r="AB1068" s="82"/>
      <c r="AC1068" s="82"/>
      <c r="AD1068" s="82"/>
      <c r="AE1068" s="82"/>
      <c r="AF1068" s="82"/>
      <c r="AG1068" s="82"/>
      <c r="AH1068" s="82"/>
      <c r="AI1068" s="82"/>
      <c r="AJ1068" s="82"/>
      <c r="AK1068" s="82"/>
      <c r="AL1068" s="82"/>
      <c r="AM1068" s="82"/>
      <c r="AN1068" s="82"/>
      <c r="AO1068" s="82"/>
      <c r="AP1068" s="82"/>
      <c r="AQ1068" s="82"/>
      <c r="AR1068" s="82"/>
      <c r="AS1068" s="82"/>
      <c r="AT1068" s="82"/>
      <c r="AU1068" s="82"/>
    </row>
    <row r="1069" spans="1:47" s="47" customFormat="1">
      <c r="A1069" s="76"/>
      <c r="O1069" s="82"/>
      <c r="P1069" s="82"/>
      <c r="Q1069" s="82"/>
      <c r="R1069" s="82"/>
      <c r="S1069" s="82"/>
      <c r="T1069" s="82"/>
      <c r="U1069" s="82"/>
      <c r="V1069" s="82"/>
      <c r="W1069" s="82"/>
      <c r="X1069" s="82"/>
      <c r="Y1069" s="82"/>
      <c r="Z1069" s="82"/>
      <c r="AA1069" s="82"/>
      <c r="AB1069" s="82"/>
      <c r="AC1069" s="82"/>
      <c r="AD1069" s="82"/>
      <c r="AE1069" s="82"/>
      <c r="AF1069" s="82"/>
      <c r="AG1069" s="82"/>
      <c r="AH1069" s="82"/>
      <c r="AI1069" s="82"/>
      <c r="AJ1069" s="82"/>
      <c r="AK1069" s="82"/>
      <c r="AL1069" s="82"/>
      <c r="AM1069" s="82"/>
      <c r="AN1069" s="82"/>
      <c r="AO1069" s="82"/>
      <c r="AP1069" s="82"/>
      <c r="AQ1069" s="82"/>
      <c r="AR1069" s="82"/>
      <c r="AS1069" s="82"/>
      <c r="AT1069" s="82"/>
      <c r="AU1069" s="82"/>
    </row>
    <row r="1070" spans="1:47" s="47" customFormat="1">
      <c r="A1070" s="76"/>
      <c r="O1070" s="82"/>
      <c r="P1070" s="82"/>
      <c r="Q1070" s="82"/>
      <c r="R1070" s="82"/>
      <c r="S1070" s="82"/>
      <c r="T1070" s="82"/>
      <c r="U1070" s="82"/>
      <c r="V1070" s="82"/>
      <c r="W1070" s="82"/>
      <c r="X1070" s="82"/>
      <c r="Y1070" s="82"/>
      <c r="Z1070" s="82"/>
      <c r="AA1070" s="82"/>
      <c r="AB1070" s="82"/>
      <c r="AC1070" s="82"/>
      <c r="AD1070" s="82"/>
      <c r="AE1070" s="82"/>
      <c r="AF1070" s="82"/>
      <c r="AG1070" s="82"/>
      <c r="AH1070" s="82"/>
      <c r="AI1070" s="82"/>
      <c r="AJ1070" s="82"/>
      <c r="AK1070" s="82"/>
      <c r="AL1070" s="82"/>
      <c r="AM1070" s="82"/>
      <c r="AN1070" s="82"/>
      <c r="AO1070" s="82"/>
      <c r="AP1070" s="82"/>
      <c r="AQ1070" s="82"/>
      <c r="AR1070" s="82"/>
      <c r="AS1070" s="82"/>
      <c r="AT1070" s="82"/>
      <c r="AU1070" s="82"/>
    </row>
    <row r="1071" spans="1:47" s="47" customFormat="1">
      <c r="A1071" s="76"/>
      <c r="O1071" s="82"/>
      <c r="P1071" s="82"/>
      <c r="Q1071" s="82"/>
      <c r="R1071" s="82"/>
      <c r="S1071" s="82"/>
      <c r="T1071" s="82"/>
      <c r="U1071" s="82"/>
      <c r="V1071" s="82"/>
      <c r="W1071" s="82"/>
      <c r="X1071" s="82"/>
      <c r="Y1071" s="82"/>
      <c r="Z1071" s="82"/>
      <c r="AA1071" s="82"/>
      <c r="AB1071" s="82"/>
      <c r="AC1071" s="82"/>
      <c r="AD1071" s="82"/>
      <c r="AE1071" s="82"/>
      <c r="AF1071" s="82"/>
      <c r="AG1071" s="82"/>
      <c r="AH1071" s="82"/>
      <c r="AI1071" s="82"/>
      <c r="AJ1071" s="82"/>
      <c r="AK1071" s="82"/>
      <c r="AL1071" s="82"/>
      <c r="AM1071" s="82"/>
      <c r="AN1071" s="82"/>
      <c r="AO1071" s="82"/>
      <c r="AP1071" s="82"/>
      <c r="AQ1071" s="82"/>
      <c r="AR1071" s="82"/>
      <c r="AS1071" s="82"/>
      <c r="AT1071" s="82"/>
      <c r="AU1071" s="82"/>
    </row>
    <row r="1072" spans="1:47" s="47" customFormat="1">
      <c r="A1072" s="76"/>
      <c r="O1072" s="82"/>
      <c r="P1072" s="82"/>
      <c r="Q1072" s="82"/>
      <c r="R1072" s="82"/>
      <c r="S1072" s="82"/>
      <c r="T1072" s="82"/>
      <c r="U1072" s="82"/>
      <c r="V1072" s="82"/>
      <c r="W1072" s="82"/>
      <c r="X1072" s="82"/>
      <c r="Y1072" s="82"/>
      <c r="Z1072" s="82"/>
      <c r="AA1072" s="82"/>
      <c r="AB1072" s="82"/>
      <c r="AC1072" s="82"/>
      <c r="AD1072" s="82"/>
      <c r="AE1072" s="82"/>
      <c r="AF1072" s="82"/>
      <c r="AG1072" s="82"/>
      <c r="AH1072" s="82"/>
      <c r="AI1072" s="82"/>
      <c r="AJ1072" s="82"/>
      <c r="AK1072" s="82"/>
      <c r="AL1072" s="82"/>
      <c r="AM1072" s="82"/>
      <c r="AN1072" s="82"/>
      <c r="AO1072" s="82"/>
      <c r="AP1072" s="82"/>
      <c r="AQ1072" s="82"/>
      <c r="AR1072" s="82"/>
      <c r="AS1072" s="82"/>
      <c r="AT1072" s="82"/>
      <c r="AU1072" s="82"/>
    </row>
    <row r="1073" spans="1:47" s="47" customFormat="1">
      <c r="A1073" s="76"/>
      <c r="O1073" s="82"/>
      <c r="P1073" s="82"/>
      <c r="Q1073" s="82"/>
      <c r="R1073" s="82"/>
      <c r="S1073" s="82"/>
      <c r="T1073" s="82"/>
      <c r="U1073" s="82"/>
      <c r="V1073" s="82"/>
      <c r="W1073" s="82"/>
      <c r="X1073" s="82"/>
      <c r="Y1073" s="82"/>
      <c r="Z1073" s="82"/>
      <c r="AA1073" s="82"/>
      <c r="AB1073" s="82"/>
      <c r="AC1073" s="82"/>
      <c r="AD1073" s="82"/>
      <c r="AE1073" s="82"/>
      <c r="AF1073" s="82"/>
      <c r="AG1073" s="82"/>
      <c r="AH1073" s="82"/>
      <c r="AI1073" s="82"/>
      <c r="AJ1073" s="82"/>
      <c r="AK1073" s="82"/>
      <c r="AL1073" s="82"/>
      <c r="AM1073" s="82"/>
      <c r="AN1073" s="82"/>
      <c r="AO1073" s="82"/>
      <c r="AP1073" s="82"/>
      <c r="AQ1073" s="82"/>
      <c r="AR1073" s="82"/>
      <c r="AS1073" s="82"/>
      <c r="AT1073" s="82"/>
      <c r="AU1073" s="82"/>
    </row>
    <row r="1074" spans="1:47" s="47" customFormat="1">
      <c r="A1074" s="76"/>
      <c r="O1074" s="82"/>
      <c r="P1074" s="82"/>
      <c r="Q1074" s="82"/>
      <c r="R1074" s="82"/>
      <c r="S1074" s="82"/>
      <c r="T1074" s="82"/>
      <c r="U1074" s="82"/>
      <c r="V1074" s="82"/>
      <c r="W1074" s="82"/>
      <c r="X1074" s="82"/>
      <c r="Y1074" s="82"/>
      <c r="Z1074" s="82"/>
      <c r="AA1074" s="82"/>
      <c r="AB1074" s="82"/>
      <c r="AC1074" s="82"/>
      <c r="AD1074" s="82"/>
      <c r="AE1074" s="82"/>
      <c r="AF1074" s="82"/>
      <c r="AG1074" s="82"/>
      <c r="AH1074" s="82"/>
      <c r="AI1074" s="82"/>
      <c r="AJ1074" s="82"/>
      <c r="AK1074" s="82"/>
      <c r="AL1074" s="82"/>
      <c r="AM1074" s="82"/>
      <c r="AN1074" s="82"/>
      <c r="AO1074" s="82"/>
      <c r="AP1074" s="82"/>
      <c r="AQ1074" s="82"/>
      <c r="AR1074" s="82"/>
      <c r="AS1074" s="82"/>
      <c r="AT1074" s="82"/>
      <c r="AU1074" s="82"/>
    </row>
    <row r="1075" spans="1:47" s="47" customFormat="1">
      <c r="A1075" s="76"/>
      <c r="O1075" s="82"/>
      <c r="P1075" s="82"/>
      <c r="Q1075" s="82"/>
      <c r="R1075" s="82"/>
      <c r="S1075" s="82"/>
      <c r="T1075" s="82"/>
      <c r="U1075" s="82"/>
      <c r="V1075" s="82"/>
      <c r="W1075" s="82"/>
      <c r="X1075" s="82"/>
      <c r="Y1075" s="82"/>
      <c r="Z1075" s="82"/>
      <c r="AA1075" s="82"/>
      <c r="AB1075" s="82"/>
      <c r="AC1075" s="82"/>
      <c r="AD1075" s="82"/>
      <c r="AE1075" s="82"/>
      <c r="AF1075" s="82"/>
      <c r="AG1075" s="82"/>
      <c r="AH1075" s="82"/>
      <c r="AI1075" s="82"/>
      <c r="AJ1075" s="82"/>
      <c r="AK1075" s="82"/>
      <c r="AL1075" s="82"/>
      <c r="AM1075" s="82"/>
      <c r="AN1075" s="82"/>
      <c r="AO1075" s="82"/>
      <c r="AP1075" s="82"/>
      <c r="AQ1075" s="82"/>
      <c r="AR1075" s="82"/>
      <c r="AS1075" s="82"/>
      <c r="AT1075" s="82"/>
      <c r="AU1075" s="82"/>
    </row>
    <row r="1076" spans="1:47" s="47" customFormat="1">
      <c r="A1076" s="76"/>
      <c r="O1076" s="82"/>
      <c r="P1076" s="82"/>
      <c r="Q1076" s="82"/>
      <c r="R1076" s="82"/>
      <c r="S1076" s="82"/>
      <c r="T1076" s="82"/>
      <c r="U1076" s="82"/>
      <c r="V1076" s="82"/>
      <c r="W1076" s="82"/>
      <c r="X1076" s="82"/>
      <c r="Y1076" s="82"/>
      <c r="Z1076" s="82"/>
      <c r="AA1076" s="82"/>
      <c r="AB1076" s="82"/>
      <c r="AC1076" s="82"/>
      <c r="AD1076" s="82"/>
      <c r="AE1076" s="82"/>
      <c r="AF1076" s="82"/>
      <c r="AG1076" s="82"/>
      <c r="AH1076" s="82"/>
      <c r="AI1076" s="82"/>
      <c r="AJ1076" s="82"/>
      <c r="AK1076" s="82"/>
      <c r="AL1076" s="82"/>
      <c r="AM1076" s="82"/>
      <c r="AN1076" s="82"/>
      <c r="AO1076" s="82"/>
      <c r="AP1076" s="82"/>
      <c r="AQ1076" s="82"/>
      <c r="AR1076" s="82"/>
      <c r="AS1076" s="82"/>
      <c r="AT1076" s="82"/>
      <c r="AU1076" s="82"/>
    </row>
    <row r="1077" spans="1:47" s="47" customFormat="1">
      <c r="A1077" s="76"/>
      <c r="O1077" s="82"/>
      <c r="P1077" s="82"/>
      <c r="Q1077" s="82"/>
      <c r="R1077" s="82"/>
      <c r="S1077" s="82"/>
      <c r="T1077" s="82"/>
      <c r="U1077" s="82"/>
      <c r="V1077" s="82"/>
      <c r="W1077" s="82"/>
      <c r="X1077" s="82"/>
      <c r="Y1077" s="82"/>
      <c r="Z1077" s="82"/>
      <c r="AA1077" s="82"/>
      <c r="AB1077" s="82"/>
      <c r="AC1077" s="82"/>
      <c r="AD1077" s="82"/>
      <c r="AE1077" s="82"/>
      <c r="AF1077" s="82"/>
      <c r="AG1077" s="82"/>
      <c r="AH1077" s="82"/>
      <c r="AI1077" s="82"/>
      <c r="AJ1077" s="82"/>
      <c r="AK1077" s="82"/>
      <c r="AL1077" s="82"/>
      <c r="AM1077" s="82"/>
      <c r="AN1077" s="82"/>
      <c r="AO1077" s="82"/>
      <c r="AP1077" s="82"/>
      <c r="AQ1077" s="82"/>
      <c r="AR1077" s="82"/>
      <c r="AS1077" s="82"/>
      <c r="AT1077" s="82"/>
      <c r="AU1077" s="82"/>
    </row>
    <row r="1078" spans="1:47" s="47" customFormat="1">
      <c r="A1078" s="76"/>
      <c r="O1078" s="82"/>
      <c r="P1078" s="82"/>
      <c r="Q1078" s="82"/>
      <c r="R1078" s="82"/>
      <c r="S1078" s="82"/>
      <c r="T1078" s="82"/>
      <c r="U1078" s="82"/>
      <c r="V1078" s="82"/>
      <c r="W1078" s="82"/>
      <c r="X1078" s="82"/>
      <c r="Y1078" s="82"/>
      <c r="Z1078" s="82"/>
      <c r="AA1078" s="82"/>
      <c r="AB1078" s="82"/>
      <c r="AC1078" s="82"/>
      <c r="AD1078" s="82"/>
      <c r="AE1078" s="82"/>
      <c r="AF1078" s="82"/>
      <c r="AG1078" s="82"/>
      <c r="AH1078" s="82"/>
      <c r="AI1078" s="82"/>
      <c r="AJ1078" s="82"/>
      <c r="AK1078" s="82"/>
      <c r="AL1078" s="82"/>
      <c r="AM1078" s="82"/>
      <c r="AN1078" s="82"/>
      <c r="AO1078" s="82"/>
      <c r="AP1078" s="82"/>
      <c r="AQ1078" s="82"/>
      <c r="AR1078" s="82"/>
      <c r="AS1078" s="82"/>
      <c r="AT1078" s="82"/>
      <c r="AU1078" s="82"/>
    </row>
    <row r="1079" spans="1:47" s="47" customFormat="1">
      <c r="A1079" s="76"/>
      <c r="O1079" s="82"/>
      <c r="P1079" s="82"/>
      <c r="Q1079" s="82"/>
      <c r="R1079" s="82"/>
      <c r="S1079" s="82"/>
      <c r="T1079" s="82"/>
      <c r="U1079" s="82"/>
      <c r="V1079" s="82"/>
      <c r="W1079" s="82"/>
      <c r="X1079" s="82"/>
      <c r="Y1079" s="82"/>
      <c r="Z1079" s="82"/>
      <c r="AA1079" s="82"/>
      <c r="AB1079" s="82"/>
      <c r="AC1079" s="82"/>
      <c r="AD1079" s="82"/>
      <c r="AE1079" s="82"/>
      <c r="AF1079" s="82"/>
      <c r="AG1079" s="82"/>
      <c r="AH1079" s="82"/>
      <c r="AI1079" s="82"/>
      <c r="AJ1079" s="82"/>
      <c r="AK1079" s="82"/>
      <c r="AL1079" s="82"/>
      <c r="AM1079" s="82"/>
      <c r="AN1079" s="82"/>
      <c r="AO1079" s="82"/>
      <c r="AP1079" s="82"/>
      <c r="AQ1079" s="82"/>
      <c r="AR1079" s="82"/>
      <c r="AS1079" s="82"/>
      <c r="AT1079" s="82"/>
      <c r="AU1079" s="82"/>
    </row>
    <row r="1080" spans="1:47" s="47" customFormat="1">
      <c r="A1080" s="76"/>
      <c r="O1080" s="82"/>
      <c r="P1080" s="82"/>
      <c r="Q1080" s="82"/>
      <c r="R1080" s="82"/>
      <c r="S1080" s="82"/>
      <c r="T1080" s="82"/>
      <c r="U1080" s="82"/>
      <c r="V1080" s="82"/>
      <c r="W1080" s="82"/>
      <c r="X1080" s="82"/>
      <c r="Y1080" s="82"/>
      <c r="Z1080" s="82"/>
      <c r="AA1080" s="82"/>
      <c r="AB1080" s="82"/>
      <c r="AC1080" s="82"/>
      <c r="AD1080" s="82"/>
      <c r="AE1080" s="82"/>
      <c r="AF1080" s="82"/>
      <c r="AG1080" s="82"/>
      <c r="AH1080" s="82"/>
      <c r="AI1080" s="82"/>
      <c r="AJ1080" s="82"/>
      <c r="AK1080" s="82"/>
      <c r="AL1080" s="82"/>
      <c r="AM1080" s="82"/>
      <c r="AN1080" s="82"/>
      <c r="AO1080" s="82"/>
      <c r="AP1080" s="82"/>
      <c r="AQ1080" s="82"/>
      <c r="AR1080" s="82"/>
      <c r="AS1080" s="82"/>
      <c r="AT1080" s="82"/>
      <c r="AU1080" s="82"/>
    </row>
    <row r="1081" spans="1:47" s="47" customFormat="1">
      <c r="A1081" s="76"/>
      <c r="O1081" s="82"/>
      <c r="P1081" s="82"/>
      <c r="Q1081" s="82"/>
      <c r="R1081" s="82"/>
      <c r="S1081" s="82"/>
      <c r="T1081" s="82"/>
      <c r="U1081" s="82"/>
      <c r="V1081" s="82"/>
      <c r="W1081" s="82"/>
      <c r="X1081" s="82"/>
      <c r="Y1081" s="82"/>
      <c r="Z1081" s="82"/>
      <c r="AA1081" s="82"/>
      <c r="AB1081" s="82"/>
      <c r="AC1081" s="82"/>
      <c r="AD1081" s="82"/>
      <c r="AE1081" s="82"/>
      <c r="AF1081" s="82"/>
      <c r="AG1081" s="82"/>
      <c r="AH1081" s="82"/>
      <c r="AI1081" s="82"/>
      <c r="AJ1081" s="82"/>
      <c r="AK1081" s="82"/>
      <c r="AL1081" s="82"/>
      <c r="AM1081" s="82"/>
      <c r="AN1081" s="82"/>
      <c r="AO1081" s="82"/>
      <c r="AP1081" s="82"/>
      <c r="AQ1081" s="82"/>
      <c r="AR1081" s="82"/>
      <c r="AS1081" s="82"/>
      <c r="AT1081" s="82"/>
      <c r="AU1081" s="82"/>
    </row>
    <row r="1082" spans="1:47" s="47" customFormat="1">
      <c r="A1082" s="76"/>
      <c r="O1082" s="82"/>
      <c r="P1082" s="82"/>
      <c r="Q1082" s="82"/>
      <c r="R1082" s="82"/>
      <c r="S1082" s="82"/>
      <c r="T1082" s="82"/>
      <c r="U1082" s="82"/>
      <c r="V1082" s="82"/>
      <c r="W1082" s="82"/>
      <c r="X1082" s="82"/>
      <c r="Y1082" s="82"/>
      <c r="Z1082" s="82"/>
      <c r="AA1082" s="82"/>
      <c r="AB1082" s="82"/>
      <c r="AC1082" s="82"/>
      <c r="AD1082" s="82"/>
      <c r="AE1082" s="82"/>
      <c r="AF1082" s="82"/>
      <c r="AG1082" s="82"/>
      <c r="AH1082" s="82"/>
      <c r="AI1082" s="82"/>
      <c r="AJ1082" s="82"/>
      <c r="AK1082" s="82"/>
      <c r="AL1082" s="82"/>
      <c r="AM1082" s="82"/>
      <c r="AN1082" s="82"/>
      <c r="AO1082" s="82"/>
      <c r="AP1082" s="82"/>
      <c r="AQ1082" s="82"/>
      <c r="AR1082" s="82"/>
      <c r="AS1082" s="82"/>
      <c r="AT1082" s="82"/>
      <c r="AU1082" s="82"/>
    </row>
    <row r="1083" spans="1:47" s="47" customFormat="1">
      <c r="A1083" s="76"/>
      <c r="O1083" s="82"/>
      <c r="P1083" s="82"/>
      <c r="Q1083" s="82"/>
      <c r="R1083" s="82"/>
      <c r="S1083" s="82"/>
      <c r="T1083" s="82"/>
      <c r="U1083" s="82"/>
      <c r="V1083" s="82"/>
      <c r="W1083" s="82"/>
      <c r="X1083" s="82"/>
      <c r="Y1083" s="82"/>
      <c r="Z1083" s="82"/>
      <c r="AA1083" s="82"/>
      <c r="AB1083" s="82"/>
      <c r="AC1083" s="82"/>
      <c r="AD1083" s="82"/>
      <c r="AE1083" s="82"/>
      <c r="AF1083" s="82"/>
      <c r="AG1083" s="82"/>
      <c r="AH1083" s="82"/>
      <c r="AI1083" s="82"/>
      <c r="AJ1083" s="82"/>
      <c r="AK1083" s="82"/>
      <c r="AL1083" s="82"/>
      <c r="AM1083" s="82"/>
      <c r="AN1083" s="82"/>
      <c r="AO1083" s="82"/>
      <c r="AP1083" s="82"/>
      <c r="AQ1083" s="82"/>
      <c r="AR1083" s="82"/>
      <c r="AS1083" s="82"/>
      <c r="AT1083" s="82"/>
      <c r="AU1083" s="82"/>
    </row>
    <row r="1084" spans="1:47" s="47" customFormat="1">
      <c r="A1084" s="76"/>
      <c r="O1084" s="82"/>
      <c r="P1084" s="82"/>
      <c r="Q1084" s="82"/>
      <c r="R1084" s="82"/>
      <c r="S1084" s="82"/>
      <c r="T1084" s="82"/>
      <c r="U1084" s="82"/>
      <c r="V1084" s="82"/>
      <c r="W1084" s="82"/>
      <c r="X1084" s="82"/>
      <c r="Y1084" s="82"/>
      <c r="Z1084" s="82"/>
      <c r="AA1084" s="82"/>
      <c r="AB1084" s="82"/>
      <c r="AC1084" s="82"/>
      <c r="AD1084" s="82"/>
      <c r="AE1084" s="82"/>
      <c r="AF1084" s="82"/>
      <c r="AG1084" s="82"/>
      <c r="AH1084" s="82"/>
      <c r="AI1084" s="82"/>
      <c r="AJ1084" s="82"/>
      <c r="AK1084" s="82"/>
      <c r="AL1084" s="82"/>
      <c r="AM1084" s="82"/>
      <c r="AN1084" s="82"/>
      <c r="AO1084" s="82"/>
      <c r="AP1084" s="82"/>
      <c r="AQ1084" s="82"/>
      <c r="AR1084" s="82"/>
      <c r="AS1084" s="82"/>
      <c r="AT1084" s="82"/>
      <c r="AU1084" s="82"/>
    </row>
    <row r="1085" spans="1:47" s="47" customFormat="1">
      <c r="A1085" s="76"/>
      <c r="O1085" s="82"/>
      <c r="P1085" s="82"/>
      <c r="Q1085" s="82"/>
      <c r="R1085" s="82"/>
      <c r="S1085" s="82"/>
      <c r="T1085" s="82"/>
      <c r="U1085" s="82"/>
      <c r="V1085" s="82"/>
      <c r="W1085" s="82"/>
      <c r="X1085" s="82"/>
      <c r="Y1085" s="82"/>
      <c r="Z1085" s="82"/>
      <c r="AA1085" s="82"/>
      <c r="AB1085" s="82"/>
      <c r="AC1085" s="82"/>
      <c r="AD1085" s="82"/>
      <c r="AE1085" s="82"/>
      <c r="AF1085" s="82"/>
      <c r="AG1085" s="82"/>
      <c r="AH1085" s="82"/>
      <c r="AI1085" s="82"/>
      <c r="AJ1085" s="82"/>
      <c r="AK1085" s="82"/>
      <c r="AL1085" s="82"/>
      <c r="AM1085" s="82"/>
      <c r="AN1085" s="82"/>
      <c r="AO1085" s="82"/>
      <c r="AP1085" s="82"/>
      <c r="AQ1085" s="82"/>
      <c r="AR1085" s="82"/>
      <c r="AS1085" s="82"/>
      <c r="AT1085" s="82"/>
      <c r="AU1085" s="82"/>
    </row>
    <row r="1086" spans="1:47" s="47" customFormat="1">
      <c r="A1086" s="76"/>
      <c r="O1086" s="82"/>
      <c r="P1086" s="82"/>
      <c r="Q1086" s="82"/>
      <c r="R1086" s="82"/>
      <c r="S1086" s="82"/>
      <c r="T1086" s="82"/>
      <c r="U1086" s="82"/>
      <c r="V1086" s="82"/>
      <c r="W1086" s="82"/>
      <c r="X1086" s="82"/>
      <c r="Y1086" s="82"/>
      <c r="Z1086" s="82"/>
      <c r="AA1086" s="82"/>
      <c r="AB1086" s="82"/>
      <c r="AC1086" s="82"/>
      <c r="AD1086" s="82"/>
      <c r="AE1086" s="82"/>
      <c r="AF1086" s="82"/>
      <c r="AG1086" s="82"/>
      <c r="AH1086" s="82"/>
      <c r="AI1086" s="82"/>
      <c r="AJ1086" s="82"/>
      <c r="AK1086" s="82"/>
      <c r="AL1086" s="82"/>
      <c r="AM1086" s="82"/>
      <c r="AN1086" s="82"/>
      <c r="AO1086" s="82"/>
      <c r="AP1086" s="82"/>
      <c r="AQ1086" s="82"/>
      <c r="AR1086" s="82"/>
      <c r="AS1086" s="82"/>
      <c r="AT1086" s="82"/>
      <c r="AU1086" s="82"/>
    </row>
    <row r="1087" spans="1:47" s="47" customFormat="1">
      <c r="A1087" s="76"/>
      <c r="O1087" s="82"/>
      <c r="P1087" s="82"/>
      <c r="Q1087" s="82"/>
      <c r="R1087" s="82"/>
      <c r="S1087" s="82"/>
      <c r="T1087" s="82"/>
      <c r="U1087" s="82"/>
      <c r="V1087" s="82"/>
      <c r="W1087" s="82"/>
      <c r="X1087" s="82"/>
      <c r="Y1087" s="82"/>
      <c r="Z1087" s="82"/>
      <c r="AA1087" s="82"/>
      <c r="AB1087" s="82"/>
      <c r="AC1087" s="82"/>
      <c r="AD1087" s="82"/>
      <c r="AE1087" s="82"/>
      <c r="AF1087" s="82"/>
      <c r="AG1087" s="82"/>
      <c r="AH1087" s="82"/>
      <c r="AI1087" s="82"/>
      <c r="AJ1087" s="82"/>
      <c r="AK1087" s="82"/>
      <c r="AL1087" s="82"/>
      <c r="AM1087" s="82"/>
      <c r="AN1087" s="82"/>
      <c r="AO1087" s="82"/>
      <c r="AP1087" s="82"/>
      <c r="AQ1087" s="82"/>
      <c r="AR1087" s="82"/>
      <c r="AS1087" s="82"/>
      <c r="AT1087" s="82"/>
      <c r="AU1087" s="82"/>
    </row>
    <row r="1088" spans="1:47" s="47" customFormat="1">
      <c r="A1088" s="76"/>
      <c r="O1088" s="82"/>
      <c r="P1088" s="82"/>
      <c r="Q1088" s="82"/>
      <c r="R1088" s="82"/>
      <c r="S1088" s="82"/>
      <c r="T1088" s="82"/>
      <c r="U1088" s="82"/>
      <c r="V1088" s="82"/>
      <c r="W1088" s="82"/>
      <c r="X1088" s="82"/>
      <c r="Y1088" s="82"/>
      <c r="Z1088" s="82"/>
      <c r="AA1088" s="82"/>
      <c r="AB1088" s="82"/>
      <c r="AC1088" s="82"/>
      <c r="AD1088" s="82"/>
      <c r="AE1088" s="82"/>
      <c r="AF1088" s="82"/>
      <c r="AG1088" s="82"/>
      <c r="AH1088" s="82"/>
      <c r="AI1088" s="82"/>
      <c r="AJ1088" s="82"/>
      <c r="AK1088" s="82"/>
      <c r="AL1088" s="82"/>
      <c r="AM1088" s="82"/>
      <c r="AN1088" s="82"/>
      <c r="AO1088" s="82"/>
      <c r="AP1088" s="82"/>
      <c r="AQ1088" s="82"/>
      <c r="AR1088" s="82"/>
      <c r="AS1088" s="82"/>
      <c r="AT1088" s="82"/>
      <c r="AU1088" s="82"/>
    </row>
    <row r="1089" spans="1:47" s="47" customFormat="1">
      <c r="A1089" s="76"/>
      <c r="O1089" s="82"/>
      <c r="P1089" s="82"/>
      <c r="Q1089" s="82"/>
      <c r="R1089" s="82"/>
      <c r="S1089" s="82"/>
      <c r="T1089" s="82"/>
      <c r="U1089" s="82"/>
      <c r="V1089" s="82"/>
      <c r="W1089" s="82"/>
      <c r="X1089" s="82"/>
      <c r="Y1089" s="82"/>
      <c r="Z1089" s="82"/>
      <c r="AA1089" s="82"/>
      <c r="AB1089" s="82"/>
      <c r="AC1089" s="82"/>
      <c r="AD1089" s="82"/>
      <c r="AE1089" s="82"/>
      <c r="AF1089" s="82"/>
      <c r="AG1089" s="82"/>
      <c r="AH1089" s="82"/>
      <c r="AI1089" s="82"/>
      <c r="AJ1089" s="82"/>
      <c r="AK1089" s="82"/>
      <c r="AL1089" s="82"/>
      <c r="AM1089" s="82"/>
      <c r="AN1089" s="82"/>
      <c r="AO1089" s="82"/>
      <c r="AP1089" s="82"/>
      <c r="AQ1089" s="82"/>
      <c r="AR1089" s="82"/>
      <c r="AS1089" s="82"/>
      <c r="AT1089" s="82"/>
      <c r="AU1089" s="82"/>
    </row>
    <row r="1090" spans="1:47" s="47" customFormat="1">
      <c r="A1090" s="76"/>
      <c r="O1090" s="82"/>
      <c r="P1090" s="82"/>
      <c r="Q1090" s="82"/>
      <c r="R1090" s="82"/>
      <c r="S1090" s="82"/>
      <c r="T1090" s="82"/>
      <c r="U1090" s="82"/>
      <c r="V1090" s="82"/>
      <c r="W1090" s="82"/>
      <c r="X1090" s="82"/>
      <c r="Y1090" s="82"/>
      <c r="Z1090" s="82"/>
      <c r="AA1090" s="82"/>
      <c r="AB1090" s="82"/>
      <c r="AC1090" s="82"/>
      <c r="AD1090" s="82"/>
      <c r="AE1090" s="82"/>
      <c r="AF1090" s="82"/>
      <c r="AG1090" s="82"/>
      <c r="AH1090" s="82"/>
      <c r="AI1090" s="82"/>
      <c r="AJ1090" s="82"/>
      <c r="AK1090" s="82"/>
      <c r="AL1090" s="82"/>
      <c r="AM1090" s="82"/>
      <c r="AN1090" s="82"/>
      <c r="AO1090" s="82"/>
      <c r="AP1090" s="82"/>
      <c r="AQ1090" s="82"/>
      <c r="AR1090" s="82"/>
      <c r="AS1090" s="82"/>
      <c r="AT1090" s="82"/>
      <c r="AU1090" s="82"/>
    </row>
    <row r="1091" spans="1:47" s="47" customFormat="1">
      <c r="A1091" s="76"/>
      <c r="O1091" s="82"/>
      <c r="P1091" s="82"/>
      <c r="Q1091" s="82"/>
      <c r="R1091" s="82"/>
      <c r="S1091" s="82"/>
      <c r="T1091" s="82"/>
      <c r="U1091" s="82"/>
      <c r="V1091" s="82"/>
      <c r="W1091" s="82"/>
      <c r="X1091" s="82"/>
      <c r="Y1091" s="82"/>
      <c r="Z1091" s="82"/>
      <c r="AA1091" s="82"/>
      <c r="AB1091" s="82"/>
      <c r="AC1091" s="82"/>
      <c r="AD1091" s="82"/>
      <c r="AE1091" s="82"/>
      <c r="AF1091" s="82"/>
      <c r="AG1091" s="82"/>
      <c r="AH1091" s="82"/>
      <c r="AI1091" s="82"/>
      <c r="AJ1091" s="82"/>
      <c r="AK1091" s="82"/>
      <c r="AL1091" s="82"/>
      <c r="AM1091" s="82"/>
      <c r="AN1091" s="82"/>
      <c r="AO1091" s="82"/>
      <c r="AP1091" s="82"/>
      <c r="AQ1091" s="82"/>
      <c r="AR1091" s="82"/>
      <c r="AS1091" s="82"/>
      <c r="AT1091" s="82"/>
      <c r="AU1091" s="82"/>
    </row>
    <row r="1092" spans="1:47" s="47" customFormat="1">
      <c r="A1092" s="76"/>
      <c r="O1092" s="82"/>
      <c r="P1092" s="82"/>
      <c r="Q1092" s="82"/>
      <c r="R1092" s="82"/>
      <c r="S1092" s="82"/>
      <c r="T1092" s="82"/>
      <c r="U1092" s="82"/>
      <c r="V1092" s="82"/>
      <c r="W1092" s="82"/>
      <c r="X1092" s="82"/>
      <c r="Y1092" s="82"/>
      <c r="Z1092" s="82"/>
      <c r="AA1092" s="82"/>
      <c r="AB1092" s="82"/>
      <c r="AC1092" s="82"/>
      <c r="AD1092" s="82"/>
      <c r="AE1092" s="82"/>
      <c r="AF1092" s="82"/>
      <c r="AG1092" s="82"/>
      <c r="AH1092" s="82"/>
      <c r="AI1092" s="82"/>
      <c r="AJ1092" s="82"/>
      <c r="AK1092" s="82"/>
      <c r="AL1092" s="82"/>
      <c r="AM1092" s="82"/>
      <c r="AN1092" s="82"/>
      <c r="AO1092" s="82"/>
      <c r="AP1092" s="82"/>
      <c r="AQ1092" s="82"/>
      <c r="AR1092" s="82"/>
      <c r="AS1092" s="82"/>
      <c r="AT1092" s="82"/>
      <c r="AU1092" s="82"/>
    </row>
    <row r="1093" spans="1:47" s="47" customFormat="1">
      <c r="A1093" s="76"/>
      <c r="O1093" s="82"/>
      <c r="P1093" s="82"/>
      <c r="Q1093" s="82"/>
      <c r="R1093" s="82"/>
      <c r="S1093" s="82"/>
      <c r="T1093" s="82"/>
      <c r="U1093" s="82"/>
      <c r="V1093" s="82"/>
      <c r="W1093" s="82"/>
      <c r="X1093" s="82"/>
      <c r="Y1093" s="82"/>
      <c r="Z1093" s="82"/>
      <c r="AA1093" s="82"/>
      <c r="AB1093" s="82"/>
      <c r="AC1093" s="82"/>
      <c r="AD1093" s="82"/>
      <c r="AE1093" s="82"/>
      <c r="AF1093" s="82"/>
      <c r="AG1093" s="82"/>
      <c r="AH1093" s="82"/>
      <c r="AI1093" s="82"/>
      <c r="AJ1093" s="82"/>
      <c r="AK1093" s="82"/>
      <c r="AL1093" s="82"/>
      <c r="AM1093" s="82"/>
      <c r="AN1093" s="82"/>
      <c r="AO1093" s="82"/>
      <c r="AP1093" s="82"/>
      <c r="AQ1093" s="82"/>
      <c r="AR1093" s="82"/>
      <c r="AS1093" s="82"/>
      <c r="AT1093" s="82"/>
      <c r="AU1093" s="82"/>
    </row>
    <row r="1094" spans="1:47" s="47" customFormat="1">
      <c r="A1094" s="76"/>
      <c r="O1094" s="82"/>
      <c r="P1094" s="82"/>
      <c r="Q1094" s="82"/>
      <c r="R1094" s="82"/>
      <c r="S1094" s="82"/>
      <c r="T1094" s="82"/>
      <c r="U1094" s="82"/>
      <c r="V1094" s="82"/>
      <c r="W1094" s="82"/>
      <c r="X1094" s="82"/>
      <c r="Y1094" s="82"/>
      <c r="Z1094" s="82"/>
      <c r="AA1094" s="82"/>
      <c r="AB1094" s="82"/>
      <c r="AC1094" s="82"/>
      <c r="AD1094" s="82"/>
      <c r="AE1094" s="82"/>
      <c r="AF1094" s="82"/>
      <c r="AG1094" s="82"/>
      <c r="AH1094" s="82"/>
      <c r="AI1094" s="82"/>
      <c r="AJ1094" s="82"/>
      <c r="AK1094" s="82"/>
      <c r="AL1094" s="82"/>
      <c r="AM1094" s="82"/>
      <c r="AN1094" s="82"/>
      <c r="AO1094" s="82"/>
      <c r="AP1094" s="82"/>
      <c r="AQ1094" s="82"/>
      <c r="AR1094" s="82"/>
      <c r="AS1094" s="82"/>
      <c r="AT1094" s="82"/>
      <c r="AU1094" s="82"/>
    </row>
    <row r="1095" spans="1:47" s="47" customFormat="1">
      <c r="A1095" s="76"/>
      <c r="O1095" s="82"/>
      <c r="P1095" s="82"/>
      <c r="Q1095" s="82"/>
      <c r="R1095" s="82"/>
      <c r="S1095" s="82"/>
      <c r="T1095" s="82"/>
      <c r="U1095" s="82"/>
      <c r="V1095" s="82"/>
      <c r="W1095" s="82"/>
      <c r="X1095" s="82"/>
      <c r="Y1095" s="82"/>
      <c r="Z1095" s="82"/>
      <c r="AA1095" s="82"/>
      <c r="AB1095" s="82"/>
      <c r="AC1095" s="82"/>
      <c r="AD1095" s="82"/>
      <c r="AE1095" s="82"/>
      <c r="AF1095" s="82"/>
      <c r="AG1095" s="82"/>
      <c r="AH1095" s="82"/>
      <c r="AI1095" s="82"/>
      <c r="AJ1095" s="82"/>
      <c r="AK1095" s="82"/>
      <c r="AL1095" s="82"/>
      <c r="AM1095" s="82"/>
      <c r="AN1095" s="82"/>
      <c r="AO1095" s="82"/>
      <c r="AP1095" s="82"/>
      <c r="AQ1095" s="82"/>
      <c r="AR1095" s="82"/>
      <c r="AS1095" s="82"/>
      <c r="AT1095" s="82"/>
      <c r="AU1095" s="82"/>
    </row>
    <row r="1096" spans="1:47" s="47" customFormat="1">
      <c r="A1096" s="76"/>
      <c r="O1096" s="82"/>
      <c r="P1096" s="82"/>
      <c r="Q1096" s="82"/>
      <c r="R1096" s="82"/>
      <c r="S1096" s="82"/>
      <c r="T1096" s="82"/>
      <c r="U1096" s="82"/>
      <c r="V1096" s="82"/>
      <c r="W1096" s="82"/>
      <c r="X1096" s="82"/>
      <c r="Y1096" s="82"/>
      <c r="Z1096" s="82"/>
      <c r="AA1096" s="82"/>
      <c r="AB1096" s="82"/>
      <c r="AC1096" s="82"/>
      <c r="AD1096" s="82"/>
      <c r="AE1096" s="82"/>
      <c r="AF1096" s="82"/>
      <c r="AG1096" s="82"/>
      <c r="AH1096" s="82"/>
      <c r="AI1096" s="82"/>
      <c r="AJ1096" s="82"/>
      <c r="AK1096" s="82"/>
      <c r="AL1096" s="82"/>
      <c r="AM1096" s="82"/>
      <c r="AN1096" s="82"/>
      <c r="AO1096" s="82"/>
      <c r="AP1096" s="82"/>
      <c r="AQ1096" s="82"/>
      <c r="AR1096" s="82"/>
      <c r="AS1096" s="82"/>
      <c r="AT1096" s="82"/>
      <c r="AU1096" s="82"/>
    </row>
    <row r="1097" spans="1:47" s="47" customFormat="1">
      <c r="A1097" s="76"/>
      <c r="O1097" s="82"/>
      <c r="P1097" s="82"/>
      <c r="Q1097" s="82"/>
      <c r="R1097" s="82"/>
      <c r="S1097" s="82"/>
      <c r="T1097" s="82"/>
      <c r="U1097" s="82"/>
      <c r="V1097" s="82"/>
      <c r="W1097" s="82"/>
      <c r="X1097" s="82"/>
      <c r="Y1097" s="82"/>
      <c r="Z1097" s="82"/>
      <c r="AA1097" s="82"/>
      <c r="AB1097" s="82"/>
      <c r="AC1097" s="82"/>
      <c r="AD1097" s="82"/>
      <c r="AE1097" s="82"/>
      <c r="AF1097" s="82"/>
      <c r="AG1097" s="82"/>
      <c r="AH1097" s="82"/>
      <c r="AI1097" s="82"/>
      <c r="AJ1097" s="82"/>
      <c r="AK1097" s="82"/>
      <c r="AL1097" s="82"/>
      <c r="AM1097" s="82"/>
      <c r="AN1097" s="82"/>
      <c r="AO1097" s="82"/>
      <c r="AP1097" s="82"/>
      <c r="AQ1097" s="82"/>
      <c r="AR1097" s="82"/>
      <c r="AS1097" s="82"/>
      <c r="AT1097" s="82"/>
      <c r="AU1097" s="82"/>
    </row>
    <row r="1098" spans="1:47" s="47" customFormat="1">
      <c r="A1098" s="76"/>
      <c r="O1098" s="82"/>
      <c r="P1098" s="82"/>
      <c r="Q1098" s="82"/>
      <c r="R1098" s="82"/>
      <c r="S1098" s="82"/>
      <c r="T1098" s="82"/>
      <c r="U1098" s="82"/>
      <c r="V1098" s="82"/>
      <c r="W1098" s="82"/>
      <c r="X1098" s="82"/>
      <c r="Y1098" s="82"/>
      <c r="Z1098" s="82"/>
      <c r="AA1098" s="82"/>
      <c r="AB1098" s="82"/>
      <c r="AC1098" s="82"/>
      <c r="AD1098" s="82"/>
      <c r="AE1098" s="82"/>
      <c r="AF1098" s="82"/>
      <c r="AG1098" s="82"/>
      <c r="AH1098" s="82"/>
      <c r="AI1098" s="82"/>
      <c r="AJ1098" s="82"/>
      <c r="AK1098" s="82"/>
      <c r="AL1098" s="82"/>
      <c r="AM1098" s="82"/>
      <c r="AN1098" s="82"/>
      <c r="AO1098" s="82"/>
      <c r="AP1098" s="82"/>
      <c r="AQ1098" s="82"/>
      <c r="AR1098" s="82"/>
      <c r="AS1098" s="82"/>
      <c r="AT1098" s="82"/>
      <c r="AU1098" s="82"/>
    </row>
    <row r="1099" spans="1:47" s="47" customFormat="1">
      <c r="A1099" s="76"/>
      <c r="O1099" s="82"/>
      <c r="P1099" s="82"/>
      <c r="Q1099" s="82"/>
      <c r="R1099" s="82"/>
      <c r="S1099" s="82"/>
      <c r="T1099" s="82"/>
      <c r="U1099" s="82"/>
      <c r="V1099" s="82"/>
      <c r="W1099" s="82"/>
      <c r="X1099" s="82"/>
      <c r="Y1099" s="82"/>
      <c r="Z1099" s="82"/>
      <c r="AA1099" s="82"/>
      <c r="AB1099" s="82"/>
      <c r="AC1099" s="82"/>
      <c r="AD1099" s="82"/>
      <c r="AE1099" s="82"/>
      <c r="AF1099" s="82"/>
      <c r="AG1099" s="82"/>
      <c r="AH1099" s="82"/>
      <c r="AI1099" s="82"/>
      <c r="AJ1099" s="82"/>
      <c r="AK1099" s="82"/>
      <c r="AL1099" s="82"/>
      <c r="AM1099" s="82"/>
      <c r="AN1099" s="82"/>
      <c r="AO1099" s="82"/>
      <c r="AP1099" s="82"/>
      <c r="AQ1099" s="82"/>
      <c r="AR1099" s="82"/>
      <c r="AS1099" s="82"/>
      <c r="AT1099" s="82"/>
      <c r="AU1099" s="82"/>
    </row>
    <row r="1100" spans="1:47" s="47" customFormat="1">
      <c r="A1100" s="76"/>
      <c r="O1100" s="82"/>
      <c r="P1100" s="82"/>
      <c r="Q1100" s="82"/>
      <c r="R1100" s="82"/>
      <c r="S1100" s="82"/>
      <c r="T1100" s="82"/>
      <c r="U1100" s="82"/>
      <c r="V1100" s="82"/>
      <c r="W1100" s="82"/>
      <c r="X1100" s="82"/>
      <c r="Y1100" s="82"/>
      <c r="Z1100" s="82"/>
      <c r="AA1100" s="82"/>
      <c r="AB1100" s="82"/>
      <c r="AC1100" s="82"/>
      <c r="AD1100" s="82"/>
      <c r="AE1100" s="82"/>
      <c r="AF1100" s="82"/>
      <c r="AG1100" s="82"/>
      <c r="AH1100" s="82"/>
      <c r="AI1100" s="82"/>
      <c r="AJ1100" s="82"/>
      <c r="AK1100" s="82"/>
      <c r="AL1100" s="82"/>
      <c r="AM1100" s="82"/>
      <c r="AN1100" s="82"/>
      <c r="AO1100" s="82"/>
      <c r="AP1100" s="82"/>
      <c r="AQ1100" s="82"/>
      <c r="AR1100" s="82"/>
      <c r="AS1100" s="82"/>
      <c r="AT1100" s="82"/>
      <c r="AU1100" s="82"/>
    </row>
    <row r="1101" spans="1:47" s="47" customFormat="1">
      <c r="A1101" s="76"/>
      <c r="O1101" s="82"/>
      <c r="P1101" s="82"/>
      <c r="Q1101" s="82"/>
      <c r="R1101" s="82"/>
      <c r="S1101" s="82"/>
      <c r="T1101" s="82"/>
      <c r="U1101" s="82"/>
      <c r="V1101" s="82"/>
      <c r="W1101" s="82"/>
      <c r="X1101" s="82"/>
      <c r="Y1101" s="82"/>
      <c r="Z1101" s="82"/>
      <c r="AA1101" s="82"/>
      <c r="AB1101" s="82"/>
      <c r="AC1101" s="82"/>
      <c r="AD1101" s="82"/>
      <c r="AE1101" s="82"/>
      <c r="AF1101" s="82"/>
      <c r="AG1101" s="82"/>
      <c r="AH1101" s="82"/>
      <c r="AI1101" s="82"/>
      <c r="AJ1101" s="82"/>
      <c r="AK1101" s="82"/>
      <c r="AL1101" s="82"/>
      <c r="AM1101" s="82"/>
      <c r="AN1101" s="82"/>
      <c r="AO1101" s="82"/>
      <c r="AP1101" s="82"/>
      <c r="AQ1101" s="82"/>
      <c r="AR1101" s="82"/>
      <c r="AS1101" s="82"/>
      <c r="AT1101" s="82"/>
      <c r="AU1101" s="82"/>
    </row>
    <row r="1102" spans="1:47" s="47" customFormat="1">
      <c r="A1102" s="76"/>
      <c r="O1102" s="82"/>
      <c r="P1102" s="82"/>
      <c r="Q1102" s="82"/>
      <c r="R1102" s="82"/>
      <c r="S1102" s="82"/>
      <c r="T1102" s="82"/>
      <c r="U1102" s="82"/>
      <c r="V1102" s="82"/>
      <c r="W1102" s="82"/>
      <c r="X1102" s="82"/>
      <c r="Y1102" s="82"/>
      <c r="Z1102" s="82"/>
      <c r="AA1102" s="82"/>
      <c r="AB1102" s="82"/>
      <c r="AC1102" s="82"/>
      <c r="AD1102" s="82"/>
      <c r="AE1102" s="82"/>
      <c r="AF1102" s="82"/>
      <c r="AG1102" s="82"/>
      <c r="AH1102" s="82"/>
      <c r="AI1102" s="82"/>
      <c r="AJ1102" s="82"/>
      <c r="AK1102" s="82"/>
      <c r="AL1102" s="82"/>
      <c r="AM1102" s="82"/>
      <c r="AN1102" s="82"/>
      <c r="AO1102" s="82"/>
      <c r="AP1102" s="82"/>
      <c r="AQ1102" s="82"/>
      <c r="AR1102" s="82"/>
      <c r="AS1102" s="82"/>
      <c r="AT1102" s="82"/>
      <c r="AU1102" s="82"/>
    </row>
    <row r="1103" spans="1:47" s="47" customFormat="1">
      <c r="A1103" s="76"/>
      <c r="O1103" s="82"/>
      <c r="P1103" s="82"/>
      <c r="Q1103" s="82"/>
      <c r="R1103" s="82"/>
      <c r="S1103" s="82"/>
      <c r="T1103" s="82"/>
      <c r="U1103" s="82"/>
      <c r="V1103" s="82"/>
      <c r="W1103" s="82"/>
      <c r="X1103" s="82"/>
      <c r="Y1103" s="82"/>
      <c r="Z1103" s="82"/>
      <c r="AA1103" s="82"/>
      <c r="AB1103" s="82"/>
      <c r="AC1103" s="82"/>
      <c r="AD1103" s="82"/>
      <c r="AE1103" s="82"/>
      <c r="AF1103" s="82"/>
      <c r="AG1103" s="82"/>
      <c r="AH1103" s="82"/>
      <c r="AI1103" s="82"/>
      <c r="AJ1103" s="82"/>
      <c r="AK1103" s="82"/>
      <c r="AL1103" s="82"/>
      <c r="AM1103" s="82"/>
      <c r="AN1103" s="82"/>
      <c r="AO1103" s="82"/>
      <c r="AP1103" s="82"/>
      <c r="AQ1103" s="82"/>
      <c r="AR1103" s="82"/>
      <c r="AS1103" s="82"/>
      <c r="AT1103" s="82"/>
      <c r="AU1103" s="82"/>
    </row>
    <row r="1104" spans="1:47" s="47" customFormat="1">
      <c r="A1104" s="76"/>
      <c r="O1104" s="82"/>
      <c r="P1104" s="82"/>
      <c r="Q1104" s="82"/>
      <c r="R1104" s="82"/>
      <c r="S1104" s="82"/>
      <c r="T1104" s="82"/>
      <c r="U1104" s="82"/>
      <c r="V1104" s="82"/>
      <c r="W1104" s="82"/>
      <c r="X1104" s="82"/>
      <c r="Y1104" s="82"/>
      <c r="Z1104" s="82"/>
      <c r="AA1104" s="82"/>
      <c r="AB1104" s="82"/>
      <c r="AC1104" s="82"/>
      <c r="AD1104" s="82"/>
      <c r="AE1104" s="82"/>
      <c r="AF1104" s="82"/>
      <c r="AG1104" s="82"/>
      <c r="AH1104" s="82"/>
      <c r="AI1104" s="82"/>
      <c r="AJ1104" s="82"/>
      <c r="AK1104" s="82"/>
      <c r="AL1104" s="82"/>
      <c r="AM1104" s="82"/>
      <c r="AN1104" s="82"/>
      <c r="AO1104" s="82"/>
      <c r="AP1104" s="82"/>
      <c r="AQ1104" s="82"/>
      <c r="AR1104" s="82"/>
      <c r="AS1104" s="82"/>
      <c r="AT1104" s="82"/>
      <c r="AU1104" s="82"/>
    </row>
    <row r="1105" spans="1:47" s="47" customFormat="1">
      <c r="A1105" s="76"/>
      <c r="O1105" s="82"/>
      <c r="P1105" s="82"/>
      <c r="Q1105" s="82"/>
      <c r="R1105" s="82"/>
      <c r="S1105" s="82"/>
      <c r="T1105" s="82"/>
      <c r="U1105" s="82"/>
      <c r="V1105" s="82"/>
      <c r="W1105" s="82"/>
      <c r="X1105" s="82"/>
      <c r="Y1105" s="82"/>
      <c r="Z1105" s="82"/>
      <c r="AA1105" s="82"/>
      <c r="AB1105" s="82"/>
      <c r="AC1105" s="82"/>
      <c r="AD1105" s="82"/>
      <c r="AE1105" s="82"/>
      <c r="AF1105" s="82"/>
      <c r="AG1105" s="82"/>
      <c r="AH1105" s="82"/>
      <c r="AI1105" s="82"/>
      <c r="AJ1105" s="82"/>
      <c r="AK1105" s="82"/>
      <c r="AL1105" s="82"/>
      <c r="AM1105" s="82"/>
      <c r="AN1105" s="82"/>
      <c r="AO1105" s="82"/>
      <c r="AP1105" s="82"/>
      <c r="AQ1105" s="82"/>
      <c r="AR1105" s="82"/>
      <c r="AS1105" s="82"/>
      <c r="AT1105" s="82"/>
      <c r="AU1105" s="82"/>
    </row>
    <row r="1106" spans="1:47" s="47" customFormat="1">
      <c r="A1106" s="76"/>
      <c r="O1106" s="82"/>
      <c r="P1106" s="82"/>
      <c r="Q1106" s="82"/>
      <c r="R1106" s="82"/>
      <c r="S1106" s="82"/>
      <c r="T1106" s="82"/>
      <c r="U1106" s="82"/>
      <c r="V1106" s="82"/>
      <c r="W1106" s="82"/>
      <c r="X1106" s="82"/>
      <c r="Y1106" s="82"/>
      <c r="Z1106" s="82"/>
      <c r="AA1106" s="82"/>
      <c r="AB1106" s="82"/>
      <c r="AC1106" s="82"/>
      <c r="AD1106" s="82"/>
      <c r="AE1106" s="82"/>
      <c r="AF1106" s="82"/>
      <c r="AG1106" s="82"/>
      <c r="AH1106" s="82"/>
      <c r="AI1106" s="82"/>
      <c r="AJ1106" s="82"/>
      <c r="AK1106" s="82"/>
      <c r="AL1106" s="82"/>
      <c r="AM1106" s="82"/>
      <c r="AN1106" s="82"/>
      <c r="AO1106" s="82"/>
      <c r="AP1106" s="82"/>
      <c r="AQ1106" s="82"/>
      <c r="AR1106" s="82"/>
      <c r="AS1106" s="82"/>
      <c r="AT1106" s="82"/>
      <c r="AU1106" s="82"/>
    </row>
    <row r="1107" spans="1:47" s="47" customFormat="1">
      <c r="A1107" s="76"/>
      <c r="O1107" s="82"/>
      <c r="P1107" s="82"/>
      <c r="Q1107" s="82"/>
      <c r="R1107" s="82"/>
      <c r="S1107" s="82"/>
      <c r="T1107" s="82"/>
      <c r="U1107" s="82"/>
      <c r="V1107" s="82"/>
      <c r="W1107" s="82"/>
      <c r="X1107" s="82"/>
      <c r="Y1107" s="82"/>
      <c r="Z1107" s="82"/>
      <c r="AA1107" s="82"/>
      <c r="AB1107" s="82"/>
      <c r="AC1107" s="82"/>
      <c r="AD1107" s="82"/>
      <c r="AE1107" s="82"/>
      <c r="AF1107" s="82"/>
      <c r="AG1107" s="82"/>
      <c r="AH1107" s="82"/>
      <c r="AI1107" s="82"/>
      <c r="AJ1107" s="82"/>
      <c r="AK1107" s="82"/>
      <c r="AL1107" s="82"/>
      <c r="AM1107" s="82"/>
      <c r="AN1107" s="82"/>
      <c r="AO1107" s="82"/>
      <c r="AP1107" s="82"/>
      <c r="AQ1107" s="82"/>
      <c r="AR1107" s="82"/>
      <c r="AS1107" s="82"/>
      <c r="AT1107" s="82"/>
      <c r="AU1107" s="82"/>
    </row>
    <row r="1108" spans="1:47" s="47" customFormat="1">
      <c r="A1108" s="76"/>
      <c r="O1108" s="82"/>
      <c r="P1108" s="82"/>
      <c r="Q1108" s="82"/>
      <c r="R1108" s="82"/>
      <c r="S1108" s="82"/>
      <c r="T1108" s="82"/>
      <c r="U1108" s="82"/>
      <c r="V1108" s="82"/>
      <c r="W1108" s="82"/>
      <c r="X1108" s="82"/>
      <c r="Y1108" s="82"/>
      <c r="Z1108" s="82"/>
      <c r="AA1108" s="82"/>
      <c r="AB1108" s="82"/>
      <c r="AC1108" s="82"/>
      <c r="AD1108" s="82"/>
      <c r="AE1108" s="82"/>
      <c r="AF1108" s="82"/>
      <c r="AG1108" s="82"/>
      <c r="AH1108" s="82"/>
      <c r="AI1108" s="82"/>
      <c r="AJ1108" s="82"/>
      <c r="AK1108" s="82"/>
      <c r="AL1108" s="82"/>
      <c r="AM1108" s="82"/>
      <c r="AN1108" s="82"/>
      <c r="AO1108" s="82"/>
      <c r="AP1108" s="82"/>
      <c r="AQ1108" s="82"/>
      <c r="AR1108" s="82"/>
      <c r="AS1108" s="82"/>
      <c r="AT1108" s="82"/>
      <c r="AU1108" s="82"/>
    </row>
    <row r="1109" spans="1:47" s="47" customFormat="1">
      <c r="A1109" s="76"/>
      <c r="O1109" s="82"/>
      <c r="P1109" s="82"/>
      <c r="Q1109" s="82"/>
      <c r="R1109" s="82"/>
      <c r="S1109" s="82"/>
      <c r="T1109" s="82"/>
      <c r="U1109" s="82"/>
      <c r="V1109" s="82"/>
      <c r="W1109" s="82"/>
      <c r="X1109" s="82"/>
      <c r="Y1109" s="82"/>
      <c r="Z1109" s="82"/>
      <c r="AA1109" s="82"/>
      <c r="AB1109" s="82"/>
      <c r="AC1109" s="82"/>
      <c r="AD1109" s="82"/>
      <c r="AE1109" s="82"/>
      <c r="AF1109" s="82"/>
      <c r="AG1109" s="82"/>
      <c r="AH1109" s="82"/>
      <c r="AI1109" s="82"/>
      <c r="AJ1109" s="82"/>
      <c r="AK1109" s="82"/>
      <c r="AL1109" s="82"/>
      <c r="AM1109" s="82"/>
      <c r="AN1109" s="82"/>
      <c r="AO1109" s="82"/>
      <c r="AP1109" s="82"/>
      <c r="AQ1109" s="82"/>
      <c r="AR1109" s="82"/>
      <c r="AS1109" s="82"/>
      <c r="AT1109" s="82"/>
      <c r="AU1109" s="82"/>
    </row>
    <row r="1110" spans="1:47" s="47" customFormat="1">
      <c r="A1110" s="76"/>
      <c r="O1110" s="82"/>
      <c r="P1110" s="82"/>
      <c r="Q1110" s="82"/>
      <c r="R1110" s="82"/>
      <c r="S1110" s="82"/>
      <c r="T1110" s="82"/>
      <c r="U1110" s="82"/>
      <c r="V1110" s="82"/>
      <c r="W1110" s="82"/>
      <c r="X1110" s="82"/>
      <c r="Y1110" s="82"/>
      <c r="Z1110" s="82"/>
      <c r="AA1110" s="82"/>
      <c r="AB1110" s="82"/>
      <c r="AC1110" s="82"/>
      <c r="AD1110" s="82"/>
      <c r="AE1110" s="82"/>
      <c r="AF1110" s="82"/>
      <c r="AG1110" s="82"/>
      <c r="AH1110" s="82"/>
      <c r="AI1110" s="82"/>
      <c r="AJ1110" s="82"/>
      <c r="AK1110" s="82"/>
      <c r="AL1110" s="82"/>
      <c r="AM1110" s="82"/>
      <c r="AN1110" s="82"/>
      <c r="AO1110" s="82"/>
      <c r="AP1110" s="82"/>
      <c r="AQ1110" s="82"/>
      <c r="AR1110" s="82"/>
      <c r="AS1110" s="82"/>
      <c r="AT1110" s="82"/>
      <c r="AU1110" s="82"/>
    </row>
    <row r="1111" spans="1:47" s="47" customFormat="1">
      <c r="A1111" s="76"/>
      <c r="O1111" s="82"/>
      <c r="P1111" s="82"/>
      <c r="Q1111" s="82"/>
      <c r="R1111" s="82"/>
      <c r="S1111" s="82"/>
      <c r="T1111" s="82"/>
      <c r="U1111" s="82"/>
      <c r="V1111" s="82"/>
      <c r="W1111" s="82"/>
      <c r="X1111" s="82"/>
      <c r="Y1111" s="82"/>
      <c r="Z1111" s="82"/>
      <c r="AA1111" s="82"/>
      <c r="AB1111" s="82"/>
      <c r="AC1111" s="82"/>
      <c r="AD1111" s="82"/>
      <c r="AE1111" s="82"/>
      <c r="AF1111" s="82"/>
      <c r="AG1111" s="82"/>
      <c r="AH1111" s="82"/>
      <c r="AI1111" s="82"/>
      <c r="AJ1111" s="82"/>
      <c r="AK1111" s="82"/>
      <c r="AL1111" s="82"/>
      <c r="AM1111" s="82"/>
      <c r="AN1111" s="82"/>
      <c r="AO1111" s="82"/>
      <c r="AP1111" s="82"/>
      <c r="AQ1111" s="82"/>
      <c r="AR1111" s="82"/>
      <c r="AS1111" s="82"/>
      <c r="AT1111" s="82"/>
      <c r="AU1111" s="82"/>
    </row>
    <row r="1112" spans="1:47" s="47" customFormat="1">
      <c r="A1112" s="76"/>
      <c r="O1112" s="82"/>
      <c r="P1112" s="82"/>
      <c r="Q1112" s="82"/>
      <c r="R1112" s="82"/>
      <c r="S1112" s="82"/>
      <c r="T1112" s="82"/>
      <c r="U1112" s="82"/>
      <c r="V1112" s="82"/>
      <c r="W1112" s="82"/>
      <c r="X1112" s="82"/>
      <c r="Y1112" s="82"/>
      <c r="Z1112" s="82"/>
      <c r="AA1112" s="82"/>
      <c r="AB1112" s="82"/>
      <c r="AC1112" s="82"/>
      <c r="AD1112" s="82"/>
      <c r="AE1112" s="82"/>
      <c r="AF1112" s="82"/>
      <c r="AG1112" s="82"/>
      <c r="AH1112" s="82"/>
      <c r="AI1112" s="82"/>
      <c r="AJ1112" s="82"/>
      <c r="AK1112" s="82"/>
      <c r="AL1112" s="82"/>
      <c r="AM1112" s="82"/>
      <c r="AN1112" s="82"/>
      <c r="AO1112" s="82"/>
      <c r="AP1112" s="82"/>
      <c r="AQ1112" s="82"/>
      <c r="AR1112" s="82"/>
      <c r="AS1112" s="82"/>
      <c r="AT1112" s="82"/>
      <c r="AU1112" s="82"/>
    </row>
    <row r="1113" spans="1:47" s="47" customFormat="1">
      <c r="A1113" s="76"/>
      <c r="O1113" s="82"/>
      <c r="P1113" s="82"/>
      <c r="Q1113" s="82"/>
      <c r="R1113" s="82"/>
      <c r="S1113" s="82"/>
      <c r="T1113" s="82"/>
      <c r="U1113" s="82"/>
      <c r="V1113" s="82"/>
      <c r="W1113" s="82"/>
      <c r="X1113" s="82"/>
      <c r="Y1113" s="82"/>
      <c r="Z1113" s="82"/>
      <c r="AA1113" s="82"/>
      <c r="AB1113" s="82"/>
      <c r="AC1113" s="82"/>
      <c r="AD1113" s="82"/>
      <c r="AE1113" s="82"/>
      <c r="AF1113" s="82"/>
      <c r="AG1113" s="82"/>
      <c r="AH1113" s="82"/>
      <c r="AI1113" s="82"/>
      <c r="AJ1113" s="82"/>
      <c r="AK1113" s="82"/>
      <c r="AL1113" s="82"/>
      <c r="AM1113" s="82"/>
      <c r="AN1113" s="82"/>
      <c r="AO1113" s="82"/>
      <c r="AP1113" s="82"/>
      <c r="AQ1113" s="82"/>
      <c r="AR1113" s="82"/>
      <c r="AS1113" s="82"/>
      <c r="AT1113" s="82"/>
      <c r="AU1113" s="82"/>
    </row>
    <row r="1114" spans="1:47" s="47" customFormat="1">
      <c r="A1114" s="76"/>
      <c r="O1114" s="82"/>
      <c r="P1114" s="82"/>
      <c r="Q1114" s="82"/>
      <c r="R1114" s="82"/>
      <c r="S1114" s="82"/>
      <c r="T1114" s="82"/>
      <c r="U1114" s="82"/>
      <c r="V1114" s="82"/>
      <c r="W1114" s="82"/>
      <c r="X1114" s="82"/>
      <c r="Y1114" s="82"/>
      <c r="Z1114" s="82"/>
      <c r="AA1114" s="82"/>
      <c r="AB1114" s="82"/>
      <c r="AC1114" s="82"/>
      <c r="AD1114" s="82"/>
      <c r="AE1114" s="82"/>
      <c r="AF1114" s="82"/>
      <c r="AG1114" s="82"/>
      <c r="AH1114" s="82"/>
      <c r="AI1114" s="82"/>
      <c r="AJ1114" s="82"/>
      <c r="AK1114" s="82"/>
      <c r="AL1114" s="82"/>
      <c r="AM1114" s="82"/>
      <c r="AN1114" s="82"/>
      <c r="AO1114" s="82"/>
      <c r="AP1114" s="82"/>
      <c r="AQ1114" s="82"/>
      <c r="AR1114" s="82"/>
      <c r="AS1114" s="82"/>
      <c r="AT1114" s="82"/>
      <c r="AU1114" s="82"/>
    </row>
    <row r="1115" spans="1:47" s="47" customFormat="1">
      <c r="A1115" s="76"/>
      <c r="O1115" s="82"/>
      <c r="P1115" s="82"/>
      <c r="Q1115" s="82"/>
      <c r="R1115" s="82"/>
      <c r="S1115" s="82"/>
      <c r="T1115" s="82"/>
      <c r="U1115" s="82"/>
      <c r="V1115" s="82"/>
      <c r="W1115" s="82"/>
      <c r="X1115" s="82"/>
      <c r="Y1115" s="82"/>
      <c r="Z1115" s="82"/>
      <c r="AA1115" s="82"/>
      <c r="AB1115" s="82"/>
      <c r="AC1115" s="82"/>
      <c r="AD1115" s="82"/>
      <c r="AE1115" s="82"/>
      <c r="AF1115" s="82"/>
      <c r="AG1115" s="82"/>
      <c r="AH1115" s="82"/>
      <c r="AI1115" s="82"/>
      <c r="AJ1115" s="82"/>
      <c r="AK1115" s="82"/>
      <c r="AL1115" s="82"/>
      <c r="AM1115" s="82"/>
      <c r="AN1115" s="82"/>
      <c r="AO1115" s="82"/>
      <c r="AP1115" s="82"/>
      <c r="AQ1115" s="82"/>
      <c r="AR1115" s="82"/>
      <c r="AS1115" s="82"/>
      <c r="AT1115" s="82"/>
      <c r="AU1115" s="82"/>
    </row>
    <row r="1116" spans="1:47" s="47" customFormat="1">
      <c r="A1116" s="76"/>
      <c r="O1116" s="82"/>
      <c r="P1116" s="82"/>
      <c r="Q1116" s="82"/>
      <c r="R1116" s="82"/>
      <c r="S1116" s="82"/>
      <c r="T1116" s="82"/>
      <c r="U1116" s="82"/>
      <c r="V1116" s="82"/>
      <c r="W1116" s="82"/>
      <c r="X1116" s="82"/>
      <c r="Y1116" s="82"/>
      <c r="Z1116" s="82"/>
      <c r="AA1116" s="82"/>
      <c r="AB1116" s="82"/>
      <c r="AC1116" s="82"/>
      <c r="AD1116" s="82"/>
      <c r="AE1116" s="82"/>
      <c r="AF1116" s="82"/>
      <c r="AG1116" s="82"/>
      <c r="AH1116" s="82"/>
      <c r="AI1116" s="82"/>
      <c r="AJ1116" s="82"/>
      <c r="AK1116" s="82"/>
      <c r="AL1116" s="82"/>
      <c r="AM1116" s="82"/>
      <c r="AN1116" s="82"/>
      <c r="AO1116" s="82"/>
      <c r="AP1116" s="82"/>
      <c r="AQ1116" s="82"/>
      <c r="AR1116" s="82"/>
      <c r="AS1116" s="82"/>
      <c r="AT1116" s="82"/>
      <c r="AU1116" s="82"/>
    </row>
    <row r="1117" spans="1:47" s="47" customFormat="1">
      <c r="A1117" s="76"/>
      <c r="O1117" s="82"/>
      <c r="P1117" s="82"/>
      <c r="Q1117" s="82"/>
      <c r="R1117" s="82"/>
      <c r="S1117" s="82"/>
      <c r="T1117" s="82"/>
      <c r="U1117" s="82"/>
      <c r="V1117" s="82"/>
      <c r="W1117" s="82"/>
      <c r="X1117" s="82"/>
      <c r="Y1117" s="82"/>
      <c r="Z1117" s="82"/>
      <c r="AA1117" s="82"/>
      <c r="AB1117" s="82"/>
      <c r="AC1117" s="82"/>
      <c r="AD1117" s="82"/>
      <c r="AE1117" s="82"/>
      <c r="AF1117" s="82"/>
      <c r="AG1117" s="82"/>
      <c r="AH1117" s="82"/>
      <c r="AI1117" s="82"/>
      <c r="AJ1117" s="82"/>
      <c r="AK1117" s="82"/>
      <c r="AL1117" s="82"/>
      <c r="AM1117" s="82"/>
      <c r="AN1117" s="82"/>
      <c r="AO1117" s="82"/>
      <c r="AP1117" s="82"/>
      <c r="AQ1117" s="82"/>
      <c r="AR1117" s="82"/>
      <c r="AS1117" s="82"/>
      <c r="AT1117" s="82"/>
      <c r="AU1117" s="82"/>
    </row>
    <row r="1118" spans="1:47" s="47" customFormat="1">
      <c r="A1118" s="76"/>
      <c r="O1118" s="82"/>
      <c r="P1118" s="82"/>
      <c r="Q1118" s="82"/>
      <c r="R1118" s="82"/>
      <c r="S1118" s="82"/>
      <c r="T1118" s="82"/>
      <c r="U1118" s="82"/>
      <c r="V1118" s="82"/>
      <c r="W1118" s="82"/>
      <c r="X1118" s="82"/>
      <c r="Y1118" s="82"/>
      <c r="Z1118" s="82"/>
      <c r="AA1118" s="82"/>
      <c r="AB1118" s="82"/>
      <c r="AC1118" s="82"/>
      <c r="AD1118" s="82"/>
      <c r="AE1118" s="82"/>
      <c r="AF1118" s="82"/>
      <c r="AG1118" s="82"/>
      <c r="AH1118" s="82"/>
      <c r="AI1118" s="82"/>
      <c r="AJ1118" s="82"/>
      <c r="AK1118" s="82"/>
      <c r="AL1118" s="82"/>
      <c r="AM1118" s="82"/>
      <c r="AN1118" s="82"/>
      <c r="AO1118" s="82"/>
      <c r="AP1118" s="82"/>
      <c r="AQ1118" s="82"/>
      <c r="AR1118" s="82"/>
      <c r="AS1118" s="82"/>
      <c r="AT1118" s="82"/>
      <c r="AU1118" s="82"/>
    </row>
    <row r="1119" spans="1:47" s="47" customFormat="1">
      <c r="A1119" s="76"/>
      <c r="O1119" s="82"/>
      <c r="P1119" s="82"/>
      <c r="Q1119" s="82"/>
      <c r="R1119" s="82"/>
      <c r="S1119" s="82"/>
      <c r="T1119" s="82"/>
      <c r="U1119" s="82"/>
      <c r="V1119" s="82"/>
      <c r="W1119" s="82"/>
      <c r="X1119" s="82"/>
      <c r="Y1119" s="82"/>
      <c r="Z1119" s="82"/>
      <c r="AA1119" s="82"/>
      <c r="AB1119" s="82"/>
      <c r="AC1119" s="82"/>
      <c r="AD1119" s="82"/>
      <c r="AE1119" s="82"/>
      <c r="AF1119" s="82"/>
      <c r="AG1119" s="82"/>
      <c r="AH1119" s="82"/>
      <c r="AI1119" s="82"/>
      <c r="AJ1119" s="82"/>
      <c r="AK1119" s="82"/>
      <c r="AL1119" s="82"/>
      <c r="AM1119" s="82"/>
      <c r="AN1119" s="82"/>
      <c r="AO1119" s="82"/>
      <c r="AP1119" s="82"/>
      <c r="AQ1119" s="82"/>
      <c r="AR1119" s="82"/>
      <c r="AS1119" s="82"/>
      <c r="AT1119" s="82"/>
      <c r="AU1119" s="82"/>
    </row>
    <row r="1120" spans="1:47" s="47" customFormat="1">
      <c r="A1120" s="76"/>
      <c r="O1120" s="82"/>
      <c r="P1120" s="82"/>
      <c r="Q1120" s="82"/>
      <c r="R1120" s="82"/>
      <c r="S1120" s="82"/>
      <c r="T1120" s="82"/>
      <c r="U1120" s="82"/>
      <c r="V1120" s="82"/>
      <c r="W1120" s="82"/>
      <c r="X1120" s="82"/>
      <c r="Y1120" s="82"/>
      <c r="Z1120" s="82"/>
      <c r="AA1120" s="82"/>
      <c r="AB1120" s="82"/>
      <c r="AC1120" s="82"/>
      <c r="AD1120" s="82"/>
      <c r="AE1120" s="82"/>
      <c r="AF1120" s="82"/>
      <c r="AG1120" s="82"/>
      <c r="AH1120" s="82"/>
      <c r="AI1120" s="82"/>
      <c r="AJ1120" s="82"/>
      <c r="AK1120" s="82"/>
      <c r="AL1120" s="82"/>
      <c r="AM1120" s="82"/>
      <c r="AN1120" s="82"/>
      <c r="AO1120" s="82"/>
      <c r="AP1120" s="82"/>
      <c r="AQ1120" s="82"/>
      <c r="AR1120" s="82"/>
      <c r="AS1120" s="82"/>
      <c r="AT1120" s="82"/>
      <c r="AU1120" s="82"/>
    </row>
    <row r="1121" spans="1:47" s="47" customFormat="1">
      <c r="A1121" s="76"/>
      <c r="O1121" s="82"/>
      <c r="P1121" s="82"/>
      <c r="Q1121" s="82"/>
      <c r="R1121" s="82"/>
      <c r="S1121" s="82"/>
      <c r="T1121" s="82"/>
      <c r="U1121" s="82"/>
      <c r="V1121" s="82"/>
      <c r="W1121" s="82"/>
      <c r="X1121" s="82"/>
      <c r="Y1121" s="82"/>
      <c r="Z1121" s="82"/>
      <c r="AA1121" s="82"/>
      <c r="AB1121" s="82"/>
      <c r="AC1121" s="82"/>
      <c r="AD1121" s="82"/>
      <c r="AE1121" s="82"/>
      <c r="AF1121" s="82"/>
      <c r="AG1121" s="82"/>
      <c r="AH1121" s="82"/>
      <c r="AI1121" s="82"/>
      <c r="AJ1121" s="82"/>
      <c r="AK1121" s="82"/>
      <c r="AL1121" s="82"/>
      <c r="AM1121" s="82"/>
      <c r="AN1121" s="82"/>
      <c r="AO1121" s="82"/>
      <c r="AP1121" s="82"/>
      <c r="AQ1121" s="82"/>
      <c r="AR1121" s="82"/>
      <c r="AS1121" s="82"/>
      <c r="AT1121" s="82"/>
      <c r="AU1121" s="82"/>
    </row>
    <row r="1122" spans="1:47" s="47" customFormat="1">
      <c r="A1122" s="76"/>
      <c r="O1122" s="82"/>
      <c r="P1122" s="82"/>
      <c r="Q1122" s="82"/>
      <c r="R1122" s="82"/>
      <c r="S1122" s="82"/>
      <c r="T1122" s="82"/>
      <c r="U1122" s="82"/>
      <c r="V1122" s="82"/>
      <c r="W1122" s="82"/>
      <c r="X1122" s="82"/>
      <c r="Y1122" s="82"/>
      <c r="Z1122" s="82"/>
      <c r="AA1122" s="82"/>
      <c r="AB1122" s="82"/>
      <c r="AC1122" s="82"/>
      <c r="AD1122" s="82"/>
      <c r="AE1122" s="82"/>
      <c r="AF1122" s="82"/>
      <c r="AG1122" s="82"/>
      <c r="AH1122" s="82"/>
      <c r="AI1122" s="82"/>
      <c r="AJ1122" s="82"/>
      <c r="AK1122" s="82"/>
      <c r="AL1122" s="82"/>
      <c r="AM1122" s="82"/>
      <c r="AN1122" s="82"/>
      <c r="AO1122" s="82"/>
      <c r="AP1122" s="82"/>
      <c r="AQ1122" s="82"/>
      <c r="AR1122" s="82"/>
      <c r="AS1122" s="82"/>
      <c r="AT1122" s="82"/>
      <c r="AU1122" s="82"/>
    </row>
    <row r="1123" spans="1:47" s="47" customFormat="1">
      <c r="A1123" s="76"/>
      <c r="O1123" s="82"/>
      <c r="P1123" s="82"/>
      <c r="Q1123" s="82"/>
      <c r="R1123" s="82"/>
      <c r="S1123" s="82"/>
      <c r="T1123" s="82"/>
      <c r="U1123" s="82"/>
      <c r="V1123" s="82"/>
      <c r="W1123" s="82"/>
      <c r="X1123" s="82"/>
      <c r="Y1123" s="82"/>
      <c r="Z1123" s="82"/>
      <c r="AA1123" s="82"/>
      <c r="AB1123" s="82"/>
      <c r="AC1123" s="82"/>
      <c r="AD1123" s="82"/>
      <c r="AE1123" s="82"/>
      <c r="AF1123" s="82"/>
      <c r="AG1123" s="82"/>
      <c r="AH1123" s="82"/>
      <c r="AI1123" s="82"/>
      <c r="AJ1123" s="82"/>
      <c r="AK1123" s="82"/>
      <c r="AL1123" s="82"/>
      <c r="AM1123" s="82"/>
      <c r="AN1123" s="82"/>
      <c r="AO1123" s="82"/>
      <c r="AP1123" s="82"/>
      <c r="AQ1123" s="82"/>
      <c r="AR1123" s="82"/>
      <c r="AS1123" s="82"/>
      <c r="AT1123" s="82"/>
      <c r="AU1123" s="82"/>
    </row>
    <row r="1124" spans="1:47" s="47" customFormat="1">
      <c r="A1124" s="76"/>
      <c r="O1124" s="82"/>
      <c r="P1124" s="82"/>
      <c r="Q1124" s="82"/>
      <c r="R1124" s="82"/>
      <c r="S1124" s="82"/>
      <c r="T1124" s="82"/>
      <c r="U1124" s="82"/>
      <c r="V1124" s="82"/>
      <c r="W1124" s="82"/>
      <c r="X1124" s="82"/>
      <c r="Y1124" s="82"/>
      <c r="Z1124" s="82"/>
      <c r="AA1124" s="82"/>
      <c r="AB1124" s="82"/>
      <c r="AC1124" s="82"/>
      <c r="AD1124" s="82"/>
      <c r="AE1124" s="82"/>
      <c r="AF1124" s="82"/>
      <c r="AG1124" s="82"/>
      <c r="AH1124" s="82"/>
      <c r="AI1124" s="82"/>
      <c r="AJ1124" s="82"/>
      <c r="AK1124" s="82"/>
      <c r="AL1124" s="82"/>
      <c r="AM1124" s="82"/>
      <c r="AN1124" s="82"/>
      <c r="AO1124" s="82"/>
      <c r="AP1124" s="82"/>
      <c r="AQ1124" s="82"/>
      <c r="AR1124" s="82"/>
      <c r="AS1124" s="82"/>
      <c r="AT1124" s="82"/>
      <c r="AU1124" s="82"/>
    </row>
    <row r="1125" spans="1:47" s="47" customFormat="1">
      <c r="A1125" s="76"/>
      <c r="O1125" s="82"/>
      <c r="P1125" s="82"/>
      <c r="Q1125" s="82"/>
      <c r="R1125" s="82"/>
      <c r="S1125" s="82"/>
      <c r="T1125" s="82"/>
      <c r="U1125" s="82"/>
      <c r="V1125" s="82"/>
      <c r="W1125" s="82"/>
      <c r="X1125" s="82"/>
      <c r="Y1125" s="82"/>
      <c r="Z1125" s="82"/>
      <c r="AA1125" s="82"/>
      <c r="AB1125" s="82"/>
      <c r="AC1125" s="82"/>
      <c r="AD1125" s="82"/>
      <c r="AE1125" s="82"/>
      <c r="AF1125" s="82"/>
      <c r="AG1125" s="82"/>
      <c r="AH1125" s="82"/>
      <c r="AI1125" s="82"/>
      <c r="AJ1125" s="82"/>
      <c r="AK1125" s="82"/>
      <c r="AL1125" s="82"/>
      <c r="AM1125" s="82"/>
      <c r="AN1125" s="82"/>
      <c r="AO1125" s="82"/>
      <c r="AP1125" s="82"/>
      <c r="AQ1125" s="82"/>
      <c r="AR1125" s="82"/>
      <c r="AS1125" s="82"/>
      <c r="AT1125" s="82"/>
      <c r="AU1125" s="82"/>
    </row>
    <row r="1126" spans="1:47" s="47" customFormat="1">
      <c r="A1126" s="76"/>
      <c r="O1126" s="82"/>
      <c r="P1126" s="82"/>
      <c r="Q1126" s="82"/>
      <c r="R1126" s="82"/>
      <c r="S1126" s="82"/>
      <c r="T1126" s="82"/>
      <c r="U1126" s="82"/>
      <c r="V1126" s="82"/>
      <c r="W1126" s="82"/>
      <c r="X1126" s="82"/>
      <c r="Y1126" s="82"/>
      <c r="Z1126" s="82"/>
      <c r="AA1126" s="82"/>
      <c r="AB1126" s="82"/>
      <c r="AC1126" s="82"/>
      <c r="AD1126" s="82"/>
      <c r="AE1126" s="82"/>
      <c r="AF1126" s="82"/>
      <c r="AG1126" s="82"/>
      <c r="AH1126" s="82"/>
      <c r="AI1126" s="82"/>
      <c r="AJ1126" s="82"/>
      <c r="AK1126" s="82"/>
      <c r="AL1126" s="82"/>
      <c r="AM1126" s="82"/>
      <c r="AN1126" s="82"/>
      <c r="AO1126" s="82"/>
      <c r="AP1126" s="82"/>
      <c r="AQ1126" s="82"/>
      <c r="AR1126" s="82"/>
      <c r="AS1126" s="82"/>
      <c r="AT1126" s="82"/>
      <c r="AU1126" s="82"/>
    </row>
    <row r="1127" spans="1:47" s="47" customFormat="1">
      <c r="A1127" s="76"/>
      <c r="O1127" s="82"/>
      <c r="P1127" s="82"/>
      <c r="Q1127" s="82"/>
      <c r="R1127" s="82"/>
      <c r="S1127" s="82"/>
      <c r="T1127" s="82"/>
      <c r="U1127" s="82"/>
      <c r="V1127" s="82"/>
      <c r="W1127" s="82"/>
      <c r="X1127" s="82"/>
      <c r="Y1127" s="82"/>
      <c r="Z1127" s="82"/>
      <c r="AA1127" s="82"/>
      <c r="AB1127" s="82"/>
      <c r="AC1127" s="82"/>
      <c r="AD1127" s="82"/>
      <c r="AE1127" s="82"/>
      <c r="AF1127" s="82"/>
      <c r="AG1127" s="82"/>
      <c r="AH1127" s="82"/>
      <c r="AI1127" s="82"/>
      <c r="AJ1127" s="82"/>
      <c r="AK1127" s="82"/>
      <c r="AL1127" s="82"/>
      <c r="AM1127" s="82"/>
      <c r="AN1127" s="82"/>
      <c r="AO1127" s="82"/>
      <c r="AP1127" s="82"/>
      <c r="AQ1127" s="82"/>
      <c r="AR1127" s="82"/>
      <c r="AS1127" s="82"/>
      <c r="AT1127" s="82"/>
      <c r="AU1127" s="82"/>
    </row>
    <row r="1128" spans="1:47" s="47" customFormat="1">
      <c r="A1128" s="76"/>
      <c r="O1128" s="82"/>
      <c r="P1128" s="82"/>
      <c r="Q1128" s="82"/>
      <c r="R1128" s="82"/>
      <c r="S1128" s="82"/>
      <c r="T1128" s="82"/>
      <c r="U1128" s="82"/>
      <c r="V1128" s="82"/>
      <c r="W1128" s="82"/>
      <c r="X1128" s="82"/>
      <c r="Y1128" s="82"/>
      <c r="Z1128" s="82"/>
      <c r="AA1128" s="82"/>
      <c r="AB1128" s="82"/>
      <c r="AC1128" s="82"/>
      <c r="AD1128" s="82"/>
      <c r="AE1128" s="82"/>
      <c r="AF1128" s="82"/>
      <c r="AG1128" s="82"/>
      <c r="AH1128" s="82"/>
      <c r="AI1128" s="82"/>
      <c r="AJ1128" s="82"/>
      <c r="AK1128" s="82"/>
      <c r="AL1128" s="82"/>
      <c r="AM1128" s="82"/>
      <c r="AN1128" s="82"/>
      <c r="AO1128" s="82"/>
      <c r="AP1128" s="82"/>
      <c r="AQ1128" s="82"/>
      <c r="AR1128" s="82"/>
      <c r="AS1128" s="82"/>
      <c r="AT1128" s="82"/>
      <c r="AU1128" s="82"/>
    </row>
    <row r="1129" spans="1:47" s="47" customFormat="1">
      <c r="A1129" s="76"/>
      <c r="O1129" s="82"/>
      <c r="P1129" s="82"/>
      <c r="Q1129" s="82"/>
      <c r="R1129" s="82"/>
      <c r="S1129" s="82"/>
      <c r="T1129" s="82"/>
      <c r="U1129" s="82"/>
      <c r="V1129" s="82"/>
      <c r="W1129" s="82"/>
      <c r="X1129" s="82"/>
      <c r="Y1129" s="82"/>
      <c r="Z1129" s="82"/>
      <c r="AA1129" s="82"/>
      <c r="AB1129" s="82"/>
      <c r="AC1129" s="82"/>
      <c r="AD1129" s="82"/>
      <c r="AE1129" s="82"/>
      <c r="AF1129" s="82"/>
      <c r="AG1129" s="82"/>
      <c r="AH1129" s="82"/>
      <c r="AI1129" s="82"/>
      <c r="AJ1129" s="82"/>
      <c r="AK1129" s="82"/>
      <c r="AL1129" s="82"/>
      <c r="AM1129" s="82"/>
      <c r="AN1129" s="82"/>
      <c r="AO1129" s="82"/>
      <c r="AP1129" s="82"/>
      <c r="AQ1129" s="82"/>
      <c r="AR1129" s="82"/>
      <c r="AS1129" s="82"/>
      <c r="AT1129" s="82"/>
      <c r="AU1129" s="82"/>
    </row>
    <row r="1130" spans="1:47" s="47" customFormat="1">
      <c r="A1130" s="76"/>
      <c r="O1130" s="82"/>
      <c r="P1130" s="82"/>
      <c r="Q1130" s="82"/>
      <c r="R1130" s="82"/>
      <c r="S1130" s="82"/>
      <c r="T1130" s="82"/>
      <c r="U1130" s="82"/>
      <c r="V1130" s="82"/>
      <c r="W1130" s="82"/>
      <c r="X1130" s="82"/>
      <c r="Y1130" s="82"/>
      <c r="Z1130" s="82"/>
      <c r="AA1130" s="82"/>
      <c r="AB1130" s="82"/>
      <c r="AC1130" s="82"/>
      <c r="AD1130" s="82"/>
      <c r="AE1130" s="82"/>
      <c r="AF1130" s="82"/>
      <c r="AG1130" s="82"/>
      <c r="AH1130" s="82"/>
      <c r="AI1130" s="82"/>
      <c r="AJ1130" s="82"/>
      <c r="AK1130" s="82"/>
      <c r="AL1130" s="82"/>
      <c r="AM1130" s="82"/>
      <c r="AN1130" s="82"/>
      <c r="AO1130" s="82"/>
      <c r="AP1130" s="82"/>
      <c r="AQ1130" s="82"/>
      <c r="AR1130" s="82"/>
      <c r="AS1130" s="82"/>
      <c r="AT1130" s="82"/>
      <c r="AU1130" s="82"/>
    </row>
    <row r="1131" spans="1:47" s="47" customFormat="1">
      <c r="A1131" s="76"/>
      <c r="O1131" s="82"/>
      <c r="P1131" s="82"/>
      <c r="Q1131" s="82"/>
      <c r="R1131" s="82"/>
      <c r="S1131" s="82"/>
      <c r="T1131" s="82"/>
      <c r="U1131" s="82"/>
      <c r="V1131" s="82"/>
      <c r="W1131" s="82"/>
      <c r="X1131" s="82"/>
      <c r="Y1131" s="82"/>
      <c r="Z1131" s="82"/>
      <c r="AA1131" s="82"/>
      <c r="AB1131" s="82"/>
      <c r="AC1131" s="82"/>
      <c r="AD1131" s="82"/>
      <c r="AE1131" s="82"/>
      <c r="AF1131" s="82"/>
      <c r="AG1131" s="82"/>
      <c r="AH1131" s="82"/>
      <c r="AI1131" s="82"/>
      <c r="AJ1131" s="82"/>
      <c r="AK1131" s="82"/>
      <c r="AL1131" s="82"/>
      <c r="AM1131" s="82"/>
      <c r="AN1131" s="82"/>
      <c r="AO1131" s="82"/>
      <c r="AP1131" s="82"/>
      <c r="AQ1131" s="82"/>
      <c r="AR1131" s="82"/>
      <c r="AS1131" s="82"/>
      <c r="AT1131" s="82"/>
      <c r="AU1131" s="82"/>
    </row>
    <row r="1132" spans="1:47" s="47" customFormat="1">
      <c r="A1132" s="76"/>
      <c r="O1132" s="82"/>
      <c r="P1132" s="82"/>
      <c r="Q1132" s="82"/>
      <c r="R1132" s="82"/>
      <c r="S1132" s="82"/>
      <c r="T1132" s="82"/>
      <c r="U1132" s="82"/>
      <c r="V1132" s="82"/>
      <c r="W1132" s="82"/>
      <c r="X1132" s="82"/>
      <c r="Y1132" s="82"/>
      <c r="Z1132" s="82"/>
      <c r="AA1132" s="82"/>
      <c r="AB1132" s="82"/>
      <c r="AC1132" s="82"/>
      <c r="AD1132" s="82"/>
      <c r="AE1132" s="82"/>
      <c r="AF1132" s="82"/>
      <c r="AG1132" s="82"/>
      <c r="AH1132" s="82"/>
      <c r="AI1132" s="82"/>
      <c r="AJ1132" s="82"/>
      <c r="AK1132" s="82"/>
      <c r="AL1132" s="82"/>
      <c r="AM1132" s="82"/>
      <c r="AN1132" s="82"/>
      <c r="AO1132" s="82"/>
      <c r="AP1132" s="82"/>
      <c r="AQ1132" s="82"/>
      <c r="AR1132" s="82"/>
      <c r="AS1132" s="82"/>
      <c r="AT1132" s="82"/>
      <c r="AU1132" s="82"/>
    </row>
    <row r="1133" spans="1:47" s="47" customFormat="1">
      <c r="A1133" s="76"/>
      <c r="O1133" s="82"/>
      <c r="P1133" s="82"/>
      <c r="Q1133" s="82"/>
      <c r="R1133" s="82"/>
      <c r="S1133" s="82"/>
      <c r="T1133" s="82"/>
      <c r="U1133" s="82"/>
      <c r="V1133" s="82"/>
      <c r="W1133" s="82"/>
      <c r="X1133" s="82"/>
      <c r="Y1133" s="82"/>
      <c r="Z1133" s="82"/>
      <c r="AA1133" s="82"/>
      <c r="AB1133" s="82"/>
      <c r="AC1133" s="82"/>
      <c r="AD1133" s="82"/>
      <c r="AE1133" s="82"/>
      <c r="AF1133" s="82"/>
      <c r="AG1133" s="82"/>
      <c r="AH1133" s="82"/>
      <c r="AI1133" s="82"/>
      <c r="AJ1133" s="82"/>
      <c r="AK1133" s="82"/>
      <c r="AL1133" s="82"/>
      <c r="AM1133" s="82"/>
      <c r="AN1133" s="82"/>
      <c r="AO1133" s="82"/>
      <c r="AP1133" s="82"/>
      <c r="AQ1133" s="82"/>
      <c r="AR1133" s="82"/>
      <c r="AS1133" s="82"/>
      <c r="AT1133" s="82"/>
      <c r="AU1133" s="82"/>
    </row>
    <row r="1134" spans="1:47" s="47" customFormat="1">
      <c r="A1134" s="76"/>
      <c r="O1134" s="82"/>
      <c r="P1134" s="82"/>
      <c r="Q1134" s="82"/>
      <c r="R1134" s="82"/>
      <c r="S1134" s="82"/>
      <c r="T1134" s="82"/>
      <c r="U1134" s="82"/>
      <c r="V1134" s="82"/>
      <c r="W1134" s="82"/>
      <c r="X1134" s="82"/>
      <c r="Y1134" s="82"/>
      <c r="Z1134" s="82"/>
      <c r="AA1134" s="82"/>
      <c r="AB1134" s="82"/>
      <c r="AC1134" s="82"/>
      <c r="AD1134" s="82"/>
      <c r="AE1134" s="82"/>
      <c r="AF1134" s="82"/>
      <c r="AG1134" s="82"/>
      <c r="AH1134" s="82"/>
      <c r="AI1134" s="82"/>
      <c r="AJ1134" s="82"/>
      <c r="AK1134" s="82"/>
      <c r="AL1134" s="82"/>
      <c r="AM1134" s="82"/>
      <c r="AN1134" s="82"/>
      <c r="AO1134" s="82"/>
      <c r="AP1134" s="82"/>
      <c r="AQ1134" s="82"/>
      <c r="AR1134" s="82"/>
      <c r="AS1134" s="82"/>
      <c r="AT1134" s="82"/>
      <c r="AU1134" s="82"/>
    </row>
    <row r="1135" spans="1:47" s="47" customFormat="1">
      <c r="A1135" s="76"/>
      <c r="O1135" s="82"/>
      <c r="P1135" s="82"/>
      <c r="Q1135" s="82"/>
      <c r="R1135" s="82"/>
      <c r="S1135" s="82"/>
      <c r="T1135" s="82"/>
      <c r="U1135" s="82"/>
      <c r="V1135" s="82"/>
      <c r="W1135" s="82"/>
      <c r="X1135" s="82"/>
      <c r="Y1135" s="82"/>
      <c r="Z1135" s="82"/>
      <c r="AA1135" s="82"/>
      <c r="AB1135" s="82"/>
      <c r="AC1135" s="82"/>
      <c r="AD1135" s="82"/>
      <c r="AE1135" s="82"/>
      <c r="AF1135" s="82"/>
      <c r="AG1135" s="82"/>
      <c r="AH1135" s="82"/>
      <c r="AI1135" s="82"/>
      <c r="AJ1135" s="82"/>
      <c r="AK1135" s="82"/>
      <c r="AL1135" s="82"/>
      <c r="AM1135" s="82"/>
      <c r="AN1135" s="82"/>
      <c r="AO1135" s="82"/>
      <c r="AP1135" s="82"/>
      <c r="AQ1135" s="82"/>
      <c r="AR1135" s="82"/>
      <c r="AS1135" s="82"/>
      <c r="AT1135" s="82"/>
      <c r="AU1135" s="82"/>
    </row>
    <row r="1136" spans="1:47" s="47" customFormat="1">
      <c r="A1136" s="76"/>
      <c r="O1136" s="82"/>
      <c r="P1136" s="82"/>
      <c r="Q1136" s="82"/>
      <c r="R1136" s="82"/>
      <c r="S1136" s="82"/>
      <c r="T1136" s="82"/>
      <c r="U1136" s="82"/>
      <c r="V1136" s="82"/>
      <c r="W1136" s="82"/>
      <c r="X1136" s="82"/>
      <c r="Y1136" s="82"/>
      <c r="Z1136" s="82"/>
      <c r="AA1136" s="82"/>
      <c r="AB1136" s="82"/>
      <c r="AC1136" s="82"/>
      <c r="AD1136" s="82"/>
      <c r="AE1136" s="82"/>
      <c r="AF1136" s="82"/>
      <c r="AG1136" s="82"/>
      <c r="AH1136" s="82"/>
      <c r="AI1136" s="82"/>
      <c r="AJ1136" s="82"/>
      <c r="AK1136" s="82"/>
      <c r="AL1136" s="82"/>
      <c r="AM1136" s="82"/>
      <c r="AN1136" s="82"/>
      <c r="AO1136" s="82"/>
      <c r="AP1136" s="82"/>
      <c r="AQ1136" s="82"/>
      <c r="AR1136" s="82"/>
      <c r="AS1136" s="82"/>
      <c r="AT1136" s="82"/>
      <c r="AU1136" s="82"/>
    </row>
    <row r="1137" spans="1:47" s="47" customFormat="1">
      <c r="A1137" s="76"/>
      <c r="O1137" s="82"/>
      <c r="P1137" s="82"/>
      <c r="Q1137" s="82"/>
      <c r="R1137" s="82"/>
      <c r="S1137" s="82"/>
      <c r="T1137" s="82"/>
      <c r="U1137" s="82"/>
      <c r="V1137" s="82"/>
      <c r="W1137" s="82"/>
      <c r="X1137" s="82"/>
      <c r="Y1137" s="82"/>
      <c r="Z1137" s="82"/>
      <c r="AA1137" s="82"/>
      <c r="AB1137" s="82"/>
      <c r="AC1137" s="82"/>
      <c r="AD1137" s="82"/>
      <c r="AE1137" s="82"/>
      <c r="AF1137" s="82"/>
      <c r="AG1137" s="82"/>
      <c r="AH1137" s="82"/>
      <c r="AI1137" s="82"/>
      <c r="AJ1137" s="82"/>
      <c r="AK1137" s="82"/>
      <c r="AL1137" s="82"/>
      <c r="AM1137" s="82"/>
      <c r="AN1137" s="82"/>
      <c r="AO1137" s="82"/>
      <c r="AP1137" s="82"/>
      <c r="AQ1137" s="82"/>
      <c r="AR1137" s="82"/>
      <c r="AS1137" s="82"/>
      <c r="AT1137" s="82"/>
      <c r="AU1137" s="82"/>
    </row>
    <row r="1138" spans="1:47" s="47" customFormat="1">
      <c r="A1138" s="76"/>
      <c r="O1138" s="82"/>
      <c r="P1138" s="82"/>
      <c r="Q1138" s="82"/>
      <c r="R1138" s="82"/>
      <c r="S1138" s="82"/>
      <c r="T1138" s="82"/>
      <c r="U1138" s="82"/>
      <c r="V1138" s="82"/>
      <c r="W1138" s="82"/>
      <c r="X1138" s="82"/>
      <c r="Y1138" s="82"/>
      <c r="Z1138" s="82"/>
      <c r="AA1138" s="82"/>
      <c r="AB1138" s="82"/>
      <c r="AC1138" s="82"/>
      <c r="AD1138" s="82"/>
      <c r="AE1138" s="82"/>
      <c r="AF1138" s="82"/>
      <c r="AG1138" s="82"/>
      <c r="AH1138" s="82"/>
      <c r="AI1138" s="82"/>
      <c r="AJ1138" s="82"/>
      <c r="AK1138" s="82"/>
      <c r="AL1138" s="82"/>
      <c r="AM1138" s="82"/>
      <c r="AN1138" s="82"/>
      <c r="AO1138" s="82"/>
      <c r="AP1138" s="82"/>
      <c r="AQ1138" s="82"/>
      <c r="AR1138" s="82"/>
      <c r="AS1138" s="82"/>
      <c r="AT1138" s="82"/>
      <c r="AU1138" s="82"/>
    </row>
    <row r="1139" spans="1:47" s="47" customFormat="1">
      <c r="A1139" s="76"/>
      <c r="O1139" s="82"/>
      <c r="P1139" s="82"/>
      <c r="Q1139" s="82"/>
      <c r="R1139" s="82"/>
      <c r="S1139" s="82"/>
      <c r="T1139" s="82"/>
      <c r="U1139" s="82"/>
      <c r="V1139" s="82"/>
      <c r="W1139" s="82"/>
      <c r="X1139" s="82"/>
      <c r="Y1139" s="82"/>
      <c r="Z1139" s="82"/>
      <c r="AA1139" s="82"/>
      <c r="AB1139" s="82"/>
      <c r="AC1139" s="82"/>
      <c r="AD1139" s="82"/>
      <c r="AE1139" s="82"/>
      <c r="AF1139" s="82"/>
      <c r="AG1139" s="82"/>
      <c r="AH1139" s="82"/>
      <c r="AI1139" s="82"/>
      <c r="AJ1139" s="82"/>
      <c r="AK1139" s="82"/>
      <c r="AL1139" s="82"/>
      <c r="AM1139" s="82"/>
      <c r="AN1139" s="82"/>
      <c r="AO1139" s="82"/>
      <c r="AP1139" s="82"/>
      <c r="AQ1139" s="82"/>
      <c r="AR1139" s="82"/>
      <c r="AS1139" s="82"/>
      <c r="AT1139" s="82"/>
      <c r="AU1139" s="82"/>
    </row>
    <row r="1140" spans="1:47" s="47" customFormat="1">
      <c r="A1140" s="76"/>
      <c r="O1140" s="82"/>
      <c r="P1140" s="82"/>
      <c r="Q1140" s="82"/>
      <c r="R1140" s="82"/>
      <c r="S1140" s="82"/>
      <c r="T1140" s="82"/>
      <c r="U1140" s="82"/>
      <c r="V1140" s="82"/>
      <c r="W1140" s="82"/>
      <c r="X1140" s="82"/>
      <c r="Y1140" s="82"/>
      <c r="Z1140" s="82"/>
      <c r="AA1140" s="82"/>
      <c r="AB1140" s="82"/>
      <c r="AC1140" s="82"/>
      <c r="AD1140" s="82"/>
      <c r="AE1140" s="82"/>
      <c r="AF1140" s="82"/>
      <c r="AG1140" s="82"/>
      <c r="AH1140" s="82"/>
      <c r="AI1140" s="82"/>
      <c r="AJ1140" s="82"/>
      <c r="AK1140" s="82"/>
      <c r="AL1140" s="82"/>
      <c r="AM1140" s="82"/>
      <c r="AN1140" s="82"/>
      <c r="AO1140" s="82"/>
      <c r="AP1140" s="82"/>
      <c r="AQ1140" s="82"/>
      <c r="AR1140" s="82"/>
      <c r="AS1140" s="82"/>
      <c r="AT1140" s="82"/>
      <c r="AU1140" s="82"/>
    </row>
    <row r="1141" spans="1:47" s="47" customFormat="1">
      <c r="A1141" s="76"/>
      <c r="O1141" s="82"/>
      <c r="P1141" s="82"/>
      <c r="Q1141" s="82"/>
      <c r="R1141" s="82"/>
      <c r="S1141" s="82"/>
      <c r="T1141" s="82"/>
      <c r="U1141" s="82"/>
      <c r="V1141" s="82"/>
      <c r="W1141" s="82"/>
      <c r="X1141" s="82"/>
      <c r="Y1141" s="82"/>
      <c r="Z1141" s="82"/>
      <c r="AA1141" s="82"/>
      <c r="AB1141" s="82"/>
      <c r="AC1141" s="82"/>
      <c r="AD1141" s="82"/>
      <c r="AE1141" s="82"/>
      <c r="AF1141" s="82"/>
      <c r="AG1141" s="82"/>
      <c r="AH1141" s="82"/>
      <c r="AI1141" s="82"/>
      <c r="AJ1141" s="82"/>
      <c r="AK1141" s="82"/>
      <c r="AL1141" s="82"/>
      <c r="AM1141" s="82"/>
      <c r="AN1141" s="82"/>
      <c r="AO1141" s="82"/>
      <c r="AP1141" s="82"/>
      <c r="AQ1141" s="82"/>
      <c r="AR1141" s="82"/>
      <c r="AS1141" s="82"/>
      <c r="AT1141" s="82"/>
      <c r="AU1141" s="82"/>
    </row>
    <row r="1142" spans="1:47" s="47" customFormat="1">
      <c r="A1142" s="76"/>
      <c r="O1142" s="82"/>
      <c r="P1142" s="82"/>
      <c r="Q1142" s="82"/>
      <c r="R1142" s="82"/>
      <c r="S1142" s="82"/>
      <c r="T1142" s="82"/>
      <c r="U1142" s="82"/>
      <c r="V1142" s="82"/>
      <c r="W1142" s="82"/>
      <c r="X1142" s="82"/>
      <c r="Y1142" s="82"/>
      <c r="Z1142" s="82"/>
      <c r="AA1142" s="82"/>
      <c r="AB1142" s="82"/>
      <c r="AC1142" s="82"/>
      <c r="AD1142" s="82"/>
      <c r="AE1142" s="82"/>
      <c r="AF1142" s="82"/>
      <c r="AG1142" s="82"/>
      <c r="AH1142" s="82"/>
      <c r="AI1142" s="82"/>
      <c r="AJ1142" s="82"/>
      <c r="AK1142" s="82"/>
      <c r="AL1142" s="82"/>
      <c r="AM1142" s="82"/>
      <c r="AN1142" s="82"/>
      <c r="AO1142" s="82"/>
      <c r="AP1142" s="82"/>
      <c r="AQ1142" s="82"/>
      <c r="AR1142" s="82"/>
      <c r="AS1142" s="82"/>
      <c r="AT1142" s="82"/>
      <c r="AU1142" s="82"/>
    </row>
    <row r="1143" spans="1:47" s="47" customFormat="1">
      <c r="A1143" s="76"/>
      <c r="O1143" s="82"/>
      <c r="P1143" s="82"/>
      <c r="Q1143" s="82"/>
      <c r="R1143" s="82"/>
      <c r="S1143" s="82"/>
      <c r="T1143" s="82"/>
      <c r="U1143" s="82"/>
      <c r="V1143" s="82"/>
      <c r="W1143" s="82"/>
      <c r="X1143" s="82"/>
      <c r="Y1143" s="82"/>
      <c r="Z1143" s="82"/>
      <c r="AA1143" s="82"/>
      <c r="AB1143" s="82"/>
      <c r="AC1143" s="82"/>
      <c r="AD1143" s="82"/>
      <c r="AE1143" s="82"/>
      <c r="AF1143" s="82"/>
      <c r="AG1143" s="82"/>
      <c r="AH1143" s="82"/>
      <c r="AI1143" s="82"/>
      <c r="AJ1143" s="82"/>
      <c r="AK1143" s="82"/>
      <c r="AL1143" s="82"/>
      <c r="AM1143" s="82"/>
      <c r="AN1143" s="82"/>
      <c r="AO1143" s="82"/>
      <c r="AP1143" s="82"/>
      <c r="AQ1143" s="82"/>
      <c r="AR1143" s="82"/>
      <c r="AS1143" s="82"/>
      <c r="AT1143" s="82"/>
      <c r="AU1143" s="82"/>
    </row>
    <row r="1144" spans="1:47" s="47" customFormat="1">
      <c r="A1144" s="76"/>
      <c r="O1144" s="82"/>
      <c r="P1144" s="82"/>
      <c r="Q1144" s="82"/>
      <c r="R1144" s="82"/>
      <c r="S1144" s="82"/>
      <c r="T1144" s="82"/>
      <c r="U1144" s="82"/>
      <c r="V1144" s="82"/>
      <c r="W1144" s="82"/>
      <c r="X1144" s="82"/>
      <c r="Y1144" s="82"/>
      <c r="Z1144" s="82"/>
      <c r="AA1144" s="82"/>
      <c r="AB1144" s="82"/>
      <c r="AC1144" s="82"/>
      <c r="AD1144" s="82"/>
      <c r="AE1144" s="82"/>
      <c r="AF1144" s="82"/>
      <c r="AG1144" s="82"/>
      <c r="AH1144" s="82"/>
      <c r="AI1144" s="82"/>
      <c r="AJ1144" s="82"/>
      <c r="AK1144" s="82"/>
      <c r="AL1144" s="82"/>
      <c r="AM1144" s="82"/>
      <c r="AN1144" s="82"/>
      <c r="AO1144" s="82"/>
      <c r="AP1144" s="82"/>
      <c r="AQ1144" s="82"/>
      <c r="AR1144" s="82"/>
      <c r="AS1144" s="82"/>
      <c r="AT1144" s="82"/>
      <c r="AU1144" s="82"/>
    </row>
    <row r="1145" spans="1:47" s="47" customFormat="1">
      <c r="A1145" s="76"/>
      <c r="O1145" s="82"/>
      <c r="P1145" s="82"/>
      <c r="Q1145" s="82"/>
      <c r="R1145" s="82"/>
      <c r="S1145" s="82"/>
      <c r="T1145" s="82"/>
      <c r="U1145" s="82"/>
      <c r="V1145" s="82"/>
      <c r="W1145" s="82"/>
      <c r="X1145" s="82"/>
      <c r="Y1145" s="82"/>
      <c r="Z1145" s="82"/>
      <c r="AA1145" s="82"/>
      <c r="AB1145" s="82"/>
      <c r="AC1145" s="82"/>
      <c r="AD1145" s="82"/>
      <c r="AE1145" s="82"/>
      <c r="AF1145" s="82"/>
      <c r="AG1145" s="82"/>
      <c r="AH1145" s="82"/>
      <c r="AI1145" s="82"/>
      <c r="AJ1145" s="82"/>
      <c r="AK1145" s="82"/>
      <c r="AL1145" s="82"/>
      <c r="AM1145" s="82"/>
      <c r="AN1145" s="82"/>
      <c r="AO1145" s="82"/>
      <c r="AP1145" s="82"/>
      <c r="AQ1145" s="82"/>
      <c r="AR1145" s="82"/>
      <c r="AS1145" s="82"/>
      <c r="AT1145" s="82"/>
      <c r="AU1145" s="82"/>
    </row>
    <row r="1146" spans="1:47" s="47" customFormat="1">
      <c r="A1146" s="76"/>
      <c r="O1146" s="82"/>
      <c r="P1146" s="82"/>
      <c r="Q1146" s="82"/>
      <c r="R1146" s="82"/>
      <c r="S1146" s="82"/>
      <c r="T1146" s="82"/>
      <c r="U1146" s="82"/>
      <c r="V1146" s="82"/>
      <c r="W1146" s="82"/>
      <c r="X1146" s="82"/>
      <c r="Y1146" s="82"/>
      <c r="Z1146" s="82"/>
      <c r="AA1146" s="82"/>
      <c r="AB1146" s="82"/>
      <c r="AC1146" s="82"/>
      <c r="AD1146" s="82"/>
      <c r="AE1146" s="82"/>
      <c r="AF1146" s="82"/>
      <c r="AG1146" s="82"/>
      <c r="AH1146" s="82"/>
      <c r="AI1146" s="82"/>
      <c r="AJ1146" s="82"/>
      <c r="AK1146" s="82"/>
      <c r="AL1146" s="82"/>
      <c r="AM1146" s="82"/>
      <c r="AN1146" s="82"/>
      <c r="AO1146" s="82"/>
      <c r="AP1146" s="82"/>
      <c r="AQ1146" s="82"/>
      <c r="AR1146" s="82"/>
      <c r="AS1146" s="82"/>
      <c r="AT1146" s="82"/>
      <c r="AU1146" s="82"/>
    </row>
    <row r="1147" spans="1:47" s="47" customFormat="1">
      <c r="A1147" s="76"/>
      <c r="O1147" s="82"/>
      <c r="P1147" s="82"/>
      <c r="Q1147" s="82"/>
      <c r="R1147" s="82"/>
      <c r="S1147" s="82"/>
      <c r="T1147" s="82"/>
      <c r="U1147" s="82"/>
      <c r="V1147" s="82"/>
      <c r="W1147" s="82"/>
      <c r="X1147" s="82"/>
      <c r="Y1147" s="82"/>
      <c r="Z1147" s="82"/>
      <c r="AA1147" s="82"/>
      <c r="AB1147" s="82"/>
      <c r="AC1147" s="82"/>
      <c r="AD1147" s="82"/>
      <c r="AE1147" s="82"/>
      <c r="AF1147" s="82"/>
      <c r="AG1147" s="82"/>
      <c r="AH1147" s="82"/>
      <c r="AI1147" s="82"/>
      <c r="AJ1147" s="82"/>
      <c r="AK1147" s="82"/>
      <c r="AL1147" s="82"/>
      <c r="AM1147" s="82"/>
      <c r="AN1147" s="82"/>
      <c r="AO1147" s="82"/>
      <c r="AP1147" s="82"/>
      <c r="AQ1147" s="82"/>
      <c r="AR1147" s="82"/>
      <c r="AS1147" s="82"/>
      <c r="AT1147" s="82"/>
      <c r="AU1147" s="82"/>
    </row>
    <row r="1148" spans="1:47" s="47" customFormat="1">
      <c r="A1148" s="76"/>
      <c r="O1148" s="82"/>
      <c r="P1148" s="82"/>
      <c r="Q1148" s="82"/>
      <c r="R1148" s="82"/>
      <c r="S1148" s="82"/>
      <c r="T1148" s="82"/>
      <c r="U1148" s="82"/>
      <c r="V1148" s="82"/>
      <c r="W1148" s="82"/>
      <c r="X1148" s="82"/>
      <c r="Y1148" s="82"/>
      <c r="Z1148" s="82"/>
      <c r="AA1148" s="82"/>
      <c r="AB1148" s="82"/>
      <c r="AC1148" s="82"/>
      <c r="AD1148" s="82"/>
      <c r="AE1148" s="82"/>
      <c r="AF1148" s="82"/>
      <c r="AG1148" s="82"/>
      <c r="AH1148" s="82"/>
      <c r="AI1148" s="82"/>
      <c r="AJ1148" s="82"/>
      <c r="AK1148" s="82"/>
      <c r="AL1148" s="82"/>
      <c r="AM1148" s="82"/>
      <c r="AN1148" s="82"/>
      <c r="AO1148" s="82"/>
      <c r="AP1148" s="82"/>
      <c r="AQ1148" s="82"/>
      <c r="AR1148" s="82"/>
      <c r="AS1148" s="82"/>
      <c r="AT1148" s="82"/>
      <c r="AU1148" s="82"/>
    </row>
    <row r="1149" spans="1:47" s="47" customFormat="1">
      <c r="A1149" s="76"/>
      <c r="O1149" s="82"/>
      <c r="P1149" s="82"/>
      <c r="Q1149" s="82"/>
      <c r="R1149" s="82"/>
      <c r="S1149" s="82"/>
      <c r="T1149" s="82"/>
      <c r="U1149" s="82"/>
      <c r="V1149" s="82"/>
      <c r="W1149" s="82"/>
      <c r="X1149" s="82"/>
      <c r="Y1149" s="82"/>
      <c r="Z1149" s="82"/>
      <c r="AA1149" s="82"/>
      <c r="AB1149" s="82"/>
      <c r="AC1149" s="82"/>
      <c r="AD1149" s="82"/>
      <c r="AE1149" s="82"/>
      <c r="AF1149" s="82"/>
      <c r="AG1149" s="82"/>
      <c r="AH1149" s="82"/>
      <c r="AI1149" s="82"/>
      <c r="AJ1149" s="82"/>
      <c r="AK1149" s="82"/>
      <c r="AL1149" s="82"/>
      <c r="AM1149" s="82"/>
      <c r="AN1149" s="82"/>
      <c r="AO1149" s="82"/>
      <c r="AP1149" s="82"/>
      <c r="AQ1149" s="82"/>
      <c r="AR1149" s="82"/>
      <c r="AS1149" s="82"/>
      <c r="AT1149" s="82"/>
      <c r="AU1149" s="82"/>
    </row>
    <row r="1150" spans="1:47" s="47" customFormat="1">
      <c r="A1150" s="76"/>
      <c r="O1150" s="82"/>
      <c r="P1150" s="82"/>
      <c r="Q1150" s="82"/>
      <c r="R1150" s="82"/>
      <c r="S1150" s="82"/>
      <c r="T1150" s="82"/>
      <c r="U1150" s="82"/>
      <c r="V1150" s="82"/>
      <c r="W1150" s="82"/>
      <c r="X1150" s="82"/>
      <c r="Y1150" s="82"/>
      <c r="Z1150" s="82"/>
      <c r="AA1150" s="82"/>
      <c r="AB1150" s="82"/>
      <c r="AC1150" s="82"/>
      <c r="AD1150" s="82"/>
      <c r="AE1150" s="82"/>
      <c r="AF1150" s="82"/>
      <c r="AG1150" s="82"/>
      <c r="AH1150" s="82"/>
      <c r="AI1150" s="82"/>
      <c r="AJ1150" s="82"/>
      <c r="AK1150" s="82"/>
      <c r="AL1150" s="82"/>
      <c r="AM1150" s="82"/>
      <c r="AN1150" s="82"/>
      <c r="AO1150" s="82"/>
      <c r="AP1150" s="82"/>
      <c r="AQ1150" s="82"/>
      <c r="AR1150" s="82"/>
      <c r="AS1150" s="82"/>
      <c r="AT1150" s="82"/>
      <c r="AU1150" s="82"/>
    </row>
    <row r="1151" spans="1:47" s="47" customFormat="1">
      <c r="A1151" s="76"/>
      <c r="O1151" s="82"/>
      <c r="P1151" s="82"/>
      <c r="Q1151" s="82"/>
      <c r="R1151" s="82"/>
      <c r="S1151" s="82"/>
      <c r="T1151" s="82"/>
      <c r="U1151" s="82"/>
      <c r="V1151" s="82"/>
      <c r="W1151" s="82"/>
      <c r="X1151" s="82"/>
      <c r="Y1151" s="82"/>
      <c r="Z1151" s="82"/>
      <c r="AA1151" s="82"/>
      <c r="AB1151" s="82"/>
      <c r="AC1151" s="82"/>
      <c r="AD1151" s="82"/>
      <c r="AE1151" s="82"/>
      <c r="AF1151" s="82"/>
      <c r="AG1151" s="82"/>
      <c r="AH1151" s="82"/>
      <c r="AI1151" s="82"/>
      <c r="AJ1151" s="82"/>
      <c r="AK1151" s="82"/>
      <c r="AL1151" s="82"/>
      <c r="AM1151" s="82"/>
      <c r="AN1151" s="82"/>
      <c r="AO1151" s="82"/>
      <c r="AP1151" s="82"/>
      <c r="AQ1151" s="82"/>
      <c r="AR1151" s="82"/>
      <c r="AS1151" s="82"/>
      <c r="AT1151" s="82"/>
      <c r="AU1151" s="82"/>
    </row>
    <row r="1152" spans="1:47" s="47" customFormat="1">
      <c r="A1152" s="76"/>
      <c r="O1152" s="82"/>
      <c r="P1152" s="82"/>
      <c r="Q1152" s="82"/>
      <c r="R1152" s="82"/>
      <c r="S1152" s="82"/>
      <c r="T1152" s="82"/>
      <c r="U1152" s="82"/>
      <c r="V1152" s="82"/>
      <c r="W1152" s="82"/>
      <c r="X1152" s="82"/>
      <c r="Y1152" s="82"/>
      <c r="Z1152" s="82"/>
      <c r="AA1152" s="82"/>
      <c r="AB1152" s="82"/>
      <c r="AC1152" s="82"/>
      <c r="AD1152" s="82"/>
      <c r="AE1152" s="82"/>
      <c r="AF1152" s="82"/>
      <c r="AG1152" s="82"/>
      <c r="AH1152" s="82"/>
      <c r="AI1152" s="82"/>
      <c r="AJ1152" s="82"/>
      <c r="AK1152" s="82"/>
      <c r="AL1152" s="82"/>
      <c r="AM1152" s="82"/>
      <c r="AN1152" s="82"/>
      <c r="AO1152" s="82"/>
      <c r="AP1152" s="82"/>
      <c r="AQ1152" s="82"/>
      <c r="AR1152" s="82"/>
      <c r="AS1152" s="82"/>
      <c r="AT1152" s="82"/>
      <c r="AU1152" s="82"/>
    </row>
    <row r="1153" spans="1:47" s="47" customFormat="1">
      <c r="A1153" s="76"/>
      <c r="O1153" s="82"/>
      <c r="P1153" s="82"/>
      <c r="Q1153" s="82"/>
      <c r="R1153" s="82"/>
      <c r="S1153" s="82"/>
      <c r="T1153" s="82"/>
      <c r="U1153" s="82"/>
      <c r="V1153" s="82"/>
      <c r="W1153" s="82"/>
      <c r="X1153" s="82"/>
      <c r="Y1153" s="82"/>
      <c r="Z1153" s="82"/>
      <c r="AA1153" s="82"/>
      <c r="AB1153" s="82"/>
      <c r="AC1153" s="82"/>
      <c r="AD1153" s="82"/>
      <c r="AE1153" s="82"/>
      <c r="AF1153" s="82"/>
      <c r="AG1153" s="82"/>
      <c r="AH1153" s="82"/>
      <c r="AI1153" s="82"/>
      <c r="AJ1153" s="82"/>
      <c r="AK1153" s="82"/>
      <c r="AL1153" s="82"/>
      <c r="AM1153" s="82"/>
      <c r="AN1153" s="82"/>
      <c r="AO1153" s="82"/>
      <c r="AP1153" s="82"/>
      <c r="AQ1153" s="82"/>
      <c r="AR1153" s="82"/>
      <c r="AS1153" s="82"/>
      <c r="AT1153" s="82"/>
      <c r="AU1153" s="82"/>
    </row>
    <row r="1154" spans="1:47" s="47" customFormat="1">
      <c r="A1154" s="76"/>
      <c r="O1154" s="82"/>
      <c r="P1154" s="82"/>
      <c r="Q1154" s="82"/>
      <c r="R1154" s="82"/>
      <c r="S1154" s="82"/>
      <c r="T1154" s="82"/>
      <c r="U1154" s="82"/>
      <c r="V1154" s="82"/>
      <c r="W1154" s="82"/>
      <c r="X1154" s="82"/>
      <c r="Y1154" s="82"/>
      <c r="Z1154" s="82"/>
      <c r="AA1154" s="82"/>
      <c r="AB1154" s="82"/>
      <c r="AC1154" s="82"/>
      <c r="AD1154" s="82"/>
      <c r="AE1154" s="82"/>
      <c r="AF1154" s="82"/>
      <c r="AG1154" s="82"/>
      <c r="AH1154" s="82"/>
      <c r="AI1154" s="82"/>
      <c r="AJ1154" s="82"/>
      <c r="AK1154" s="82"/>
      <c r="AL1154" s="82"/>
      <c r="AM1154" s="82"/>
      <c r="AN1154" s="82"/>
      <c r="AO1154" s="82"/>
      <c r="AP1154" s="82"/>
      <c r="AQ1154" s="82"/>
      <c r="AR1154" s="82"/>
      <c r="AS1154" s="82"/>
      <c r="AT1154" s="82"/>
      <c r="AU1154" s="82"/>
    </row>
    <row r="1155" spans="1:47" s="47" customFormat="1">
      <c r="A1155" s="76"/>
      <c r="O1155" s="82"/>
      <c r="P1155" s="82"/>
      <c r="Q1155" s="82"/>
      <c r="R1155" s="82"/>
      <c r="S1155" s="82"/>
      <c r="T1155" s="82"/>
      <c r="U1155" s="82"/>
      <c r="V1155" s="82"/>
      <c r="W1155" s="82"/>
      <c r="X1155" s="82"/>
      <c r="Y1155" s="82"/>
      <c r="Z1155" s="82"/>
      <c r="AA1155" s="82"/>
      <c r="AB1155" s="82"/>
      <c r="AC1155" s="82"/>
      <c r="AD1155" s="82"/>
      <c r="AE1155" s="82"/>
      <c r="AF1155" s="82"/>
      <c r="AG1155" s="82"/>
      <c r="AH1155" s="82"/>
      <c r="AI1155" s="82"/>
      <c r="AJ1155" s="82"/>
      <c r="AK1155" s="82"/>
      <c r="AL1155" s="82"/>
      <c r="AM1155" s="82"/>
      <c r="AN1155" s="82"/>
      <c r="AO1155" s="82"/>
      <c r="AP1155" s="82"/>
      <c r="AQ1155" s="82"/>
      <c r="AR1155" s="82"/>
      <c r="AS1155" s="82"/>
      <c r="AT1155" s="82"/>
      <c r="AU1155" s="82"/>
    </row>
    <row r="1156" spans="1:47" s="47" customFormat="1">
      <c r="A1156" s="76"/>
      <c r="O1156" s="82"/>
      <c r="P1156" s="82"/>
      <c r="Q1156" s="82"/>
      <c r="R1156" s="82"/>
      <c r="S1156" s="82"/>
      <c r="T1156" s="82"/>
      <c r="U1156" s="82"/>
      <c r="V1156" s="82"/>
      <c r="W1156" s="82"/>
      <c r="X1156" s="82"/>
      <c r="Y1156" s="82"/>
      <c r="Z1156" s="82"/>
      <c r="AA1156" s="82"/>
      <c r="AB1156" s="82"/>
      <c r="AC1156" s="82"/>
      <c r="AD1156" s="82"/>
      <c r="AE1156" s="82"/>
      <c r="AF1156" s="82"/>
      <c r="AG1156" s="82"/>
      <c r="AH1156" s="82"/>
      <c r="AI1156" s="82"/>
      <c r="AJ1156" s="82"/>
      <c r="AK1156" s="82"/>
      <c r="AL1156" s="82"/>
      <c r="AM1156" s="82"/>
      <c r="AN1156" s="82"/>
      <c r="AO1156" s="82"/>
      <c r="AP1156" s="82"/>
      <c r="AQ1156" s="82"/>
      <c r="AR1156" s="82"/>
      <c r="AS1156" s="82"/>
      <c r="AT1156" s="82"/>
      <c r="AU1156" s="82"/>
    </row>
    <row r="1157" spans="1:47" s="47" customFormat="1">
      <c r="A1157" s="76"/>
      <c r="O1157" s="82"/>
      <c r="P1157" s="82"/>
      <c r="Q1157" s="82"/>
      <c r="R1157" s="82"/>
      <c r="S1157" s="82"/>
      <c r="T1157" s="82"/>
      <c r="U1157" s="82"/>
      <c r="V1157" s="82"/>
      <c r="W1157" s="82"/>
      <c r="X1157" s="82"/>
      <c r="Y1157" s="82"/>
      <c r="Z1157" s="82"/>
      <c r="AA1157" s="82"/>
      <c r="AB1157" s="82"/>
      <c r="AC1157" s="82"/>
      <c r="AD1157" s="82"/>
      <c r="AE1157" s="82"/>
      <c r="AF1157" s="82"/>
      <c r="AG1157" s="82"/>
      <c r="AH1157" s="82"/>
      <c r="AI1157" s="82"/>
      <c r="AJ1157" s="82"/>
      <c r="AK1157" s="82"/>
      <c r="AL1157" s="82"/>
      <c r="AM1157" s="82"/>
      <c r="AN1157" s="82"/>
      <c r="AO1157" s="82"/>
      <c r="AP1157" s="82"/>
      <c r="AQ1157" s="82"/>
      <c r="AR1157" s="82"/>
      <c r="AS1157" s="82"/>
      <c r="AT1157" s="82"/>
      <c r="AU1157" s="82"/>
    </row>
    <row r="1158" spans="1:47" s="47" customFormat="1">
      <c r="A1158" s="76"/>
      <c r="O1158" s="82"/>
      <c r="P1158" s="82"/>
      <c r="Q1158" s="82"/>
      <c r="R1158" s="82"/>
      <c r="S1158" s="82"/>
      <c r="T1158" s="82"/>
      <c r="U1158" s="82"/>
      <c r="V1158" s="82"/>
      <c r="W1158" s="82"/>
      <c r="X1158" s="82"/>
      <c r="Y1158" s="82"/>
      <c r="Z1158" s="82"/>
      <c r="AA1158" s="82"/>
      <c r="AB1158" s="82"/>
      <c r="AC1158" s="82"/>
      <c r="AD1158" s="82"/>
      <c r="AE1158" s="82"/>
      <c r="AF1158" s="82"/>
      <c r="AG1158" s="82"/>
      <c r="AH1158" s="82"/>
      <c r="AI1158" s="82"/>
      <c r="AJ1158" s="82"/>
      <c r="AK1158" s="82"/>
      <c r="AL1158" s="82"/>
      <c r="AM1158" s="82"/>
      <c r="AN1158" s="82"/>
      <c r="AO1158" s="82"/>
      <c r="AP1158" s="82"/>
      <c r="AQ1158" s="82"/>
      <c r="AR1158" s="82"/>
      <c r="AS1158" s="82"/>
      <c r="AT1158" s="82"/>
      <c r="AU1158" s="82"/>
    </row>
    <row r="1159" spans="1:47" s="47" customFormat="1">
      <c r="A1159" s="76"/>
      <c r="O1159" s="82"/>
      <c r="P1159" s="82"/>
      <c r="Q1159" s="82"/>
      <c r="R1159" s="82"/>
      <c r="S1159" s="82"/>
      <c r="T1159" s="82"/>
      <c r="U1159" s="82"/>
      <c r="V1159" s="82"/>
      <c r="W1159" s="82"/>
      <c r="X1159" s="82"/>
      <c r="Y1159" s="82"/>
      <c r="Z1159" s="82"/>
      <c r="AA1159" s="82"/>
      <c r="AB1159" s="82"/>
      <c r="AC1159" s="82"/>
      <c r="AD1159" s="82"/>
      <c r="AE1159" s="82"/>
      <c r="AF1159" s="82"/>
      <c r="AG1159" s="82"/>
      <c r="AH1159" s="82"/>
      <c r="AI1159" s="82"/>
      <c r="AJ1159" s="82"/>
      <c r="AK1159" s="82"/>
      <c r="AL1159" s="82"/>
      <c r="AM1159" s="82"/>
      <c r="AN1159" s="82"/>
      <c r="AO1159" s="82"/>
      <c r="AP1159" s="82"/>
      <c r="AQ1159" s="82"/>
      <c r="AR1159" s="82"/>
      <c r="AS1159" s="82"/>
      <c r="AT1159" s="82"/>
      <c r="AU1159" s="82"/>
    </row>
    <row r="1160" spans="1:47" s="47" customFormat="1">
      <c r="A1160" s="76"/>
      <c r="O1160" s="82"/>
      <c r="P1160" s="82"/>
      <c r="Q1160" s="82"/>
      <c r="R1160" s="82"/>
      <c r="S1160" s="82"/>
      <c r="T1160" s="82"/>
      <c r="U1160" s="82"/>
      <c r="V1160" s="82"/>
      <c r="W1160" s="82"/>
      <c r="X1160" s="82"/>
      <c r="Y1160" s="82"/>
      <c r="Z1160" s="82"/>
      <c r="AA1160" s="82"/>
      <c r="AB1160" s="82"/>
      <c r="AC1160" s="82"/>
      <c r="AD1160" s="82"/>
      <c r="AE1160" s="82"/>
      <c r="AF1160" s="82"/>
      <c r="AG1160" s="82"/>
      <c r="AH1160" s="82"/>
      <c r="AI1160" s="82"/>
      <c r="AJ1160" s="82"/>
      <c r="AK1160" s="82"/>
      <c r="AL1160" s="82"/>
      <c r="AM1160" s="82"/>
      <c r="AN1160" s="82"/>
      <c r="AO1160" s="82"/>
      <c r="AP1160" s="82"/>
      <c r="AQ1160" s="82"/>
      <c r="AR1160" s="82"/>
      <c r="AS1160" s="82"/>
      <c r="AT1160" s="82"/>
      <c r="AU1160" s="82"/>
    </row>
    <row r="1161" spans="1:47" s="47" customFormat="1">
      <c r="A1161" s="76"/>
      <c r="O1161" s="82"/>
      <c r="P1161" s="82"/>
      <c r="Q1161" s="82"/>
      <c r="R1161" s="82"/>
      <c r="S1161" s="82"/>
      <c r="T1161" s="82"/>
      <c r="U1161" s="82"/>
      <c r="V1161" s="82"/>
      <c r="W1161" s="82"/>
      <c r="X1161" s="82"/>
      <c r="Y1161" s="82"/>
      <c r="Z1161" s="82"/>
      <c r="AA1161" s="82"/>
      <c r="AB1161" s="82"/>
      <c r="AC1161" s="82"/>
      <c r="AD1161" s="82"/>
      <c r="AE1161" s="82"/>
      <c r="AF1161" s="82"/>
      <c r="AG1161" s="82"/>
      <c r="AH1161" s="82"/>
      <c r="AI1161" s="82"/>
      <c r="AJ1161" s="82"/>
      <c r="AK1161" s="82"/>
      <c r="AL1161" s="82"/>
      <c r="AM1161" s="82"/>
      <c r="AN1161" s="82"/>
      <c r="AO1161" s="82"/>
      <c r="AP1161" s="82"/>
      <c r="AQ1161" s="82"/>
      <c r="AR1161" s="82"/>
      <c r="AS1161" s="82"/>
      <c r="AT1161" s="82"/>
      <c r="AU1161" s="82"/>
    </row>
    <row r="1162" spans="1:47" s="47" customFormat="1">
      <c r="A1162" s="76"/>
      <c r="O1162" s="82"/>
      <c r="P1162" s="82"/>
      <c r="Q1162" s="82"/>
      <c r="R1162" s="82"/>
      <c r="S1162" s="82"/>
      <c r="T1162" s="82"/>
      <c r="U1162" s="82"/>
      <c r="V1162" s="82"/>
      <c r="W1162" s="82"/>
      <c r="X1162" s="82"/>
      <c r="Y1162" s="82"/>
      <c r="Z1162" s="82"/>
      <c r="AA1162" s="82"/>
      <c r="AB1162" s="82"/>
      <c r="AC1162" s="82"/>
      <c r="AD1162" s="82"/>
      <c r="AE1162" s="82"/>
      <c r="AF1162" s="82"/>
      <c r="AG1162" s="82"/>
      <c r="AH1162" s="82"/>
      <c r="AI1162" s="82"/>
      <c r="AJ1162" s="82"/>
      <c r="AK1162" s="82"/>
      <c r="AL1162" s="82"/>
      <c r="AM1162" s="82"/>
      <c r="AN1162" s="82"/>
      <c r="AO1162" s="82"/>
      <c r="AP1162" s="82"/>
      <c r="AQ1162" s="82"/>
      <c r="AR1162" s="82"/>
      <c r="AS1162" s="82"/>
      <c r="AT1162" s="82"/>
      <c r="AU1162" s="82"/>
    </row>
    <row r="1163" spans="1:47" s="47" customFormat="1">
      <c r="A1163" s="76"/>
      <c r="O1163" s="82"/>
      <c r="P1163" s="82"/>
      <c r="Q1163" s="82"/>
      <c r="R1163" s="82"/>
      <c r="S1163" s="82"/>
      <c r="T1163" s="82"/>
      <c r="U1163" s="82"/>
      <c r="V1163" s="82"/>
      <c r="W1163" s="82"/>
      <c r="X1163" s="82"/>
      <c r="Y1163" s="82"/>
      <c r="Z1163" s="82"/>
      <c r="AA1163" s="82"/>
      <c r="AB1163" s="82"/>
      <c r="AC1163" s="82"/>
      <c r="AD1163" s="82"/>
      <c r="AE1163" s="82"/>
      <c r="AF1163" s="82"/>
      <c r="AG1163" s="82"/>
      <c r="AH1163" s="82"/>
      <c r="AI1163" s="82"/>
      <c r="AJ1163" s="82"/>
      <c r="AK1163" s="82"/>
      <c r="AL1163" s="82"/>
      <c r="AM1163" s="82"/>
      <c r="AN1163" s="82"/>
      <c r="AO1163" s="82"/>
      <c r="AP1163" s="82"/>
      <c r="AQ1163" s="82"/>
      <c r="AR1163" s="82"/>
      <c r="AS1163" s="82"/>
      <c r="AT1163" s="82"/>
      <c r="AU1163" s="82"/>
    </row>
    <row r="1164" spans="1:47" s="47" customFormat="1">
      <c r="A1164" s="76"/>
      <c r="O1164" s="82"/>
      <c r="P1164" s="82"/>
      <c r="Q1164" s="82"/>
      <c r="R1164" s="82"/>
      <c r="S1164" s="82"/>
      <c r="T1164" s="82"/>
      <c r="U1164" s="82"/>
      <c r="V1164" s="82"/>
      <c r="W1164" s="82"/>
      <c r="X1164" s="82"/>
      <c r="Y1164" s="82"/>
      <c r="Z1164" s="82"/>
      <c r="AA1164" s="82"/>
      <c r="AB1164" s="82"/>
      <c r="AC1164" s="82"/>
      <c r="AD1164" s="82"/>
      <c r="AE1164" s="82"/>
      <c r="AF1164" s="82"/>
      <c r="AG1164" s="82"/>
      <c r="AH1164" s="82"/>
      <c r="AI1164" s="82"/>
      <c r="AJ1164" s="82"/>
      <c r="AK1164" s="82"/>
      <c r="AL1164" s="82"/>
      <c r="AM1164" s="82"/>
      <c r="AN1164" s="82"/>
      <c r="AO1164" s="82"/>
      <c r="AP1164" s="82"/>
      <c r="AQ1164" s="82"/>
      <c r="AR1164" s="82"/>
      <c r="AS1164" s="82"/>
      <c r="AT1164" s="82"/>
      <c r="AU1164" s="82"/>
    </row>
    <row r="1165" spans="1:47" s="47" customFormat="1">
      <c r="A1165" s="76"/>
      <c r="O1165" s="82"/>
      <c r="P1165" s="82"/>
      <c r="Q1165" s="82"/>
      <c r="R1165" s="82"/>
      <c r="S1165" s="82"/>
      <c r="T1165" s="82"/>
      <c r="U1165" s="82"/>
      <c r="V1165" s="82"/>
      <c r="W1165" s="82"/>
      <c r="X1165" s="82"/>
      <c r="Y1165" s="82"/>
      <c r="Z1165" s="82"/>
      <c r="AA1165" s="82"/>
      <c r="AB1165" s="82"/>
      <c r="AC1165" s="82"/>
      <c r="AD1165" s="82"/>
      <c r="AE1165" s="82"/>
      <c r="AF1165" s="82"/>
      <c r="AG1165" s="82"/>
      <c r="AH1165" s="82"/>
      <c r="AI1165" s="82"/>
      <c r="AJ1165" s="82"/>
      <c r="AK1165" s="82"/>
      <c r="AL1165" s="82"/>
      <c r="AM1165" s="82"/>
      <c r="AN1165" s="82"/>
      <c r="AO1165" s="82"/>
      <c r="AP1165" s="82"/>
      <c r="AQ1165" s="82"/>
      <c r="AR1165" s="82"/>
      <c r="AS1165" s="82"/>
      <c r="AT1165" s="82"/>
      <c r="AU1165" s="82"/>
    </row>
    <row r="1166" spans="1:47" s="47" customFormat="1">
      <c r="A1166" s="76"/>
      <c r="O1166" s="82"/>
      <c r="P1166" s="82"/>
      <c r="Q1166" s="82"/>
      <c r="R1166" s="82"/>
      <c r="S1166" s="82"/>
      <c r="T1166" s="82"/>
      <c r="U1166" s="82"/>
      <c r="V1166" s="82"/>
      <c r="W1166" s="82"/>
      <c r="X1166" s="82"/>
      <c r="Y1166" s="82"/>
      <c r="Z1166" s="82"/>
      <c r="AA1166" s="82"/>
      <c r="AB1166" s="82"/>
      <c r="AC1166" s="82"/>
      <c r="AD1166" s="82"/>
      <c r="AE1166" s="82"/>
      <c r="AF1166" s="82"/>
      <c r="AG1166" s="82"/>
      <c r="AH1166" s="82"/>
      <c r="AI1166" s="82"/>
      <c r="AJ1166" s="82"/>
      <c r="AK1166" s="82"/>
      <c r="AL1166" s="82"/>
      <c r="AM1166" s="82"/>
      <c r="AN1166" s="82"/>
      <c r="AO1166" s="82"/>
      <c r="AP1166" s="82"/>
      <c r="AQ1166" s="82"/>
      <c r="AR1166" s="82"/>
      <c r="AS1166" s="82"/>
      <c r="AT1166" s="82"/>
      <c r="AU1166" s="82"/>
    </row>
    <row r="1167" spans="1:47" s="47" customFormat="1">
      <c r="A1167" s="76"/>
      <c r="O1167" s="82"/>
      <c r="P1167" s="82"/>
      <c r="Q1167" s="82"/>
      <c r="R1167" s="82"/>
      <c r="S1167" s="82"/>
      <c r="T1167" s="82"/>
      <c r="U1167" s="82"/>
      <c r="V1167" s="82"/>
      <c r="W1167" s="82"/>
      <c r="X1167" s="82"/>
      <c r="Y1167" s="82"/>
      <c r="Z1167" s="82"/>
      <c r="AA1167" s="82"/>
      <c r="AB1167" s="82"/>
      <c r="AC1167" s="82"/>
      <c r="AD1167" s="82"/>
      <c r="AE1167" s="82"/>
      <c r="AF1167" s="82"/>
      <c r="AG1167" s="82"/>
      <c r="AH1167" s="82"/>
      <c r="AI1167" s="82"/>
      <c r="AJ1167" s="82"/>
      <c r="AK1167" s="82"/>
      <c r="AL1167" s="82"/>
      <c r="AM1167" s="82"/>
      <c r="AN1167" s="82"/>
      <c r="AO1167" s="82"/>
      <c r="AP1167" s="82"/>
      <c r="AQ1167" s="82"/>
      <c r="AR1167" s="82"/>
      <c r="AS1167" s="82"/>
      <c r="AT1167" s="82"/>
      <c r="AU1167" s="82"/>
    </row>
    <row r="1168" spans="1:47" s="47" customFormat="1">
      <c r="A1168" s="76"/>
      <c r="O1168" s="82"/>
      <c r="P1168" s="82"/>
      <c r="Q1168" s="82"/>
      <c r="R1168" s="82"/>
      <c r="S1168" s="82"/>
      <c r="T1168" s="82"/>
      <c r="U1168" s="82"/>
      <c r="V1168" s="82"/>
      <c r="W1168" s="82"/>
      <c r="X1168" s="82"/>
      <c r="Y1168" s="82"/>
      <c r="Z1168" s="82"/>
      <c r="AA1168" s="82"/>
      <c r="AB1168" s="82"/>
      <c r="AC1168" s="82"/>
      <c r="AD1168" s="82"/>
      <c r="AE1168" s="82"/>
      <c r="AF1168" s="82"/>
      <c r="AG1168" s="82"/>
      <c r="AH1168" s="82"/>
      <c r="AI1168" s="82"/>
      <c r="AJ1168" s="82"/>
      <c r="AK1168" s="82"/>
      <c r="AL1168" s="82"/>
      <c r="AM1168" s="82"/>
      <c r="AN1168" s="82"/>
      <c r="AO1168" s="82"/>
      <c r="AP1168" s="82"/>
      <c r="AQ1168" s="82"/>
      <c r="AR1168" s="82"/>
      <c r="AS1168" s="82"/>
      <c r="AT1168" s="82"/>
      <c r="AU1168" s="82"/>
    </row>
    <row r="1169" spans="1:47" s="47" customFormat="1">
      <c r="A1169" s="76"/>
      <c r="O1169" s="82"/>
      <c r="P1169" s="82"/>
      <c r="Q1169" s="82"/>
      <c r="R1169" s="82"/>
      <c r="S1169" s="82"/>
      <c r="T1169" s="82"/>
      <c r="U1169" s="82"/>
      <c r="V1169" s="82"/>
      <c r="W1169" s="82"/>
      <c r="X1169" s="82"/>
      <c r="Y1169" s="82"/>
      <c r="Z1169" s="82"/>
      <c r="AA1169" s="82"/>
      <c r="AB1169" s="82"/>
      <c r="AC1169" s="82"/>
      <c r="AD1169" s="82"/>
      <c r="AE1169" s="82"/>
      <c r="AF1169" s="82"/>
      <c r="AG1169" s="82"/>
      <c r="AH1169" s="82"/>
      <c r="AI1169" s="82"/>
      <c r="AJ1169" s="82"/>
      <c r="AK1169" s="82"/>
      <c r="AL1169" s="82"/>
      <c r="AM1169" s="82"/>
      <c r="AN1169" s="82"/>
      <c r="AO1169" s="82"/>
      <c r="AP1169" s="82"/>
      <c r="AQ1169" s="82"/>
      <c r="AR1169" s="82"/>
      <c r="AS1169" s="82"/>
      <c r="AT1169" s="82"/>
      <c r="AU1169" s="82"/>
    </row>
    <row r="1170" spans="1:47" s="47" customFormat="1">
      <c r="A1170" s="76"/>
      <c r="O1170" s="82"/>
      <c r="P1170" s="82"/>
      <c r="Q1170" s="82"/>
      <c r="R1170" s="82"/>
      <c r="S1170" s="82"/>
      <c r="T1170" s="82"/>
      <c r="U1170" s="82"/>
      <c r="V1170" s="82"/>
      <c r="W1170" s="82"/>
      <c r="X1170" s="82"/>
      <c r="Y1170" s="82"/>
      <c r="Z1170" s="82"/>
      <c r="AA1170" s="82"/>
      <c r="AB1170" s="82"/>
      <c r="AC1170" s="82"/>
      <c r="AD1170" s="82"/>
      <c r="AE1170" s="82"/>
      <c r="AF1170" s="82"/>
      <c r="AG1170" s="82"/>
      <c r="AH1170" s="82"/>
      <c r="AI1170" s="82"/>
      <c r="AJ1170" s="82"/>
      <c r="AK1170" s="82"/>
      <c r="AL1170" s="82"/>
      <c r="AM1170" s="82"/>
      <c r="AN1170" s="82"/>
      <c r="AO1170" s="82"/>
      <c r="AP1170" s="82"/>
      <c r="AQ1170" s="82"/>
      <c r="AR1170" s="82"/>
      <c r="AS1170" s="82"/>
      <c r="AT1170" s="82"/>
      <c r="AU1170" s="82"/>
    </row>
    <row r="1171" spans="1:47" s="47" customFormat="1">
      <c r="A1171" s="76"/>
      <c r="O1171" s="82"/>
      <c r="P1171" s="82"/>
      <c r="Q1171" s="82"/>
      <c r="R1171" s="82"/>
      <c r="S1171" s="82"/>
      <c r="T1171" s="82"/>
      <c r="U1171" s="82"/>
      <c r="V1171" s="82"/>
      <c r="W1171" s="82"/>
      <c r="X1171" s="82"/>
      <c r="Y1171" s="82"/>
      <c r="Z1171" s="82"/>
      <c r="AA1171" s="82"/>
      <c r="AB1171" s="82"/>
      <c r="AC1171" s="82"/>
      <c r="AD1171" s="82"/>
      <c r="AE1171" s="82"/>
      <c r="AF1171" s="82"/>
      <c r="AG1171" s="82"/>
      <c r="AH1171" s="82"/>
      <c r="AI1171" s="82"/>
      <c r="AJ1171" s="82"/>
      <c r="AK1171" s="82"/>
      <c r="AL1171" s="82"/>
      <c r="AM1171" s="82"/>
      <c r="AN1171" s="82"/>
      <c r="AO1171" s="82"/>
      <c r="AP1171" s="82"/>
      <c r="AQ1171" s="82"/>
      <c r="AR1171" s="82"/>
      <c r="AS1171" s="82"/>
      <c r="AT1171" s="82"/>
      <c r="AU1171" s="82"/>
    </row>
    <row r="1172" spans="1:47" s="47" customFormat="1">
      <c r="A1172" s="76"/>
      <c r="O1172" s="82"/>
      <c r="P1172" s="82"/>
      <c r="Q1172" s="82"/>
      <c r="R1172" s="82"/>
      <c r="S1172" s="82"/>
      <c r="T1172" s="82"/>
      <c r="U1172" s="82"/>
      <c r="V1172" s="82"/>
      <c r="W1172" s="82"/>
      <c r="X1172" s="82"/>
      <c r="Y1172" s="82"/>
      <c r="Z1172" s="82"/>
      <c r="AA1172" s="82"/>
      <c r="AB1172" s="82"/>
      <c r="AC1172" s="82"/>
      <c r="AD1172" s="82"/>
      <c r="AE1172" s="82"/>
      <c r="AF1172" s="82"/>
      <c r="AG1172" s="82"/>
      <c r="AH1172" s="82"/>
      <c r="AI1172" s="82"/>
      <c r="AJ1172" s="82"/>
      <c r="AK1172" s="82"/>
      <c r="AL1172" s="82"/>
      <c r="AM1172" s="82"/>
      <c r="AN1172" s="82"/>
      <c r="AO1172" s="82"/>
      <c r="AP1172" s="82"/>
      <c r="AQ1172" s="82"/>
      <c r="AR1172" s="82"/>
      <c r="AS1172" s="82"/>
      <c r="AT1172" s="82"/>
      <c r="AU1172" s="82"/>
    </row>
    <row r="1173" spans="1:47" s="47" customFormat="1">
      <c r="A1173" s="76"/>
      <c r="O1173" s="82"/>
      <c r="P1173" s="82"/>
      <c r="Q1173" s="82"/>
      <c r="R1173" s="82"/>
      <c r="S1173" s="82"/>
      <c r="T1173" s="82"/>
      <c r="U1173" s="82"/>
      <c r="V1173" s="82"/>
      <c r="W1173" s="82"/>
      <c r="X1173" s="82"/>
      <c r="Y1173" s="82"/>
      <c r="Z1173" s="82"/>
      <c r="AA1173" s="82"/>
      <c r="AB1173" s="82"/>
      <c r="AC1173" s="82"/>
      <c r="AD1173" s="82"/>
      <c r="AE1173" s="82"/>
      <c r="AF1173" s="82"/>
      <c r="AG1173" s="82"/>
      <c r="AH1173" s="82"/>
      <c r="AI1173" s="82"/>
      <c r="AJ1173" s="82"/>
      <c r="AK1173" s="82"/>
      <c r="AL1173" s="82"/>
      <c r="AM1173" s="82"/>
      <c r="AN1173" s="82"/>
      <c r="AO1173" s="82"/>
      <c r="AP1173" s="82"/>
      <c r="AQ1173" s="82"/>
      <c r="AR1173" s="82"/>
      <c r="AS1173" s="82"/>
      <c r="AT1173" s="82"/>
      <c r="AU1173" s="82"/>
    </row>
    <row r="1174" spans="1:47" s="47" customFormat="1">
      <c r="A1174" s="76"/>
      <c r="O1174" s="82"/>
      <c r="P1174" s="82"/>
      <c r="Q1174" s="82"/>
      <c r="R1174" s="82"/>
      <c r="S1174" s="82"/>
      <c r="T1174" s="82"/>
      <c r="U1174" s="82"/>
      <c r="V1174" s="82"/>
      <c r="W1174" s="82"/>
      <c r="X1174" s="82"/>
      <c r="Y1174" s="82"/>
      <c r="Z1174" s="82"/>
      <c r="AA1174" s="82"/>
      <c r="AB1174" s="82"/>
      <c r="AC1174" s="82"/>
      <c r="AD1174" s="82"/>
      <c r="AE1174" s="82"/>
      <c r="AF1174" s="82"/>
      <c r="AG1174" s="82"/>
      <c r="AH1174" s="82"/>
      <c r="AI1174" s="82"/>
      <c r="AJ1174" s="82"/>
      <c r="AK1174" s="82"/>
      <c r="AL1174" s="82"/>
      <c r="AM1174" s="82"/>
      <c r="AN1174" s="82"/>
      <c r="AO1174" s="82"/>
      <c r="AP1174" s="82"/>
      <c r="AQ1174" s="82"/>
      <c r="AR1174" s="82"/>
      <c r="AS1174" s="82"/>
      <c r="AT1174" s="82"/>
      <c r="AU1174" s="82"/>
    </row>
    <row r="1175" spans="1:47" s="47" customFormat="1">
      <c r="A1175" s="76"/>
      <c r="O1175" s="82"/>
      <c r="P1175" s="82"/>
      <c r="Q1175" s="82"/>
      <c r="R1175" s="82"/>
      <c r="S1175" s="82"/>
      <c r="T1175" s="82"/>
      <c r="U1175" s="82"/>
      <c r="V1175" s="82"/>
      <c r="W1175" s="82"/>
      <c r="X1175" s="82"/>
      <c r="Y1175" s="82"/>
      <c r="Z1175" s="82"/>
      <c r="AA1175" s="82"/>
      <c r="AB1175" s="82"/>
      <c r="AC1175" s="82"/>
      <c r="AD1175" s="82"/>
      <c r="AE1175" s="82"/>
      <c r="AF1175" s="82"/>
      <c r="AG1175" s="82"/>
      <c r="AH1175" s="82"/>
      <c r="AI1175" s="82"/>
      <c r="AJ1175" s="82"/>
      <c r="AK1175" s="82"/>
      <c r="AL1175" s="82"/>
      <c r="AM1175" s="82"/>
      <c r="AN1175" s="82"/>
      <c r="AO1175" s="82"/>
      <c r="AP1175" s="82"/>
      <c r="AQ1175" s="82"/>
      <c r="AR1175" s="82"/>
      <c r="AS1175" s="82"/>
      <c r="AT1175" s="82"/>
      <c r="AU1175" s="82"/>
    </row>
    <row r="1176" spans="1:47" s="47" customFormat="1">
      <c r="A1176" s="76"/>
      <c r="O1176" s="82"/>
      <c r="P1176" s="82"/>
      <c r="Q1176" s="82"/>
      <c r="R1176" s="82"/>
      <c r="S1176" s="82"/>
      <c r="T1176" s="82"/>
      <c r="U1176" s="82"/>
      <c r="V1176" s="82"/>
      <c r="W1176" s="82"/>
      <c r="X1176" s="82"/>
      <c r="Y1176" s="82"/>
      <c r="Z1176" s="82"/>
      <c r="AA1176" s="82"/>
      <c r="AB1176" s="82"/>
      <c r="AC1176" s="82"/>
      <c r="AD1176" s="82"/>
      <c r="AE1176" s="82"/>
      <c r="AF1176" s="82"/>
      <c r="AG1176" s="82"/>
      <c r="AH1176" s="82"/>
      <c r="AI1176" s="82"/>
      <c r="AJ1176" s="82"/>
      <c r="AK1176" s="82"/>
      <c r="AL1176" s="82"/>
      <c r="AM1176" s="82"/>
      <c r="AN1176" s="82"/>
      <c r="AO1176" s="82"/>
      <c r="AP1176" s="82"/>
      <c r="AQ1176" s="82"/>
      <c r="AR1176" s="82"/>
      <c r="AS1176" s="82"/>
      <c r="AT1176" s="82"/>
      <c r="AU1176" s="82"/>
    </row>
    <row r="1177" spans="1:47" s="47" customFormat="1">
      <c r="A1177" s="76"/>
      <c r="O1177" s="82"/>
      <c r="P1177" s="82"/>
      <c r="Q1177" s="82"/>
      <c r="R1177" s="82"/>
      <c r="S1177" s="82"/>
      <c r="T1177" s="82"/>
      <c r="U1177" s="82"/>
      <c r="V1177" s="82"/>
      <c r="W1177" s="82"/>
      <c r="X1177" s="82"/>
      <c r="Y1177" s="82"/>
      <c r="Z1177" s="82"/>
      <c r="AA1177" s="82"/>
      <c r="AB1177" s="82"/>
      <c r="AC1177" s="82"/>
      <c r="AD1177" s="82"/>
      <c r="AE1177" s="82"/>
      <c r="AF1177" s="82"/>
      <c r="AG1177" s="82"/>
      <c r="AH1177" s="82"/>
      <c r="AI1177" s="82"/>
      <c r="AJ1177" s="82"/>
      <c r="AK1177" s="82"/>
      <c r="AL1177" s="82"/>
      <c r="AM1177" s="82"/>
      <c r="AN1177" s="82"/>
      <c r="AO1177" s="82"/>
      <c r="AP1177" s="82"/>
      <c r="AQ1177" s="82"/>
      <c r="AR1177" s="82"/>
      <c r="AS1177" s="82"/>
      <c r="AT1177" s="82"/>
      <c r="AU1177" s="82"/>
    </row>
    <row r="1178" spans="1:47" s="47" customFormat="1">
      <c r="A1178" s="76"/>
      <c r="O1178" s="82"/>
      <c r="P1178" s="82"/>
      <c r="Q1178" s="82"/>
      <c r="R1178" s="82"/>
      <c r="S1178" s="82"/>
      <c r="T1178" s="82"/>
      <c r="U1178" s="82"/>
      <c r="V1178" s="82"/>
      <c r="W1178" s="82"/>
      <c r="X1178" s="82"/>
      <c r="Y1178" s="82"/>
      <c r="Z1178" s="82"/>
      <c r="AA1178" s="82"/>
      <c r="AB1178" s="82"/>
      <c r="AC1178" s="82"/>
      <c r="AD1178" s="82"/>
      <c r="AE1178" s="82"/>
      <c r="AF1178" s="82"/>
      <c r="AG1178" s="82"/>
      <c r="AH1178" s="82"/>
      <c r="AI1178" s="82"/>
      <c r="AJ1178" s="82"/>
      <c r="AK1178" s="82"/>
      <c r="AL1178" s="82"/>
      <c r="AM1178" s="82"/>
      <c r="AN1178" s="82"/>
      <c r="AO1178" s="82"/>
      <c r="AP1178" s="82"/>
      <c r="AQ1178" s="82"/>
      <c r="AR1178" s="82"/>
      <c r="AS1178" s="82"/>
      <c r="AT1178" s="82"/>
      <c r="AU1178" s="82"/>
    </row>
    <row r="1179" spans="1:47" s="47" customFormat="1">
      <c r="A1179" s="76"/>
      <c r="O1179" s="82"/>
      <c r="P1179" s="82"/>
      <c r="Q1179" s="82"/>
      <c r="R1179" s="82"/>
      <c r="S1179" s="82"/>
      <c r="T1179" s="82"/>
      <c r="U1179" s="82"/>
      <c r="V1179" s="82"/>
      <c r="W1179" s="82"/>
      <c r="X1179" s="82"/>
      <c r="Y1179" s="82"/>
      <c r="Z1179" s="82"/>
      <c r="AA1179" s="82"/>
      <c r="AB1179" s="82"/>
      <c r="AC1179" s="82"/>
      <c r="AD1179" s="82"/>
      <c r="AE1179" s="82"/>
      <c r="AF1179" s="82"/>
      <c r="AG1179" s="82"/>
      <c r="AH1179" s="82"/>
      <c r="AI1179" s="82"/>
      <c r="AJ1179" s="82"/>
      <c r="AK1179" s="82"/>
      <c r="AL1179" s="82"/>
      <c r="AM1179" s="82"/>
      <c r="AN1179" s="82"/>
      <c r="AO1179" s="82"/>
      <c r="AP1179" s="82"/>
      <c r="AQ1179" s="82"/>
      <c r="AR1179" s="82"/>
      <c r="AS1179" s="82"/>
      <c r="AT1179" s="82"/>
      <c r="AU1179" s="82"/>
    </row>
    <row r="1180" spans="1:47" s="47" customFormat="1">
      <c r="A1180" s="76"/>
      <c r="O1180" s="82"/>
      <c r="P1180" s="82"/>
      <c r="Q1180" s="82"/>
      <c r="R1180" s="82"/>
      <c r="S1180" s="82"/>
      <c r="T1180" s="82"/>
      <c r="U1180" s="82"/>
      <c r="V1180" s="82"/>
      <c r="W1180" s="82"/>
      <c r="X1180" s="82"/>
      <c r="Y1180" s="82"/>
      <c r="Z1180" s="82"/>
      <c r="AA1180" s="82"/>
      <c r="AB1180" s="82"/>
      <c r="AC1180" s="82"/>
      <c r="AD1180" s="82"/>
      <c r="AE1180" s="82"/>
      <c r="AF1180" s="82"/>
      <c r="AG1180" s="82"/>
      <c r="AH1180" s="82"/>
      <c r="AI1180" s="82"/>
      <c r="AJ1180" s="82"/>
      <c r="AK1180" s="82"/>
      <c r="AL1180" s="82"/>
      <c r="AM1180" s="82"/>
      <c r="AN1180" s="82"/>
      <c r="AO1180" s="82"/>
      <c r="AP1180" s="82"/>
      <c r="AQ1180" s="82"/>
      <c r="AR1180" s="82"/>
      <c r="AS1180" s="82"/>
      <c r="AT1180" s="82"/>
      <c r="AU1180" s="82"/>
    </row>
    <row r="1181" spans="1:47" s="47" customFormat="1">
      <c r="A1181" s="76"/>
      <c r="O1181" s="82"/>
      <c r="P1181" s="82"/>
      <c r="Q1181" s="82"/>
      <c r="R1181" s="82"/>
      <c r="S1181" s="82"/>
      <c r="T1181" s="82"/>
      <c r="U1181" s="82"/>
      <c r="V1181" s="82"/>
      <c r="W1181" s="82"/>
      <c r="X1181" s="82"/>
      <c r="Y1181" s="82"/>
      <c r="Z1181" s="82"/>
      <c r="AA1181" s="82"/>
      <c r="AB1181" s="82"/>
      <c r="AC1181" s="82"/>
      <c r="AD1181" s="82"/>
      <c r="AE1181" s="82"/>
      <c r="AF1181" s="82"/>
      <c r="AG1181" s="82"/>
      <c r="AH1181" s="82"/>
      <c r="AI1181" s="82"/>
      <c r="AJ1181" s="82"/>
      <c r="AK1181" s="82"/>
      <c r="AL1181" s="82"/>
      <c r="AM1181" s="82"/>
      <c r="AN1181" s="82"/>
      <c r="AO1181" s="82"/>
      <c r="AP1181" s="82"/>
      <c r="AQ1181" s="82"/>
      <c r="AR1181" s="82"/>
      <c r="AS1181" s="82"/>
      <c r="AT1181" s="82"/>
      <c r="AU1181" s="82"/>
    </row>
    <row r="1182" spans="1:47" s="47" customFormat="1">
      <c r="A1182" s="76"/>
      <c r="O1182" s="82"/>
      <c r="P1182" s="82"/>
      <c r="Q1182" s="82"/>
      <c r="R1182" s="82"/>
      <c r="S1182" s="82"/>
      <c r="T1182" s="82"/>
      <c r="U1182" s="82"/>
      <c r="V1182" s="82"/>
      <c r="W1182" s="82"/>
      <c r="X1182" s="82"/>
      <c r="Y1182" s="82"/>
      <c r="Z1182" s="82"/>
      <c r="AA1182" s="82"/>
      <c r="AB1182" s="82"/>
      <c r="AC1182" s="82"/>
      <c r="AD1182" s="82"/>
      <c r="AE1182" s="82"/>
      <c r="AF1182" s="82"/>
      <c r="AG1182" s="82"/>
      <c r="AH1182" s="82"/>
      <c r="AI1182" s="82"/>
      <c r="AJ1182" s="82"/>
      <c r="AK1182" s="82"/>
      <c r="AL1182" s="82"/>
      <c r="AM1182" s="82"/>
      <c r="AN1182" s="82"/>
      <c r="AO1182" s="82"/>
      <c r="AP1182" s="82"/>
      <c r="AQ1182" s="82"/>
      <c r="AR1182" s="82"/>
      <c r="AS1182" s="82"/>
      <c r="AT1182" s="82"/>
      <c r="AU1182" s="82"/>
    </row>
    <row r="1183" spans="1:47" s="47" customFormat="1">
      <c r="A1183" s="76"/>
      <c r="O1183" s="82"/>
      <c r="P1183" s="82"/>
      <c r="Q1183" s="82"/>
      <c r="R1183" s="82"/>
      <c r="S1183" s="82"/>
      <c r="T1183" s="82"/>
      <c r="U1183" s="82"/>
      <c r="V1183" s="82"/>
      <c r="W1183" s="82"/>
      <c r="X1183" s="82"/>
      <c r="Y1183" s="82"/>
      <c r="Z1183" s="82"/>
      <c r="AA1183" s="82"/>
      <c r="AB1183" s="82"/>
      <c r="AC1183" s="82"/>
      <c r="AD1183" s="82"/>
      <c r="AE1183" s="82"/>
      <c r="AF1183" s="82"/>
      <c r="AG1183" s="82"/>
      <c r="AH1183" s="82"/>
      <c r="AI1183" s="82"/>
      <c r="AJ1183" s="82"/>
      <c r="AK1183" s="82"/>
      <c r="AL1183" s="82"/>
      <c r="AM1183" s="82"/>
      <c r="AN1183" s="82"/>
      <c r="AO1183" s="82"/>
      <c r="AP1183" s="82"/>
      <c r="AQ1183" s="82"/>
      <c r="AR1183" s="82"/>
      <c r="AS1183" s="82"/>
      <c r="AT1183" s="82"/>
      <c r="AU1183" s="82"/>
    </row>
    <row r="1184" spans="1:47" s="47" customFormat="1">
      <c r="A1184" s="76"/>
      <c r="O1184" s="82"/>
      <c r="P1184" s="82"/>
      <c r="Q1184" s="82"/>
      <c r="R1184" s="82"/>
      <c r="S1184" s="82"/>
      <c r="T1184" s="82"/>
      <c r="U1184" s="82"/>
      <c r="V1184" s="82"/>
      <c r="W1184" s="82"/>
      <c r="X1184" s="82"/>
      <c r="Y1184" s="82"/>
      <c r="Z1184" s="82"/>
      <c r="AA1184" s="82"/>
      <c r="AB1184" s="82"/>
      <c r="AC1184" s="82"/>
      <c r="AD1184" s="82"/>
      <c r="AE1184" s="82"/>
      <c r="AF1184" s="82"/>
      <c r="AG1184" s="82"/>
      <c r="AH1184" s="82"/>
      <c r="AI1184" s="82"/>
      <c r="AJ1184" s="82"/>
      <c r="AK1184" s="82"/>
      <c r="AL1184" s="82"/>
      <c r="AM1184" s="82"/>
      <c r="AN1184" s="82"/>
      <c r="AO1184" s="82"/>
      <c r="AP1184" s="82"/>
      <c r="AQ1184" s="82"/>
      <c r="AR1184" s="82"/>
      <c r="AS1184" s="82"/>
      <c r="AT1184" s="82"/>
      <c r="AU1184" s="82"/>
    </row>
    <row r="1185" spans="1:47" s="47" customFormat="1">
      <c r="A1185" s="76"/>
      <c r="O1185" s="82"/>
      <c r="P1185" s="82"/>
      <c r="Q1185" s="82"/>
      <c r="R1185" s="82"/>
      <c r="S1185" s="82"/>
      <c r="T1185" s="82"/>
      <c r="U1185" s="82"/>
      <c r="V1185" s="82"/>
      <c r="W1185" s="82"/>
      <c r="X1185" s="82"/>
      <c r="Y1185" s="82"/>
      <c r="Z1185" s="82"/>
      <c r="AA1185" s="82"/>
      <c r="AB1185" s="82"/>
      <c r="AC1185" s="82"/>
      <c r="AD1185" s="82"/>
      <c r="AE1185" s="82"/>
      <c r="AF1185" s="82"/>
      <c r="AG1185" s="82"/>
      <c r="AH1185" s="82"/>
      <c r="AI1185" s="82"/>
      <c r="AJ1185" s="82"/>
      <c r="AK1185" s="82"/>
      <c r="AL1185" s="82"/>
      <c r="AM1185" s="82"/>
      <c r="AN1185" s="82"/>
      <c r="AO1185" s="82"/>
      <c r="AP1185" s="82"/>
      <c r="AQ1185" s="82"/>
      <c r="AR1185" s="82"/>
      <c r="AS1185" s="82"/>
      <c r="AT1185" s="82"/>
      <c r="AU1185" s="82"/>
    </row>
    <row r="1186" spans="1:47" s="47" customFormat="1">
      <c r="A1186" s="76"/>
      <c r="O1186" s="82"/>
      <c r="P1186" s="82"/>
      <c r="Q1186" s="82"/>
      <c r="R1186" s="82"/>
      <c r="S1186" s="82"/>
      <c r="T1186" s="82"/>
      <c r="U1186" s="82"/>
      <c r="V1186" s="82"/>
      <c r="W1186" s="82"/>
      <c r="X1186" s="82"/>
      <c r="Y1186" s="82"/>
      <c r="Z1186" s="82"/>
      <c r="AA1186" s="82"/>
      <c r="AB1186" s="82"/>
      <c r="AC1186" s="82"/>
      <c r="AD1186" s="82"/>
      <c r="AE1186" s="82"/>
      <c r="AF1186" s="82"/>
      <c r="AG1186" s="82"/>
      <c r="AH1186" s="82"/>
      <c r="AI1186" s="82"/>
      <c r="AJ1186" s="82"/>
      <c r="AK1186" s="82"/>
      <c r="AL1186" s="82"/>
      <c r="AM1186" s="82"/>
      <c r="AN1186" s="82"/>
      <c r="AO1186" s="82"/>
      <c r="AP1186" s="82"/>
      <c r="AQ1186" s="82"/>
      <c r="AR1186" s="82"/>
      <c r="AS1186" s="82"/>
      <c r="AT1186" s="82"/>
      <c r="AU1186" s="82"/>
    </row>
    <row r="1187" spans="1:47" s="47" customFormat="1">
      <c r="A1187" s="76"/>
      <c r="O1187" s="82"/>
      <c r="P1187" s="82"/>
      <c r="Q1187" s="82"/>
      <c r="R1187" s="82"/>
      <c r="S1187" s="82"/>
      <c r="T1187" s="82"/>
      <c r="U1187" s="82"/>
      <c r="V1187" s="82"/>
      <c r="W1187" s="82"/>
      <c r="X1187" s="82"/>
      <c r="Y1187" s="82"/>
      <c r="Z1187" s="82"/>
      <c r="AA1187" s="82"/>
      <c r="AB1187" s="82"/>
      <c r="AC1187" s="82"/>
      <c r="AD1187" s="82"/>
      <c r="AE1187" s="82"/>
      <c r="AF1187" s="82"/>
      <c r="AG1187" s="82"/>
      <c r="AH1187" s="82"/>
      <c r="AI1187" s="82"/>
      <c r="AJ1187" s="82"/>
      <c r="AK1187" s="82"/>
      <c r="AL1187" s="82"/>
      <c r="AM1187" s="82"/>
      <c r="AN1187" s="82"/>
      <c r="AO1187" s="82"/>
      <c r="AP1187" s="82"/>
      <c r="AQ1187" s="82"/>
      <c r="AR1187" s="82"/>
      <c r="AS1187" s="82"/>
      <c r="AT1187" s="82"/>
      <c r="AU1187" s="82"/>
    </row>
    <row r="1188" spans="1:47" s="47" customFormat="1">
      <c r="A1188" s="76"/>
      <c r="O1188" s="82"/>
      <c r="P1188" s="82"/>
      <c r="Q1188" s="82"/>
      <c r="R1188" s="82"/>
      <c r="S1188" s="82"/>
      <c r="T1188" s="82"/>
      <c r="U1188" s="82"/>
      <c r="V1188" s="82"/>
      <c r="W1188" s="82"/>
      <c r="X1188" s="82"/>
      <c r="Y1188" s="82"/>
      <c r="Z1188" s="82"/>
      <c r="AA1188" s="82"/>
      <c r="AB1188" s="82"/>
      <c r="AC1188" s="82"/>
      <c r="AD1188" s="82"/>
      <c r="AE1188" s="82"/>
      <c r="AF1188" s="82"/>
      <c r="AG1188" s="82"/>
      <c r="AH1188" s="82"/>
      <c r="AI1188" s="82"/>
      <c r="AJ1188" s="82"/>
      <c r="AK1188" s="82"/>
      <c r="AL1188" s="82"/>
      <c r="AM1188" s="82"/>
      <c r="AN1188" s="82"/>
      <c r="AO1188" s="82"/>
      <c r="AP1188" s="82"/>
      <c r="AQ1188" s="82"/>
      <c r="AR1188" s="82"/>
      <c r="AS1188" s="82"/>
      <c r="AT1188" s="82"/>
      <c r="AU1188" s="82"/>
    </row>
    <row r="1189" spans="1:47" s="47" customFormat="1">
      <c r="A1189" s="76"/>
      <c r="O1189" s="82"/>
      <c r="P1189" s="82"/>
      <c r="Q1189" s="82"/>
      <c r="R1189" s="82"/>
      <c r="S1189" s="82"/>
      <c r="T1189" s="82"/>
      <c r="U1189" s="82"/>
      <c r="V1189" s="82"/>
      <c r="W1189" s="82"/>
      <c r="X1189" s="82"/>
      <c r="Y1189" s="82"/>
      <c r="Z1189" s="82"/>
      <c r="AA1189" s="82"/>
      <c r="AB1189" s="82"/>
      <c r="AC1189" s="82"/>
      <c r="AD1189" s="82"/>
      <c r="AE1189" s="82"/>
      <c r="AF1189" s="82"/>
      <c r="AG1189" s="82"/>
      <c r="AH1189" s="82"/>
      <c r="AI1189" s="82"/>
      <c r="AJ1189" s="82"/>
      <c r="AK1189" s="82"/>
      <c r="AL1189" s="82"/>
      <c r="AM1189" s="82"/>
      <c r="AN1189" s="82"/>
      <c r="AO1189" s="82"/>
      <c r="AP1189" s="82"/>
      <c r="AQ1189" s="82"/>
      <c r="AR1189" s="82"/>
      <c r="AS1189" s="82"/>
      <c r="AT1189" s="82"/>
      <c r="AU1189" s="82"/>
    </row>
    <row r="1190" spans="1:47" s="47" customFormat="1">
      <c r="A1190" s="76"/>
      <c r="O1190" s="82"/>
      <c r="P1190" s="82"/>
      <c r="Q1190" s="82"/>
      <c r="R1190" s="82"/>
      <c r="S1190" s="82"/>
      <c r="T1190" s="82"/>
      <c r="U1190" s="82"/>
      <c r="V1190" s="82"/>
      <c r="W1190" s="82"/>
      <c r="X1190" s="82"/>
      <c r="Y1190" s="82"/>
      <c r="Z1190" s="82"/>
      <c r="AA1190" s="82"/>
      <c r="AB1190" s="82"/>
      <c r="AC1190" s="82"/>
      <c r="AD1190" s="82"/>
      <c r="AE1190" s="82"/>
      <c r="AF1190" s="82"/>
      <c r="AG1190" s="82"/>
      <c r="AH1190" s="82"/>
      <c r="AI1190" s="82"/>
      <c r="AJ1190" s="82"/>
      <c r="AK1190" s="82"/>
      <c r="AL1190" s="82"/>
      <c r="AM1190" s="82"/>
      <c r="AN1190" s="82"/>
      <c r="AO1190" s="82"/>
      <c r="AP1190" s="82"/>
      <c r="AQ1190" s="82"/>
      <c r="AR1190" s="82"/>
      <c r="AS1190" s="82"/>
      <c r="AT1190" s="82"/>
      <c r="AU1190" s="82"/>
    </row>
    <row r="1191" spans="1:47" s="47" customFormat="1">
      <c r="A1191" s="76"/>
      <c r="O1191" s="82"/>
      <c r="P1191" s="82"/>
      <c r="Q1191" s="82"/>
      <c r="R1191" s="82"/>
      <c r="S1191" s="82"/>
      <c r="T1191" s="82"/>
      <c r="U1191" s="82"/>
      <c r="V1191" s="82"/>
      <c r="W1191" s="82"/>
      <c r="X1191" s="82"/>
      <c r="Y1191" s="82"/>
      <c r="Z1191" s="82"/>
      <c r="AA1191" s="82"/>
      <c r="AB1191" s="82"/>
      <c r="AC1191" s="82"/>
      <c r="AD1191" s="82"/>
      <c r="AE1191" s="82"/>
      <c r="AF1191" s="82"/>
      <c r="AG1191" s="82"/>
      <c r="AH1191" s="82"/>
      <c r="AI1191" s="82"/>
      <c r="AJ1191" s="82"/>
      <c r="AK1191" s="82"/>
      <c r="AL1191" s="82"/>
      <c r="AM1191" s="82"/>
      <c r="AN1191" s="82"/>
      <c r="AO1191" s="82"/>
      <c r="AP1191" s="82"/>
      <c r="AQ1191" s="82"/>
      <c r="AR1191" s="82"/>
      <c r="AS1191" s="82"/>
      <c r="AT1191" s="82"/>
      <c r="AU1191" s="82"/>
    </row>
    <row r="1192" spans="1:47" s="47" customFormat="1">
      <c r="A1192" s="76"/>
      <c r="O1192" s="82"/>
      <c r="P1192" s="82"/>
      <c r="Q1192" s="82"/>
      <c r="R1192" s="82"/>
      <c r="S1192" s="82"/>
      <c r="T1192" s="82"/>
      <c r="U1192" s="82"/>
      <c r="V1192" s="82"/>
      <c r="W1192" s="82"/>
      <c r="X1192" s="82"/>
      <c r="Y1192" s="82"/>
      <c r="Z1192" s="82"/>
      <c r="AA1192" s="82"/>
      <c r="AB1192" s="82"/>
      <c r="AC1192" s="82"/>
      <c r="AD1192" s="82"/>
      <c r="AE1192" s="82"/>
      <c r="AF1192" s="82"/>
      <c r="AG1192" s="82"/>
      <c r="AH1192" s="82"/>
      <c r="AI1192" s="82"/>
      <c r="AJ1192" s="82"/>
      <c r="AK1192" s="82"/>
      <c r="AL1192" s="82"/>
      <c r="AM1192" s="82"/>
      <c r="AN1192" s="82"/>
      <c r="AO1192" s="82"/>
      <c r="AP1192" s="82"/>
      <c r="AQ1192" s="82"/>
      <c r="AR1192" s="82"/>
      <c r="AS1192" s="82"/>
      <c r="AT1192" s="82"/>
      <c r="AU1192" s="82"/>
    </row>
    <row r="1193" spans="1:47" s="47" customFormat="1">
      <c r="A1193" s="76"/>
      <c r="O1193" s="82"/>
      <c r="P1193" s="82"/>
      <c r="Q1193" s="82"/>
      <c r="R1193" s="82"/>
      <c r="S1193" s="82"/>
      <c r="T1193" s="82"/>
      <c r="U1193" s="82"/>
      <c r="V1193" s="82"/>
      <c r="W1193" s="82"/>
      <c r="X1193" s="82"/>
      <c r="Y1193" s="82"/>
      <c r="Z1193" s="82"/>
      <c r="AA1193" s="82"/>
      <c r="AB1193" s="82"/>
      <c r="AC1193" s="82"/>
      <c r="AD1193" s="82"/>
      <c r="AE1193" s="82"/>
      <c r="AF1193" s="82"/>
      <c r="AG1193" s="82"/>
      <c r="AH1193" s="82"/>
      <c r="AI1193" s="82"/>
      <c r="AJ1193" s="82"/>
      <c r="AK1193" s="82"/>
      <c r="AL1193" s="82"/>
      <c r="AM1193" s="82"/>
      <c r="AN1193" s="82"/>
      <c r="AO1193" s="82"/>
      <c r="AP1193" s="82"/>
      <c r="AQ1193" s="82"/>
      <c r="AR1193" s="82"/>
      <c r="AS1193" s="82"/>
      <c r="AT1193" s="82"/>
      <c r="AU1193" s="82"/>
    </row>
    <row r="1194" spans="1:47" s="47" customFormat="1">
      <c r="A1194" s="76"/>
      <c r="O1194" s="82"/>
      <c r="P1194" s="82"/>
      <c r="Q1194" s="82"/>
      <c r="R1194" s="82"/>
      <c r="S1194" s="82"/>
      <c r="T1194" s="82"/>
      <c r="U1194" s="82"/>
      <c r="V1194" s="82"/>
      <c r="W1194" s="82"/>
      <c r="X1194" s="82"/>
      <c r="Y1194" s="82"/>
      <c r="Z1194" s="82"/>
      <c r="AA1194" s="82"/>
      <c r="AB1194" s="82"/>
      <c r="AC1194" s="82"/>
      <c r="AD1194" s="82"/>
      <c r="AE1194" s="82"/>
      <c r="AF1194" s="82"/>
      <c r="AG1194" s="82"/>
      <c r="AH1194" s="82"/>
      <c r="AI1194" s="82"/>
      <c r="AJ1194" s="82"/>
      <c r="AK1194" s="82"/>
      <c r="AL1194" s="82"/>
      <c r="AM1194" s="82"/>
      <c r="AN1194" s="82"/>
      <c r="AO1194" s="82"/>
      <c r="AP1194" s="82"/>
      <c r="AQ1194" s="82"/>
      <c r="AR1194" s="82"/>
      <c r="AS1194" s="82"/>
      <c r="AT1194" s="82"/>
      <c r="AU1194" s="82"/>
    </row>
    <row r="1195" spans="1:47" s="47" customFormat="1">
      <c r="A1195" s="76"/>
      <c r="O1195" s="82"/>
      <c r="P1195" s="82"/>
      <c r="Q1195" s="82"/>
      <c r="R1195" s="82"/>
      <c r="S1195" s="82"/>
      <c r="T1195" s="82"/>
      <c r="U1195" s="82"/>
      <c r="V1195" s="82"/>
      <c r="W1195" s="82"/>
      <c r="X1195" s="82"/>
      <c r="Y1195" s="82"/>
      <c r="Z1195" s="82"/>
      <c r="AA1195" s="82"/>
      <c r="AB1195" s="82"/>
      <c r="AC1195" s="82"/>
      <c r="AD1195" s="82"/>
      <c r="AE1195" s="82"/>
      <c r="AF1195" s="82"/>
      <c r="AG1195" s="82"/>
      <c r="AH1195" s="82"/>
      <c r="AI1195" s="82"/>
      <c r="AJ1195" s="82"/>
      <c r="AK1195" s="82"/>
      <c r="AL1195" s="82"/>
      <c r="AM1195" s="82"/>
      <c r="AN1195" s="82"/>
      <c r="AO1195" s="82"/>
      <c r="AP1195" s="82"/>
      <c r="AQ1195" s="82"/>
      <c r="AR1195" s="82"/>
      <c r="AS1195" s="82"/>
      <c r="AT1195" s="82"/>
      <c r="AU1195" s="82"/>
    </row>
    <row r="1196" spans="1:47" s="47" customFormat="1">
      <c r="A1196" s="76"/>
      <c r="O1196" s="82"/>
      <c r="P1196" s="82"/>
      <c r="Q1196" s="82"/>
      <c r="R1196" s="82"/>
      <c r="S1196" s="82"/>
      <c r="T1196" s="82"/>
      <c r="U1196" s="82"/>
      <c r="V1196" s="82"/>
      <c r="W1196" s="82"/>
      <c r="X1196" s="82"/>
      <c r="Y1196" s="82"/>
      <c r="Z1196" s="82"/>
      <c r="AA1196" s="82"/>
      <c r="AB1196" s="82"/>
      <c r="AC1196" s="82"/>
      <c r="AD1196" s="82"/>
      <c r="AE1196" s="82"/>
      <c r="AF1196" s="82"/>
      <c r="AG1196" s="82"/>
      <c r="AH1196" s="82"/>
      <c r="AI1196" s="82"/>
      <c r="AJ1196" s="82"/>
      <c r="AK1196" s="82"/>
      <c r="AL1196" s="82"/>
      <c r="AM1196" s="82"/>
      <c r="AN1196" s="82"/>
      <c r="AO1196" s="82"/>
      <c r="AP1196" s="82"/>
      <c r="AQ1196" s="82"/>
      <c r="AR1196" s="82"/>
      <c r="AS1196" s="82"/>
      <c r="AT1196" s="82"/>
      <c r="AU1196" s="82"/>
    </row>
    <row r="1197" spans="1:47" s="47" customFormat="1">
      <c r="A1197" s="76"/>
      <c r="O1197" s="82"/>
      <c r="P1197" s="82"/>
      <c r="Q1197" s="82"/>
      <c r="R1197" s="82"/>
      <c r="S1197" s="82"/>
      <c r="T1197" s="82"/>
      <c r="U1197" s="82"/>
      <c r="V1197" s="82"/>
      <c r="W1197" s="82"/>
      <c r="X1197" s="82"/>
      <c r="Y1197" s="82"/>
      <c r="Z1197" s="82"/>
      <c r="AA1197" s="82"/>
      <c r="AB1197" s="82"/>
      <c r="AC1197" s="82"/>
      <c r="AD1197" s="82"/>
      <c r="AE1197" s="82"/>
      <c r="AF1197" s="82"/>
      <c r="AG1197" s="82"/>
      <c r="AH1197" s="82"/>
      <c r="AI1197" s="82"/>
      <c r="AJ1197" s="82"/>
      <c r="AK1197" s="82"/>
      <c r="AL1197" s="82"/>
      <c r="AM1197" s="82"/>
      <c r="AN1197" s="82"/>
      <c r="AO1197" s="82"/>
      <c r="AP1197" s="82"/>
      <c r="AQ1197" s="82"/>
      <c r="AR1197" s="82"/>
      <c r="AS1197" s="82"/>
      <c r="AT1197" s="82"/>
      <c r="AU1197" s="82"/>
    </row>
    <row r="1198" spans="1:47" s="47" customFormat="1">
      <c r="A1198" s="76"/>
      <c r="O1198" s="82"/>
      <c r="P1198" s="82"/>
      <c r="Q1198" s="82"/>
      <c r="R1198" s="82"/>
      <c r="S1198" s="82"/>
      <c r="T1198" s="82"/>
      <c r="U1198" s="82"/>
      <c r="V1198" s="82"/>
      <c r="W1198" s="82"/>
      <c r="X1198" s="82"/>
      <c r="Y1198" s="82"/>
      <c r="Z1198" s="82"/>
      <c r="AA1198" s="82"/>
      <c r="AB1198" s="82"/>
      <c r="AC1198" s="82"/>
      <c r="AD1198" s="82"/>
      <c r="AE1198" s="82"/>
      <c r="AF1198" s="82"/>
      <c r="AG1198" s="82"/>
      <c r="AH1198" s="82"/>
      <c r="AI1198" s="82"/>
      <c r="AJ1198" s="82"/>
      <c r="AK1198" s="82"/>
      <c r="AL1198" s="82"/>
      <c r="AM1198" s="82"/>
      <c r="AN1198" s="82"/>
      <c r="AO1198" s="82"/>
      <c r="AP1198" s="82"/>
      <c r="AQ1198" s="82"/>
      <c r="AR1198" s="82"/>
      <c r="AS1198" s="82"/>
      <c r="AT1198" s="82"/>
      <c r="AU1198" s="82"/>
    </row>
    <row r="1199" spans="1:47" s="47" customFormat="1">
      <c r="A1199" s="76"/>
      <c r="O1199" s="82"/>
      <c r="P1199" s="82"/>
      <c r="Q1199" s="82"/>
      <c r="R1199" s="82"/>
      <c r="S1199" s="82"/>
      <c r="T1199" s="82"/>
      <c r="U1199" s="82"/>
      <c r="V1199" s="82"/>
      <c r="W1199" s="82"/>
      <c r="X1199" s="82"/>
      <c r="Y1199" s="82"/>
      <c r="Z1199" s="82"/>
      <c r="AA1199" s="82"/>
      <c r="AB1199" s="82"/>
      <c r="AC1199" s="82"/>
      <c r="AD1199" s="82"/>
      <c r="AE1199" s="82"/>
      <c r="AF1199" s="82"/>
      <c r="AG1199" s="82"/>
      <c r="AH1199" s="82"/>
      <c r="AI1199" s="82"/>
      <c r="AJ1199" s="82"/>
      <c r="AK1199" s="82"/>
      <c r="AL1199" s="82"/>
      <c r="AM1199" s="82"/>
      <c r="AN1199" s="82"/>
      <c r="AO1199" s="82"/>
      <c r="AP1199" s="82"/>
      <c r="AQ1199" s="82"/>
      <c r="AR1199" s="82"/>
      <c r="AS1199" s="82"/>
      <c r="AT1199" s="82"/>
      <c r="AU1199" s="82"/>
    </row>
    <row r="1200" spans="1:47" s="47" customFormat="1">
      <c r="A1200" s="76"/>
      <c r="O1200" s="82"/>
      <c r="P1200" s="82"/>
      <c r="Q1200" s="82"/>
      <c r="R1200" s="82"/>
      <c r="S1200" s="82"/>
      <c r="T1200" s="82"/>
      <c r="U1200" s="82"/>
      <c r="V1200" s="82"/>
      <c r="W1200" s="82"/>
      <c r="X1200" s="82"/>
      <c r="Y1200" s="82"/>
      <c r="Z1200" s="82"/>
      <c r="AA1200" s="82"/>
      <c r="AB1200" s="82"/>
      <c r="AC1200" s="82"/>
      <c r="AD1200" s="82"/>
      <c r="AE1200" s="82"/>
      <c r="AF1200" s="82"/>
      <c r="AG1200" s="82"/>
      <c r="AH1200" s="82"/>
      <c r="AI1200" s="82"/>
      <c r="AJ1200" s="82"/>
      <c r="AK1200" s="82"/>
      <c r="AL1200" s="82"/>
      <c r="AM1200" s="82"/>
      <c r="AN1200" s="82"/>
      <c r="AO1200" s="82"/>
      <c r="AP1200" s="82"/>
      <c r="AQ1200" s="82"/>
      <c r="AR1200" s="82"/>
      <c r="AS1200" s="82"/>
      <c r="AT1200" s="82"/>
      <c r="AU1200" s="82"/>
    </row>
    <row r="1201" spans="1:47" s="47" customFormat="1">
      <c r="A1201" s="76"/>
      <c r="O1201" s="82"/>
      <c r="P1201" s="82"/>
      <c r="Q1201" s="82"/>
      <c r="R1201" s="82"/>
      <c r="S1201" s="82"/>
      <c r="T1201" s="82"/>
      <c r="U1201" s="82"/>
      <c r="V1201" s="82"/>
      <c r="W1201" s="82"/>
      <c r="X1201" s="82"/>
      <c r="Y1201" s="82"/>
      <c r="Z1201" s="82"/>
      <c r="AA1201" s="82"/>
      <c r="AB1201" s="82"/>
      <c r="AC1201" s="82"/>
      <c r="AD1201" s="82"/>
      <c r="AE1201" s="82"/>
      <c r="AF1201" s="82"/>
      <c r="AG1201" s="82"/>
      <c r="AH1201" s="82"/>
      <c r="AI1201" s="82"/>
      <c r="AJ1201" s="82"/>
      <c r="AK1201" s="82"/>
      <c r="AL1201" s="82"/>
      <c r="AM1201" s="82"/>
      <c r="AN1201" s="82"/>
      <c r="AO1201" s="82"/>
      <c r="AP1201" s="82"/>
      <c r="AQ1201" s="82"/>
      <c r="AR1201" s="82"/>
      <c r="AS1201" s="82"/>
      <c r="AT1201" s="82"/>
      <c r="AU1201" s="82"/>
    </row>
    <row r="1202" spans="1:47" s="47" customFormat="1">
      <c r="A1202" s="76"/>
      <c r="O1202" s="82"/>
      <c r="P1202" s="82"/>
      <c r="Q1202" s="82"/>
      <c r="R1202" s="82"/>
      <c r="S1202" s="82"/>
      <c r="T1202" s="82"/>
      <c r="U1202" s="82"/>
      <c r="V1202" s="82"/>
      <c r="W1202" s="82"/>
      <c r="X1202" s="82"/>
      <c r="Y1202" s="82"/>
      <c r="Z1202" s="82"/>
      <c r="AA1202" s="82"/>
      <c r="AB1202" s="82"/>
      <c r="AC1202" s="82"/>
      <c r="AD1202" s="82"/>
      <c r="AE1202" s="82"/>
      <c r="AF1202" s="82"/>
      <c r="AG1202" s="82"/>
      <c r="AH1202" s="82"/>
      <c r="AI1202" s="82"/>
      <c r="AJ1202" s="82"/>
      <c r="AK1202" s="82"/>
      <c r="AL1202" s="82"/>
      <c r="AM1202" s="82"/>
      <c r="AN1202" s="82"/>
      <c r="AO1202" s="82"/>
      <c r="AP1202" s="82"/>
      <c r="AQ1202" s="82"/>
      <c r="AR1202" s="82"/>
      <c r="AS1202" s="82"/>
      <c r="AT1202" s="82"/>
      <c r="AU1202" s="82"/>
    </row>
    <row r="1203" spans="1:47" s="47" customFormat="1">
      <c r="A1203" s="76"/>
      <c r="O1203" s="82"/>
      <c r="P1203" s="82"/>
      <c r="Q1203" s="82"/>
      <c r="R1203" s="82"/>
      <c r="S1203" s="82"/>
      <c r="T1203" s="82"/>
      <c r="U1203" s="82"/>
      <c r="V1203" s="82"/>
      <c r="W1203" s="82"/>
      <c r="X1203" s="82"/>
      <c r="Y1203" s="82"/>
      <c r="Z1203" s="82"/>
      <c r="AA1203" s="82"/>
      <c r="AB1203" s="82"/>
      <c r="AC1203" s="82"/>
      <c r="AD1203" s="82"/>
      <c r="AE1203" s="82"/>
      <c r="AF1203" s="82"/>
      <c r="AG1203" s="82"/>
      <c r="AH1203" s="82"/>
      <c r="AI1203" s="82"/>
      <c r="AJ1203" s="82"/>
      <c r="AK1203" s="82"/>
      <c r="AL1203" s="82"/>
      <c r="AM1203" s="82"/>
      <c r="AN1203" s="82"/>
      <c r="AO1203" s="82"/>
      <c r="AP1203" s="82"/>
      <c r="AQ1203" s="82"/>
      <c r="AR1203" s="82"/>
      <c r="AS1203" s="82"/>
      <c r="AT1203" s="82"/>
      <c r="AU1203" s="82"/>
    </row>
    <row r="1204" spans="1:47" s="47" customFormat="1">
      <c r="A1204" s="76"/>
      <c r="O1204" s="82"/>
      <c r="P1204" s="82"/>
      <c r="Q1204" s="82"/>
      <c r="R1204" s="82"/>
      <c r="S1204" s="82"/>
      <c r="T1204" s="82"/>
      <c r="U1204" s="82"/>
      <c r="V1204" s="82"/>
      <c r="W1204" s="82"/>
      <c r="X1204" s="82"/>
      <c r="Y1204" s="82"/>
      <c r="Z1204" s="82"/>
      <c r="AA1204" s="82"/>
      <c r="AB1204" s="82"/>
      <c r="AC1204" s="82"/>
      <c r="AD1204" s="82"/>
      <c r="AE1204" s="82"/>
      <c r="AF1204" s="82"/>
      <c r="AG1204" s="82"/>
      <c r="AH1204" s="82"/>
      <c r="AI1204" s="82"/>
      <c r="AJ1204" s="82"/>
      <c r="AK1204" s="82"/>
      <c r="AL1204" s="82"/>
      <c r="AM1204" s="82"/>
      <c r="AN1204" s="82"/>
      <c r="AO1204" s="82"/>
      <c r="AP1204" s="82"/>
      <c r="AQ1204" s="82"/>
      <c r="AR1204" s="82"/>
      <c r="AS1204" s="82"/>
      <c r="AT1204" s="82"/>
      <c r="AU1204" s="82"/>
    </row>
    <row r="1205" spans="1:47" s="47" customFormat="1">
      <c r="A1205" s="76"/>
      <c r="O1205" s="82"/>
      <c r="P1205" s="82"/>
      <c r="Q1205" s="82"/>
      <c r="R1205" s="82"/>
      <c r="S1205" s="82"/>
      <c r="T1205" s="82"/>
      <c r="U1205" s="82"/>
      <c r="V1205" s="82"/>
      <c r="W1205" s="82"/>
      <c r="X1205" s="82"/>
      <c r="Y1205" s="82"/>
      <c r="Z1205" s="82"/>
      <c r="AA1205" s="82"/>
      <c r="AB1205" s="82"/>
      <c r="AC1205" s="82"/>
      <c r="AD1205" s="82"/>
      <c r="AE1205" s="82"/>
      <c r="AF1205" s="82"/>
      <c r="AG1205" s="82"/>
      <c r="AH1205" s="82"/>
      <c r="AI1205" s="82"/>
      <c r="AJ1205" s="82"/>
      <c r="AK1205" s="82"/>
      <c r="AL1205" s="82"/>
      <c r="AM1205" s="82"/>
      <c r="AN1205" s="82"/>
      <c r="AO1205" s="82"/>
      <c r="AP1205" s="82"/>
      <c r="AQ1205" s="82"/>
      <c r="AR1205" s="82"/>
      <c r="AS1205" s="82"/>
      <c r="AT1205" s="82"/>
      <c r="AU1205" s="82"/>
    </row>
    <row r="1206" spans="1:47" s="47" customFormat="1">
      <c r="A1206" s="76"/>
      <c r="O1206" s="82"/>
      <c r="P1206" s="82"/>
      <c r="Q1206" s="82"/>
      <c r="R1206" s="82"/>
      <c r="S1206" s="82"/>
      <c r="T1206" s="82"/>
      <c r="U1206" s="82"/>
      <c r="V1206" s="82"/>
      <c r="W1206" s="82"/>
      <c r="X1206" s="82"/>
      <c r="Y1206" s="82"/>
      <c r="Z1206" s="82"/>
      <c r="AA1206" s="82"/>
      <c r="AB1206" s="82"/>
      <c r="AC1206" s="82"/>
      <c r="AD1206" s="82"/>
      <c r="AE1206" s="82"/>
      <c r="AF1206" s="82"/>
      <c r="AG1206" s="82"/>
      <c r="AH1206" s="82"/>
      <c r="AI1206" s="82"/>
      <c r="AJ1206" s="82"/>
      <c r="AK1206" s="82"/>
      <c r="AL1206" s="82"/>
      <c r="AM1206" s="82"/>
      <c r="AN1206" s="82"/>
      <c r="AO1206" s="82"/>
      <c r="AP1206" s="82"/>
      <c r="AQ1206" s="82"/>
      <c r="AR1206" s="82"/>
      <c r="AS1206" s="82"/>
      <c r="AT1206" s="82"/>
      <c r="AU1206" s="82"/>
    </row>
    <row r="1207" spans="1:47" s="47" customFormat="1">
      <c r="A1207" s="76"/>
      <c r="O1207" s="82"/>
      <c r="P1207" s="82"/>
      <c r="Q1207" s="82"/>
      <c r="R1207" s="82"/>
      <c r="S1207" s="82"/>
      <c r="T1207" s="82"/>
      <c r="U1207" s="82"/>
      <c r="V1207" s="82"/>
      <c r="W1207" s="82"/>
      <c r="X1207" s="82"/>
      <c r="Y1207" s="82"/>
      <c r="Z1207" s="82"/>
      <c r="AA1207" s="82"/>
      <c r="AB1207" s="82"/>
      <c r="AC1207" s="82"/>
      <c r="AD1207" s="82"/>
      <c r="AE1207" s="82"/>
      <c r="AF1207" s="82"/>
      <c r="AG1207" s="82"/>
      <c r="AH1207" s="82"/>
      <c r="AI1207" s="82"/>
      <c r="AJ1207" s="82"/>
      <c r="AK1207" s="82"/>
      <c r="AL1207" s="82"/>
      <c r="AM1207" s="82"/>
      <c r="AN1207" s="82"/>
      <c r="AO1207" s="82"/>
      <c r="AP1207" s="82"/>
      <c r="AQ1207" s="82"/>
      <c r="AR1207" s="82"/>
      <c r="AS1207" s="82"/>
      <c r="AT1207" s="82"/>
      <c r="AU1207" s="82"/>
    </row>
    <row r="1208" spans="1:47" s="47" customFormat="1">
      <c r="A1208" s="76"/>
      <c r="O1208" s="82"/>
      <c r="P1208" s="82"/>
      <c r="Q1208" s="82"/>
      <c r="R1208" s="82"/>
      <c r="S1208" s="82"/>
      <c r="T1208" s="82"/>
      <c r="U1208" s="82"/>
      <c r="V1208" s="82"/>
      <c r="W1208" s="82"/>
      <c r="X1208" s="82"/>
      <c r="Y1208" s="82"/>
      <c r="Z1208" s="82"/>
      <c r="AA1208" s="82"/>
      <c r="AB1208" s="82"/>
      <c r="AC1208" s="82"/>
      <c r="AD1208" s="82"/>
      <c r="AE1208" s="82"/>
      <c r="AF1208" s="82"/>
      <c r="AG1208" s="82"/>
      <c r="AH1208" s="82"/>
      <c r="AI1208" s="82"/>
      <c r="AJ1208" s="82"/>
      <c r="AK1208" s="82"/>
      <c r="AL1208" s="82"/>
      <c r="AM1208" s="82"/>
      <c r="AN1208" s="82"/>
      <c r="AO1208" s="82"/>
      <c r="AP1208" s="82"/>
      <c r="AQ1208" s="82"/>
      <c r="AR1208" s="82"/>
      <c r="AS1208" s="82"/>
      <c r="AT1208" s="82"/>
      <c r="AU1208" s="82"/>
    </row>
    <row r="1209" spans="1:47" s="47" customFormat="1">
      <c r="A1209" s="76"/>
      <c r="O1209" s="82"/>
      <c r="P1209" s="82"/>
      <c r="Q1209" s="82"/>
      <c r="R1209" s="82"/>
      <c r="S1209" s="82"/>
      <c r="T1209" s="82"/>
      <c r="U1209" s="82"/>
      <c r="V1209" s="82"/>
      <c r="W1209" s="82"/>
      <c r="X1209" s="82"/>
      <c r="Y1209" s="82"/>
      <c r="Z1209" s="82"/>
      <c r="AA1209" s="82"/>
      <c r="AB1209" s="82"/>
      <c r="AC1209" s="82"/>
      <c r="AD1209" s="82"/>
      <c r="AE1209" s="82"/>
      <c r="AF1209" s="82"/>
      <c r="AG1209" s="82"/>
      <c r="AH1209" s="82"/>
      <c r="AI1209" s="82"/>
      <c r="AJ1209" s="82"/>
      <c r="AK1209" s="82"/>
      <c r="AL1209" s="82"/>
      <c r="AM1209" s="82"/>
      <c r="AN1209" s="82"/>
      <c r="AO1209" s="82"/>
      <c r="AP1209" s="82"/>
      <c r="AQ1209" s="82"/>
      <c r="AR1209" s="82"/>
      <c r="AS1209" s="82"/>
      <c r="AT1209" s="82"/>
      <c r="AU1209" s="82"/>
    </row>
    <row r="1210" spans="1:47" s="47" customFormat="1">
      <c r="A1210" s="76"/>
      <c r="O1210" s="82"/>
      <c r="P1210" s="82"/>
      <c r="Q1210" s="82"/>
      <c r="R1210" s="82"/>
      <c r="S1210" s="82"/>
      <c r="T1210" s="82"/>
      <c r="U1210" s="82"/>
      <c r="V1210" s="82"/>
      <c r="W1210" s="82"/>
      <c r="X1210" s="82"/>
      <c r="Y1210" s="82"/>
      <c r="Z1210" s="82"/>
      <c r="AA1210" s="82"/>
      <c r="AB1210" s="82"/>
      <c r="AC1210" s="82"/>
      <c r="AD1210" s="82"/>
      <c r="AE1210" s="82"/>
      <c r="AF1210" s="82"/>
      <c r="AG1210" s="82"/>
      <c r="AH1210" s="82"/>
      <c r="AI1210" s="82"/>
      <c r="AJ1210" s="82"/>
      <c r="AK1210" s="82"/>
      <c r="AL1210" s="82"/>
      <c r="AM1210" s="82"/>
      <c r="AN1210" s="82"/>
      <c r="AO1210" s="82"/>
      <c r="AP1210" s="82"/>
      <c r="AQ1210" s="82"/>
      <c r="AR1210" s="82"/>
      <c r="AS1210" s="82"/>
      <c r="AT1210" s="82"/>
      <c r="AU1210" s="82"/>
    </row>
    <row r="1211" spans="1:47" s="47" customFormat="1">
      <c r="A1211" s="76"/>
      <c r="O1211" s="82"/>
      <c r="P1211" s="82"/>
      <c r="Q1211" s="82"/>
      <c r="R1211" s="82"/>
      <c r="S1211" s="82"/>
      <c r="T1211" s="82"/>
      <c r="U1211" s="82"/>
      <c r="V1211" s="82"/>
      <c r="W1211" s="82"/>
      <c r="X1211" s="82"/>
      <c r="Y1211" s="82"/>
      <c r="Z1211" s="82"/>
      <c r="AA1211" s="82"/>
      <c r="AB1211" s="82"/>
      <c r="AC1211" s="82"/>
      <c r="AD1211" s="82"/>
      <c r="AE1211" s="82"/>
      <c r="AF1211" s="82"/>
      <c r="AG1211" s="82"/>
      <c r="AH1211" s="82"/>
      <c r="AI1211" s="82"/>
      <c r="AJ1211" s="82"/>
      <c r="AK1211" s="82"/>
      <c r="AL1211" s="82"/>
      <c r="AM1211" s="82"/>
      <c r="AN1211" s="82"/>
      <c r="AO1211" s="82"/>
      <c r="AP1211" s="82"/>
      <c r="AQ1211" s="82"/>
      <c r="AR1211" s="82"/>
      <c r="AS1211" s="82"/>
      <c r="AT1211" s="82"/>
      <c r="AU1211" s="82"/>
    </row>
    <row r="1212" spans="1:47" s="47" customFormat="1">
      <c r="A1212" s="76"/>
      <c r="O1212" s="82"/>
      <c r="P1212" s="82"/>
      <c r="Q1212" s="82"/>
      <c r="R1212" s="82"/>
      <c r="S1212" s="82"/>
      <c r="T1212" s="82"/>
      <c r="U1212" s="82"/>
      <c r="V1212" s="82"/>
      <c r="W1212" s="82"/>
      <c r="X1212" s="82"/>
      <c r="Y1212" s="82"/>
      <c r="Z1212" s="82"/>
      <c r="AA1212" s="82"/>
      <c r="AB1212" s="82"/>
      <c r="AC1212" s="82"/>
      <c r="AD1212" s="82"/>
      <c r="AE1212" s="82"/>
      <c r="AF1212" s="82"/>
      <c r="AG1212" s="82"/>
      <c r="AH1212" s="82"/>
      <c r="AI1212" s="82"/>
      <c r="AJ1212" s="82"/>
      <c r="AK1212" s="82"/>
      <c r="AL1212" s="82"/>
      <c r="AM1212" s="82"/>
      <c r="AN1212" s="82"/>
      <c r="AO1212" s="82"/>
      <c r="AP1212" s="82"/>
      <c r="AQ1212" s="82"/>
      <c r="AR1212" s="82"/>
      <c r="AS1212" s="82"/>
      <c r="AT1212" s="82"/>
      <c r="AU1212" s="82"/>
    </row>
    <row r="1213" spans="1:47" s="47" customFormat="1">
      <c r="A1213" s="76"/>
      <c r="O1213" s="82"/>
      <c r="P1213" s="82"/>
      <c r="Q1213" s="82"/>
      <c r="R1213" s="82"/>
      <c r="S1213" s="82"/>
      <c r="T1213" s="82"/>
      <c r="U1213" s="82"/>
      <c r="V1213" s="82"/>
      <c r="W1213" s="82"/>
      <c r="X1213" s="82"/>
      <c r="Y1213" s="82"/>
      <c r="Z1213" s="82"/>
      <c r="AA1213" s="82"/>
      <c r="AB1213" s="82"/>
      <c r="AC1213" s="82"/>
      <c r="AD1213" s="82"/>
      <c r="AE1213" s="82"/>
      <c r="AF1213" s="82"/>
      <c r="AG1213" s="82"/>
      <c r="AH1213" s="82"/>
      <c r="AI1213" s="82"/>
      <c r="AJ1213" s="82"/>
      <c r="AK1213" s="82"/>
      <c r="AL1213" s="82"/>
      <c r="AM1213" s="82"/>
      <c r="AN1213" s="82"/>
      <c r="AO1213" s="82"/>
      <c r="AP1213" s="82"/>
      <c r="AQ1213" s="82"/>
      <c r="AR1213" s="82"/>
      <c r="AS1213" s="82"/>
      <c r="AT1213" s="82"/>
      <c r="AU1213" s="82"/>
    </row>
    <row r="1214" spans="1:47" s="47" customFormat="1">
      <c r="A1214" s="76"/>
      <c r="O1214" s="82"/>
      <c r="P1214" s="82"/>
      <c r="Q1214" s="82"/>
      <c r="R1214" s="82"/>
      <c r="S1214" s="82"/>
      <c r="T1214" s="82"/>
      <c r="U1214" s="82"/>
      <c r="V1214" s="82"/>
      <c r="W1214" s="82"/>
      <c r="X1214" s="82"/>
      <c r="Y1214" s="82"/>
      <c r="Z1214" s="82"/>
      <c r="AA1214" s="82"/>
      <c r="AB1214" s="82"/>
      <c r="AC1214" s="82"/>
      <c r="AD1214" s="82"/>
      <c r="AE1214" s="82"/>
      <c r="AF1214" s="82"/>
      <c r="AG1214" s="82"/>
      <c r="AH1214" s="82"/>
      <c r="AI1214" s="82"/>
      <c r="AJ1214" s="82"/>
      <c r="AK1214" s="82"/>
      <c r="AL1214" s="82"/>
      <c r="AM1214" s="82"/>
      <c r="AN1214" s="82"/>
      <c r="AO1214" s="82"/>
      <c r="AP1214" s="82"/>
      <c r="AQ1214" s="82"/>
      <c r="AR1214" s="82"/>
      <c r="AS1214" s="82"/>
      <c r="AT1214" s="82"/>
      <c r="AU1214" s="82"/>
    </row>
    <row r="1215" spans="1:47" s="47" customFormat="1">
      <c r="A1215" s="76"/>
      <c r="O1215" s="82"/>
      <c r="P1215" s="82"/>
      <c r="Q1215" s="82"/>
      <c r="R1215" s="82"/>
      <c r="S1215" s="82"/>
      <c r="T1215" s="82"/>
      <c r="U1215" s="82"/>
      <c r="V1215" s="82"/>
      <c r="W1215" s="82"/>
      <c r="X1215" s="82"/>
      <c r="Y1215" s="82"/>
      <c r="Z1215" s="82"/>
      <c r="AA1215" s="82"/>
      <c r="AB1215" s="82"/>
      <c r="AC1215" s="82"/>
      <c r="AD1215" s="82"/>
      <c r="AE1215" s="82"/>
      <c r="AF1215" s="82"/>
      <c r="AG1215" s="82"/>
      <c r="AH1215" s="82"/>
      <c r="AI1215" s="82"/>
      <c r="AJ1215" s="82"/>
      <c r="AK1215" s="82"/>
      <c r="AL1215" s="82"/>
      <c r="AM1215" s="82"/>
      <c r="AN1215" s="82"/>
      <c r="AO1215" s="82"/>
      <c r="AP1215" s="82"/>
      <c r="AQ1215" s="82"/>
      <c r="AR1215" s="82"/>
      <c r="AS1215" s="82"/>
      <c r="AT1215" s="82"/>
      <c r="AU1215" s="82"/>
    </row>
    <row r="1216" spans="1:47" s="47" customFormat="1">
      <c r="A1216" s="76"/>
      <c r="O1216" s="82"/>
      <c r="P1216" s="82"/>
      <c r="Q1216" s="82"/>
      <c r="R1216" s="82"/>
      <c r="S1216" s="82"/>
      <c r="T1216" s="82"/>
      <c r="U1216" s="82"/>
      <c r="V1216" s="82"/>
      <c r="W1216" s="82"/>
      <c r="X1216" s="82"/>
      <c r="Y1216" s="82"/>
      <c r="Z1216" s="82"/>
      <c r="AA1216" s="82"/>
      <c r="AB1216" s="82"/>
      <c r="AC1216" s="82"/>
      <c r="AD1216" s="82"/>
      <c r="AE1216" s="82"/>
      <c r="AF1216" s="82"/>
      <c r="AG1216" s="82"/>
      <c r="AH1216" s="82"/>
      <c r="AI1216" s="82"/>
      <c r="AJ1216" s="82"/>
      <c r="AK1216" s="82"/>
      <c r="AL1216" s="82"/>
      <c r="AM1216" s="82"/>
      <c r="AN1216" s="82"/>
      <c r="AO1216" s="82"/>
      <c r="AP1216" s="82"/>
      <c r="AQ1216" s="82"/>
      <c r="AR1216" s="82"/>
      <c r="AS1216" s="82"/>
      <c r="AT1216" s="82"/>
      <c r="AU1216" s="82"/>
    </row>
    <row r="1217" spans="1:47" s="47" customFormat="1">
      <c r="A1217" s="76"/>
      <c r="O1217" s="82"/>
      <c r="P1217" s="82"/>
      <c r="Q1217" s="82"/>
      <c r="R1217" s="82"/>
      <c r="S1217" s="82"/>
      <c r="T1217" s="82"/>
      <c r="U1217" s="82"/>
      <c r="V1217" s="82"/>
      <c r="W1217" s="82"/>
      <c r="X1217" s="82"/>
      <c r="Y1217" s="82"/>
      <c r="Z1217" s="82"/>
      <c r="AA1217" s="82"/>
      <c r="AB1217" s="82"/>
      <c r="AC1217" s="82"/>
      <c r="AD1217" s="82"/>
      <c r="AE1217" s="82"/>
      <c r="AF1217" s="82"/>
      <c r="AG1217" s="82"/>
      <c r="AH1217" s="82"/>
      <c r="AI1217" s="82"/>
      <c r="AJ1217" s="82"/>
      <c r="AK1217" s="82"/>
      <c r="AL1217" s="82"/>
      <c r="AM1217" s="82"/>
      <c r="AN1217" s="82"/>
      <c r="AO1217" s="82"/>
      <c r="AP1217" s="82"/>
      <c r="AQ1217" s="82"/>
      <c r="AR1217" s="82"/>
      <c r="AS1217" s="82"/>
      <c r="AT1217" s="82"/>
      <c r="AU1217" s="82"/>
    </row>
    <row r="1218" spans="1:47" s="47" customFormat="1">
      <c r="A1218" s="76"/>
      <c r="O1218" s="82"/>
      <c r="P1218" s="82"/>
      <c r="Q1218" s="82"/>
      <c r="R1218" s="82"/>
      <c r="S1218" s="82"/>
      <c r="T1218" s="82"/>
      <c r="U1218" s="82"/>
      <c r="V1218" s="82"/>
      <c r="W1218" s="82"/>
      <c r="X1218" s="82"/>
      <c r="Y1218" s="82"/>
      <c r="Z1218" s="82"/>
      <c r="AA1218" s="82"/>
      <c r="AB1218" s="82"/>
      <c r="AC1218" s="82"/>
      <c r="AD1218" s="82"/>
      <c r="AE1218" s="82"/>
      <c r="AF1218" s="82"/>
      <c r="AG1218" s="82"/>
      <c r="AH1218" s="82"/>
      <c r="AI1218" s="82"/>
      <c r="AJ1218" s="82"/>
      <c r="AK1218" s="82"/>
      <c r="AL1218" s="82"/>
      <c r="AM1218" s="82"/>
      <c r="AN1218" s="82"/>
      <c r="AO1218" s="82"/>
      <c r="AP1218" s="82"/>
      <c r="AQ1218" s="82"/>
      <c r="AR1218" s="82"/>
      <c r="AS1218" s="82"/>
      <c r="AT1218" s="82"/>
      <c r="AU1218" s="82"/>
    </row>
    <row r="1219" spans="1:47" s="47" customFormat="1">
      <c r="A1219" s="76"/>
      <c r="O1219" s="82"/>
      <c r="P1219" s="82"/>
      <c r="Q1219" s="82"/>
      <c r="R1219" s="82"/>
      <c r="S1219" s="82"/>
      <c r="T1219" s="82"/>
      <c r="U1219" s="82"/>
      <c r="V1219" s="82"/>
      <c r="W1219" s="82"/>
      <c r="X1219" s="82"/>
      <c r="Y1219" s="82"/>
      <c r="Z1219" s="82"/>
      <c r="AA1219" s="82"/>
      <c r="AB1219" s="82"/>
      <c r="AC1219" s="82"/>
      <c r="AD1219" s="82"/>
      <c r="AE1219" s="82"/>
      <c r="AF1219" s="82"/>
      <c r="AG1219" s="82"/>
      <c r="AH1219" s="82"/>
      <c r="AI1219" s="82"/>
      <c r="AJ1219" s="82"/>
      <c r="AK1219" s="82"/>
      <c r="AL1219" s="82"/>
      <c r="AM1219" s="82"/>
      <c r="AN1219" s="82"/>
      <c r="AO1219" s="82"/>
      <c r="AP1219" s="82"/>
      <c r="AQ1219" s="82"/>
      <c r="AR1219" s="82"/>
      <c r="AS1219" s="82"/>
      <c r="AT1219" s="82"/>
      <c r="AU1219" s="82"/>
    </row>
    <row r="1220" spans="1:47" s="47" customFormat="1">
      <c r="A1220" s="76"/>
      <c r="O1220" s="82"/>
      <c r="P1220" s="82"/>
      <c r="Q1220" s="82"/>
      <c r="R1220" s="82"/>
      <c r="S1220" s="82"/>
      <c r="T1220" s="82"/>
      <c r="U1220" s="82"/>
      <c r="V1220" s="82"/>
      <c r="W1220" s="82"/>
      <c r="X1220" s="82"/>
      <c r="Y1220" s="82"/>
      <c r="Z1220" s="82"/>
      <c r="AA1220" s="82"/>
      <c r="AB1220" s="82"/>
      <c r="AC1220" s="82"/>
      <c r="AD1220" s="82"/>
      <c r="AE1220" s="82"/>
      <c r="AF1220" s="82"/>
      <c r="AG1220" s="82"/>
      <c r="AH1220" s="82"/>
      <c r="AI1220" s="82"/>
      <c r="AJ1220" s="82"/>
      <c r="AK1220" s="82"/>
      <c r="AL1220" s="82"/>
      <c r="AM1220" s="82"/>
      <c r="AN1220" s="82"/>
      <c r="AO1220" s="82"/>
      <c r="AP1220" s="82"/>
      <c r="AQ1220" s="82"/>
      <c r="AR1220" s="82"/>
      <c r="AS1220" s="82"/>
      <c r="AT1220" s="82"/>
      <c r="AU1220" s="82"/>
    </row>
    <row r="1221" spans="1:47" s="47" customFormat="1">
      <c r="A1221" s="76"/>
      <c r="O1221" s="82"/>
      <c r="P1221" s="82"/>
      <c r="Q1221" s="82"/>
      <c r="R1221" s="82"/>
      <c r="S1221" s="82"/>
      <c r="T1221" s="82"/>
      <c r="U1221" s="82"/>
      <c r="V1221" s="82"/>
      <c r="W1221" s="82"/>
      <c r="X1221" s="82"/>
      <c r="Y1221" s="82"/>
      <c r="Z1221" s="82"/>
      <c r="AA1221" s="82"/>
      <c r="AB1221" s="82"/>
      <c r="AC1221" s="82"/>
      <c r="AD1221" s="82"/>
      <c r="AE1221" s="82"/>
      <c r="AF1221" s="82"/>
      <c r="AG1221" s="82"/>
      <c r="AH1221" s="82"/>
      <c r="AI1221" s="82"/>
      <c r="AJ1221" s="82"/>
      <c r="AK1221" s="82"/>
      <c r="AL1221" s="82"/>
      <c r="AM1221" s="82"/>
      <c r="AN1221" s="82"/>
      <c r="AO1221" s="82"/>
      <c r="AP1221" s="82"/>
      <c r="AQ1221" s="82"/>
      <c r="AR1221" s="82"/>
      <c r="AS1221" s="82"/>
      <c r="AT1221" s="82"/>
      <c r="AU1221" s="82"/>
    </row>
    <row r="1222" spans="1:47" s="47" customFormat="1">
      <c r="A1222" s="76"/>
      <c r="O1222" s="82"/>
      <c r="P1222" s="82"/>
      <c r="Q1222" s="82"/>
      <c r="R1222" s="82"/>
      <c r="S1222" s="82"/>
      <c r="T1222" s="82"/>
      <c r="U1222" s="82"/>
      <c r="V1222" s="82"/>
      <c r="W1222" s="82"/>
      <c r="X1222" s="82"/>
      <c r="Y1222" s="82"/>
      <c r="Z1222" s="82"/>
      <c r="AA1222" s="82"/>
      <c r="AB1222" s="82"/>
      <c r="AC1222" s="82"/>
      <c r="AD1222" s="82"/>
      <c r="AE1222" s="82"/>
      <c r="AF1222" s="82"/>
      <c r="AG1222" s="82"/>
      <c r="AH1222" s="82"/>
      <c r="AI1222" s="82"/>
      <c r="AJ1222" s="82"/>
      <c r="AK1222" s="82"/>
      <c r="AL1222" s="82"/>
      <c r="AM1222" s="82"/>
      <c r="AN1222" s="82"/>
      <c r="AO1222" s="82"/>
      <c r="AP1222" s="82"/>
      <c r="AQ1222" s="82"/>
      <c r="AR1222" s="82"/>
      <c r="AS1222" s="82"/>
      <c r="AT1222" s="82"/>
      <c r="AU1222" s="82"/>
    </row>
    <row r="1223" spans="1:47" s="47" customFormat="1">
      <c r="A1223" s="76"/>
      <c r="O1223" s="82"/>
      <c r="P1223" s="82"/>
      <c r="Q1223" s="82"/>
      <c r="R1223" s="82"/>
      <c r="S1223" s="82"/>
      <c r="T1223" s="82"/>
      <c r="U1223" s="82"/>
      <c r="V1223" s="82"/>
      <c r="W1223" s="82"/>
      <c r="X1223" s="82"/>
      <c r="Y1223" s="82"/>
      <c r="Z1223" s="82"/>
      <c r="AA1223" s="82"/>
      <c r="AB1223" s="82"/>
      <c r="AC1223" s="82"/>
      <c r="AD1223" s="82"/>
      <c r="AE1223" s="82"/>
      <c r="AF1223" s="82"/>
      <c r="AG1223" s="82"/>
      <c r="AH1223" s="82"/>
      <c r="AI1223" s="82"/>
      <c r="AJ1223" s="82"/>
      <c r="AK1223" s="82"/>
      <c r="AL1223" s="82"/>
      <c r="AM1223" s="82"/>
      <c r="AN1223" s="82"/>
      <c r="AO1223" s="82"/>
      <c r="AP1223" s="82"/>
      <c r="AQ1223" s="82"/>
      <c r="AR1223" s="82"/>
      <c r="AS1223" s="82"/>
      <c r="AT1223" s="82"/>
      <c r="AU1223" s="82"/>
    </row>
    <row r="1224" spans="1:47" s="47" customFormat="1">
      <c r="A1224" s="76"/>
      <c r="O1224" s="82"/>
      <c r="P1224" s="82"/>
      <c r="Q1224" s="82"/>
      <c r="R1224" s="82"/>
      <c r="S1224" s="82"/>
      <c r="T1224" s="82"/>
      <c r="U1224" s="82"/>
      <c r="V1224" s="82"/>
      <c r="W1224" s="82"/>
      <c r="X1224" s="82"/>
      <c r="Y1224" s="82"/>
      <c r="Z1224" s="82"/>
      <c r="AA1224" s="82"/>
      <c r="AB1224" s="82"/>
      <c r="AC1224" s="82"/>
      <c r="AD1224" s="82"/>
      <c r="AE1224" s="82"/>
      <c r="AF1224" s="82"/>
      <c r="AG1224" s="82"/>
      <c r="AH1224" s="82"/>
      <c r="AI1224" s="82"/>
      <c r="AJ1224" s="82"/>
      <c r="AK1224" s="82"/>
      <c r="AL1224" s="82"/>
      <c r="AM1224" s="82"/>
      <c r="AN1224" s="82"/>
      <c r="AO1224" s="82"/>
      <c r="AP1224" s="82"/>
      <c r="AQ1224" s="82"/>
      <c r="AR1224" s="82"/>
      <c r="AS1224" s="82"/>
      <c r="AT1224" s="82"/>
      <c r="AU1224" s="82"/>
    </row>
    <row r="1225" spans="1:47" s="47" customFormat="1">
      <c r="A1225" s="76"/>
      <c r="O1225" s="82"/>
      <c r="P1225" s="82"/>
      <c r="Q1225" s="82"/>
      <c r="R1225" s="82"/>
      <c r="S1225" s="82"/>
      <c r="T1225" s="82"/>
      <c r="U1225" s="82"/>
      <c r="V1225" s="82"/>
      <c r="W1225" s="82"/>
      <c r="X1225" s="82"/>
      <c r="Y1225" s="82"/>
      <c r="Z1225" s="82"/>
      <c r="AA1225" s="82"/>
      <c r="AB1225" s="82"/>
      <c r="AC1225" s="82"/>
      <c r="AD1225" s="82"/>
      <c r="AE1225" s="82"/>
      <c r="AF1225" s="82"/>
      <c r="AG1225" s="82"/>
      <c r="AH1225" s="82"/>
      <c r="AI1225" s="82"/>
      <c r="AJ1225" s="82"/>
      <c r="AK1225" s="82"/>
      <c r="AL1225" s="82"/>
      <c r="AM1225" s="82"/>
      <c r="AN1225" s="82"/>
      <c r="AO1225" s="82"/>
      <c r="AP1225" s="82"/>
      <c r="AQ1225" s="82"/>
      <c r="AR1225" s="82"/>
      <c r="AS1225" s="82"/>
      <c r="AT1225" s="82"/>
      <c r="AU1225" s="82"/>
    </row>
    <row r="1226" spans="1:47" s="47" customFormat="1">
      <c r="A1226" s="76"/>
      <c r="O1226" s="82"/>
      <c r="P1226" s="82"/>
      <c r="Q1226" s="82"/>
      <c r="R1226" s="82"/>
      <c r="S1226" s="82"/>
      <c r="T1226" s="82"/>
      <c r="U1226" s="82"/>
      <c r="V1226" s="82"/>
      <c r="W1226" s="82"/>
      <c r="X1226" s="82"/>
      <c r="Y1226" s="82"/>
      <c r="Z1226" s="82"/>
      <c r="AA1226" s="82"/>
      <c r="AB1226" s="82"/>
      <c r="AC1226" s="82"/>
      <c r="AD1226" s="82"/>
      <c r="AE1226" s="82"/>
      <c r="AF1226" s="82"/>
      <c r="AG1226" s="82"/>
      <c r="AH1226" s="82"/>
      <c r="AI1226" s="82"/>
      <c r="AJ1226" s="82"/>
      <c r="AK1226" s="82"/>
      <c r="AL1226" s="82"/>
      <c r="AM1226" s="82"/>
      <c r="AN1226" s="82"/>
      <c r="AO1226" s="82"/>
      <c r="AP1226" s="82"/>
      <c r="AQ1226" s="82"/>
      <c r="AR1226" s="82"/>
      <c r="AS1226" s="82"/>
      <c r="AT1226" s="82"/>
      <c r="AU1226" s="82"/>
    </row>
    <row r="1227" spans="1:47" s="47" customFormat="1">
      <c r="A1227" s="76"/>
      <c r="O1227" s="82"/>
      <c r="P1227" s="82"/>
      <c r="Q1227" s="82"/>
      <c r="R1227" s="82"/>
      <c r="S1227" s="82"/>
      <c r="T1227" s="82"/>
      <c r="U1227" s="82"/>
      <c r="V1227" s="82"/>
      <c r="W1227" s="82"/>
      <c r="X1227" s="82"/>
      <c r="Y1227" s="82"/>
      <c r="Z1227" s="82"/>
      <c r="AA1227" s="82"/>
      <c r="AB1227" s="82"/>
      <c r="AC1227" s="82"/>
      <c r="AD1227" s="82"/>
      <c r="AE1227" s="82"/>
      <c r="AF1227" s="82"/>
      <c r="AG1227" s="82"/>
      <c r="AH1227" s="82"/>
      <c r="AI1227" s="82"/>
      <c r="AJ1227" s="82"/>
      <c r="AK1227" s="82"/>
      <c r="AL1227" s="82"/>
      <c r="AM1227" s="82"/>
      <c r="AN1227" s="82"/>
      <c r="AO1227" s="82"/>
      <c r="AP1227" s="82"/>
      <c r="AQ1227" s="82"/>
      <c r="AR1227" s="82"/>
      <c r="AS1227" s="82"/>
      <c r="AT1227" s="82"/>
      <c r="AU1227" s="82"/>
    </row>
    <row r="1228" spans="1:47" s="47" customFormat="1">
      <c r="A1228" s="76"/>
      <c r="O1228" s="82"/>
      <c r="P1228" s="82"/>
      <c r="Q1228" s="82"/>
      <c r="R1228" s="82"/>
      <c r="S1228" s="82"/>
      <c r="T1228" s="82"/>
      <c r="U1228" s="82"/>
      <c r="V1228" s="82"/>
      <c r="W1228" s="82"/>
      <c r="X1228" s="82"/>
      <c r="Y1228" s="82"/>
      <c r="Z1228" s="82"/>
      <c r="AA1228" s="82"/>
      <c r="AB1228" s="82"/>
      <c r="AC1228" s="82"/>
      <c r="AD1228" s="82"/>
      <c r="AE1228" s="82"/>
      <c r="AF1228" s="82"/>
      <c r="AG1228" s="82"/>
      <c r="AH1228" s="82"/>
      <c r="AI1228" s="82"/>
      <c r="AJ1228" s="82"/>
      <c r="AK1228" s="82"/>
      <c r="AL1228" s="82"/>
      <c r="AM1228" s="82"/>
      <c r="AN1228" s="82"/>
      <c r="AO1228" s="82"/>
      <c r="AP1228" s="82"/>
      <c r="AQ1228" s="82"/>
      <c r="AR1228" s="82"/>
      <c r="AS1228" s="82"/>
      <c r="AT1228" s="82"/>
      <c r="AU1228" s="82"/>
    </row>
    <row r="1229" spans="1:47" s="47" customFormat="1">
      <c r="A1229" s="76"/>
      <c r="O1229" s="82"/>
      <c r="P1229" s="82"/>
      <c r="Q1229" s="82"/>
      <c r="R1229" s="82"/>
      <c r="S1229" s="82"/>
      <c r="T1229" s="82"/>
      <c r="U1229" s="82"/>
      <c r="V1229" s="82"/>
      <c r="W1229" s="82"/>
      <c r="X1229" s="82"/>
      <c r="Y1229" s="82"/>
      <c r="Z1229" s="82"/>
      <c r="AA1229" s="82"/>
      <c r="AB1229" s="82"/>
      <c r="AC1229" s="82"/>
      <c r="AD1229" s="82"/>
      <c r="AE1229" s="82"/>
      <c r="AF1229" s="82"/>
      <c r="AG1229" s="82"/>
      <c r="AH1229" s="82"/>
      <c r="AI1229" s="82"/>
      <c r="AJ1229" s="82"/>
      <c r="AK1229" s="82"/>
      <c r="AL1229" s="82"/>
      <c r="AM1229" s="82"/>
      <c r="AN1229" s="82"/>
      <c r="AO1229" s="82"/>
      <c r="AP1229" s="82"/>
      <c r="AQ1229" s="82"/>
      <c r="AR1229" s="82"/>
      <c r="AS1229" s="82"/>
      <c r="AT1229" s="82"/>
      <c r="AU1229" s="82"/>
    </row>
    <row r="1230" spans="1:47" s="47" customFormat="1">
      <c r="A1230" s="76"/>
      <c r="O1230" s="82"/>
      <c r="P1230" s="82"/>
      <c r="Q1230" s="82"/>
      <c r="R1230" s="82"/>
      <c r="S1230" s="82"/>
      <c r="T1230" s="82"/>
      <c r="U1230" s="82"/>
      <c r="V1230" s="82"/>
      <c r="W1230" s="82"/>
      <c r="X1230" s="82"/>
      <c r="Y1230" s="82"/>
      <c r="Z1230" s="82"/>
      <c r="AA1230" s="82"/>
      <c r="AB1230" s="82"/>
      <c r="AC1230" s="82"/>
      <c r="AD1230" s="82"/>
      <c r="AE1230" s="82"/>
      <c r="AF1230" s="82"/>
      <c r="AG1230" s="82"/>
      <c r="AH1230" s="82"/>
      <c r="AI1230" s="82"/>
      <c r="AJ1230" s="82"/>
      <c r="AK1230" s="82"/>
      <c r="AL1230" s="82"/>
      <c r="AM1230" s="82"/>
      <c r="AN1230" s="82"/>
      <c r="AO1230" s="82"/>
      <c r="AP1230" s="82"/>
      <c r="AQ1230" s="82"/>
      <c r="AR1230" s="82"/>
      <c r="AS1230" s="82"/>
      <c r="AT1230" s="82"/>
      <c r="AU1230" s="82"/>
    </row>
    <row r="1231" spans="1:47" s="47" customFormat="1">
      <c r="A1231" s="76"/>
      <c r="O1231" s="82"/>
      <c r="P1231" s="82"/>
      <c r="Q1231" s="82"/>
      <c r="R1231" s="82"/>
      <c r="S1231" s="82"/>
      <c r="T1231" s="82"/>
      <c r="U1231" s="82"/>
      <c r="V1231" s="82"/>
      <c r="W1231" s="82"/>
      <c r="X1231" s="82"/>
      <c r="Y1231" s="82"/>
      <c r="Z1231" s="82"/>
      <c r="AA1231" s="82"/>
      <c r="AB1231" s="82"/>
      <c r="AC1231" s="82"/>
      <c r="AD1231" s="82"/>
      <c r="AE1231" s="82"/>
      <c r="AF1231" s="82"/>
      <c r="AG1231" s="82"/>
      <c r="AH1231" s="82"/>
      <c r="AI1231" s="82"/>
      <c r="AJ1231" s="82"/>
      <c r="AK1231" s="82"/>
      <c r="AL1231" s="82"/>
      <c r="AM1231" s="82"/>
      <c r="AN1231" s="82"/>
      <c r="AO1231" s="82"/>
      <c r="AP1231" s="82"/>
      <c r="AQ1231" s="82"/>
      <c r="AR1231" s="82"/>
      <c r="AS1231" s="82"/>
      <c r="AT1231" s="82"/>
      <c r="AU1231" s="82"/>
    </row>
    <row r="1232" spans="1:47" s="47" customFormat="1">
      <c r="A1232" s="76"/>
      <c r="O1232" s="82"/>
      <c r="P1232" s="82"/>
      <c r="Q1232" s="82"/>
      <c r="R1232" s="82"/>
      <c r="S1232" s="82"/>
      <c r="T1232" s="82"/>
      <c r="U1232" s="82"/>
      <c r="V1232" s="82"/>
      <c r="W1232" s="82"/>
      <c r="X1232" s="82"/>
      <c r="Y1232" s="82"/>
      <c r="Z1232" s="82"/>
      <c r="AA1232" s="82"/>
      <c r="AB1232" s="82"/>
      <c r="AC1232" s="82"/>
      <c r="AD1232" s="82"/>
      <c r="AE1232" s="82"/>
      <c r="AF1232" s="82"/>
      <c r="AG1232" s="82"/>
      <c r="AH1232" s="82"/>
      <c r="AI1232" s="82"/>
      <c r="AJ1232" s="82"/>
      <c r="AK1232" s="82"/>
      <c r="AL1232" s="82"/>
      <c r="AM1232" s="82"/>
      <c r="AN1232" s="82"/>
      <c r="AO1232" s="82"/>
      <c r="AP1232" s="82"/>
      <c r="AQ1232" s="82"/>
      <c r="AR1232" s="82"/>
      <c r="AS1232" s="82"/>
      <c r="AT1232" s="82"/>
      <c r="AU1232" s="82"/>
    </row>
    <row r="1233" spans="1:47" s="47" customFormat="1">
      <c r="A1233" s="76"/>
      <c r="O1233" s="82"/>
      <c r="P1233" s="82"/>
      <c r="Q1233" s="82"/>
      <c r="R1233" s="82"/>
      <c r="S1233" s="82"/>
      <c r="T1233" s="82"/>
      <c r="U1233" s="82"/>
      <c r="V1233" s="82"/>
      <c r="W1233" s="82"/>
      <c r="X1233" s="82"/>
      <c r="Y1233" s="82"/>
      <c r="Z1233" s="82"/>
      <c r="AA1233" s="82"/>
      <c r="AB1233" s="82"/>
      <c r="AC1233" s="82"/>
      <c r="AD1233" s="82"/>
      <c r="AE1233" s="82"/>
      <c r="AF1233" s="82"/>
      <c r="AG1233" s="82"/>
      <c r="AH1233" s="82"/>
      <c r="AI1233" s="82"/>
      <c r="AJ1233" s="82"/>
      <c r="AK1233" s="82"/>
      <c r="AL1233" s="82"/>
      <c r="AM1233" s="82"/>
      <c r="AN1233" s="82"/>
      <c r="AO1233" s="82"/>
      <c r="AP1233" s="82"/>
      <c r="AQ1233" s="82"/>
      <c r="AR1233" s="82"/>
      <c r="AS1233" s="82"/>
      <c r="AT1233" s="82"/>
      <c r="AU1233" s="82"/>
    </row>
    <row r="1234" spans="1:47" s="47" customFormat="1">
      <c r="A1234" s="76"/>
      <c r="O1234" s="82"/>
      <c r="P1234" s="82"/>
      <c r="Q1234" s="82"/>
      <c r="R1234" s="82"/>
      <c r="S1234" s="82"/>
      <c r="T1234" s="82"/>
      <c r="U1234" s="82"/>
      <c r="V1234" s="82"/>
      <c r="W1234" s="82"/>
      <c r="X1234" s="82"/>
      <c r="Y1234" s="82"/>
      <c r="Z1234" s="82"/>
      <c r="AA1234" s="82"/>
      <c r="AB1234" s="82"/>
      <c r="AC1234" s="82"/>
      <c r="AD1234" s="82"/>
      <c r="AE1234" s="82"/>
      <c r="AF1234" s="82"/>
      <c r="AG1234" s="82"/>
      <c r="AH1234" s="82"/>
      <c r="AI1234" s="82"/>
      <c r="AJ1234" s="82"/>
      <c r="AK1234" s="82"/>
      <c r="AL1234" s="82"/>
      <c r="AM1234" s="82"/>
      <c r="AN1234" s="82"/>
      <c r="AO1234" s="82"/>
      <c r="AP1234" s="82"/>
      <c r="AQ1234" s="82"/>
      <c r="AR1234" s="82"/>
      <c r="AS1234" s="82"/>
      <c r="AT1234" s="82"/>
      <c r="AU1234" s="82"/>
    </row>
    <row r="1235" spans="1:47" s="47" customFormat="1">
      <c r="A1235" s="76"/>
      <c r="O1235" s="82"/>
      <c r="P1235" s="82"/>
      <c r="Q1235" s="82"/>
      <c r="R1235" s="82"/>
      <c r="S1235" s="82"/>
      <c r="T1235" s="82"/>
      <c r="U1235" s="82"/>
      <c r="V1235" s="82"/>
      <c r="W1235" s="82"/>
      <c r="X1235" s="82"/>
      <c r="Y1235" s="82"/>
      <c r="Z1235" s="82"/>
      <c r="AA1235" s="82"/>
      <c r="AB1235" s="82"/>
      <c r="AC1235" s="82"/>
      <c r="AD1235" s="82"/>
      <c r="AE1235" s="82"/>
      <c r="AF1235" s="82"/>
      <c r="AG1235" s="82"/>
      <c r="AH1235" s="82"/>
      <c r="AI1235" s="82"/>
      <c r="AJ1235" s="82"/>
      <c r="AK1235" s="82"/>
      <c r="AL1235" s="82"/>
      <c r="AM1235" s="82"/>
      <c r="AN1235" s="82"/>
      <c r="AO1235" s="82"/>
      <c r="AP1235" s="82"/>
      <c r="AQ1235" s="82"/>
      <c r="AR1235" s="82"/>
      <c r="AS1235" s="82"/>
      <c r="AT1235" s="82"/>
      <c r="AU1235" s="82"/>
    </row>
    <row r="1236" spans="1:47" s="47" customFormat="1">
      <c r="A1236" s="76"/>
      <c r="O1236" s="82"/>
      <c r="P1236" s="82"/>
      <c r="Q1236" s="82"/>
      <c r="R1236" s="82"/>
      <c r="S1236" s="82"/>
      <c r="T1236" s="82"/>
      <c r="U1236" s="82"/>
      <c r="V1236" s="82"/>
      <c r="W1236" s="82"/>
      <c r="X1236" s="82"/>
      <c r="Y1236" s="82"/>
      <c r="Z1236" s="82"/>
      <c r="AA1236" s="82"/>
      <c r="AB1236" s="82"/>
      <c r="AC1236" s="82"/>
      <c r="AD1236" s="82"/>
      <c r="AE1236" s="82"/>
      <c r="AF1236" s="82"/>
      <c r="AG1236" s="82"/>
      <c r="AH1236" s="82"/>
      <c r="AI1236" s="82"/>
      <c r="AJ1236" s="82"/>
      <c r="AK1236" s="82"/>
      <c r="AL1236" s="82"/>
      <c r="AM1236" s="82"/>
      <c r="AN1236" s="82"/>
      <c r="AO1236" s="82"/>
      <c r="AP1236" s="82"/>
      <c r="AQ1236" s="82"/>
      <c r="AR1236" s="82"/>
      <c r="AS1236" s="82"/>
      <c r="AT1236" s="82"/>
      <c r="AU1236" s="82"/>
    </row>
    <row r="1237" spans="1:47" s="47" customFormat="1">
      <c r="A1237" s="76"/>
      <c r="O1237" s="82"/>
      <c r="P1237" s="82"/>
      <c r="Q1237" s="82"/>
      <c r="R1237" s="82"/>
      <c r="S1237" s="82"/>
      <c r="T1237" s="82"/>
      <c r="U1237" s="82"/>
      <c r="V1237" s="82"/>
      <c r="W1237" s="82"/>
      <c r="X1237" s="82"/>
      <c r="Y1237" s="82"/>
      <c r="Z1237" s="82"/>
      <c r="AA1237" s="82"/>
      <c r="AB1237" s="82"/>
      <c r="AC1237" s="82"/>
      <c r="AD1237" s="82"/>
      <c r="AE1237" s="82"/>
      <c r="AF1237" s="82"/>
      <c r="AG1237" s="82"/>
      <c r="AH1237" s="82"/>
      <c r="AI1237" s="82"/>
      <c r="AJ1237" s="82"/>
      <c r="AK1237" s="82"/>
      <c r="AL1237" s="82"/>
      <c r="AM1237" s="82"/>
      <c r="AN1237" s="82"/>
      <c r="AO1237" s="82"/>
      <c r="AP1237" s="82"/>
      <c r="AQ1237" s="82"/>
      <c r="AR1237" s="82"/>
      <c r="AS1237" s="82"/>
      <c r="AT1237" s="82"/>
      <c r="AU1237" s="82"/>
    </row>
    <row r="1238" spans="1:47" s="47" customFormat="1">
      <c r="A1238" s="76"/>
      <c r="O1238" s="82"/>
      <c r="P1238" s="82"/>
      <c r="Q1238" s="82"/>
      <c r="R1238" s="82"/>
      <c r="S1238" s="82"/>
      <c r="T1238" s="82"/>
      <c r="U1238" s="82"/>
      <c r="V1238" s="82"/>
      <c r="W1238" s="82"/>
      <c r="X1238" s="82"/>
      <c r="Y1238" s="82"/>
      <c r="Z1238" s="82"/>
      <c r="AA1238" s="82"/>
      <c r="AB1238" s="82"/>
      <c r="AC1238" s="82"/>
      <c r="AD1238" s="82"/>
      <c r="AE1238" s="82"/>
      <c r="AF1238" s="82"/>
      <c r="AG1238" s="82"/>
      <c r="AH1238" s="82"/>
      <c r="AI1238" s="82"/>
      <c r="AJ1238" s="82"/>
      <c r="AK1238" s="82"/>
      <c r="AL1238" s="82"/>
      <c r="AM1238" s="82"/>
      <c r="AN1238" s="82"/>
      <c r="AO1238" s="82"/>
      <c r="AP1238" s="82"/>
      <c r="AQ1238" s="82"/>
      <c r="AR1238" s="82"/>
      <c r="AS1238" s="82"/>
      <c r="AT1238" s="82"/>
      <c r="AU1238" s="82"/>
    </row>
    <row r="1239" spans="1:47" s="47" customFormat="1">
      <c r="A1239" s="76"/>
      <c r="O1239" s="82"/>
      <c r="P1239" s="82"/>
      <c r="Q1239" s="82"/>
      <c r="R1239" s="82"/>
      <c r="S1239" s="82"/>
      <c r="T1239" s="82"/>
      <c r="U1239" s="82"/>
      <c r="V1239" s="82"/>
      <c r="W1239" s="82"/>
      <c r="X1239" s="82"/>
      <c r="Y1239" s="82"/>
      <c r="Z1239" s="82"/>
      <c r="AA1239" s="82"/>
      <c r="AB1239" s="82"/>
      <c r="AC1239" s="82"/>
      <c r="AD1239" s="82"/>
      <c r="AE1239" s="82"/>
      <c r="AF1239" s="82"/>
      <c r="AG1239" s="82"/>
      <c r="AH1239" s="82"/>
      <c r="AI1239" s="82"/>
      <c r="AJ1239" s="82"/>
      <c r="AK1239" s="82"/>
      <c r="AL1239" s="82"/>
      <c r="AM1239" s="82"/>
      <c r="AN1239" s="82"/>
      <c r="AO1239" s="82"/>
      <c r="AP1239" s="82"/>
      <c r="AQ1239" s="82"/>
      <c r="AR1239" s="82"/>
      <c r="AS1239" s="82"/>
      <c r="AT1239" s="82"/>
      <c r="AU1239" s="82"/>
    </row>
    <row r="1240" spans="1:47" s="47" customFormat="1">
      <c r="A1240" s="76"/>
      <c r="O1240" s="82"/>
      <c r="P1240" s="82"/>
      <c r="Q1240" s="82"/>
      <c r="R1240" s="82"/>
      <c r="S1240" s="82"/>
      <c r="T1240" s="82"/>
      <c r="U1240" s="82"/>
      <c r="V1240" s="82"/>
      <c r="W1240" s="82"/>
      <c r="X1240" s="82"/>
      <c r="Y1240" s="82"/>
      <c r="Z1240" s="82"/>
      <c r="AA1240" s="82"/>
      <c r="AB1240" s="82"/>
      <c r="AC1240" s="82"/>
      <c r="AD1240" s="82"/>
      <c r="AE1240" s="82"/>
      <c r="AF1240" s="82"/>
      <c r="AG1240" s="82"/>
      <c r="AH1240" s="82"/>
      <c r="AI1240" s="82"/>
      <c r="AJ1240" s="82"/>
      <c r="AK1240" s="82"/>
      <c r="AL1240" s="82"/>
      <c r="AM1240" s="82"/>
      <c r="AN1240" s="82"/>
      <c r="AO1240" s="82"/>
      <c r="AP1240" s="82"/>
      <c r="AQ1240" s="82"/>
      <c r="AR1240" s="82"/>
      <c r="AS1240" s="82"/>
      <c r="AT1240" s="82"/>
      <c r="AU1240" s="82"/>
    </row>
    <row r="1241" spans="1:47" s="47" customFormat="1">
      <c r="A1241" s="76"/>
      <c r="O1241" s="82"/>
      <c r="P1241" s="82"/>
      <c r="Q1241" s="82"/>
      <c r="R1241" s="82"/>
      <c r="S1241" s="82"/>
      <c r="T1241" s="82"/>
      <c r="U1241" s="82"/>
      <c r="V1241" s="82"/>
      <c r="W1241" s="82"/>
      <c r="X1241" s="82"/>
      <c r="Y1241" s="82"/>
      <c r="Z1241" s="82"/>
      <c r="AA1241" s="82"/>
      <c r="AB1241" s="82"/>
      <c r="AC1241" s="82"/>
      <c r="AD1241" s="82"/>
      <c r="AE1241" s="82"/>
      <c r="AF1241" s="82"/>
      <c r="AG1241" s="82"/>
      <c r="AH1241" s="82"/>
      <c r="AI1241" s="82"/>
      <c r="AJ1241" s="82"/>
      <c r="AK1241" s="82"/>
      <c r="AL1241" s="82"/>
      <c r="AM1241" s="82"/>
      <c r="AN1241" s="82"/>
      <c r="AO1241" s="82"/>
      <c r="AP1241" s="82"/>
      <c r="AQ1241" s="82"/>
      <c r="AR1241" s="82"/>
      <c r="AS1241" s="82"/>
      <c r="AT1241" s="82"/>
      <c r="AU1241" s="82"/>
    </row>
    <row r="1242" spans="1:47" s="47" customFormat="1">
      <c r="A1242" s="76"/>
      <c r="O1242" s="82"/>
      <c r="P1242" s="82"/>
      <c r="Q1242" s="82"/>
      <c r="R1242" s="82"/>
      <c r="S1242" s="82"/>
      <c r="T1242" s="82"/>
      <c r="U1242" s="82"/>
      <c r="V1242" s="82"/>
      <c r="W1242" s="82"/>
      <c r="X1242" s="82"/>
      <c r="Y1242" s="82"/>
      <c r="Z1242" s="82"/>
      <c r="AA1242" s="82"/>
      <c r="AB1242" s="82"/>
      <c r="AC1242" s="82"/>
      <c r="AD1242" s="82"/>
      <c r="AE1242" s="82"/>
      <c r="AF1242" s="82"/>
      <c r="AG1242" s="82"/>
      <c r="AH1242" s="82"/>
      <c r="AI1242" s="82"/>
      <c r="AJ1242" s="82"/>
      <c r="AK1242" s="82"/>
      <c r="AL1242" s="82"/>
      <c r="AM1242" s="82"/>
      <c r="AN1242" s="82"/>
      <c r="AO1242" s="82"/>
      <c r="AP1242" s="82"/>
      <c r="AQ1242" s="82"/>
      <c r="AR1242" s="82"/>
      <c r="AS1242" s="82"/>
      <c r="AT1242" s="82"/>
      <c r="AU1242" s="82"/>
    </row>
    <row r="1243" spans="1:47" s="47" customFormat="1">
      <c r="A1243" s="76"/>
      <c r="O1243" s="82"/>
      <c r="P1243" s="82"/>
      <c r="Q1243" s="82"/>
      <c r="R1243" s="82"/>
      <c r="S1243" s="82"/>
      <c r="T1243" s="82"/>
      <c r="U1243" s="82"/>
      <c r="V1243" s="82"/>
      <c r="W1243" s="82"/>
      <c r="X1243" s="82"/>
      <c r="Y1243" s="82"/>
      <c r="Z1243" s="82"/>
      <c r="AA1243" s="82"/>
      <c r="AB1243" s="82"/>
      <c r="AC1243" s="82"/>
      <c r="AD1243" s="82"/>
      <c r="AE1243" s="82"/>
      <c r="AF1243" s="82"/>
      <c r="AG1243" s="82"/>
      <c r="AH1243" s="82"/>
      <c r="AI1243" s="82"/>
      <c r="AJ1243" s="82"/>
      <c r="AK1243" s="82"/>
      <c r="AL1243" s="82"/>
      <c r="AM1243" s="82"/>
      <c r="AN1243" s="82"/>
      <c r="AO1243" s="82"/>
      <c r="AP1243" s="82"/>
      <c r="AQ1243" s="82"/>
      <c r="AR1243" s="82"/>
      <c r="AS1243" s="82"/>
      <c r="AT1243" s="82"/>
      <c r="AU1243" s="82"/>
    </row>
    <row r="1244" spans="1:47" s="47" customFormat="1">
      <c r="A1244" s="76"/>
      <c r="O1244" s="82"/>
      <c r="P1244" s="82"/>
      <c r="Q1244" s="82"/>
      <c r="R1244" s="82"/>
      <c r="S1244" s="82"/>
      <c r="T1244" s="82"/>
      <c r="U1244" s="82"/>
      <c r="V1244" s="82"/>
      <c r="W1244" s="82"/>
      <c r="X1244" s="82"/>
      <c r="Y1244" s="82"/>
      <c r="Z1244" s="82"/>
      <c r="AA1244" s="82"/>
      <c r="AB1244" s="82"/>
      <c r="AC1244" s="82"/>
      <c r="AD1244" s="82"/>
      <c r="AE1244" s="82"/>
      <c r="AF1244" s="82"/>
      <c r="AG1244" s="82"/>
      <c r="AH1244" s="82"/>
      <c r="AI1244" s="82"/>
      <c r="AJ1244" s="82"/>
      <c r="AK1244" s="82"/>
      <c r="AL1244" s="82"/>
      <c r="AM1244" s="82"/>
      <c r="AN1244" s="82"/>
      <c r="AO1244" s="82"/>
      <c r="AP1244" s="82"/>
      <c r="AQ1244" s="82"/>
      <c r="AR1244" s="82"/>
      <c r="AS1244" s="82"/>
      <c r="AT1244" s="82"/>
      <c r="AU1244" s="82"/>
    </row>
    <row r="1245" spans="1:47" s="47" customFormat="1">
      <c r="A1245" s="76"/>
      <c r="O1245" s="82"/>
      <c r="P1245" s="82"/>
      <c r="Q1245" s="82"/>
      <c r="R1245" s="82"/>
      <c r="S1245" s="82"/>
      <c r="T1245" s="82"/>
      <c r="U1245" s="82"/>
      <c r="V1245" s="82"/>
      <c r="W1245" s="82"/>
      <c r="X1245" s="82"/>
      <c r="Y1245" s="82"/>
      <c r="Z1245" s="82"/>
      <c r="AA1245" s="82"/>
      <c r="AB1245" s="82"/>
      <c r="AC1245" s="82"/>
      <c r="AD1245" s="82"/>
      <c r="AE1245" s="82"/>
      <c r="AF1245" s="82"/>
      <c r="AG1245" s="82"/>
      <c r="AH1245" s="82"/>
      <c r="AI1245" s="82"/>
      <c r="AJ1245" s="82"/>
      <c r="AK1245" s="82"/>
      <c r="AL1245" s="82"/>
      <c r="AM1245" s="82"/>
      <c r="AN1245" s="82"/>
      <c r="AO1245" s="82"/>
      <c r="AP1245" s="82"/>
      <c r="AQ1245" s="82"/>
      <c r="AR1245" s="82"/>
      <c r="AS1245" s="82"/>
      <c r="AT1245" s="82"/>
      <c r="AU1245" s="82"/>
    </row>
    <row r="1246" spans="1:47" s="47" customFormat="1">
      <c r="A1246" s="76"/>
      <c r="O1246" s="82"/>
      <c r="P1246" s="82"/>
      <c r="Q1246" s="82"/>
      <c r="R1246" s="82"/>
      <c r="S1246" s="82"/>
      <c r="T1246" s="82"/>
      <c r="U1246" s="82"/>
      <c r="V1246" s="82"/>
      <c r="W1246" s="82"/>
      <c r="X1246" s="82"/>
      <c r="Y1246" s="82"/>
      <c r="Z1246" s="82"/>
      <c r="AA1246" s="82"/>
      <c r="AB1246" s="82"/>
      <c r="AC1246" s="82"/>
      <c r="AD1246" s="82"/>
      <c r="AE1246" s="82"/>
      <c r="AF1246" s="82"/>
      <c r="AG1246" s="82"/>
      <c r="AH1246" s="82"/>
      <c r="AI1246" s="82"/>
      <c r="AJ1246" s="82"/>
      <c r="AK1246" s="82"/>
      <c r="AL1246" s="82"/>
      <c r="AM1246" s="82"/>
      <c r="AN1246" s="82"/>
      <c r="AO1246" s="82"/>
      <c r="AP1246" s="82"/>
      <c r="AQ1246" s="82"/>
      <c r="AR1246" s="82"/>
      <c r="AS1246" s="82"/>
      <c r="AT1246" s="82"/>
      <c r="AU1246" s="82"/>
    </row>
    <row r="1247" spans="1:47" s="47" customFormat="1">
      <c r="A1247" s="76"/>
      <c r="O1247" s="82"/>
      <c r="P1247" s="82"/>
      <c r="Q1247" s="82"/>
      <c r="R1247" s="82"/>
      <c r="S1247" s="82"/>
      <c r="T1247" s="82"/>
      <c r="U1247" s="82"/>
      <c r="V1247" s="82"/>
      <c r="W1247" s="82"/>
      <c r="X1247" s="82"/>
      <c r="Y1247" s="82"/>
      <c r="Z1247" s="82"/>
      <c r="AA1247" s="82"/>
      <c r="AB1247" s="82"/>
      <c r="AC1247" s="82"/>
      <c r="AD1247" s="82"/>
      <c r="AE1247" s="82"/>
      <c r="AF1247" s="82"/>
      <c r="AG1247" s="82"/>
      <c r="AH1247" s="82"/>
      <c r="AI1247" s="82"/>
      <c r="AJ1247" s="82"/>
      <c r="AK1247" s="82"/>
      <c r="AL1247" s="82"/>
      <c r="AM1247" s="82"/>
      <c r="AN1247" s="82"/>
      <c r="AO1247" s="82"/>
      <c r="AP1247" s="82"/>
      <c r="AQ1247" s="82"/>
      <c r="AR1247" s="82"/>
      <c r="AS1247" s="82"/>
      <c r="AT1247" s="82"/>
      <c r="AU1247" s="82"/>
    </row>
    <row r="1248" spans="1:47" s="47" customFormat="1">
      <c r="A1248" s="76"/>
      <c r="O1248" s="82"/>
      <c r="P1248" s="82"/>
      <c r="Q1248" s="82"/>
      <c r="R1248" s="82"/>
      <c r="S1248" s="82"/>
      <c r="T1248" s="82"/>
      <c r="U1248" s="82"/>
      <c r="V1248" s="82"/>
      <c r="W1248" s="82"/>
      <c r="X1248" s="82"/>
      <c r="Y1248" s="82"/>
      <c r="Z1248" s="82"/>
      <c r="AA1248" s="82"/>
      <c r="AB1248" s="82"/>
      <c r="AC1248" s="82"/>
      <c r="AD1248" s="82"/>
      <c r="AE1248" s="82"/>
      <c r="AF1248" s="82"/>
      <c r="AG1248" s="82"/>
      <c r="AH1248" s="82"/>
      <c r="AI1248" s="82"/>
      <c r="AJ1248" s="82"/>
      <c r="AK1248" s="82"/>
      <c r="AL1248" s="82"/>
      <c r="AM1248" s="82"/>
      <c r="AN1248" s="82"/>
      <c r="AO1248" s="82"/>
      <c r="AP1248" s="82"/>
      <c r="AQ1248" s="82"/>
      <c r="AR1248" s="82"/>
      <c r="AS1248" s="82"/>
      <c r="AT1248" s="82"/>
      <c r="AU1248" s="82"/>
    </row>
    <row r="1249" spans="1:47" s="47" customFormat="1">
      <c r="A1249" s="76"/>
      <c r="O1249" s="82"/>
      <c r="P1249" s="82"/>
      <c r="Q1249" s="82"/>
      <c r="R1249" s="82"/>
      <c r="S1249" s="82"/>
      <c r="T1249" s="82"/>
      <c r="U1249" s="82"/>
      <c r="V1249" s="82"/>
      <c r="W1249" s="82"/>
      <c r="X1249" s="82"/>
      <c r="Y1249" s="82"/>
      <c r="Z1249" s="82"/>
      <c r="AA1249" s="82"/>
      <c r="AB1249" s="82"/>
      <c r="AC1249" s="82"/>
      <c r="AD1249" s="82"/>
      <c r="AE1249" s="82"/>
      <c r="AF1249" s="82"/>
      <c r="AG1249" s="82"/>
      <c r="AH1249" s="82"/>
      <c r="AI1249" s="82"/>
      <c r="AJ1249" s="82"/>
      <c r="AK1249" s="82"/>
      <c r="AL1249" s="82"/>
      <c r="AM1249" s="82"/>
      <c r="AN1249" s="82"/>
      <c r="AO1249" s="82"/>
      <c r="AP1249" s="82"/>
      <c r="AQ1249" s="82"/>
      <c r="AR1249" s="82"/>
      <c r="AS1249" s="82"/>
      <c r="AT1249" s="82"/>
      <c r="AU1249" s="82"/>
    </row>
    <row r="1250" spans="1:47" s="47" customFormat="1">
      <c r="A1250" s="76"/>
      <c r="O1250" s="82"/>
      <c r="P1250" s="82"/>
      <c r="Q1250" s="82"/>
      <c r="R1250" s="82"/>
      <c r="S1250" s="82"/>
      <c r="T1250" s="82"/>
      <c r="U1250" s="82"/>
      <c r="V1250" s="82"/>
      <c r="W1250" s="82"/>
      <c r="X1250" s="82"/>
      <c r="Y1250" s="82"/>
      <c r="Z1250" s="82"/>
      <c r="AA1250" s="82"/>
      <c r="AB1250" s="82"/>
      <c r="AC1250" s="82"/>
      <c r="AD1250" s="82"/>
      <c r="AE1250" s="82"/>
      <c r="AF1250" s="82"/>
      <c r="AG1250" s="82"/>
      <c r="AH1250" s="82"/>
      <c r="AI1250" s="82"/>
      <c r="AJ1250" s="82"/>
      <c r="AK1250" s="82"/>
      <c r="AL1250" s="82"/>
      <c r="AM1250" s="82"/>
      <c r="AN1250" s="82"/>
      <c r="AO1250" s="82"/>
      <c r="AP1250" s="82"/>
      <c r="AQ1250" s="82"/>
      <c r="AR1250" s="82"/>
      <c r="AS1250" s="82"/>
      <c r="AT1250" s="82"/>
      <c r="AU1250" s="82"/>
    </row>
    <row r="1251" spans="1:47" s="47" customFormat="1">
      <c r="A1251" s="76"/>
      <c r="O1251" s="82"/>
      <c r="P1251" s="82"/>
      <c r="Q1251" s="82"/>
      <c r="R1251" s="82"/>
      <c r="S1251" s="82"/>
      <c r="T1251" s="82"/>
      <c r="U1251" s="82"/>
      <c r="V1251" s="82"/>
      <c r="W1251" s="82"/>
      <c r="X1251" s="82"/>
      <c r="Y1251" s="82"/>
      <c r="Z1251" s="82"/>
      <c r="AA1251" s="82"/>
      <c r="AB1251" s="82"/>
      <c r="AC1251" s="82"/>
      <c r="AD1251" s="82"/>
      <c r="AE1251" s="82"/>
      <c r="AF1251" s="82"/>
      <c r="AG1251" s="82"/>
      <c r="AH1251" s="82"/>
      <c r="AI1251" s="82"/>
      <c r="AJ1251" s="82"/>
      <c r="AK1251" s="82"/>
      <c r="AL1251" s="82"/>
      <c r="AM1251" s="82"/>
      <c r="AN1251" s="82"/>
      <c r="AO1251" s="82"/>
      <c r="AP1251" s="82"/>
      <c r="AQ1251" s="82"/>
      <c r="AR1251" s="82"/>
      <c r="AS1251" s="82"/>
      <c r="AT1251" s="82"/>
      <c r="AU1251" s="82"/>
    </row>
    <row r="1252" spans="1:47" s="47" customFormat="1">
      <c r="A1252" s="76"/>
      <c r="O1252" s="82"/>
      <c r="P1252" s="82"/>
      <c r="Q1252" s="82"/>
      <c r="R1252" s="82"/>
      <c r="S1252" s="82"/>
      <c r="T1252" s="82"/>
      <c r="U1252" s="82"/>
      <c r="V1252" s="82"/>
      <c r="W1252" s="82"/>
      <c r="X1252" s="82"/>
      <c r="Y1252" s="82"/>
      <c r="Z1252" s="82"/>
      <c r="AA1252" s="82"/>
      <c r="AB1252" s="82"/>
      <c r="AC1252" s="82"/>
      <c r="AD1252" s="82"/>
      <c r="AE1252" s="82"/>
      <c r="AF1252" s="82"/>
      <c r="AG1252" s="82"/>
      <c r="AH1252" s="82"/>
      <c r="AI1252" s="82"/>
      <c r="AJ1252" s="82"/>
      <c r="AK1252" s="82"/>
      <c r="AL1252" s="82"/>
      <c r="AM1252" s="82"/>
      <c r="AN1252" s="82"/>
      <c r="AO1252" s="82"/>
      <c r="AP1252" s="82"/>
      <c r="AQ1252" s="82"/>
      <c r="AR1252" s="82"/>
      <c r="AS1252" s="82"/>
      <c r="AT1252" s="82"/>
      <c r="AU1252" s="82"/>
    </row>
    <row r="1253" spans="1:47" s="47" customFormat="1">
      <c r="A1253" s="76"/>
      <c r="O1253" s="82"/>
      <c r="P1253" s="82"/>
      <c r="Q1253" s="82"/>
      <c r="R1253" s="82"/>
      <c r="S1253" s="82"/>
      <c r="T1253" s="82"/>
      <c r="U1253" s="82"/>
      <c r="V1253" s="82"/>
      <c r="W1253" s="82"/>
      <c r="X1253" s="82"/>
      <c r="Y1253" s="82"/>
      <c r="Z1253" s="82"/>
      <c r="AA1253" s="82"/>
      <c r="AB1253" s="82"/>
      <c r="AC1253" s="82"/>
      <c r="AD1253" s="82"/>
      <c r="AE1253" s="82"/>
      <c r="AF1253" s="82"/>
      <c r="AG1253" s="82"/>
      <c r="AH1253" s="82"/>
      <c r="AI1253" s="82"/>
      <c r="AJ1253" s="82"/>
      <c r="AK1253" s="82"/>
      <c r="AL1253" s="82"/>
      <c r="AM1253" s="82"/>
      <c r="AN1253" s="82"/>
      <c r="AO1253" s="82"/>
      <c r="AP1253" s="82"/>
      <c r="AQ1253" s="82"/>
      <c r="AR1253" s="82"/>
      <c r="AS1253" s="82"/>
      <c r="AT1253" s="82"/>
      <c r="AU1253" s="82"/>
    </row>
    <row r="1254" spans="1:47" s="47" customFormat="1">
      <c r="A1254" s="76"/>
      <c r="O1254" s="82"/>
      <c r="P1254" s="82"/>
      <c r="Q1254" s="82"/>
      <c r="R1254" s="82"/>
      <c r="S1254" s="82"/>
      <c r="T1254" s="82"/>
      <c r="U1254" s="82"/>
      <c r="V1254" s="82"/>
      <c r="W1254" s="82"/>
      <c r="X1254" s="82"/>
      <c r="Y1254" s="82"/>
      <c r="Z1254" s="82"/>
      <c r="AA1254" s="82"/>
      <c r="AB1254" s="82"/>
      <c r="AC1254" s="82"/>
      <c r="AD1254" s="82"/>
      <c r="AE1254" s="82"/>
      <c r="AF1254" s="82"/>
      <c r="AG1254" s="82"/>
      <c r="AH1254" s="82"/>
      <c r="AI1254" s="82"/>
      <c r="AJ1254" s="82"/>
      <c r="AK1254" s="82"/>
      <c r="AL1254" s="82"/>
      <c r="AM1254" s="82"/>
      <c r="AN1254" s="82"/>
      <c r="AO1254" s="82"/>
      <c r="AP1254" s="82"/>
      <c r="AQ1254" s="82"/>
      <c r="AR1254" s="82"/>
      <c r="AS1254" s="82"/>
      <c r="AT1254" s="82"/>
      <c r="AU1254" s="82"/>
    </row>
    <row r="1255" spans="1:47" s="47" customFormat="1">
      <c r="A1255" s="76"/>
      <c r="O1255" s="82"/>
      <c r="P1255" s="82"/>
      <c r="Q1255" s="82"/>
      <c r="R1255" s="82"/>
      <c r="S1255" s="82"/>
      <c r="T1255" s="82"/>
      <c r="U1255" s="82"/>
      <c r="V1255" s="82"/>
      <c r="W1255" s="82"/>
      <c r="X1255" s="82"/>
      <c r="Y1255" s="82"/>
      <c r="Z1255" s="82"/>
      <c r="AA1255" s="82"/>
      <c r="AB1255" s="82"/>
      <c r="AC1255" s="82"/>
      <c r="AD1255" s="82"/>
      <c r="AE1255" s="82"/>
      <c r="AF1255" s="82"/>
      <c r="AG1255" s="82"/>
      <c r="AH1255" s="82"/>
      <c r="AI1255" s="82"/>
      <c r="AJ1255" s="82"/>
      <c r="AK1255" s="82"/>
      <c r="AL1255" s="82"/>
      <c r="AM1255" s="82"/>
      <c r="AN1255" s="82"/>
      <c r="AO1255" s="82"/>
      <c r="AP1255" s="82"/>
      <c r="AQ1255" s="82"/>
      <c r="AR1255" s="82"/>
      <c r="AS1255" s="82"/>
      <c r="AT1255" s="82"/>
      <c r="AU1255" s="82"/>
    </row>
    <row r="1256" spans="1:47" s="47" customFormat="1">
      <c r="A1256" s="76"/>
      <c r="O1256" s="82"/>
      <c r="P1256" s="82"/>
      <c r="Q1256" s="82"/>
      <c r="R1256" s="82"/>
      <c r="S1256" s="82"/>
      <c r="T1256" s="82"/>
      <c r="U1256" s="82"/>
      <c r="V1256" s="82"/>
      <c r="W1256" s="82"/>
      <c r="X1256" s="82"/>
      <c r="Y1256" s="82"/>
      <c r="Z1256" s="82"/>
      <c r="AA1256" s="82"/>
      <c r="AB1256" s="82"/>
      <c r="AC1256" s="82"/>
      <c r="AD1256" s="82"/>
      <c r="AE1256" s="82"/>
      <c r="AF1256" s="82"/>
      <c r="AG1256" s="82"/>
      <c r="AH1256" s="82"/>
      <c r="AI1256" s="82"/>
      <c r="AJ1256" s="82"/>
      <c r="AK1256" s="82"/>
      <c r="AL1256" s="82"/>
      <c r="AM1256" s="82"/>
      <c r="AN1256" s="82"/>
      <c r="AO1256" s="82"/>
      <c r="AP1256" s="82"/>
      <c r="AQ1256" s="82"/>
      <c r="AR1256" s="82"/>
      <c r="AS1256" s="82"/>
      <c r="AT1256" s="82"/>
      <c r="AU1256" s="82"/>
    </row>
    <row r="1257" spans="1:47" s="47" customFormat="1">
      <c r="A1257" s="76"/>
      <c r="O1257" s="82"/>
      <c r="P1257" s="82"/>
      <c r="Q1257" s="82"/>
      <c r="R1257" s="82"/>
      <c r="S1257" s="82"/>
      <c r="T1257" s="82"/>
      <c r="U1257" s="82"/>
      <c r="V1257" s="82"/>
      <c r="W1257" s="82"/>
      <c r="X1257" s="82"/>
      <c r="Y1257" s="82"/>
      <c r="Z1257" s="82"/>
      <c r="AA1257" s="82"/>
      <c r="AB1257" s="82"/>
      <c r="AC1257" s="82"/>
      <c r="AD1257" s="82"/>
      <c r="AE1257" s="82"/>
      <c r="AF1257" s="82"/>
      <c r="AG1257" s="82"/>
      <c r="AH1257" s="82"/>
      <c r="AI1257" s="82"/>
      <c r="AJ1257" s="82"/>
      <c r="AK1257" s="82"/>
      <c r="AL1257" s="82"/>
      <c r="AM1257" s="82"/>
      <c r="AN1257" s="82"/>
      <c r="AO1257" s="82"/>
      <c r="AP1257" s="82"/>
      <c r="AQ1257" s="82"/>
      <c r="AR1257" s="82"/>
      <c r="AS1257" s="82"/>
      <c r="AT1257" s="82"/>
      <c r="AU1257" s="82"/>
    </row>
    <row r="1258" spans="1:47" s="47" customFormat="1">
      <c r="A1258" s="76"/>
      <c r="O1258" s="82"/>
      <c r="P1258" s="82"/>
      <c r="Q1258" s="82"/>
      <c r="R1258" s="82"/>
      <c r="S1258" s="82"/>
      <c r="T1258" s="82"/>
      <c r="U1258" s="82"/>
      <c r="V1258" s="82"/>
      <c r="W1258" s="82"/>
      <c r="X1258" s="82"/>
      <c r="Y1258" s="82"/>
      <c r="Z1258" s="82"/>
      <c r="AA1258" s="82"/>
      <c r="AB1258" s="82"/>
      <c r="AC1258" s="82"/>
      <c r="AD1258" s="82"/>
      <c r="AE1258" s="82"/>
      <c r="AF1258" s="82"/>
      <c r="AG1258" s="82"/>
      <c r="AH1258" s="82"/>
      <c r="AI1258" s="82"/>
      <c r="AJ1258" s="82"/>
      <c r="AK1258" s="82"/>
      <c r="AL1258" s="82"/>
      <c r="AM1258" s="82"/>
      <c r="AN1258" s="82"/>
      <c r="AO1258" s="82"/>
      <c r="AP1258" s="82"/>
      <c r="AQ1258" s="82"/>
      <c r="AR1258" s="82"/>
      <c r="AS1258" s="82"/>
      <c r="AT1258" s="82"/>
      <c r="AU1258" s="82"/>
    </row>
    <row r="1259" spans="1:47" s="47" customFormat="1">
      <c r="A1259" s="76"/>
      <c r="O1259" s="82"/>
      <c r="P1259" s="82"/>
      <c r="Q1259" s="82"/>
      <c r="R1259" s="82"/>
      <c r="S1259" s="82"/>
      <c r="T1259" s="82"/>
      <c r="U1259" s="82"/>
      <c r="V1259" s="82"/>
      <c r="W1259" s="82"/>
      <c r="X1259" s="82"/>
      <c r="Y1259" s="82"/>
      <c r="Z1259" s="82"/>
      <c r="AA1259" s="82"/>
      <c r="AB1259" s="82"/>
      <c r="AC1259" s="82"/>
      <c r="AD1259" s="82"/>
      <c r="AE1259" s="82"/>
      <c r="AF1259" s="82"/>
      <c r="AG1259" s="82"/>
      <c r="AH1259" s="82"/>
      <c r="AI1259" s="82"/>
      <c r="AJ1259" s="82"/>
      <c r="AK1259" s="82"/>
      <c r="AL1259" s="82"/>
      <c r="AM1259" s="82"/>
      <c r="AN1259" s="82"/>
      <c r="AO1259" s="82"/>
      <c r="AP1259" s="82"/>
      <c r="AQ1259" s="82"/>
      <c r="AR1259" s="82"/>
      <c r="AS1259" s="82"/>
      <c r="AT1259" s="82"/>
      <c r="AU1259" s="82"/>
    </row>
    <row r="1260" spans="1:47" s="47" customFormat="1">
      <c r="A1260" s="76"/>
      <c r="O1260" s="82"/>
      <c r="P1260" s="82"/>
      <c r="Q1260" s="82"/>
      <c r="R1260" s="82"/>
      <c r="S1260" s="82"/>
      <c r="T1260" s="82"/>
      <c r="U1260" s="82"/>
      <c r="V1260" s="82"/>
      <c r="W1260" s="82"/>
      <c r="X1260" s="82"/>
      <c r="Y1260" s="82"/>
      <c r="Z1260" s="82"/>
      <c r="AA1260" s="82"/>
      <c r="AB1260" s="82"/>
      <c r="AC1260" s="82"/>
      <c r="AD1260" s="82"/>
      <c r="AE1260" s="82"/>
      <c r="AF1260" s="82"/>
      <c r="AG1260" s="82"/>
      <c r="AH1260" s="82"/>
      <c r="AI1260" s="82"/>
      <c r="AJ1260" s="82"/>
      <c r="AK1260" s="82"/>
      <c r="AL1260" s="82"/>
      <c r="AM1260" s="82"/>
      <c r="AN1260" s="82"/>
      <c r="AO1260" s="82"/>
      <c r="AP1260" s="82"/>
      <c r="AQ1260" s="82"/>
      <c r="AR1260" s="82"/>
      <c r="AS1260" s="82"/>
      <c r="AT1260" s="82"/>
      <c r="AU1260" s="82"/>
    </row>
    <row r="1261" spans="1:47" s="47" customFormat="1">
      <c r="A1261" s="76"/>
      <c r="O1261" s="82"/>
      <c r="P1261" s="82"/>
      <c r="Q1261" s="82"/>
      <c r="R1261" s="82"/>
      <c r="S1261" s="82"/>
      <c r="T1261" s="82"/>
      <c r="U1261" s="82"/>
      <c r="V1261" s="82"/>
      <c r="W1261" s="82"/>
      <c r="X1261" s="82"/>
      <c r="Y1261" s="82"/>
      <c r="Z1261" s="82"/>
      <c r="AA1261" s="82"/>
      <c r="AB1261" s="82"/>
      <c r="AC1261" s="82"/>
      <c r="AD1261" s="82"/>
      <c r="AE1261" s="82"/>
      <c r="AF1261" s="82"/>
      <c r="AG1261" s="82"/>
      <c r="AH1261" s="82"/>
      <c r="AI1261" s="82"/>
      <c r="AJ1261" s="82"/>
      <c r="AK1261" s="82"/>
      <c r="AL1261" s="82"/>
      <c r="AM1261" s="82"/>
      <c r="AN1261" s="82"/>
      <c r="AO1261" s="82"/>
      <c r="AP1261" s="82"/>
      <c r="AQ1261" s="82"/>
      <c r="AR1261" s="82"/>
      <c r="AS1261" s="82"/>
      <c r="AT1261" s="82"/>
      <c r="AU1261" s="82"/>
    </row>
    <row r="1262" spans="1:47" s="47" customFormat="1">
      <c r="A1262" s="76"/>
      <c r="O1262" s="82"/>
      <c r="P1262" s="82"/>
      <c r="Q1262" s="82"/>
      <c r="R1262" s="82"/>
      <c r="S1262" s="82"/>
      <c r="T1262" s="82"/>
      <c r="U1262" s="82"/>
      <c r="V1262" s="82"/>
      <c r="W1262" s="82"/>
      <c r="X1262" s="82"/>
      <c r="Y1262" s="82"/>
      <c r="Z1262" s="82"/>
      <c r="AA1262" s="82"/>
      <c r="AB1262" s="82"/>
      <c r="AC1262" s="82"/>
      <c r="AD1262" s="82"/>
      <c r="AE1262" s="82"/>
      <c r="AF1262" s="82"/>
      <c r="AG1262" s="82"/>
      <c r="AH1262" s="82"/>
      <c r="AI1262" s="82"/>
      <c r="AJ1262" s="82"/>
      <c r="AK1262" s="82"/>
      <c r="AL1262" s="82"/>
      <c r="AM1262" s="82"/>
      <c r="AN1262" s="82"/>
      <c r="AO1262" s="82"/>
      <c r="AP1262" s="82"/>
      <c r="AQ1262" s="82"/>
      <c r="AR1262" s="82"/>
      <c r="AS1262" s="82"/>
      <c r="AT1262" s="82"/>
      <c r="AU1262" s="82"/>
    </row>
    <row r="1263" spans="1:47" s="47" customFormat="1">
      <c r="A1263" s="76"/>
      <c r="O1263" s="82"/>
      <c r="P1263" s="82"/>
      <c r="Q1263" s="82"/>
      <c r="R1263" s="82"/>
      <c r="S1263" s="82"/>
      <c r="T1263" s="82"/>
      <c r="U1263" s="82"/>
      <c r="V1263" s="82"/>
      <c r="W1263" s="82"/>
      <c r="X1263" s="82"/>
      <c r="Y1263" s="82"/>
      <c r="Z1263" s="82"/>
      <c r="AA1263" s="82"/>
      <c r="AB1263" s="82"/>
      <c r="AC1263" s="82"/>
      <c r="AD1263" s="82"/>
      <c r="AE1263" s="82"/>
      <c r="AF1263" s="82"/>
      <c r="AG1263" s="82"/>
      <c r="AH1263" s="82"/>
      <c r="AI1263" s="82"/>
      <c r="AJ1263" s="82"/>
      <c r="AK1263" s="82"/>
      <c r="AL1263" s="82"/>
      <c r="AM1263" s="82"/>
      <c r="AN1263" s="82"/>
      <c r="AO1263" s="82"/>
      <c r="AP1263" s="82"/>
      <c r="AQ1263" s="82"/>
      <c r="AR1263" s="82"/>
      <c r="AS1263" s="82"/>
      <c r="AT1263" s="82"/>
      <c r="AU1263" s="82"/>
    </row>
    <row r="1264" spans="1:47" s="47" customFormat="1">
      <c r="A1264" s="76"/>
      <c r="O1264" s="82"/>
      <c r="P1264" s="82"/>
      <c r="Q1264" s="82"/>
      <c r="R1264" s="82"/>
      <c r="S1264" s="82"/>
      <c r="T1264" s="82"/>
      <c r="U1264" s="82"/>
      <c r="V1264" s="82"/>
      <c r="W1264" s="82"/>
      <c r="X1264" s="82"/>
      <c r="Y1264" s="82"/>
      <c r="Z1264" s="82"/>
      <c r="AA1264" s="82"/>
      <c r="AB1264" s="82"/>
      <c r="AC1264" s="82"/>
      <c r="AD1264" s="82"/>
      <c r="AE1264" s="82"/>
      <c r="AF1264" s="82"/>
      <c r="AG1264" s="82"/>
      <c r="AH1264" s="82"/>
      <c r="AI1264" s="82"/>
      <c r="AJ1264" s="82"/>
      <c r="AK1264" s="82"/>
      <c r="AL1264" s="82"/>
      <c r="AM1264" s="82"/>
      <c r="AN1264" s="82"/>
      <c r="AO1264" s="82"/>
      <c r="AP1264" s="82"/>
      <c r="AQ1264" s="82"/>
      <c r="AR1264" s="82"/>
      <c r="AS1264" s="82"/>
      <c r="AT1264" s="82"/>
      <c r="AU1264" s="82"/>
    </row>
    <row r="1265" spans="1:47" s="47" customFormat="1">
      <c r="A1265" s="76"/>
      <c r="O1265" s="82"/>
      <c r="P1265" s="82"/>
      <c r="Q1265" s="82"/>
      <c r="R1265" s="82"/>
      <c r="S1265" s="82"/>
      <c r="T1265" s="82"/>
      <c r="U1265" s="82"/>
      <c r="V1265" s="82"/>
      <c r="W1265" s="82"/>
      <c r="X1265" s="82"/>
      <c r="Y1265" s="82"/>
      <c r="Z1265" s="82"/>
      <c r="AA1265" s="82"/>
      <c r="AB1265" s="82"/>
      <c r="AC1265" s="82"/>
      <c r="AD1265" s="82"/>
      <c r="AE1265" s="82"/>
      <c r="AF1265" s="82"/>
      <c r="AG1265" s="82"/>
      <c r="AH1265" s="82"/>
      <c r="AI1265" s="82"/>
      <c r="AJ1265" s="82"/>
      <c r="AK1265" s="82"/>
      <c r="AL1265" s="82"/>
      <c r="AM1265" s="82"/>
      <c r="AN1265" s="82"/>
      <c r="AO1265" s="82"/>
      <c r="AP1265" s="82"/>
      <c r="AQ1265" s="82"/>
      <c r="AR1265" s="82"/>
      <c r="AS1265" s="82"/>
      <c r="AT1265" s="82"/>
      <c r="AU1265" s="82"/>
    </row>
    <row r="1266" spans="1:47" s="47" customFormat="1">
      <c r="A1266" s="76"/>
      <c r="O1266" s="82"/>
      <c r="P1266" s="82"/>
      <c r="Q1266" s="82"/>
      <c r="R1266" s="82"/>
      <c r="S1266" s="82"/>
      <c r="T1266" s="82"/>
      <c r="U1266" s="82"/>
      <c r="V1266" s="82"/>
      <c r="W1266" s="82"/>
      <c r="X1266" s="82"/>
      <c r="Y1266" s="82"/>
      <c r="Z1266" s="82"/>
      <c r="AA1266" s="82"/>
      <c r="AB1266" s="82"/>
      <c r="AC1266" s="82"/>
      <c r="AD1266" s="82"/>
      <c r="AE1266" s="82"/>
      <c r="AF1266" s="82"/>
      <c r="AG1266" s="82"/>
      <c r="AH1266" s="82"/>
      <c r="AI1266" s="82"/>
      <c r="AJ1266" s="82"/>
      <c r="AK1266" s="82"/>
      <c r="AL1266" s="82"/>
      <c r="AM1266" s="82"/>
      <c r="AN1266" s="82"/>
      <c r="AO1266" s="82"/>
      <c r="AP1266" s="82"/>
      <c r="AQ1266" s="82"/>
      <c r="AR1266" s="82"/>
      <c r="AS1266" s="82"/>
      <c r="AT1266" s="82"/>
      <c r="AU1266" s="82"/>
    </row>
    <row r="1267" spans="1:47" s="47" customFormat="1">
      <c r="A1267" s="76"/>
      <c r="O1267" s="82"/>
      <c r="P1267" s="82"/>
      <c r="Q1267" s="82"/>
      <c r="R1267" s="82"/>
      <c r="S1267" s="82"/>
      <c r="T1267" s="82"/>
      <c r="U1267" s="82"/>
      <c r="V1267" s="82"/>
      <c r="W1267" s="82"/>
      <c r="X1267" s="82"/>
      <c r="Y1267" s="82"/>
      <c r="Z1267" s="82"/>
      <c r="AA1267" s="82"/>
      <c r="AB1267" s="82"/>
      <c r="AC1267" s="82"/>
      <c r="AD1267" s="82"/>
      <c r="AE1267" s="82"/>
      <c r="AF1267" s="82"/>
      <c r="AG1267" s="82"/>
      <c r="AH1267" s="82"/>
      <c r="AI1267" s="82"/>
      <c r="AJ1267" s="82"/>
      <c r="AK1267" s="82"/>
      <c r="AL1267" s="82"/>
      <c r="AM1267" s="82"/>
      <c r="AN1267" s="82"/>
      <c r="AO1267" s="82"/>
      <c r="AP1267" s="82"/>
      <c r="AQ1267" s="82"/>
      <c r="AR1267" s="82"/>
      <c r="AS1267" s="82"/>
      <c r="AT1267" s="82"/>
      <c r="AU1267" s="82"/>
    </row>
    <row r="1268" spans="1:47" s="47" customFormat="1">
      <c r="A1268" s="76"/>
      <c r="O1268" s="82"/>
      <c r="P1268" s="82"/>
      <c r="Q1268" s="82"/>
      <c r="R1268" s="82"/>
      <c r="S1268" s="82"/>
      <c r="T1268" s="82"/>
      <c r="U1268" s="82"/>
      <c r="V1268" s="82"/>
      <c r="W1268" s="82"/>
      <c r="X1268" s="82"/>
      <c r="Y1268" s="82"/>
      <c r="Z1268" s="82"/>
      <c r="AA1268" s="82"/>
      <c r="AB1268" s="82"/>
      <c r="AC1268" s="82"/>
      <c r="AD1268" s="82"/>
      <c r="AE1268" s="82"/>
      <c r="AF1268" s="82"/>
      <c r="AG1268" s="82"/>
      <c r="AH1268" s="82"/>
      <c r="AI1268" s="82"/>
      <c r="AJ1268" s="82"/>
      <c r="AK1268" s="82"/>
      <c r="AL1268" s="82"/>
      <c r="AM1268" s="82"/>
      <c r="AN1268" s="82"/>
      <c r="AO1268" s="82"/>
      <c r="AP1268" s="82"/>
      <c r="AQ1268" s="82"/>
      <c r="AR1268" s="82"/>
      <c r="AS1268" s="82"/>
      <c r="AT1268" s="82"/>
      <c r="AU1268" s="82"/>
    </row>
    <row r="1269" spans="1:47" s="47" customFormat="1">
      <c r="A1269" s="76"/>
      <c r="O1269" s="82"/>
      <c r="P1269" s="82"/>
      <c r="Q1269" s="82"/>
      <c r="R1269" s="82"/>
      <c r="S1269" s="82"/>
      <c r="T1269" s="82"/>
      <c r="U1269" s="82"/>
      <c r="V1269" s="82"/>
      <c r="W1269" s="82"/>
      <c r="X1269" s="82"/>
      <c r="Y1269" s="82"/>
      <c r="Z1269" s="82"/>
      <c r="AA1269" s="82"/>
      <c r="AB1269" s="82"/>
      <c r="AC1269" s="82"/>
      <c r="AD1269" s="82"/>
      <c r="AE1269" s="82"/>
      <c r="AF1269" s="82"/>
      <c r="AG1269" s="82"/>
      <c r="AH1269" s="82"/>
      <c r="AI1269" s="82"/>
      <c r="AJ1269" s="82"/>
      <c r="AK1269" s="82"/>
      <c r="AL1269" s="82"/>
      <c r="AM1269" s="82"/>
      <c r="AN1269" s="82"/>
      <c r="AO1269" s="82"/>
      <c r="AP1269" s="82"/>
      <c r="AQ1269" s="82"/>
      <c r="AR1269" s="82"/>
      <c r="AS1269" s="82"/>
      <c r="AT1269" s="82"/>
      <c r="AU1269" s="82"/>
    </row>
    <row r="1270" spans="1:47" s="47" customFormat="1">
      <c r="A1270" s="76"/>
      <c r="O1270" s="82"/>
      <c r="P1270" s="82"/>
      <c r="Q1270" s="82"/>
      <c r="R1270" s="82"/>
      <c r="S1270" s="82"/>
      <c r="T1270" s="82"/>
      <c r="U1270" s="82"/>
      <c r="V1270" s="82"/>
      <c r="W1270" s="82"/>
      <c r="X1270" s="82"/>
      <c r="Y1270" s="82"/>
      <c r="Z1270" s="82"/>
      <c r="AA1270" s="82"/>
      <c r="AB1270" s="82"/>
      <c r="AC1270" s="82"/>
      <c r="AD1270" s="82"/>
      <c r="AE1270" s="82"/>
      <c r="AF1270" s="82"/>
      <c r="AG1270" s="82"/>
      <c r="AH1270" s="82"/>
      <c r="AI1270" s="82"/>
      <c r="AJ1270" s="82"/>
      <c r="AK1270" s="82"/>
      <c r="AL1270" s="82"/>
      <c r="AM1270" s="82"/>
      <c r="AN1270" s="82"/>
      <c r="AO1270" s="82"/>
      <c r="AP1270" s="82"/>
      <c r="AQ1270" s="82"/>
      <c r="AR1270" s="82"/>
      <c r="AS1270" s="82"/>
      <c r="AT1270" s="82"/>
      <c r="AU1270" s="82"/>
    </row>
    <row r="1271" spans="1:47" s="47" customFormat="1">
      <c r="A1271" s="76"/>
      <c r="O1271" s="82"/>
      <c r="P1271" s="82"/>
      <c r="Q1271" s="82"/>
      <c r="R1271" s="82"/>
      <c r="S1271" s="82"/>
      <c r="T1271" s="82"/>
      <c r="U1271" s="82"/>
      <c r="V1271" s="82"/>
      <c r="W1271" s="82"/>
      <c r="X1271" s="82"/>
      <c r="Y1271" s="82"/>
      <c r="Z1271" s="82"/>
      <c r="AA1271" s="82"/>
      <c r="AB1271" s="82"/>
      <c r="AC1271" s="82"/>
      <c r="AD1271" s="82"/>
      <c r="AE1271" s="82"/>
      <c r="AF1271" s="82"/>
      <c r="AG1271" s="82"/>
      <c r="AH1271" s="82"/>
      <c r="AI1271" s="82"/>
      <c r="AJ1271" s="82"/>
      <c r="AK1271" s="82"/>
      <c r="AL1271" s="82"/>
      <c r="AM1271" s="82"/>
      <c r="AN1271" s="82"/>
      <c r="AO1271" s="82"/>
      <c r="AP1271" s="82"/>
      <c r="AQ1271" s="82"/>
      <c r="AR1271" s="82"/>
      <c r="AS1271" s="82"/>
      <c r="AT1271" s="82"/>
      <c r="AU1271" s="82"/>
    </row>
    <row r="1272" spans="1:47" s="47" customFormat="1">
      <c r="A1272" s="76"/>
      <c r="O1272" s="82"/>
      <c r="P1272" s="82"/>
      <c r="Q1272" s="82"/>
      <c r="R1272" s="82"/>
      <c r="S1272" s="82"/>
      <c r="T1272" s="82"/>
      <c r="U1272" s="82"/>
      <c r="V1272" s="82"/>
      <c r="W1272" s="82"/>
      <c r="X1272" s="82"/>
      <c r="Y1272" s="82"/>
      <c r="Z1272" s="82"/>
      <c r="AA1272" s="82"/>
      <c r="AB1272" s="82"/>
      <c r="AC1272" s="82"/>
      <c r="AD1272" s="82"/>
      <c r="AE1272" s="82"/>
      <c r="AF1272" s="82"/>
      <c r="AG1272" s="82"/>
      <c r="AH1272" s="82"/>
      <c r="AI1272" s="82"/>
      <c r="AJ1272" s="82"/>
      <c r="AK1272" s="82"/>
      <c r="AL1272" s="82"/>
      <c r="AM1272" s="82"/>
      <c r="AN1272" s="82"/>
      <c r="AO1272" s="82"/>
      <c r="AP1272" s="82"/>
      <c r="AQ1272" s="82"/>
      <c r="AR1272" s="82"/>
      <c r="AS1272" s="82"/>
      <c r="AT1272" s="82"/>
      <c r="AU1272" s="82"/>
    </row>
    <row r="1273" spans="1:47" s="47" customFormat="1">
      <c r="A1273" s="76"/>
      <c r="O1273" s="82"/>
      <c r="P1273" s="82"/>
      <c r="Q1273" s="82"/>
      <c r="R1273" s="82"/>
      <c r="S1273" s="82"/>
      <c r="T1273" s="82"/>
      <c r="U1273" s="82"/>
      <c r="V1273" s="82"/>
      <c r="W1273" s="82"/>
      <c r="X1273" s="82"/>
      <c r="Y1273" s="82"/>
      <c r="Z1273" s="82"/>
      <c r="AA1273" s="82"/>
      <c r="AB1273" s="82"/>
      <c r="AC1273" s="82"/>
      <c r="AD1273" s="82"/>
      <c r="AE1273" s="82"/>
      <c r="AF1273" s="82"/>
      <c r="AG1273" s="82"/>
      <c r="AH1273" s="82"/>
      <c r="AI1273" s="82"/>
      <c r="AJ1273" s="82"/>
      <c r="AK1273" s="82"/>
      <c r="AL1273" s="82"/>
      <c r="AM1273" s="82"/>
      <c r="AN1273" s="82"/>
      <c r="AO1273" s="82"/>
      <c r="AP1273" s="82"/>
      <c r="AQ1273" s="82"/>
      <c r="AR1273" s="82"/>
      <c r="AS1273" s="82"/>
      <c r="AT1273" s="82"/>
      <c r="AU1273" s="82"/>
    </row>
    <row r="1274" spans="1:47" s="47" customFormat="1">
      <c r="A1274" s="76"/>
      <c r="O1274" s="82"/>
      <c r="P1274" s="82"/>
      <c r="Q1274" s="82"/>
      <c r="R1274" s="82"/>
      <c r="S1274" s="82"/>
      <c r="T1274" s="82"/>
      <c r="U1274" s="82"/>
      <c r="V1274" s="82"/>
      <c r="W1274" s="82"/>
      <c r="X1274" s="82"/>
      <c r="Y1274" s="82"/>
      <c r="Z1274" s="82"/>
      <c r="AA1274" s="82"/>
      <c r="AB1274" s="82"/>
      <c r="AC1274" s="82"/>
      <c r="AD1274" s="82"/>
      <c r="AE1274" s="82"/>
      <c r="AF1274" s="82"/>
      <c r="AG1274" s="82"/>
      <c r="AH1274" s="82"/>
      <c r="AI1274" s="82"/>
      <c r="AJ1274" s="82"/>
      <c r="AK1274" s="82"/>
      <c r="AL1274" s="82"/>
      <c r="AM1274" s="82"/>
      <c r="AN1274" s="82"/>
      <c r="AO1274" s="82"/>
      <c r="AP1274" s="82"/>
      <c r="AQ1274" s="82"/>
      <c r="AR1274" s="82"/>
      <c r="AS1274" s="82"/>
      <c r="AT1274" s="82"/>
      <c r="AU1274" s="82"/>
    </row>
    <row r="1275" spans="1:47" s="47" customFormat="1">
      <c r="A1275" s="76"/>
      <c r="O1275" s="82"/>
      <c r="P1275" s="82"/>
      <c r="Q1275" s="82"/>
      <c r="R1275" s="82"/>
      <c r="S1275" s="82"/>
      <c r="T1275" s="82"/>
      <c r="U1275" s="82"/>
      <c r="V1275" s="82"/>
      <c r="W1275" s="82"/>
      <c r="X1275" s="82"/>
      <c r="Y1275" s="82"/>
      <c r="Z1275" s="82"/>
      <c r="AA1275" s="82"/>
      <c r="AB1275" s="82"/>
      <c r="AC1275" s="82"/>
      <c r="AD1275" s="82"/>
      <c r="AE1275" s="82"/>
      <c r="AF1275" s="82"/>
      <c r="AG1275" s="82"/>
      <c r="AH1275" s="82"/>
      <c r="AI1275" s="82"/>
      <c r="AJ1275" s="82"/>
      <c r="AK1275" s="82"/>
      <c r="AL1275" s="82"/>
      <c r="AM1275" s="82"/>
      <c r="AN1275" s="82"/>
      <c r="AO1275" s="82"/>
      <c r="AP1275" s="82"/>
      <c r="AQ1275" s="82"/>
      <c r="AR1275" s="82"/>
      <c r="AS1275" s="82"/>
      <c r="AT1275" s="82"/>
      <c r="AU1275" s="82"/>
    </row>
    <row r="1276" spans="1:47" s="47" customFormat="1">
      <c r="A1276" s="76"/>
      <c r="O1276" s="82"/>
      <c r="P1276" s="82"/>
      <c r="Q1276" s="82"/>
      <c r="R1276" s="82"/>
      <c r="S1276" s="82"/>
      <c r="T1276" s="82"/>
      <c r="U1276" s="82"/>
      <c r="V1276" s="82"/>
      <c r="W1276" s="82"/>
      <c r="X1276" s="82"/>
      <c r="Y1276" s="82"/>
      <c r="Z1276" s="82"/>
      <c r="AA1276" s="82"/>
      <c r="AB1276" s="82"/>
      <c r="AC1276" s="82"/>
      <c r="AD1276" s="82"/>
      <c r="AE1276" s="82"/>
      <c r="AF1276" s="82"/>
      <c r="AG1276" s="82"/>
      <c r="AH1276" s="82"/>
      <c r="AI1276" s="82"/>
      <c r="AJ1276" s="82"/>
      <c r="AK1276" s="82"/>
      <c r="AL1276" s="82"/>
      <c r="AM1276" s="82"/>
      <c r="AN1276" s="82"/>
      <c r="AO1276" s="82"/>
      <c r="AP1276" s="82"/>
      <c r="AQ1276" s="82"/>
      <c r="AR1276" s="82"/>
      <c r="AS1276" s="82"/>
      <c r="AT1276" s="82"/>
      <c r="AU1276" s="82"/>
    </row>
    <row r="1277" spans="1:47" s="47" customFormat="1">
      <c r="A1277" s="76"/>
      <c r="O1277" s="82"/>
      <c r="P1277" s="82"/>
      <c r="Q1277" s="82"/>
      <c r="R1277" s="82"/>
      <c r="S1277" s="82"/>
      <c r="T1277" s="82"/>
      <c r="U1277" s="82"/>
      <c r="V1277" s="82"/>
      <c r="W1277" s="82"/>
      <c r="X1277" s="82"/>
      <c r="Y1277" s="82"/>
      <c r="Z1277" s="82"/>
      <c r="AA1277" s="82"/>
      <c r="AB1277" s="82"/>
      <c r="AC1277" s="82"/>
      <c r="AD1277" s="82"/>
      <c r="AE1277" s="82"/>
      <c r="AF1277" s="82"/>
      <c r="AG1277" s="82"/>
      <c r="AH1277" s="82"/>
      <c r="AI1277" s="82"/>
      <c r="AJ1277" s="82"/>
      <c r="AK1277" s="82"/>
      <c r="AL1277" s="82"/>
      <c r="AM1277" s="82"/>
      <c r="AN1277" s="82"/>
      <c r="AO1277" s="82"/>
      <c r="AP1277" s="82"/>
      <c r="AQ1277" s="82"/>
      <c r="AR1277" s="82"/>
      <c r="AS1277" s="82"/>
      <c r="AT1277" s="82"/>
      <c r="AU1277" s="82"/>
    </row>
    <row r="1278" spans="1:47" s="47" customFormat="1">
      <c r="A1278" s="76"/>
      <c r="O1278" s="82"/>
      <c r="P1278" s="82"/>
      <c r="Q1278" s="82"/>
      <c r="R1278" s="82"/>
      <c r="S1278" s="82"/>
      <c r="T1278" s="82"/>
      <c r="U1278" s="82"/>
      <c r="V1278" s="82"/>
      <c r="W1278" s="82"/>
      <c r="X1278" s="82"/>
      <c r="Y1278" s="82"/>
      <c r="Z1278" s="82"/>
      <c r="AA1278" s="82"/>
      <c r="AB1278" s="82"/>
      <c r="AC1278" s="82"/>
      <c r="AD1278" s="82"/>
      <c r="AE1278" s="82"/>
      <c r="AF1278" s="82"/>
      <c r="AG1278" s="82"/>
      <c r="AH1278" s="82"/>
      <c r="AI1278" s="82"/>
      <c r="AJ1278" s="82"/>
      <c r="AK1278" s="82"/>
      <c r="AL1278" s="82"/>
      <c r="AM1278" s="82"/>
      <c r="AN1278" s="82"/>
      <c r="AO1278" s="82"/>
      <c r="AP1278" s="82"/>
      <c r="AQ1278" s="82"/>
      <c r="AR1278" s="82"/>
      <c r="AS1278" s="82"/>
      <c r="AT1278" s="82"/>
      <c r="AU1278" s="82"/>
    </row>
    <row r="1279" spans="1:47" s="47" customFormat="1">
      <c r="A1279" s="76"/>
      <c r="O1279" s="82"/>
      <c r="P1279" s="82"/>
      <c r="Q1279" s="82"/>
      <c r="R1279" s="82"/>
      <c r="S1279" s="82"/>
      <c r="T1279" s="82"/>
      <c r="U1279" s="82"/>
      <c r="V1279" s="82"/>
      <c r="W1279" s="82"/>
      <c r="X1279" s="82"/>
      <c r="Y1279" s="82"/>
      <c r="Z1279" s="82"/>
      <c r="AA1279" s="82"/>
      <c r="AB1279" s="82"/>
      <c r="AC1279" s="82"/>
      <c r="AD1279" s="82"/>
      <c r="AE1279" s="82"/>
      <c r="AF1279" s="82"/>
      <c r="AG1279" s="82"/>
      <c r="AH1279" s="82"/>
      <c r="AI1279" s="82"/>
      <c r="AJ1279" s="82"/>
      <c r="AK1279" s="82"/>
      <c r="AL1279" s="82"/>
      <c r="AM1279" s="82"/>
      <c r="AN1279" s="82"/>
      <c r="AO1279" s="82"/>
      <c r="AP1279" s="82"/>
      <c r="AQ1279" s="82"/>
      <c r="AR1279" s="82"/>
      <c r="AS1279" s="82"/>
      <c r="AT1279" s="82"/>
      <c r="AU1279" s="82"/>
    </row>
    <row r="1280" spans="1:47" s="47" customFormat="1">
      <c r="A1280" s="76"/>
      <c r="O1280" s="82"/>
      <c r="P1280" s="82"/>
      <c r="Q1280" s="82"/>
      <c r="R1280" s="82"/>
      <c r="S1280" s="82"/>
      <c r="T1280" s="82"/>
      <c r="U1280" s="82"/>
      <c r="V1280" s="82"/>
      <c r="W1280" s="82"/>
      <c r="X1280" s="82"/>
      <c r="Y1280" s="82"/>
      <c r="Z1280" s="82"/>
      <c r="AA1280" s="82"/>
      <c r="AB1280" s="82"/>
      <c r="AC1280" s="82"/>
      <c r="AD1280" s="82"/>
      <c r="AE1280" s="82"/>
      <c r="AF1280" s="82"/>
      <c r="AG1280" s="82"/>
      <c r="AH1280" s="82"/>
      <c r="AI1280" s="82"/>
      <c r="AJ1280" s="82"/>
      <c r="AK1280" s="82"/>
      <c r="AL1280" s="82"/>
      <c r="AM1280" s="82"/>
      <c r="AN1280" s="82"/>
      <c r="AO1280" s="82"/>
      <c r="AP1280" s="82"/>
      <c r="AQ1280" s="82"/>
      <c r="AR1280" s="82"/>
      <c r="AS1280" s="82"/>
      <c r="AT1280" s="82"/>
      <c r="AU1280" s="82"/>
    </row>
    <row r="1281" spans="1:47" s="47" customFormat="1">
      <c r="A1281" s="76"/>
      <c r="O1281" s="82"/>
      <c r="P1281" s="82"/>
      <c r="Q1281" s="82"/>
      <c r="R1281" s="82"/>
      <c r="S1281" s="82"/>
      <c r="T1281" s="82"/>
      <c r="U1281" s="82"/>
      <c r="V1281" s="82"/>
      <c r="W1281" s="82"/>
      <c r="X1281" s="82"/>
      <c r="Y1281" s="82"/>
      <c r="Z1281" s="82"/>
      <c r="AA1281" s="82"/>
      <c r="AB1281" s="82"/>
      <c r="AC1281" s="82"/>
      <c r="AD1281" s="82"/>
      <c r="AE1281" s="82"/>
      <c r="AF1281" s="82"/>
      <c r="AG1281" s="82"/>
      <c r="AH1281" s="82"/>
      <c r="AI1281" s="82"/>
      <c r="AJ1281" s="82"/>
      <c r="AK1281" s="82"/>
      <c r="AL1281" s="82"/>
      <c r="AM1281" s="82"/>
      <c r="AN1281" s="82"/>
      <c r="AO1281" s="82"/>
      <c r="AP1281" s="82"/>
      <c r="AQ1281" s="82"/>
      <c r="AR1281" s="82"/>
      <c r="AS1281" s="82"/>
      <c r="AT1281" s="82"/>
      <c r="AU1281" s="82"/>
    </row>
    <row r="1282" spans="1:47" s="47" customFormat="1">
      <c r="A1282" s="76"/>
      <c r="O1282" s="82"/>
      <c r="P1282" s="82"/>
      <c r="Q1282" s="82"/>
      <c r="R1282" s="82"/>
      <c r="S1282" s="82"/>
      <c r="T1282" s="82"/>
      <c r="U1282" s="82"/>
      <c r="V1282" s="82"/>
      <c r="W1282" s="82"/>
      <c r="X1282" s="82"/>
      <c r="Y1282" s="82"/>
      <c r="Z1282" s="82"/>
      <c r="AA1282" s="82"/>
      <c r="AB1282" s="82"/>
      <c r="AC1282" s="82"/>
      <c r="AD1282" s="82"/>
      <c r="AE1282" s="82"/>
      <c r="AF1282" s="82"/>
      <c r="AG1282" s="82"/>
      <c r="AH1282" s="82"/>
      <c r="AI1282" s="82"/>
      <c r="AJ1282" s="82"/>
      <c r="AK1282" s="82"/>
      <c r="AL1282" s="82"/>
      <c r="AM1282" s="82"/>
      <c r="AN1282" s="82"/>
      <c r="AO1282" s="82"/>
      <c r="AP1282" s="82"/>
      <c r="AQ1282" s="82"/>
      <c r="AR1282" s="82"/>
      <c r="AS1282" s="82"/>
      <c r="AT1282" s="82"/>
      <c r="AU1282" s="82"/>
    </row>
    <row r="1283" spans="1:47" s="47" customFormat="1">
      <c r="A1283" s="76"/>
      <c r="O1283" s="82"/>
      <c r="P1283" s="82"/>
      <c r="Q1283" s="82"/>
      <c r="R1283" s="82"/>
      <c r="S1283" s="82"/>
      <c r="T1283" s="82"/>
      <c r="U1283" s="82"/>
      <c r="V1283" s="82"/>
      <c r="W1283" s="82"/>
      <c r="X1283" s="82"/>
      <c r="Y1283" s="82"/>
      <c r="Z1283" s="82"/>
      <c r="AA1283" s="82"/>
      <c r="AB1283" s="82"/>
      <c r="AC1283" s="82"/>
      <c r="AD1283" s="82"/>
      <c r="AE1283" s="82"/>
      <c r="AF1283" s="82"/>
      <c r="AG1283" s="82"/>
      <c r="AH1283" s="82"/>
      <c r="AI1283" s="82"/>
      <c r="AJ1283" s="82"/>
      <c r="AK1283" s="82"/>
      <c r="AL1283" s="82"/>
      <c r="AM1283" s="82"/>
      <c r="AN1283" s="82"/>
      <c r="AO1283" s="82"/>
      <c r="AP1283" s="82"/>
      <c r="AQ1283" s="82"/>
      <c r="AR1283" s="82"/>
      <c r="AS1283" s="82"/>
      <c r="AT1283" s="82"/>
      <c r="AU1283" s="82"/>
    </row>
    <row r="1284" spans="1:47" s="47" customFormat="1">
      <c r="A1284" s="76"/>
      <c r="O1284" s="82"/>
      <c r="P1284" s="82"/>
      <c r="Q1284" s="82"/>
      <c r="R1284" s="82"/>
      <c r="S1284" s="82"/>
      <c r="T1284" s="82"/>
      <c r="U1284" s="82"/>
      <c r="V1284" s="82"/>
      <c r="W1284" s="82"/>
      <c r="X1284" s="82"/>
      <c r="Y1284" s="82"/>
      <c r="Z1284" s="82"/>
      <c r="AA1284" s="82"/>
      <c r="AB1284" s="82"/>
      <c r="AC1284" s="82"/>
      <c r="AD1284" s="82"/>
      <c r="AE1284" s="82"/>
      <c r="AF1284" s="82"/>
      <c r="AG1284" s="82"/>
      <c r="AH1284" s="82"/>
      <c r="AI1284" s="82"/>
      <c r="AJ1284" s="82"/>
      <c r="AK1284" s="82"/>
      <c r="AL1284" s="82"/>
      <c r="AM1284" s="82"/>
      <c r="AN1284" s="82"/>
      <c r="AO1284" s="82"/>
      <c r="AP1284" s="82"/>
      <c r="AQ1284" s="82"/>
      <c r="AR1284" s="82"/>
      <c r="AS1284" s="82"/>
      <c r="AT1284" s="82"/>
      <c r="AU1284" s="82"/>
    </row>
    <row r="1285" spans="1:47" s="47" customFormat="1">
      <c r="A1285" s="76"/>
      <c r="O1285" s="82"/>
      <c r="P1285" s="82"/>
      <c r="Q1285" s="82"/>
      <c r="R1285" s="82"/>
      <c r="S1285" s="82"/>
      <c r="T1285" s="82"/>
      <c r="U1285" s="82"/>
      <c r="V1285" s="82"/>
      <c r="W1285" s="82"/>
      <c r="X1285" s="82"/>
      <c r="Y1285" s="82"/>
      <c r="Z1285" s="82"/>
      <c r="AA1285" s="82"/>
      <c r="AB1285" s="82"/>
      <c r="AC1285" s="82"/>
      <c r="AD1285" s="82"/>
      <c r="AE1285" s="82"/>
      <c r="AF1285" s="82"/>
      <c r="AG1285" s="82"/>
      <c r="AH1285" s="82"/>
      <c r="AI1285" s="82"/>
      <c r="AJ1285" s="82"/>
      <c r="AK1285" s="82"/>
      <c r="AL1285" s="82"/>
      <c r="AM1285" s="82"/>
      <c r="AN1285" s="82"/>
      <c r="AO1285" s="82"/>
      <c r="AP1285" s="82"/>
      <c r="AQ1285" s="82"/>
      <c r="AR1285" s="82"/>
      <c r="AS1285" s="82"/>
      <c r="AT1285" s="82"/>
      <c r="AU1285" s="82"/>
    </row>
    <row r="1286" spans="1:47" s="47" customFormat="1">
      <c r="A1286" s="76"/>
      <c r="O1286" s="82"/>
      <c r="P1286" s="82"/>
      <c r="Q1286" s="82"/>
      <c r="R1286" s="82"/>
      <c r="S1286" s="82"/>
      <c r="T1286" s="82"/>
      <c r="U1286" s="82"/>
      <c r="V1286" s="82"/>
      <c r="W1286" s="82"/>
      <c r="X1286" s="82"/>
      <c r="Y1286" s="82"/>
      <c r="Z1286" s="82"/>
      <c r="AA1286" s="82"/>
      <c r="AB1286" s="82"/>
      <c r="AC1286" s="82"/>
      <c r="AD1286" s="82"/>
      <c r="AE1286" s="82"/>
      <c r="AF1286" s="82"/>
      <c r="AG1286" s="82"/>
      <c r="AH1286" s="82"/>
      <c r="AI1286" s="82"/>
      <c r="AJ1286" s="82"/>
      <c r="AK1286" s="82"/>
      <c r="AL1286" s="82"/>
      <c r="AM1286" s="82"/>
      <c r="AN1286" s="82"/>
      <c r="AO1286" s="82"/>
      <c r="AP1286" s="82"/>
      <c r="AQ1286" s="82"/>
      <c r="AR1286" s="82"/>
      <c r="AS1286" s="82"/>
      <c r="AT1286" s="82"/>
      <c r="AU1286" s="82"/>
    </row>
    <row r="1287" spans="1:47" s="47" customFormat="1">
      <c r="A1287" s="76"/>
      <c r="O1287" s="82"/>
      <c r="P1287" s="82"/>
      <c r="Q1287" s="82"/>
      <c r="R1287" s="82"/>
      <c r="S1287" s="82"/>
      <c r="T1287" s="82"/>
      <c r="U1287" s="82"/>
      <c r="V1287" s="82"/>
      <c r="W1287" s="82"/>
      <c r="X1287" s="82"/>
      <c r="Y1287" s="82"/>
      <c r="Z1287" s="82"/>
      <c r="AA1287" s="82"/>
      <c r="AB1287" s="82"/>
      <c r="AC1287" s="82"/>
      <c r="AD1287" s="82"/>
      <c r="AE1287" s="82"/>
      <c r="AF1287" s="82"/>
      <c r="AG1287" s="82"/>
      <c r="AH1287" s="82"/>
      <c r="AI1287" s="82"/>
      <c r="AJ1287" s="82"/>
      <c r="AK1287" s="82"/>
      <c r="AL1287" s="82"/>
      <c r="AM1287" s="82"/>
      <c r="AN1287" s="82"/>
      <c r="AO1287" s="82"/>
      <c r="AP1287" s="82"/>
      <c r="AQ1287" s="82"/>
      <c r="AR1287" s="82"/>
      <c r="AS1287" s="82"/>
      <c r="AT1287" s="82"/>
      <c r="AU1287" s="82"/>
    </row>
    <row r="1288" spans="1:47" s="47" customFormat="1">
      <c r="A1288" s="76"/>
      <c r="O1288" s="82"/>
      <c r="P1288" s="82"/>
      <c r="Q1288" s="82"/>
      <c r="R1288" s="82"/>
      <c r="S1288" s="82"/>
      <c r="T1288" s="82"/>
      <c r="U1288" s="82"/>
      <c r="V1288" s="82"/>
      <c r="W1288" s="82"/>
      <c r="X1288" s="82"/>
      <c r="Y1288" s="82"/>
      <c r="Z1288" s="82"/>
      <c r="AA1288" s="82"/>
      <c r="AB1288" s="82"/>
      <c r="AC1288" s="82"/>
      <c r="AD1288" s="82"/>
      <c r="AE1288" s="82"/>
      <c r="AF1288" s="82"/>
      <c r="AG1288" s="82"/>
      <c r="AH1288" s="82"/>
      <c r="AI1288" s="82"/>
      <c r="AJ1288" s="82"/>
      <c r="AK1288" s="82"/>
      <c r="AL1288" s="82"/>
      <c r="AM1288" s="82"/>
      <c r="AN1288" s="82"/>
      <c r="AO1288" s="82"/>
      <c r="AP1288" s="82"/>
      <c r="AQ1288" s="82"/>
      <c r="AR1288" s="82"/>
      <c r="AS1288" s="82"/>
      <c r="AT1288" s="82"/>
      <c r="AU1288" s="82"/>
    </row>
    <row r="1289" spans="1:47" s="47" customFormat="1">
      <c r="A1289" s="76"/>
      <c r="O1289" s="82"/>
      <c r="P1289" s="82"/>
      <c r="Q1289" s="82"/>
      <c r="R1289" s="82"/>
      <c r="S1289" s="82"/>
      <c r="T1289" s="82"/>
      <c r="U1289" s="82"/>
      <c r="V1289" s="82"/>
      <c r="W1289" s="82"/>
      <c r="X1289" s="82"/>
      <c r="Y1289" s="82"/>
      <c r="Z1289" s="82"/>
      <c r="AA1289" s="82"/>
      <c r="AB1289" s="82"/>
      <c r="AC1289" s="82"/>
      <c r="AD1289" s="82"/>
      <c r="AE1289" s="82"/>
      <c r="AF1289" s="82"/>
      <c r="AG1289" s="82"/>
      <c r="AH1289" s="82"/>
      <c r="AI1289" s="82"/>
      <c r="AJ1289" s="82"/>
      <c r="AK1289" s="82"/>
      <c r="AL1289" s="82"/>
      <c r="AM1289" s="82"/>
      <c r="AN1289" s="82"/>
      <c r="AO1289" s="82"/>
      <c r="AP1289" s="82"/>
      <c r="AQ1289" s="82"/>
      <c r="AR1289" s="82"/>
      <c r="AS1289" s="82"/>
      <c r="AT1289" s="82"/>
      <c r="AU1289" s="82"/>
    </row>
    <row r="1290" spans="1:47" s="47" customFormat="1">
      <c r="A1290" s="76"/>
      <c r="O1290" s="82"/>
      <c r="P1290" s="82"/>
      <c r="Q1290" s="82"/>
      <c r="R1290" s="82"/>
      <c r="S1290" s="82"/>
      <c r="T1290" s="82"/>
      <c r="U1290" s="82"/>
      <c r="V1290" s="82"/>
      <c r="W1290" s="82"/>
      <c r="X1290" s="82"/>
      <c r="Y1290" s="82"/>
      <c r="Z1290" s="82"/>
      <c r="AA1290" s="82"/>
      <c r="AB1290" s="82"/>
      <c r="AC1290" s="82"/>
      <c r="AD1290" s="82"/>
      <c r="AE1290" s="82"/>
      <c r="AF1290" s="82"/>
      <c r="AG1290" s="82"/>
      <c r="AH1290" s="82"/>
      <c r="AI1290" s="82"/>
      <c r="AJ1290" s="82"/>
      <c r="AK1290" s="82"/>
      <c r="AL1290" s="82"/>
      <c r="AM1290" s="82"/>
      <c r="AN1290" s="82"/>
      <c r="AO1290" s="82"/>
      <c r="AP1290" s="82"/>
      <c r="AQ1290" s="82"/>
      <c r="AR1290" s="82"/>
      <c r="AS1290" s="82"/>
      <c r="AT1290" s="82"/>
      <c r="AU1290" s="82"/>
    </row>
    <row r="1291" spans="1:47" s="47" customFormat="1">
      <c r="A1291" s="76"/>
      <c r="O1291" s="82"/>
      <c r="P1291" s="82"/>
      <c r="Q1291" s="82"/>
      <c r="R1291" s="82"/>
      <c r="S1291" s="82"/>
      <c r="T1291" s="82"/>
      <c r="U1291" s="82"/>
      <c r="V1291" s="82"/>
      <c r="W1291" s="82"/>
      <c r="X1291" s="82"/>
      <c r="Y1291" s="82"/>
      <c r="Z1291" s="82"/>
      <c r="AA1291" s="82"/>
      <c r="AB1291" s="82"/>
      <c r="AC1291" s="82"/>
      <c r="AD1291" s="82"/>
      <c r="AE1291" s="82"/>
      <c r="AF1291" s="82"/>
      <c r="AG1291" s="82"/>
      <c r="AH1291" s="82"/>
      <c r="AI1291" s="82"/>
      <c r="AJ1291" s="82"/>
      <c r="AK1291" s="82"/>
      <c r="AL1291" s="82"/>
      <c r="AM1291" s="82"/>
      <c r="AN1291" s="82"/>
      <c r="AO1291" s="82"/>
      <c r="AP1291" s="82"/>
      <c r="AQ1291" s="82"/>
      <c r="AR1291" s="82"/>
      <c r="AS1291" s="82"/>
      <c r="AT1291" s="82"/>
      <c r="AU1291" s="82"/>
    </row>
    <row r="1292" spans="1:47" s="47" customFormat="1">
      <c r="A1292" s="76"/>
      <c r="O1292" s="82"/>
      <c r="P1292" s="82"/>
      <c r="Q1292" s="82"/>
      <c r="R1292" s="82"/>
      <c r="S1292" s="82"/>
      <c r="T1292" s="82"/>
      <c r="U1292" s="82"/>
      <c r="V1292" s="82"/>
      <c r="W1292" s="82"/>
      <c r="X1292" s="82"/>
      <c r="Y1292" s="82"/>
      <c r="Z1292" s="82"/>
      <c r="AA1292" s="82"/>
      <c r="AB1292" s="82"/>
      <c r="AC1292" s="82"/>
      <c r="AD1292" s="82"/>
      <c r="AE1292" s="82"/>
      <c r="AF1292" s="82"/>
      <c r="AG1292" s="82"/>
      <c r="AH1292" s="82"/>
      <c r="AI1292" s="82"/>
      <c r="AJ1292" s="82"/>
      <c r="AK1292" s="82"/>
      <c r="AL1292" s="82"/>
      <c r="AM1292" s="82"/>
      <c r="AN1292" s="82"/>
      <c r="AO1292" s="82"/>
      <c r="AP1292" s="82"/>
      <c r="AQ1292" s="82"/>
      <c r="AR1292" s="82"/>
      <c r="AS1292" s="82"/>
      <c r="AT1292" s="82"/>
      <c r="AU1292" s="82"/>
    </row>
    <row r="1293" spans="1:47" s="47" customFormat="1">
      <c r="A1293" s="76"/>
      <c r="O1293" s="82"/>
      <c r="P1293" s="82"/>
      <c r="Q1293" s="82"/>
      <c r="R1293" s="82"/>
      <c r="S1293" s="82"/>
      <c r="T1293" s="82"/>
      <c r="U1293" s="82"/>
      <c r="V1293" s="82"/>
      <c r="W1293" s="82"/>
      <c r="X1293" s="82"/>
      <c r="Y1293" s="82"/>
      <c r="Z1293" s="82"/>
      <c r="AA1293" s="82"/>
      <c r="AB1293" s="82"/>
      <c r="AC1293" s="82"/>
      <c r="AD1293" s="82"/>
      <c r="AE1293" s="82"/>
      <c r="AF1293" s="82"/>
      <c r="AG1293" s="82"/>
      <c r="AH1293" s="82"/>
      <c r="AI1293" s="82"/>
      <c r="AJ1293" s="82"/>
      <c r="AK1293" s="82"/>
      <c r="AL1293" s="82"/>
      <c r="AM1293" s="82"/>
      <c r="AN1293" s="82"/>
      <c r="AO1293" s="82"/>
      <c r="AP1293" s="82"/>
      <c r="AQ1293" s="82"/>
      <c r="AR1293" s="82"/>
      <c r="AS1293" s="82"/>
      <c r="AT1293" s="82"/>
      <c r="AU1293" s="82"/>
    </row>
    <row r="1294" spans="1:47" s="47" customFormat="1">
      <c r="A1294" s="76"/>
      <c r="O1294" s="82"/>
      <c r="P1294" s="82"/>
      <c r="Q1294" s="82"/>
      <c r="R1294" s="82"/>
      <c r="S1294" s="82"/>
      <c r="T1294" s="82"/>
      <c r="U1294" s="82"/>
      <c r="V1294" s="82"/>
      <c r="W1294" s="82"/>
      <c r="X1294" s="82"/>
      <c r="Y1294" s="82"/>
      <c r="Z1294" s="82"/>
      <c r="AA1294" s="82"/>
      <c r="AB1294" s="82"/>
      <c r="AC1294" s="82"/>
      <c r="AD1294" s="82"/>
      <c r="AE1294" s="82"/>
      <c r="AF1294" s="82"/>
      <c r="AG1294" s="82"/>
      <c r="AH1294" s="82"/>
      <c r="AI1294" s="82"/>
      <c r="AJ1294" s="82"/>
      <c r="AK1294" s="82"/>
      <c r="AL1294" s="82"/>
      <c r="AM1294" s="82"/>
      <c r="AN1294" s="82"/>
      <c r="AO1294" s="82"/>
      <c r="AP1294" s="82"/>
      <c r="AQ1294" s="82"/>
      <c r="AR1294" s="82"/>
      <c r="AS1294" s="82"/>
      <c r="AT1294" s="82"/>
      <c r="AU1294" s="82"/>
    </row>
    <row r="1295" spans="1:47" s="47" customFormat="1">
      <c r="A1295" s="76"/>
      <c r="O1295" s="82"/>
      <c r="P1295" s="82"/>
      <c r="Q1295" s="82"/>
      <c r="R1295" s="82"/>
      <c r="S1295" s="82"/>
      <c r="T1295" s="82"/>
      <c r="U1295" s="82"/>
      <c r="V1295" s="82"/>
      <c r="W1295" s="82"/>
      <c r="X1295" s="82"/>
      <c r="Y1295" s="82"/>
      <c r="Z1295" s="82"/>
      <c r="AA1295" s="82"/>
      <c r="AB1295" s="82"/>
      <c r="AC1295" s="82"/>
      <c r="AD1295" s="82"/>
      <c r="AE1295" s="82"/>
      <c r="AF1295" s="82"/>
      <c r="AG1295" s="82"/>
      <c r="AH1295" s="82"/>
      <c r="AI1295" s="82"/>
      <c r="AJ1295" s="82"/>
      <c r="AK1295" s="82"/>
      <c r="AL1295" s="82"/>
      <c r="AM1295" s="82"/>
      <c r="AN1295" s="82"/>
      <c r="AO1295" s="82"/>
      <c r="AP1295" s="82"/>
      <c r="AQ1295" s="82"/>
      <c r="AR1295" s="82"/>
      <c r="AS1295" s="82"/>
      <c r="AT1295" s="82"/>
      <c r="AU1295" s="82"/>
    </row>
    <row r="1296" spans="1:47" s="47" customFormat="1">
      <c r="A1296" s="76"/>
      <c r="O1296" s="82"/>
      <c r="P1296" s="82"/>
      <c r="Q1296" s="82"/>
      <c r="R1296" s="82"/>
      <c r="S1296" s="82"/>
      <c r="T1296" s="82"/>
      <c r="U1296" s="82"/>
      <c r="V1296" s="82"/>
      <c r="W1296" s="82"/>
      <c r="X1296" s="82"/>
      <c r="Y1296" s="82"/>
      <c r="Z1296" s="82"/>
      <c r="AA1296" s="82"/>
      <c r="AB1296" s="82"/>
      <c r="AC1296" s="82"/>
      <c r="AD1296" s="82"/>
      <c r="AE1296" s="82"/>
      <c r="AF1296" s="82"/>
      <c r="AG1296" s="82"/>
      <c r="AH1296" s="82"/>
      <c r="AI1296" s="82"/>
      <c r="AJ1296" s="82"/>
      <c r="AK1296" s="82"/>
      <c r="AL1296" s="82"/>
      <c r="AM1296" s="82"/>
      <c r="AN1296" s="82"/>
      <c r="AO1296" s="82"/>
      <c r="AP1296" s="82"/>
      <c r="AQ1296" s="82"/>
      <c r="AR1296" s="82"/>
      <c r="AS1296" s="82"/>
      <c r="AT1296" s="82"/>
      <c r="AU1296" s="82"/>
    </row>
    <row r="1297" spans="1:47" s="47" customFormat="1">
      <c r="A1297" s="76"/>
      <c r="O1297" s="82"/>
      <c r="P1297" s="82"/>
      <c r="Q1297" s="82"/>
      <c r="R1297" s="82"/>
      <c r="S1297" s="82"/>
      <c r="T1297" s="82"/>
      <c r="U1297" s="82"/>
      <c r="V1297" s="82"/>
      <c r="W1297" s="82"/>
      <c r="X1297" s="82"/>
      <c r="Y1297" s="82"/>
      <c r="Z1297" s="82"/>
      <c r="AA1297" s="82"/>
      <c r="AB1297" s="82"/>
      <c r="AC1297" s="82"/>
      <c r="AD1297" s="82"/>
      <c r="AE1297" s="82"/>
      <c r="AF1297" s="82"/>
      <c r="AG1297" s="82"/>
      <c r="AH1297" s="82"/>
      <c r="AI1297" s="82"/>
      <c r="AJ1297" s="82"/>
      <c r="AK1297" s="82"/>
      <c r="AL1297" s="82"/>
      <c r="AM1297" s="82"/>
      <c r="AN1297" s="82"/>
      <c r="AO1297" s="82"/>
      <c r="AP1297" s="82"/>
      <c r="AQ1297" s="82"/>
      <c r="AR1297" s="82"/>
      <c r="AS1297" s="82"/>
      <c r="AT1297" s="82"/>
      <c r="AU1297" s="82"/>
    </row>
    <row r="1298" spans="1:47" s="47" customFormat="1">
      <c r="A1298" s="76"/>
      <c r="O1298" s="82"/>
      <c r="P1298" s="82"/>
      <c r="Q1298" s="82"/>
      <c r="R1298" s="82"/>
      <c r="S1298" s="82"/>
      <c r="T1298" s="82"/>
      <c r="U1298" s="82"/>
      <c r="V1298" s="82"/>
      <c r="W1298" s="82"/>
      <c r="X1298" s="82"/>
      <c r="Y1298" s="82"/>
      <c r="Z1298" s="82"/>
      <c r="AA1298" s="82"/>
      <c r="AB1298" s="82"/>
      <c r="AC1298" s="82"/>
      <c r="AD1298" s="82"/>
      <c r="AE1298" s="82"/>
      <c r="AF1298" s="82"/>
      <c r="AG1298" s="82"/>
      <c r="AH1298" s="82"/>
      <c r="AI1298" s="82"/>
      <c r="AJ1298" s="82"/>
      <c r="AK1298" s="82"/>
      <c r="AL1298" s="82"/>
      <c r="AM1298" s="82"/>
      <c r="AN1298" s="82"/>
      <c r="AO1298" s="82"/>
      <c r="AP1298" s="82"/>
      <c r="AQ1298" s="82"/>
      <c r="AR1298" s="82"/>
      <c r="AS1298" s="82"/>
      <c r="AT1298" s="82"/>
      <c r="AU1298" s="82"/>
    </row>
    <row r="1299" spans="1:47" s="47" customFormat="1">
      <c r="A1299" s="76"/>
      <c r="O1299" s="82"/>
      <c r="P1299" s="82"/>
      <c r="Q1299" s="82"/>
      <c r="R1299" s="82"/>
      <c r="S1299" s="82"/>
      <c r="T1299" s="82"/>
      <c r="U1299" s="82"/>
      <c r="V1299" s="82"/>
      <c r="W1299" s="82"/>
      <c r="X1299" s="82"/>
      <c r="Y1299" s="82"/>
      <c r="Z1299" s="82"/>
      <c r="AA1299" s="82"/>
      <c r="AB1299" s="82"/>
      <c r="AC1299" s="82"/>
      <c r="AD1299" s="82"/>
      <c r="AE1299" s="82"/>
      <c r="AF1299" s="82"/>
      <c r="AG1299" s="82"/>
      <c r="AH1299" s="82"/>
      <c r="AI1299" s="82"/>
      <c r="AJ1299" s="82"/>
      <c r="AK1299" s="82"/>
      <c r="AL1299" s="82"/>
      <c r="AM1299" s="82"/>
      <c r="AN1299" s="82"/>
      <c r="AO1299" s="82"/>
      <c r="AP1299" s="82"/>
      <c r="AQ1299" s="82"/>
      <c r="AR1299" s="82"/>
      <c r="AS1299" s="82"/>
      <c r="AT1299" s="82"/>
      <c r="AU1299" s="82"/>
    </row>
    <row r="1300" spans="1:47" s="47" customFormat="1">
      <c r="A1300" s="76"/>
      <c r="O1300" s="82"/>
      <c r="P1300" s="82"/>
      <c r="Q1300" s="82"/>
      <c r="R1300" s="82"/>
      <c r="S1300" s="82"/>
      <c r="T1300" s="82"/>
      <c r="U1300" s="82"/>
      <c r="V1300" s="82"/>
      <c r="W1300" s="82"/>
      <c r="X1300" s="82"/>
      <c r="Y1300" s="82"/>
      <c r="Z1300" s="82"/>
      <c r="AA1300" s="82"/>
      <c r="AB1300" s="82"/>
      <c r="AC1300" s="82"/>
      <c r="AD1300" s="82"/>
      <c r="AE1300" s="82"/>
      <c r="AF1300" s="82"/>
      <c r="AG1300" s="82"/>
      <c r="AH1300" s="82"/>
      <c r="AI1300" s="82"/>
      <c r="AJ1300" s="82"/>
      <c r="AK1300" s="82"/>
      <c r="AL1300" s="82"/>
      <c r="AM1300" s="82"/>
      <c r="AN1300" s="82"/>
      <c r="AO1300" s="82"/>
      <c r="AP1300" s="82"/>
      <c r="AQ1300" s="82"/>
      <c r="AR1300" s="82"/>
      <c r="AS1300" s="82"/>
      <c r="AT1300" s="82"/>
      <c r="AU1300" s="82"/>
    </row>
    <row r="1301" spans="1:47" s="47" customFormat="1">
      <c r="A1301" s="76"/>
      <c r="O1301" s="82"/>
      <c r="P1301" s="82"/>
      <c r="Q1301" s="82"/>
      <c r="R1301" s="82"/>
      <c r="S1301" s="82"/>
      <c r="T1301" s="82"/>
      <c r="U1301" s="82"/>
      <c r="V1301" s="82"/>
      <c r="W1301" s="82"/>
      <c r="X1301" s="82"/>
      <c r="Y1301" s="82"/>
      <c r="Z1301" s="82"/>
      <c r="AA1301" s="82"/>
      <c r="AB1301" s="82"/>
      <c r="AC1301" s="82"/>
      <c r="AD1301" s="82"/>
      <c r="AE1301" s="82"/>
      <c r="AF1301" s="82"/>
      <c r="AG1301" s="82"/>
      <c r="AH1301" s="82"/>
      <c r="AI1301" s="82"/>
      <c r="AJ1301" s="82"/>
      <c r="AK1301" s="82"/>
      <c r="AL1301" s="82"/>
      <c r="AM1301" s="82"/>
      <c r="AN1301" s="82"/>
      <c r="AO1301" s="82"/>
      <c r="AP1301" s="82"/>
      <c r="AQ1301" s="82"/>
      <c r="AR1301" s="82"/>
      <c r="AS1301" s="82"/>
      <c r="AT1301" s="82"/>
      <c r="AU1301" s="82"/>
    </row>
    <row r="1302" spans="1:47" s="47" customFormat="1">
      <c r="A1302" s="76"/>
      <c r="O1302" s="82"/>
      <c r="P1302" s="82"/>
      <c r="Q1302" s="82"/>
      <c r="R1302" s="82"/>
      <c r="S1302" s="82"/>
      <c r="T1302" s="82"/>
      <c r="U1302" s="82"/>
      <c r="V1302" s="82"/>
      <c r="W1302" s="82"/>
      <c r="X1302" s="82"/>
      <c r="Y1302" s="82"/>
      <c r="Z1302" s="82"/>
      <c r="AA1302" s="82"/>
      <c r="AB1302" s="82"/>
      <c r="AC1302" s="82"/>
      <c r="AD1302" s="82"/>
      <c r="AE1302" s="82"/>
      <c r="AF1302" s="82"/>
      <c r="AG1302" s="82"/>
      <c r="AH1302" s="82"/>
      <c r="AI1302" s="82"/>
      <c r="AJ1302" s="82"/>
      <c r="AK1302" s="82"/>
      <c r="AL1302" s="82"/>
      <c r="AM1302" s="82"/>
      <c r="AN1302" s="82"/>
      <c r="AO1302" s="82"/>
      <c r="AP1302" s="82"/>
      <c r="AQ1302" s="82"/>
      <c r="AR1302" s="82"/>
      <c r="AS1302" s="82"/>
      <c r="AT1302" s="82"/>
      <c r="AU1302" s="82"/>
    </row>
    <row r="1303" spans="1:47" s="47" customFormat="1">
      <c r="A1303" s="76"/>
      <c r="O1303" s="82"/>
      <c r="P1303" s="82"/>
      <c r="Q1303" s="82"/>
      <c r="R1303" s="82"/>
      <c r="S1303" s="82"/>
      <c r="T1303" s="82"/>
      <c r="U1303" s="82"/>
      <c r="V1303" s="82"/>
      <c r="W1303" s="82"/>
      <c r="X1303" s="82"/>
      <c r="Y1303" s="82"/>
      <c r="Z1303" s="82"/>
      <c r="AA1303" s="82"/>
      <c r="AB1303" s="82"/>
      <c r="AC1303" s="82"/>
      <c r="AD1303" s="82"/>
      <c r="AE1303" s="82"/>
      <c r="AF1303" s="82"/>
      <c r="AG1303" s="82"/>
      <c r="AH1303" s="82"/>
      <c r="AI1303" s="82"/>
      <c r="AJ1303" s="82"/>
      <c r="AK1303" s="82"/>
      <c r="AL1303" s="82"/>
      <c r="AM1303" s="82"/>
      <c r="AN1303" s="82"/>
      <c r="AO1303" s="82"/>
      <c r="AP1303" s="82"/>
      <c r="AQ1303" s="82"/>
      <c r="AR1303" s="82"/>
      <c r="AS1303" s="82"/>
      <c r="AT1303" s="82"/>
      <c r="AU1303" s="82"/>
    </row>
    <row r="1304" spans="1:47" s="47" customFormat="1">
      <c r="A1304" s="76"/>
      <c r="O1304" s="82"/>
      <c r="P1304" s="82"/>
      <c r="Q1304" s="82"/>
      <c r="R1304" s="82"/>
      <c r="S1304" s="82"/>
      <c r="T1304" s="82"/>
      <c r="U1304" s="82"/>
      <c r="V1304" s="82"/>
      <c r="W1304" s="82"/>
      <c r="X1304" s="82"/>
      <c r="Y1304" s="82"/>
      <c r="Z1304" s="82"/>
      <c r="AA1304" s="82"/>
      <c r="AB1304" s="82"/>
      <c r="AC1304" s="82"/>
      <c r="AD1304" s="82"/>
      <c r="AE1304" s="82"/>
      <c r="AF1304" s="82"/>
      <c r="AG1304" s="82"/>
      <c r="AH1304" s="82"/>
      <c r="AI1304" s="82"/>
      <c r="AJ1304" s="82"/>
      <c r="AK1304" s="82"/>
      <c r="AL1304" s="82"/>
      <c r="AM1304" s="82"/>
      <c r="AN1304" s="82"/>
      <c r="AO1304" s="82"/>
      <c r="AP1304" s="82"/>
      <c r="AQ1304" s="82"/>
      <c r="AR1304" s="82"/>
      <c r="AS1304" s="82"/>
      <c r="AT1304" s="82"/>
      <c r="AU1304" s="82"/>
    </row>
    <row r="1305" spans="1:47" s="47" customFormat="1">
      <c r="A1305" s="76"/>
      <c r="O1305" s="82"/>
      <c r="P1305" s="82"/>
      <c r="Q1305" s="82"/>
      <c r="R1305" s="82"/>
      <c r="S1305" s="82"/>
      <c r="T1305" s="82"/>
      <c r="U1305" s="82"/>
      <c r="V1305" s="82"/>
      <c r="W1305" s="82"/>
      <c r="X1305" s="82"/>
      <c r="Y1305" s="82"/>
      <c r="Z1305" s="82"/>
      <c r="AA1305" s="82"/>
      <c r="AB1305" s="82"/>
      <c r="AC1305" s="82"/>
      <c r="AD1305" s="82"/>
      <c r="AE1305" s="82"/>
      <c r="AF1305" s="82"/>
      <c r="AG1305" s="82"/>
      <c r="AH1305" s="82"/>
      <c r="AI1305" s="82"/>
      <c r="AJ1305" s="82"/>
      <c r="AK1305" s="82"/>
      <c r="AL1305" s="82"/>
      <c r="AM1305" s="82"/>
      <c r="AN1305" s="82"/>
      <c r="AO1305" s="82"/>
      <c r="AP1305" s="82"/>
      <c r="AQ1305" s="82"/>
      <c r="AR1305" s="82"/>
      <c r="AS1305" s="82"/>
      <c r="AT1305" s="82"/>
      <c r="AU1305" s="82"/>
    </row>
    <row r="1306" spans="1:47" s="47" customFormat="1">
      <c r="A1306" s="76"/>
      <c r="O1306" s="82"/>
      <c r="P1306" s="82"/>
      <c r="Q1306" s="82"/>
      <c r="R1306" s="82"/>
      <c r="S1306" s="82"/>
      <c r="T1306" s="82"/>
      <c r="U1306" s="82"/>
      <c r="V1306" s="82"/>
      <c r="W1306" s="82"/>
      <c r="X1306" s="82"/>
      <c r="Y1306" s="82"/>
      <c r="Z1306" s="82"/>
      <c r="AA1306" s="82"/>
      <c r="AB1306" s="82"/>
      <c r="AC1306" s="82"/>
      <c r="AD1306" s="82"/>
      <c r="AE1306" s="82"/>
      <c r="AF1306" s="82"/>
      <c r="AG1306" s="82"/>
      <c r="AH1306" s="82"/>
      <c r="AI1306" s="82"/>
      <c r="AJ1306" s="82"/>
      <c r="AK1306" s="82"/>
      <c r="AL1306" s="82"/>
      <c r="AM1306" s="82"/>
      <c r="AN1306" s="82"/>
      <c r="AO1306" s="82"/>
      <c r="AP1306" s="82"/>
      <c r="AQ1306" s="82"/>
      <c r="AR1306" s="82"/>
      <c r="AS1306" s="82"/>
      <c r="AT1306" s="82"/>
      <c r="AU1306" s="82"/>
    </row>
    <row r="1307" spans="1:47" s="47" customFormat="1">
      <c r="A1307" s="76"/>
      <c r="O1307" s="82"/>
      <c r="P1307" s="82"/>
      <c r="Q1307" s="82"/>
      <c r="R1307" s="82"/>
      <c r="S1307" s="82"/>
      <c r="T1307" s="82"/>
      <c r="U1307" s="82"/>
      <c r="V1307" s="82"/>
      <c r="W1307" s="82"/>
      <c r="X1307" s="82"/>
      <c r="Y1307" s="82"/>
      <c r="Z1307" s="82"/>
      <c r="AA1307" s="82"/>
      <c r="AB1307" s="82"/>
      <c r="AC1307" s="82"/>
      <c r="AD1307" s="82"/>
      <c r="AE1307" s="82"/>
      <c r="AF1307" s="82"/>
      <c r="AG1307" s="82"/>
      <c r="AH1307" s="82"/>
      <c r="AI1307" s="82"/>
      <c r="AJ1307" s="82"/>
      <c r="AK1307" s="82"/>
      <c r="AL1307" s="82"/>
      <c r="AM1307" s="82"/>
      <c r="AN1307" s="82"/>
      <c r="AO1307" s="82"/>
      <c r="AP1307" s="82"/>
      <c r="AQ1307" s="82"/>
      <c r="AR1307" s="82"/>
      <c r="AS1307" s="82"/>
      <c r="AT1307" s="82"/>
      <c r="AU1307" s="82"/>
    </row>
    <row r="1308" spans="1:47" s="47" customFormat="1">
      <c r="A1308" s="76"/>
      <c r="O1308" s="82"/>
      <c r="P1308" s="82"/>
      <c r="Q1308" s="82"/>
      <c r="R1308" s="82"/>
      <c r="S1308" s="82"/>
      <c r="T1308" s="82"/>
      <c r="U1308" s="82"/>
      <c r="V1308" s="82"/>
      <c r="W1308" s="82"/>
      <c r="X1308" s="82"/>
      <c r="Y1308" s="82"/>
      <c r="Z1308" s="82"/>
      <c r="AA1308" s="82"/>
      <c r="AB1308" s="82"/>
      <c r="AC1308" s="82"/>
      <c r="AD1308" s="82"/>
      <c r="AE1308" s="82"/>
      <c r="AF1308" s="82"/>
      <c r="AG1308" s="82"/>
      <c r="AH1308" s="82"/>
      <c r="AI1308" s="82"/>
      <c r="AJ1308" s="82"/>
      <c r="AK1308" s="82"/>
      <c r="AL1308" s="82"/>
      <c r="AM1308" s="82"/>
      <c r="AN1308" s="82"/>
      <c r="AO1308" s="82"/>
      <c r="AP1308" s="82"/>
      <c r="AQ1308" s="82"/>
      <c r="AR1308" s="82"/>
      <c r="AS1308" s="82"/>
      <c r="AT1308" s="82"/>
      <c r="AU1308" s="82"/>
    </row>
    <row r="1309" spans="1:47" s="47" customFormat="1">
      <c r="A1309" s="76"/>
      <c r="O1309" s="82"/>
      <c r="P1309" s="82"/>
      <c r="Q1309" s="82"/>
      <c r="R1309" s="82"/>
      <c r="S1309" s="82"/>
      <c r="T1309" s="82"/>
      <c r="U1309" s="82"/>
      <c r="V1309" s="82"/>
      <c r="W1309" s="82"/>
      <c r="X1309" s="82"/>
      <c r="Y1309" s="82"/>
      <c r="Z1309" s="82"/>
      <c r="AA1309" s="82"/>
      <c r="AB1309" s="82"/>
      <c r="AC1309" s="82"/>
      <c r="AD1309" s="82"/>
      <c r="AE1309" s="82"/>
      <c r="AF1309" s="82"/>
      <c r="AG1309" s="82"/>
      <c r="AH1309" s="82"/>
      <c r="AI1309" s="82"/>
      <c r="AJ1309" s="82"/>
      <c r="AK1309" s="82"/>
      <c r="AL1309" s="82"/>
      <c r="AM1309" s="82"/>
      <c r="AN1309" s="82"/>
      <c r="AO1309" s="82"/>
      <c r="AP1309" s="82"/>
      <c r="AQ1309" s="82"/>
      <c r="AR1309" s="82"/>
      <c r="AS1309" s="82"/>
      <c r="AT1309" s="82"/>
      <c r="AU1309" s="82"/>
    </row>
    <row r="1310" spans="1:47" s="47" customFormat="1">
      <c r="A1310" s="76"/>
      <c r="O1310" s="82"/>
      <c r="P1310" s="82"/>
      <c r="Q1310" s="82"/>
      <c r="R1310" s="82"/>
      <c r="S1310" s="82"/>
      <c r="T1310" s="82"/>
      <c r="U1310" s="82"/>
      <c r="V1310" s="82"/>
      <c r="W1310" s="82"/>
      <c r="X1310" s="82"/>
      <c r="Y1310" s="82"/>
      <c r="Z1310" s="82"/>
      <c r="AA1310" s="82"/>
      <c r="AB1310" s="82"/>
      <c r="AC1310" s="82"/>
      <c r="AD1310" s="82"/>
      <c r="AE1310" s="82"/>
      <c r="AF1310" s="82"/>
      <c r="AG1310" s="82"/>
      <c r="AH1310" s="82"/>
      <c r="AI1310" s="82"/>
      <c r="AJ1310" s="82"/>
      <c r="AK1310" s="82"/>
      <c r="AL1310" s="82"/>
      <c r="AM1310" s="82"/>
      <c r="AN1310" s="82"/>
      <c r="AO1310" s="82"/>
      <c r="AP1310" s="82"/>
      <c r="AQ1310" s="82"/>
      <c r="AR1310" s="82"/>
      <c r="AS1310" s="82"/>
      <c r="AT1310" s="82"/>
      <c r="AU1310" s="82"/>
    </row>
    <row r="1311" spans="1:47" s="47" customFormat="1">
      <c r="A1311" s="76"/>
      <c r="O1311" s="82"/>
      <c r="P1311" s="82"/>
      <c r="Q1311" s="82"/>
      <c r="R1311" s="82"/>
      <c r="S1311" s="82"/>
      <c r="T1311" s="82"/>
      <c r="U1311" s="82"/>
      <c r="V1311" s="82"/>
      <c r="W1311" s="82"/>
      <c r="X1311" s="82"/>
      <c r="Y1311" s="82"/>
      <c r="Z1311" s="82"/>
      <c r="AA1311" s="82"/>
      <c r="AB1311" s="82"/>
      <c r="AC1311" s="82"/>
      <c r="AD1311" s="82"/>
      <c r="AE1311" s="82"/>
      <c r="AF1311" s="82"/>
      <c r="AG1311" s="82"/>
      <c r="AH1311" s="82"/>
      <c r="AI1311" s="82"/>
      <c r="AJ1311" s="82"/>
      <c r="AK1311" s="82"/>
      <c r="AL1311" s="82"/>
      <c r="AM1311" s="82"/>
      <c r="AN1311" s="82"/>
      <c r="AO1311" s="82"/>
      <c r="AP1311" s="82"/>
      <c r="AQ1311" s="82"/>
      <c r="AR1311" s="82"/>
      <c r="AS1311" s="82"/>
      <c r="AT1311" s="82"/>
      <c r="AU1311" s="82"/>
    </row>
    <row r="1312" spans="1:47" s="47" customFormat="1">
      <c r="A1312" s="76"/>
      <c r="O1312" s="82"/>
      <c r="P1312" s="82"/>
      <c r="Q1312" s="82"/>
      <c r="R1312" s="82"/>
      <c r="S1312" s="82"/>
      <c r="T1312" s="82"/>
      <c r="U1312" s="82"/>
      <c r="V1312" s="82"/>
      <c r="W1312" s="82"/>
      <c r="X1312" s="82"/>
      <c r="Y1312" s="82"/>
      <c r="Z1312" s="82"/>
      <c r="AA1312" s="82"/>
      <c r="AB1312" s="82"/>
      <c r="AC1312" s="82"/>
      <c r="AD1312" s="82"/>
      <c r="AE1312" s="82"/>
      <c r="AF1312" s="82"/>
      <c r="AG1312" s="82"/>
      <c r="AH1312" s="82"/>
      <c r="AI1312" s="82"/>
      <c r="AJ1312" s="82"/>
      <c r="AK1312" s="82"/>
      <c r="AL1312" s="82"/>
      <c r="AM1312" s="82"/>
      <c r="AN1312" s="82"/>
      <c r="AO1312" s="82"/>
      <c r="AP1312" s="82"/>
      <c r="AQ1312" s="82"/>
      <c r="AR1312" s="82"/>
      <c r="AS1312" s="82"/>
      <c r="AT1312" s="82"/>
      <c r="AU1312" s="82"/>
    </row>
    <row r="1313" spans="1:47" s="47" customFormat="1">
      <c r="A1313" s="76"/>
      <c r="O1313" s="82"/>
      <c r="P1313" s="82"/>
      <c r="Q1313" s="82"/>
      <c r="R1313" s="82"/>
      <c r="S1313" s="82"/>
      <c r="T1313" s="82"/>
      <c r="U1313" s="82"/>
      <c r="V1313" s="82"/>
      <c r="W1313" s="82"/>
      <c r="X1313" s="82"/>
      <c r="Y1313" s="82"/>
      <c r="Z1313" s="82"/>
      <c r="AA1313" s="82"/>
      <c r="AB1313" s="82"/>
      <c r="AC1313" s="82"/>
      <c r="AD1313" s="82"/>
      <c r="AE1313" s="82"/>
      <c r="AF1313" s="82"/>
      <c r="AG1313" s="82"/>
      <c r="AH1313" s="82"/>
      <c r="AI1313" s="82"/>
      <c r="AJ1313" s="82"/>
      <c r="AK1313" s="82"/>
      <c r="AL1313" s="82"/>
      <c r="AM1313" s="82"/>
      <c r="AN1313" s="82"/>
      <c r="AO1313" s="82"/>
      <c r="AP1313" s="82"/>
      <c r="AQ1313" s="82"/>
      <c r="AR1313" s="82"/>
      <c r="AS1313" s="82"/>
      <c r="AT1313" s="82"/>
      <c r="AU1313" s="82"/>
    </row>
    <row r="1314" spans="1:47" s="47" customFormat="1">
      <c r="A1314" s="76"/>
      <c r="O1314" s="82"/>
      <c r="P1314" s="82"/>
      <c r="Q1314" s="82"/>
      <c r="R1314" s="82"/>
      <c r="S1314" s="82"/>
      <c r="T1314" s="82"/>
      <c r="U1314" s="82"/>
      <c r="V1314" s="82"/>
      <c r="W1314" s="82"/>
      <c r="X1314" s="82"/>
      <c r="Y1314" s="82"/>
      <c r="Z1314" s="82"/>
      <c r="AA1314" s="82"/>
      <c r="AB1314" s="82"/>
      <c r="AC1314" s="82"/>
      <c r="AD1314" s="82"/>
      <c r="AE1314" s="82"/>
      <c r="AF1314" s="82"/>
      <c r="AG1314" s="82"/>
      <c r="AH1314" s="82"/>
      <c r="AI1314" s="82"/>
      <c r="AJ1314" s="82"/>
      <c r="AK1314" s="82"/>
      <c r="AL1314" s="82"/>
      <c r="AM1314" s="82"/>
      <c r="AN1314" s="82"/>
      <c r="AO1314" s="82"/>
      <c r="AP1314" s="82"/>
      <c r="AQ1314" s="82"/>
      <c r="AR1314" s="82"/>
      <c r="AS1314" s="82"/>
      <c r="AT1314" s="82"/>
      <c r="AU1314" s="82"/>
    </row>
    <row r="1315" spans="1:47" s="47" customFormat="1">
      <c r="A1315" s="76"/>
      <c r="O1315" s="82"/>
      <c r="P1315" s="82"/>
      <c r="Q1315" s="82"/>
      <c r="R1315" s="82"/>
      <c r="S1315" s="82"/>
      <c r="T1315" s="82"/>
      <c r="U1315" s="82"/>
      <c r="V1315" s="82"/>
      <c r="W1315" s="82"/>
      <c r="X1315" s="82"/>
      <c r="Y1315" s="82"/>
      <c r="Z1315" s="82"/>
      <c r="AA1315" s="82"/>
      <c r="AB1315" s="82"/>
      <c r="AC1315" s="82"/>
      <c r="AD1315" s="82"/>
      <c r="AE1315" s="82"/>
      <c r="AF1315" s="82"/>
      <c r="AG1315" s="82"/>
      <c r="AH1315" s="82"/>
      <c r="AI1315" s="82"/>
      <c r="AJ1315" s="82"/>
      <c r="AK1315" s="82"/>
      <c r="AL1315" s="82"/>
      <c r="AM1315" s="82"/>
      <c r="AN1315" s="82"/>
      <c r="AO1315" s="82"/>
      <c r="AP1315" s="82"/>
      <c r="AQ1315" s="82"/>
      <c r="AR1315" s="82"/>
      <c r="AS1315" s="82"/>
      <c r="AT1315" s="82"/>
      <c r="AU1315" s="82"/>
    </row>
    <row r="1316" spans="1:47" s="47" customFormat="1">
      <c r="A1316" s="76"/>
      <c r="O1316" s="82"/>
      <c r="P1316" s="82"/>
      <c r="Q1316" s="82"/>
      <c r="R1316" s="82"/>
      <c r="S1316" s="82"/>
      <c r="T1316" s="82"/>
      <c r="U1316" s="82"/>
      <c r="V1316" s="82"/>
      <c r="W1316" s="82"/>
      <c r="X1316" s="82"/>
      <c r="Y1316" s="82"/>
      <c r="Z1316" s="82"/>
      <c r="AA1316" s="82"/>
      <c r="AB1316" s="82"/>
      <c r="AC1316" s="82"/>
      <c r="AD1316" s="82"/>
      <c r="AE1316" s="82"/>
      <c r="AF1316" s="82"/>
      <c r="AG1316" s="82"/>
      <c r="AH1316" s="82"/>
      <c r="AI1316" s="82"/>
      <c r="AJ1316" s="82"/>
      <c r="AK1316" s="82"/>
      <c r="AL1316" s="82"/>
      <c r="AM1316" s="82"/>
      <c r="AN1316" s="82"/>
      <c r="AO1316" s="82"/>
      <c r="AP1316" s="82"/>
      <c r="AQ1316" s="82"/>
      <c r="AR1316" s="82"/>
      <c r="AS1316" s="82"/>
      <c r="AT1316" s="82"/>
      <c r="AU1316" s="82"/>
    </row>
    <row r="1317" spans="1:47" s="47" customFormat="1">
      <c r="A1317" s="76"/>
      <c r="O1317" s="82"/>
      <c r="P1317" s="82"/>
      <c r="Q1317" s="82"/>
      <c r="R1317" s="82"/>
      <c r="S1317" s="82"/>
      <c r="T1317" s="82"/>
      <c r="U1317" s="82"/>
      <c r="V1317" s="82"/>
      <c r="W1317" s="82"/>
      <c r="X1317" s="82"/>
      <c r="Y1317" s="82"/>
      <c r="Z1317" s="82"/>
      <c r="AA1317" s="82"/>
      <c r="AB1317" s="82"/>
      <c r="AC1317" s="82"/>
      <c r="AD1317" s="82"/>
      <c r="AE1317" s="82"/>
      <c r="AF1317" s="82"/>
      <c r="AG1317" s="82"/>
      <c r="AH1317" s="82"/>
      <c r="AI1317" s="82"/>
      <c r="AJ1317" s="82"/>
      <c r="AK1317" s="82"/>
      <c r="AL1317" s="82"/>
      <c r="AM1317" s="82"/>
      <c r="AN1317" s="82"/>
      <c r="AO1317" s="82"/>
      <c r="AP1317" s="82"/>
      <c r="AQ1317" s="82"/>
      <c r="AR1317" s="82"/>
      <c r="AS1317" s="82"/>
      <c r="AT1317" s="82"/>
      <c r="AU1317" s="82"/>
    </row>
    <row r="1318" spans="1:47" s="47" customFormat="1">
      <c r="A1318" s="76"/>
      <c r="O1318" s="82"/>
      <c r="P1318" s="82"/>
      <c r="Q1318" s="82"/>
      <c r="R1318" s="82"/>
      <c r="S1318" s="82"/>
      <c r="T1318" s="82"/>
      <c r="U1318" s="82"/>
      <c r="V1318" s="82"/>
      <c r="W1318" s="82"/>
      <c r="X1318" s="82"/>
      <c r="Y1318" s="82"/>
      <c r="Z1318" s="82"/>
      <c r="AA1318" s="82"/>
      <c r="AB1318" s="82"/>
      <c r="AC1318" s="82"/>
      <c r="AD1318" s="82"/>
      <c r="AE1318" s="82"/>
      <c r="AF1318" s="82"/>
      <c r="AG1318" s="82"/>
      <c r="AH1318" s="82"/>
      <c r="AI1318" s="82"/>
      <c r="AJ1318" s="82"/>
      <c r="AK1318" s="82"/>
      <c r="AL1318" s="82"/>
      <c r="AM1318" s="82"/>
      <c r="AN1318" s="82"/>
      <c r="AO1318" s="82"/>
      <c r="AP1318" s="82"/>
      <c r="AQ1318" s="82"/>
      <c r="AR1318" s="82"/>
      <c r="AS1318" s="82"/>
      <c r="AT1318" s="82"/>
      <c r="AU1318" s="82"/>
    </row>
    <row r="1319" spans="1:47" s="47" customFormat="1">
      <c r="A1319" s="76"/>
      <c r="O1319" s="82"/>
      <c r="P1319" s="82"/>
      <c r="Q1319" s="82"/>
      <c r="R1319" s="82"/>
      <c r="S1319" s="82"/>
      <c r="T1319" s="82"/>
      <c r="U1319" s="82"/>
      <c r="V1319" s="82"/>
      <c r="W1319" s="82"/>
      <c r="X1319" s="82"/>
      <c r="Y1319" s="82"/>
      <c r="Z1319" s="82"/>
      <c r="AA1319" s="82"/>
      <c r="AB1319" s="82"/>
      <c r="AC1319" s="82"/>
      <c r="AD1319" s="82"/>
      <c r="AE1319" s="82"/>
      <c r="AF1319" s="82"/>
      <c r="AG1319" s="82"/>
      <c r="AH1319" s="82"/>
      <c r="AI1319" s="82"/>
      <c r="AJ1319" s="82"/>
      <c r="AK1319" s="82"/>
      <c r="AL1319" s="82"/>
      <c r="AM1319" s="82"/>
      <c r="AN1319" s="82"/>
      <c r="AO1319" s="82"/>
      <c r="AP1319" s="82"/>
      <c r="AQ1319" s="82"/>
      <c r="AR1319" s="82"/>
      <c r="AS1319" s="82"/>
      <c r="AT1319" s="82"/>
      <c r="AU1319" s="82"/>
    </row>
    <row r="1320" spans="1:47" s="47" customFormat="1">
      <c r="A1320" s="76"/>
      <c r="O1320" s="82"/>
      <c r="P1320" s="82"/>
      <c r="Q1320" s="82"/>
      <c r="R1320" s="82"/>
      <c r="S1320" s="82"/>
      <c r="T1320" s="82"/>
      <c r="U1320" s="82"/>
      <c r="V1320" s="82"/>
      <c r="W1320" s="82"/>
      <c r="X1320" s="82"/>
      <c r="Y1320" s="82"/>
      <c r="Z1320" s="82"/>
      <c r="AA1320" s="82"/>
      <c r="AB1320" s="82"/>
      <c r="AC1320" s="82"/>
      <c r="AD1320" s="82"/>
      <c r="AE1320" s="82"/>
      <c r="AF1320" s="82"/>
      <c r="AG1320" s="82"/>
      <c r="AH1320" s="82"/>
      <c r="AI1320" s="82"/>
      <c r="AJ1320" s="82"/>
      <c r="AK1320" s="82"/>
      <c r="AL1320" s="82"/>
      <c r="AM1320" s="82"/>
      <c r="AN1320" s="82"/>
      <c r="AO1320" s="82"/>
      <c r="AP1320" s="82"/>
      <c r="AQ1320" s="82"/>
      <c r="AR1320" s="82"/>
      <c r="AS1320" s="82"/>
      <c r="AT1320" s="82"/>
      <c r="AU1320" s="82"/>
    </row>
    <row r="1321" spans="1:47" s="47" customFormat="1">
      <c r="A1321" s="76"/>
      <c r="O1321" s="82"/>
      <c r="P1321" s="82"/>
      <c r="Q1321" s="82"/>
      <c r="R1321" s="82"/>
      <c r="S1321" s="82"/>
      <c r="T1321" s="82"/>
      <c r="U1321" s="82"/>
      <c r="V1321" s="82"/>
      <c r="W1321" s="82"/>
      <c r="X1321" s="82"/>
      <c r="Y1321" s="82"/>
      <c r="Z1321" s="82"/>
      <c r="AA1321" s="82"/>
      <c r="AB1321" s="82"/>
      <c r="AC1321" s="82"/>
      <c r="AD1321" s="82"/>
      <c r="AE1321" s="82"/>
      <c r="AF1321" s="82"/>
      <c r="AG1321" s="82"/>
      <c r="AH1321" s="82"/>
      <c r="AI1321" s="82"/>
      <c r="AJ1321" s="82"/>
      <c r="AK1321" s="82"/>
      <c r="AL1321" s="82"/>
      <c r="AM1321" s="82"/>
      <c r="AN1321" s="82"/>
      <c r="AO1321" s="82"/>
      <c r="AP1321" s="82"/>
      <c r="AQ1321" s="82"/>
      <c r="AR1321" s="82"/>
      <c r="AS1321" s="82"/>
      <c r="AT1321" s="82"/>
      <c r="AU1321" s="82"/>
    </row>
    <row r="1322" spans="1:47" s="47" customFormat="1">
      <c r="A1322" s="76"/>
      <c r="O1322" s="82"/>
      <c r="P1322" s="82"/>
      <c r="Q1322" s="82"/>
      <c r="R1322" s="82"/>
      <c r="S1322" s="82"/>
      <c r="T1322" s="82"/>
      <c r="U1322" s="82"/>
      <c r="V1322" s="82"/>
      <c r="W1322" s="82"/>
      <c r="X1322" s="82"/>
      <c r="Y1322" s="82"/>
      <c r="Z1322" s="82"/>
      <c r="AA1322" s="82"/>
      <c r="AB1322" s="82"/>
      <c r="AC1322" s="82"/>
      <c r="AD1322" s="82"/>
      <c r="AE1322" s="82"/>
      <c r="AF1322" s="82"/>
      <c r="AG1322" s="82"/>
      <c r="AH1322" s="82"/>
      <c r="AI1322" s="82"/>
      <c r="AJ1322" s="82"/>
      <c r="AK1322" s="82"/>
      <c r="AL1322" s="82"/>
      <c r="AM1322" s="82"/>
      <c r="AN1322" s="82"/>
      <c r="AO1322" s="82"/>
      <c r="AP1322" s="82"/>
      <c r="AQ1322" s="82"/>
      <c r="AR1322" s="82"/>
      <c r="AS1322" s="82"/>
      <c r="AT1322" s="82"/>
      <c r="AU1322" s="82"/>
    </row>
    <row r="1323" spans="1:47" s="47" customFormat="1">
      <c r="A1323" s="76"/>
      <c r="O1323" s="82"/>
      <c r="P1323" s="82"/>
      <c r="Q1323" s="82"/>
      <c r="R1323" s="82"/>
      <c r="S1323" s="82"/>
      <c r="T1323" s="82"/>
      <c r="U1323" s="82"/>
      <c r="V1323" s="82"/>
      <c r="W1323" s="82"/>
      <c r="X1323" s="82"/>
      <c r="Y1323" s="82"/>
      <c r="Z1323" s="82"/>
      <c r="AA1323" s="82"/>
      <c r="AB1323" s="82"/>
      <c r="AC1323" s="82"/>
      <c r="AD1323" s="82"/>
      <c r="AE1323" s="82"/>
      <c r="AF1323" s="82"/>
      <c r="AG1323" s="82"/>
      <c r="AH1323" s="82"/>
      <c r="AI1323" s="82"/>
      <c r="AJ1323" s="82"/>
      <c r="AK1323" s="82"/>
      <c r="AL1323" s="82"/>
      <c r="AM1323" s="82"/>
      <c r="AN1323" s="82"/>
      <c r="AO1323" s="82"/>
      <c r="AP1323" s="82"/>
      <c r="AQ1323" s="82"/>
      <c r="AR1323" s="82"/>
      <c r="AS1323" s="82"/>
      <c r="AT1323" s="82"/>
      <c r="AU1323" s="82"/>
    </row>
    <row r="1324" spans="1:47" s="47" customFormat="1">
      <c r="A1324" s="76"/>
      <c r="O1324" s="82"/>
      <c r="P1324" s="82"/>
      <c r="Q1324" s="82"/>
      <c r="R1324" s="82"/>
      <c r="S1324" s="82"/>
      <c r="T1324" s="82"/>
      <c r="U1324" s="82"/>
      <c r="V1324" s="82"/>
      <c r="W1324" s="82"/>
      <c r="X1324" s="82"/>
      <c r="Y1324" s="82"/>
      <c r="Z1324" s="82"/>
      <c r="AA1324" s="82"/>
      <c r="AB1324" s="82"/>
      <c r="AC1324" s="82"/>
      <c r="AD1324" s="82"/>
      <c r="AE1324" s="82"/>
      <c r="AF1324" s="82"/>
      <c r="AG1324" s="82"/>
      <c r="AH1324" s="82"/>
      <c r="AI1324" s="82"/>
      <c r="AJ1324" s="82"/>
      <c r="AK1324" s="82"/>
      <c r="AL1324" s="82"/>
      <c r="AM1324" s="82"/>
      <c r="AN1324" s="82"/>
      <c r="AO1324" s="82"/>
      <c r="AP1324" s="82"/>
      <c r="AQ1324" s="82"/>
      <c r="AR1324" s="82"/>
      <c r="AS1324" s="82"/>
      <c r="AT1324" s="82"/>
      <c r="AU1324" s="82"/>
    </row>
    <row r="1325" spans="1:47" s="47" customFormat="1">
      <c r="A1325" s="76"/>
      <c r="O1325" s="82"/>
      <c r="P1325" s="82"/>
      <c r="Q1325" s="82"/>
      <c r="R1325" s="82"/>
      <c r="S1325" s="82"/>
      <c r="T1325" s="82"/>
      <c r="U1325" s="82"/>
      <c r="V1325" s="82"/>
      <c r="W1325" s="82"/>
      <c r="X1325" s="82"/>
      <c r="Y1325" s="82"/>
      <c r="Z1325" s="82"/>
      <c r="AA1325" s="82"/>
      <c r="AB1325" s="82"/>
      <c r="AC1325" s="82"/>
      <c r="AD1325" s="82"/>
      <c r="AE1325" s="82"/>
      <c r="AF1325" s="82"/>
      <c r="AG1325" s="82"/>
      <c r="AH1325" s="82"/>
      <c r="AI1325" s="82"/>
      <c r="AJ1325" s="82"/>
      <c r="AK1325" s="82"/>
      <c r="AL1325" s="82"/>
      <c r="AM1325" s="82"/>
      <c r="AN1325" s="82"/>
      <c r="AO1325" s="82"/>
      <c r="AP1325" s="82"/>
      <c r="AQ1325" s="82"/>
      <c r="AR1325" s="82"/>
      <c r="AS1325" s="82"/>
      <c r="AT1325" s="82"/>
      <c r="AU1325" s="82"/>
    </row>
    <row r="1326" spans="1:47" s="47" customFormat="1">
      <c r="A1326" s="76"/>
      <c r="O1326" s="82"/>
      <c r="P1326" s="82"/>
      <c r="Q1326" s="82"/>
      <c r="R1326" s="82"/>
      <c r="S1326" s="82"/>
      <c r="T1326" s="82"/>
      <c r="U1326" s="82"/>
      <c r="V1326" s="82"/>
      <c r="W1326" s="82"/>
      <c r="X1326" s="82"/>
      <c r="Y1326" s="82"/>
      <c r="Z1326" s="82"/>
      <c r="AA1326" s="82"/>
      <c r="AB1326" s="82"/>
      <c r="AC1326" s="82"/>
      <c r="AD1326" s="82"/>
      <c r="AE1326" s="82"/>
      <c r="AF1326" s="82"/>
      <c r="AG1326" s="82"/>
      <c r="AH1326" s="82"/>
      <c r="AI1326" s="82"/>
      <c r="AJ1326" s="82"/>
      <c r="AK1326" s="82"/>
      <c r="AL1326" s="82"/>
      <c r="AM1326" s="82"/>
      <c r="AN1326" s="82"/>
      <c r="AO1326" s="82"/>
      <c r="AP1326" s="82"/>
      <c r="AQ1326" s="82"/>
      <c r="AR1326" s="82"/>
      <c r="AS1326" s="82"/>
      <c r="AT1326" s="82"/>
      <c r="AU1326" s="82"/>
    </row>
    <row r="1327" spans="1:47" s="47" customFormat="1">
      <c r="A1327" s="76"/>
      <c r="O1327" s="82"/>
      <c r="P1327" s="82"/>
      <c r="Q1327" s="82"/>
      <c r="R1327" s="82"/>
      <c r="S1327" s="82"/>
      <c r="T1327" s="82"/>
      <c r="U1327" s="82"/>
      <c r="V1327" s="82"/>
      <c r="W1327" s="82"/>
      <c r="X1327" s="82"/>
      <c r="Y1327" s="82"/>
      <c r="Z1327" s="82"/>
      <c r="AA1327" s="82"/>
      <c r="AB1327" s="82"/>
      <c r="AC1327" s="82"/>
      <c r="AD1327" s="82"/>
      <c r="AE1327" s="82"/>
      <c r="AF1327" s="82"/>
      <c r="AG1327" s="82"/>
      <c r="AH1327" s="82"/>
      <c r="AI1327" s="82"/>
      <c r="AJ1327" s="82"/>
      <c r="AK1327" s="82"/>
      <c r="AL1327" s="82"/>
      <c r="AM1327" s="82"/>
      <c r="AN1327" s="82"/>
      <c r="AO1327" s="82"/>
      <c r="AP1327" s="82"/>
      <c r="AQ1327" s="82"/>
      <c r="AR1327" s="82"/>
      <c r="AS1327" s="82"/>
      <c r="AT1327" s="82"/>
      <c r="AU1327" s="82"/>
    </row>
    <row r="1328" spans="1:47" s="47" customFormat="1">
      <c r="A1328" s="76"/>
      <c r="O1328" s="82"/>
      <c r="P1328" s="82"/>
      <c r="Q1328" s="82"/>
      <c r="R1328" s="82"/>
      <c r="S1328" s="82"/>
      <c r="T1328" s="82"/>
      <c r="U1328" s="82"/>
      <c r="V1328" s="82"/>
      <c r="W1328" s="82"/>
      <c r="X1328" s="82"/>
      <c r="Y1328" s="82"/>
      <c r="Z1328" s="82"/>
      <c r="AA1328" s="82"/>
      <c r="AB1328" s="82"/>
      <c r="AC1328" s="82"/>
      <c r="AD1328" s="82"/>
      <c r="AE1328" s="82"/>
      <c r="AF1328" s="82"/>
      <c r="AG1328" s="82"/>
      <c r="AH1328" s="82"/>
      <c r="AI1328" s="82"/>
      <c r="AJ1328" s="82"/>
      <c r="AK1328" s="82"/>
      <c r="AL1328" s="82"/>
      <c r="AM1328" s="82"/>
      <c r="AN1328" s="82"/>
      <c r="AO1328" s="82"/>
      <c r="AP1328" s="82"/>
      <c r="AQ1328" s="82"/>
      <c r="AR1328" s="82"/>
      <c r="AS1328" s="82"/>
      <c r="AT1328" s="82"/>
      <c r="AU1328" s="82"/>
    </row>
    <row r="1329" spans="1:47" s="47" customFormat="1">
      <c r="A1329" s="76"/>
      <c r="O1329" s="82"/>
      <c r="P1329" s="82"/>
      <c r="Q1329" s="82"/>
      <c r="R1329" s="82"/>
      <c r="S1329" s="82"/>
      <c r="T1329" s="82"/>
      <c r="U1329" s="82"/>
      <c r="V1329" s="82"/>
      <c r="W1329" s="82"/>
      <c r="X1329" s="82"/>
      <c r="Y1329" s="82"/>
      <c r="Z1329" s="82"/>
      <c r="AA1329" s="82"/>
      <c r="AB1329" s="82"/>
      <c r="AC1329" s="82"/>
      <c r="AD1329" s="82"/>
      <c r="AE1329" s="82"/>
      <c r="AF1329" s="82"/>
      <c r="AG1329" s="82"/>
      <c r="AH1329" s="82"/>
      <c r="AI1329" s="82"/>
      <c r="AJ1329" s="82"/>
      <c r="AK1329" s="82"/>
      <c r="AL1329" s="82"/>
      <c r="AM1329" s="82"/>
      <c r="AN1329" s="82"/>
      <c r="AO1329" s="82"/>
      <c r="AP1329" s="82"/>
      <c r="AQ1329" s="82"/>
      <c r="AR1329" s="82"/>
      <c r="AS1329" s="82"/>
      <c r="AT1329" s="82"/>
      <c r="AU1329" s="82"/>
    </row>
    <row r="1330" spans="1:47" s="47" customFormat="1">
      <c r="A1330" s="76"/>
      <c r="O1330" s="82"/>
      <c r="P1330" s="82"/>
      <c r="Q1330" s="82"/>
      <c r="R1330" s="82"/>
      <c r="S1330" s="82"/>
      <c r="T1330" s="82"/>
      <c r="U1330" s="82"/>
      <c r="V1330" s="82"/>
      <c r="W1330" s="82"/>
      <c r="X1330" s="82"/>
      <c r="Y1330" s="82"/>
      <c r="Z1330" s="82"/>
      <c r="AA1330" s="82"/>
      <c r="AB1330" s="82"/>
      <c r="AC1330" s="82"/>
      <c r="AD1330" s="82"/>
      <c r="AE1330" s="82"/>
      <c r="AF1330" s="82"/>
      <c r="AG1330" s="82"/>
      <c r="AH1330" s="82"/>
      <c r="AI1330" s="82"/>
      <c r="AJ1330" s="82"/>
      <c r="AK1330" s="82"/>
      <c r="AL1330" s="82"/>
      <c r="AM1330" s="82"/>
      <c r="AN1330" s="82"/>
      <c r="AO1330" s="82"/>
      <c r="AP1330" s="82"/>
      <c r="AQ1330" s="82"/>
      <c r="AR1330" s="82"/>
      <c r="AS1330" s="82"/>
      <c r="AT1330" s="82"/>
      <c r="AU1330" s="82"/>
    </row>
    <row r="1331" spans="1:47" s="47" customFormat="1">
      <c r="A1331" s="76"/>
      <c r="O1331" s="82"/>
      <c r="P1331" s="82"/>
      <c r="Q1331" s="82"/>
      <c r="R1331" s="82"/>
      <c r="S1331" s="82"/>
      <c r="T1331" s="82"/>
      <c r="U1331" s="82"/>
      <c r="V1331" s="82"/>
      <c r="W1331" s="82"/>
      <c r="X1331" s="82"/>
      <c r="Y1331" s="82"/>
      <c r="Z1331" s="82"/>
      <c r="AA1331" s="82"/>
      <c r="AB1331" s="82"/>
      <c r="AC1331" s="82"/>
      <c r="AD1331" s="82"/>
      <c r="AE1331" s="82"/>
      <c r="AF1331" s="82"/>
      <c r="AG1331" s="82"/>
      <c r="AH1331" s="82"/>
      <c r="AI1331" s="82"/>
      <c r="AJ1331" s="82"/>
      <c r="AK1331" s="82"/>
      <c r="AL1331" s="82"/>
      <c r="AM1331" s="82"/>
      <c r="AN1331" s="82"/>
      <c r="AO1331" s="82"/>
      <c r="AP1331" s="82"/>
      <c r="AQ1331" s="82"/>
      <c r="AR1331" s="82"/>
      <c r="AS1331" s="82"/>
      <c r="AT1331" s="82"/>
      <c r="AU1331" s="82"/>
    </row>
    <row r="1332" spans="1:47" s="47" customFormat="1">
      <c r="A1332" s="76"/>
      <c r="O1332" s="82"/>
      <c r="P1332" s="82"/>
      <c r="Q1332" s="82"/>
      <c r="R1332" s="82"/>
      <c r="S1332" s="82"/>
      <c r="T1332" s="82"/>
      <c r="U1332" s="82"/>
      <c r="V1332" s="82"/>
      <c r="W1332" s="82"/>
      <c r="X1332" s="82"/>
      <c r="Y1332" s="82"/>
      <c r="Z1332" s="82"/>
      <c r="AA1332" s="82"/>
      <c r="AB1332" s="82"/>
      <c r="AC1332" s="82"/>
      <c r="AD1332" s="82"/>
      <c r="AE1332" s="82"/>
      <c r="AF1332" s="82"/>
      <c r="AG1332" s="82"/>
      <c r="AH1332" s="82"/>
      <c r="AI1332" s="82"/>
      <c r="AJ1332" s="82"/>
      <c r="AK1332" s="82"/>
      <c r="AL1332" s="82"/>
      <c r="AM1332" s="82"/>
      <c r="AN1332" s="82"/>
      <c r="AO1332" s="82"/>
      <c r="AP1332" s="82"/>
      <c r="AQ1332" s="82"/>
      <c r="AR1332" s="82"/>
      <c r="AS1332" s="82"/>
      <c r="AT1332" s="82"/>
      <c r="AU1332" s="82"/>
    </row>
    <row r="1333" spans="1:47" s="47" customFormat="1">
      <c r="A1333" s="76"/>
      <c r="O1333" s="82"/>
      <c r="P1333" s="82"/>
      <c r="Q1333" s="82"/>
      <c r="R1333" s="82"/>
      <c r="S1333" s="82"/>
      <c r="T1333" s="82"/>
      <c r="U1333" s="82"/>
      <c r="V1333" s="82"/>
      <c r="W1333" s="82"/>
      <c r="X1333" s="82"/>
      <c r="Y1333" s="82"/>
      <c r="Z1333" s="82"/>
      <c r="AA1333" s="82"/>
      <c r="AB1333" s="82"/>
      <c r="AC1333" s="82"/>
      <c r="AD1333" s="82"/>
      <c r="AE1333" s="82"/>
      <c r="AF1333" s="82"/>
      <c r="AG1333" s="82"/>
      <c r="AH1333" s="82"/>
      <c r="AI1333" s="82"/>
      <c r="AJ1333" s="82"/>
      <c r="AK1333" s="82"/>
      <c r="AL1333" s="82"/>
      <c r="AM1333" s="82"/>
      <c r="AN1333" s="82"/>
      <c r="AO1333" s="82"/>
      <c r="AP1333" s="82"/>
      <c r="AQ1333" s="82"/>
      <c r="AR1333" s="82"/>
      <c r="AS1333" s="82"/>
      <c r="AT1333" s="82"/>
      <c r="AU1333" s="82"/>
    </row>
    <row r="1334" spans="1:47" s="47" customFormat="1">
      <c r="A1334" s="76"/>
      <c r="O1334" s="82"/>
      <c r="P1334" s="82"/>
      <c r="Q1334" s="82"/>
      <c r="R1334" s="82"/>
      <c r="S1334" s="82"/>
      <c r="T1334" s="82"/>
      <c r="U1334" s="82"/>
      <c r="V1334" s="82"/>
      <c r="W1334" s="82"/>
      <c r="X1334" s="82"/>
      <c r="Y1334" s="82"/>
      <c r="Z1334" s="82"/>
      <c r="AA1334" s="82"/>
      <c r="AB1334" s="82"/>
      <c r="AC1334" s="82"/>
      <c r="AD1334" s="82"/>
      <c r="AE1334" s="82"/>
      <c r="AF1334" s="82"/>
      <c r="AG1334" s="82"/>
      <c r="AH1334" s="82"/>
      <c r="AI1334" s="82"/>
      <c r="AJ1334" s="82"/>
      <c r="AK1334" s="82"/>
      <c r="AL1334" s="82"/>
      <c r="AM1334" s="82"/>
      <c r="AN1334" s="82"/>
      <c r="AO1334" s="82"/>
      <c r="AP1334" s="82"/>
      <c r="AQ1334" s="82"/>
      <c r="AR1334" s="82"/>
      <c r="AS1334" s="82"/>
      <c r="AT1334" s="82"/>
      <c r="AU1334" s="82"/>
    </row>
    <row r="1335" spans="1:47" s="47" customFormat="1">
      <c r="A1335" s="76"/>
      <c r="O1335" s="82"/>
      <c r="P1335" s="82"/>
      <c r="Q1335" s="82"/>
      <c r="R1335" s="82"/>
      <c r="S1335" s="82"/>
      <c r="T1335" s="82"/>
      <c r="U1335" s="82"/>
      <c r="V1335" s="82"/>
      <c r="W1335" s="82"/>
      <c r="X1335" s="82"/>
      <c r="Y1335" s="82"/>
      <c r="Z1335" s="82"/>
      <c r="AA1335" s="82"/>
      <c r="AB1335" s="82"/>
      <c r="AC1335" s="82"/>
      <c r="AD1335" s="82"/>
      <c r="AE1335" s="82"/>
      <c r="AF1335" s="82"/>
      <c r="AG1335" s="82"/>
      <c r="AH1335" s="82"/>
      <c r="AI1335" s="82"/>
      <c r="AJ1335" s="82"/>
      <c r="AK1335" s="82"/>
      <c r="AL1335" s="82"/>
      <c r="AM1335" s="82"/>
      <c r="AN1335" s="82"/>
      <c r="AO1335" s="82"/>
      <c r="AP1335" s="82"/>
      <c r="AQ1335" s="82"/>
      <c r="AR1335" s="82"/>
      <c r="AS1335" s="82"/>
      <c r="AT1335" s="82"/>
      <c r="AU1335" s="82"/>
    </row>
    <row r="1336" spans="1:47" s="47" customFormat="1">
      <c r="A1336" s="76"/>
      <c r="O1336" s="82"/>
      <c r="P1336" s="82"/>
      <c r="Q1336" s="82"/>
      <c r="R1336" s="82"/>
      <c r="S1336" s="82"/>
      <c r="T1336" s="82"/>
      <c r="U1336" s="82"/>
      <c r="V1336" s="82"/>
      <c r="W1336" s="82"/>
      <c r="X1336" s="82"/>
      <c r="Y1336" s="82"/>
      <c r="Z1336" s="82"/>
      <c r="AA1336" s="82"/>
      <c r="AB1336" s="82"/>
      <c r="AC1336" s="82"/>
      <c r="AD1336" s="82"/>
      <c r="AE1336" s="82"/>
      <c r="AF1336" s="82"/>
      <c r="AG1336" s="82"/>
      <c r="AH1336" s="82"/>
      <c r="AI1336" s="82"/>
      <c r="AJ1336" s="82"/>
      <c r="AK1336" s="82"/>
      <c r="AL1336" s="82"/>
      <c r="AM1336" s="82"/>
      <c r="AN1336" s="82"/>
      <c r="AO1336" s="82"/>
      <c r="AP1336" s="82"/>
      <c r="AQ1336" s="82"/>
      <c r="AR1336" s="82"/>
      <c r="AS1336" s="82"/>
      <c r="AT1336" s="82"/>
      <c r="AU1336" s="82"/>
    </row>
    <row r="1337" spans="1:47" s="47" customFormat="1">
      <c r="A1337" s="76"/>
      <c r="O1337" s="82"/>
      <c r="P1337" s="82"/>
      <c r="Q1337" s="82"/>
      <c r="R1337" s="82"/>
      <c r="S1337" s="82"/>
      <c r="T1337" s="82"/>
      <c r="U1337" s="82"/>
      <c r="V1337" s="82"/>
      <c r="W1337" s="82"/>
      <c r="X1337" s="82"/>
      <c r="Y1337" s="82"/>
      <c r="Z1337" s="82"/>
      <c r="AA1337" s="82"/>
      <c r="AB1337" s="82"/>
      <c r="AC1337" s="82"/>
      <c r="AD1337" s="82"/>
      <c r="AE1337" s="82"/>
      <c r="AF1337" s="82"/>
      <c r="AG1337" s="82"/>
      <c r="AH1337" s="82"/>
      <c r="AI1337" s="82"/>
      <c r="AJ1337" s="82"/>
      <c r="AK1337" s="82"/>
      <c r="AL1337" s="82"/>
      <c r="AM1337" s="82"/>
      <c r="AN1337" s="82"/>
      <c r="AO1337" s="82"/>
      <c r="AP1337" s="82"/>
      <c r="AQ1337" s="82"/>
      <c r="AR1337" s="82"/>
      <c r="AS1337" s="82"/>
      <c r="AT1337" s="82"/>
      <c r="AU1337" s="82"/>
    </row>
    <row r="1338" spans="1:47" s="47" customFormat="1">
      <c r="A1338" s="76"/>
      <c r="O1338" s="82"/>
      <c r="P1338" s="82"/>
      <c r="Q1338" s="82"/>
      <c r="R1338" s="82"/>
      <c r="S1338" s="82"/>
      <c r="T1338" s="82"/>
      <c r="U1338" s="82"/>
      <c r="V1338" s="82"/>
      <c r="W1338" s="82"/>
      <c r="X1338" s="82"/>
      <c r="Y1338" s="82"/>
      <c r="Z1338" s="82"/>
      <c r="AA1338" s="82"/>
      <c r="AB1338" s="82"/>
      <c r="AC1338" s="82"/>
      <c r="AD1338" s="82"/>
      <c r="AE1338" s="82"/>
      <c r="AF1338" s="82"/>
      <c r="AG1338" s="82"/>
      <c r="AH1338" s="82"/>
      <c r="AI1338" s="82"/>
      <c r="AJ1338" s="82"/>
      <c r="AK1338" s="82"/>
      <c r="AL1338" s="82"/>
      <c r="AM1338" s="82"/>
      <c r="AN1338" s="82"/>
      <c r="AO1338" s="82"/>
      <c r="AP1338" s="82"/>
      <c r="AQ1338" s="82"/>
      <c r="AR1338" s="82"/>
      <c r="AS1338" s="82"/>
      <c r="AT1338" s="82"/>
      <c r="AU1338" s="82"/>
    </row>
    <row r="1339" spans="1:47" s="47" customFormat="1">
      <c r="A1339" s="76"/>
      <c r="O1339" s="82"/>
      <c r="P1339" s="82"/>
      <c r="Q1339" s="82"/>
      <c r="R1339" s="82"/>
      <c r="S1339" s="82"/>
      <c r="T1339" s="82"/>
      <c r="U1339" s="82"/>
      <c r="V1339" s="82"/>
      <c r="W1339" s="82"/>
      <c r="X1339" s="82"/>
      <c r="Y1339" s="82"/>
      <c r="Z1339" s="82"/>
      <c r="AA1339" s="82"/>
      <c r="AB1339" s="82"/>
      <c r="AC1339" s="82"/>
      <c r="AD1339" s="82"/>
      <c r="AE1339" s="82"/>
      <c r="AF1339" s="82"/>
      <c r="AG1339" s="82"/>
      <c r="AH1339" s="82"/>
      <c r="AI1339" s="82"/>
      <c r="AJ1339" s="82"/>
      <c r="AK1339" s="82"/>
      <c r="AL1339" s="82"/>
      <c r="AM1339" s="82"/>
      <c r="AN1339" s="82"/>
      <c r="AO1339" s="82"/>
      <c r="AP1339" s="82"/>
      <c r="AQ1339" s="82"/>
      <c r="AR1339" s="82"/>
      <c r="AS1339" s="82"/>
      <c r="AT1339" s="82"/>
      <c r="AU1339" s="82"/>
    </row>
    <row r="1340" spans="1:47" s="47" customFormat="1">
      <c r="A1340" s="76"/>
      <c r="O1340" s="82"/>
      <c r="P1340" s="82"/>
      <c r="Q1340" s="82"/>
      <c r="R1340" s="82"/>
      <c r="S1340" s="82"/>
      <c r="T1340" s="82"/>
      <c r="U1340" s="82"/>
      <c r="V1340" s="82"/>
      <c r="W1340" s="82"/>
      <c r="X1340" s="82"/>
      <c r="Y1340" s="82"/>
      <c r="Z1340" s="82"/>
      <c r="AA1340" s="82"/>
      <c r="AB1340" s="82"/>
      <c r="AC1340" s="82"/>
      <c r="AD1340" s="82"/>
      <c r="AE1340" s="82"/>
      <c r="AF1340" s="82"/>
      <c r="AG1340" s="82"/>
      <c r="AH1340" s="82"/>
      <c r="AI1340" s="82"/>
      <c r="AJ1340" s="82"/>
      <c r="AK1340" s="82"/>
      <c r="AL1340" s="82"/>
      <c r="AM1340" s="82"/>
      <c r="AN1340" s="82"/>
      <c r="AO1340" s="82"/>
      <c r="AP1340" s="82"/>
      <c r="AQ1340" s="82"/>
      <c r="AR1340" s="82"/>
      <c r="AS1340" s="82"/>
      <c r="AT1340" s="82"/>
      <c r="AU1340" s="82"/>
    </row>
    <row r="1341" spans="1:47" s="47" customFormat="1">
      <c r="A1341" s="76"/>
      <c r="O1341" s="82"/>
      <c r="P1341" s="82"/>
      <c r="Q1341" s="82"/>
      <c r="R1341" s="82"/>
      <c r="S1341" s="82"/>
      <c r="T1341" s="82"/>
      <c r="U1341" s="82"/>
      <c r="V1341" s="82"/>
      <c r="W1341" s="82"/>
      <c r="X1341" s="82"/>
      <c r="Y1341" s="82"/>
      <c r="Z1341" s="82"/>
      <c r="AA1341" s="82"/>
      <c r="AB1341" s="82"/>
      <c r="AC1341" s="82"/>
      <c r="AD1341" s="82"/>
      <c r="AE1341" s="82"/>
      <c r="AF1341" s="82"/>
      <c r="AG1341" s="82"/>
      <c r="AH1341" s="82"/>
      <c r="AI1341" s="82"/>
      <c r="AJ1341" s="82"/>
      <c r="AK1341" s="82"/>
      <c r="AL1341" s="82"/>
      <c r="AM1341" s="82"/>
      <c r="AN1341" s="82"/>
      <c r="AO1341" s="82"/>
      <c r="AP1341" s="82"/>
      <c r="AQ1341" s="82"/>
      <c r="AR1341" s="82"/>
      <c r="AS1341" s="82"/>
      <c r="AT1341" s="82"/>
      <c r="AU1341" s="82"/>
    </row>
    <row r="1342" spans="1:47" s="47" customFormat="1">
      <c r="A1342" s="76"/>
      <c r="O1342" s="82"/>
      <c r="P1342" s="82"/>
      <c r="Q1342" s="82"/>
      <c r="R1342" s="82"/>
      <c r="S1342" s="82"/>
      <c r="T1342" s="82"/>
      <c r="U1342" s="82"/>
      <c r="V1342" s="82"/>
      <c r="W1342" s="82"/>
      <c r="X1342" s="82"/>
      <c r="Y1342" s="82"/>
      <c r="Z1342" s="82"/>
      <c r="AA1342" s="82"/>
      <c r="AB1342" s="82"/>
      <c r="AC1342" s="82"/>
      <c r="AD1342" s="82"/>
      <c r="AE1342" s="82"/>
      <c r="AF1342" s="82"/>
      <c r="AG1342" s="82"/>
      <c r="AH1342" s="82"/>
      <c r="AI1342" s="82"/>
      <c r="AJ1342" s="82"/>
      <c r="AK1342" s="82"/>
      <c r="AL1342" s="82"/>
      <c r="AM1342" s="82"/>
      <c r="AN1342" s="82"/>
      <c r="AO1342" s="82"/>
      <c r="AP1342" s="82"/>
      <c r="AQ1342" s="82"/>
      <c r="AR1342" s="82"/>
      <c r="AS1342" s="82"/>
      <c r="AT1342" s="82"/>
      <c r="AU1342" s="82"/>
    </row>
    <row r="1343" spans="1:47" s="47" customFormat="1">
      <c r="A1343" s="76"/>
      <c r="O1343" s="82"/>
      <c r="P1343" s="82"/>
      <c r="Q1343" s="82"/>
      <c r="R1343" s="82"/>
      <c r="S1343" s="82"/>
      <c r="T1343" s="82"/>
      <c r="U1343" s="82"/>
      <c r="V1343" s="82"/>
      <c r="W1343" s="82"/>
      <c r="X1343" s="82"/>
      <c r="Y1343" s="82"/>
      <c r="Z1343" s="82"/>
      <c r="AA1343" s="82"/>
      <c r="AB1343" s="82"/>
      <c r="AC1343" s="82"/>
      <c r="AD1343" s="82"/>
      <c r="AE1343" s="82"/>
      <c r="AF1343" s="82"/>
      <c r="AG1343" s="82"/>
      <c r="AH1343" s="82"/>
      <c r="AI1343" s="82"/>
      <c r="AJ1343" s="82"/>
      <c r="AK1343" s="82"/>
      <c r="AL1343" s="82"/>
      <c r="AM1343" s="82"/>
      <c r="AN1343" s="82"/>
      <c r="AO1343" s="82"/>
      <c r="AP1343" s="82"/>
      <c r="AQ1343" s="82"/>
      <c r="AR1343" s="82"/>
      <c r="AS1343" s="82"/>
      <c r="AT1343" s="82"/>
      <c r="AU1343" s="82"/>
    </row>
    <row r="1344" spans="1:47" s="47" customFormat="1">
      <c r="A1344" s="76"/>
      <c r="O1344" s="82"/>
      <c r="P1344" s="82"/>
      <c r="Q1344" s="82"/>
      <c r="R1344" s="82"/>
      <c r="S1344" s="82"/>
      <c r="T1344" s="82"/>
      <c r="U1344" s="82"/>
      <c r="V1344" s="82"/>
      <c r="W1344" s="82"/>
      <c r="X1344" s="82"/>
      <c r="Y1344" s="82"/>
      <c r="Z1344" s="82"/>
      <c r="AA1344" s="82"/>
      <c r="AB1344" s="82"/>
      <c r="AC1344" s="82"/>
      <c r="AD1344" s="82"/>
      <c r="AE1344" s="82"/>
      <c r="AF1344" s="82"/>
      <c r="AG1344" s="82"/>
      <c r="AH1344" s="82"/>
      <c r="AI1344" s="82"/>
      <c r="AJ1344" s="82"/>
      <c r="AK1344" s="82"/>
      <c r="AL1344" s="82"/>
      <c r="AM1344" s="82"/>
      <c r="AN1344" s="82"/>
      <c r="AO1344" s="82"/>
      <c r="AP1344" s="82"/>
      <c r="AQ1344" s="82"/>
      <c r="AR1344" s="82"/>
      <c r="AS1344" s="82"/>
      <c r="AT1344" s="82"/>
      <c r="AU1344" s="82"/>
    </row>
    <row r="1345" spans="1:47" s="47" customFormat="1">
      <c r="A1345" s="76"/>
      <c r="O1345" s="82"/>
      <c r="P1345" s="82"/>
      <c r="Q1345" s="82"/>
      <c r="R1345" s="82"/>
      <c r="S1345" s="82"/>
      <c r="T1345" s="82"/>
      <c r="U1345" s="82"/>
      <c r="V1345" s="82"/>
      <c r="W1345" s="82"/>
      <c r="X1345" s="82"/>
      <c r="Y1345" s="82"/>
      <c r="Z1345" s="82"/>
      <c r="AA1345" s="82"/>
      <c r="AB1345" s="82"/>
      <c r="AC1345" s="82"/>
      <c r="AD1345" s="82"/>
      <c r="AE1345" s="82"/>
      <c r="AF1345" s="82"/>
      <c r="AG1345" s="82"/>
      <c r="AH1345" s="82"/>
      <c r="AI1345" s="82"/>
      <c r="AJ1345" s="82"/>
      <c r="AK1345" s="82"/>
      <c r="AL1345" s="82"/>
      <c r="AM1345" s="82"/>
      <c r="AN1345" s="82"/>
      <c r="AO1345" s="82"/>
      <c r="AP1345" s="82"/>
      <c r="AQ1345" s="82"/>
      <c r="AR1345" s="82"/>
      <c r="AS1345" s="82"/>
      <c r="AT1345" s="82"/>
      <c r="AU1345" s="82"/>
    </row>
    <row r="1346" spans="1:47" s="47" customFormat="1">
      <c r="A1346" s="76"/>
      <c r="O1346" s="82"/>
      <c r="P1346" s="82"/>
      <c r="Q1346" s="82"/>
      <c r="R1346" s="82"/>
      <c r="S1346" s="82"/>
      <c r="T1346" s="82"/>
      <c r="U1346" s="82"/>
      <c r="V1346" s="82"/>
      <c r="W1346" s="82"/>
      <c r="X1346" s="82"/>
      <c r="Y1346" s="82"/>
      <c r="Z1346" s="82"/>
      <c r="AA1346" s="82"/>
      <c r="AB1346" s="82"/>
      <c r="AC1346" s="82"/>
      <c r="AD1346" s="82"/>
      <c r="AE1346" s="82"/>
      <c r="AF1346" s="82"/>
      <c r="AG1346" s="82"/>
      <c r="AH1346" s="82"/>
      <c r="AI1346" s="82"/>
      <c r="AJ1346" s="82"/>
      <c r="AK1346" s="82"/>
      <c r="AL1346" s="82"/>
      <c r="AM1346" s="82"/>
      <c r="AN1346" s="82"/>
      <c r="AO1346" s="82"/>
      <c r="AP1346" s="82"/>
      <c r="AQ1346" s="82"/>
      <c r="AR1346" s="82"/>
      <c r="AS1346" s="82"/>
      <c r="AT1346" s="82"/>
      <c r="AU1346" s="82"/>
    </row>
    <row r="1347" spans="1:47" s="47" customFormat="1">
      <c r="A1347" s="76"/>
      <c r="O1347" s="82"/>
      <c r="P1347" s="82"/>
      <c r="Q1347" s="82"/>
      <c r="R1347" s="82"/>
      <c r="S1347" s="82"/>
      <c r="T1347" s="82"/>
      <c r="U1347" s="82"/>
      <c r="V1347" s="82"/>
      <c r="W1347" s="82"/>
      <c r="X1347" s="82"/>
      <c r="Y1347" s="82"/>
      <c r="Z1347" s="82"/>
      <c r="AA1347" s="82"/>
      <c r="AB1347" s="82"/>
      <c r="AC1347" s="82"/>
      <c r="AD1347" s="82"/>
      <c r="AE1347" s="82"/>
      <c r="AF1347" s="82"/>
      <c r="AG1347" s="82"/>
      <c r="AH1347" s="82"/>
      <c r="AI1347" s="82"/>
      <c r="AJ1347" s="82"/>
      <c r="AK1347" s="82"/>
      <c r="AL1347" s="82"/>
      <c r="AM1347" s="82"/>
      <c r="AN1347" s="82"/>
      <c r="AO1347" s="82"/>
      <c r="AP1347" s="82"/>
      <c r="AQ1347" s="82"/>
      <c r="AR1347" s="82"/>
      <c r="AS1347" s="82"/>
      <c r="AT1347" s="82"/>
      <c r="AU1347" s="82"/>
    </row>
    <row r="1348" spans="1:47" s="47" customFormat="1">
      <c r="A1348" s="76"/>
      <c r="O1348" s="82"/>
      <c r="P1348" s="82"/>
      <c r="Q1348" s="82"/>
      <c r="R1348" s="82"/>
      <c r="S1348" s="82"/>
      <c r="T1348" s="82"/>
      <c r="U1348" s="82"/>
      <c r="V1348" s="82"/>
      <c r="W1348" s="82"/>
      <c r="X1348" s="82"/>
      <c r="Y1348" s="82"/>
      <c r="Z1348" s="82"/>
      <c r="AA1348" s="82"/>
      <c r="AB1348" s="82"/>
      <c r="AC1348" s="82"/>
      <c r="AD1348" s="82"/>
      <c r="AE1348" s="82"/>
      <c r="AF1348" s="82"/>
      <c r="AG1348" s="82"/>
      <c r="AH1348" s="82"/>
      <c r="AI1348" s="82"/>
      <c r="AJ1348" s="82"/>
      <c r="AK1348" s="82"/>
      <c r="AL1348" s="82"/>
      <c r="AM1348" s="82"/>
      <c r="AN1348" s="82"/>
      <c r="AO1348" s="82"/>
      <c r="AP1348" s="82"/>
      <c r="AQ1348" s="82"/>
      <c r="AR1348" s="82"/>
      <c r="AS1348" s="82"/>
      <c r="AT1348" s="82"/>
      <c r="AU1348" s="82"/>
    </row>
    <row r="1349" spans="1:47" s="47" customFormat="1">
      <c r="A1349" s="76"/>
      <c r="O1349" s="82"/>
      <c r="P1349" s="82"/>
      <c r="Q1349" s="82"/>
      <c r="R1349" s="82"/>
      <c r="S1349" s="82"/>
      <c r="T1349" s="82"/>
      <c r="U1349" s="82"/>
      <c r="V1349" s="82"/>
      <c r="W1349" s="82"/>
      <c r="X1349" s="82"/>
      <c r="Y1349" s="82"/>
      <c r="Z1349" s="82"/>
      <c r="AA1349" s="82"/>
      <c r="AB1349" s="82"/>
      <c r="AC1349" s="82"/>
      <c r="AD1349" s="82"/>
      <c r="AE1349" s="82"/>
      <c r="AF1349" s="82"/>
      <c r="AG1349" s="82"/>
      <c r="AH1349" s="82"/>
      <c r="AI1349" s="82"/>
      <c r="AJ1349" s="82"/>
      <c r="AK1349" s="82"/>
      <c r="AL1349" s="82"/>
      <c r="AM1349" s="82"/>
      <c r="AN1349" s="82"/>
      <c r="AO1349" s="82"/>
      <c r="AP1349" s="82"/>
      <c r="AQ1349" s="82"/>
      <c r="AR1349" s="82"/>
      <c r="AS1349" s="82"/>
      <c r="AT1349" s="82"/>
      <c r="AU1349" s="82"/>
    </row>
    <row r="1350" spans="1:47" s="47" customFormat="1">
      <c r="A1350" s="76"/>
      <c r="O1350" s="82"/>
      <c r="P1350" s="82"/>
      <c r="Q1350" s="82"/>
      <c r="R1350" s="82"/>
      <c r="S1350" s="82"/>
      <c r="T1350" s="82"/>
      <c r="U1350" s="82"/>
      <c r="V1350" s="82"/>
      <c r="W1350" s="82"/>
      <c r="X1350" s="82"/>
      <c r="Y1350" s="82"/>
      <c r="Z1350" s="82"/>
      <c r="AA1350" s="82"/>
      <c r="AB1350" s="82"/>
      <c r="AC1350" s="82"/>
      <c r="AD1350" s="82"/>
      <c r="AE1350" s="82"/>
      <c r="AF1350" s="82"/>
      <c r="AG1350" s="82"/>
      <c r="AH1350" s="82"/>
      <c r="AI1350" s="82"/>
      <c r="AJ1350" s="82"/>
      <c r="AK1350" s="82"/>
      <c r="AL1350" s="82"/>
      <c r="AM1350" s="82"/>
      <c r="AN1350" s="82"/>
      <c r="AO1350" s="82"/>
      <c r="AP1350" s="82"/>
      <c r="AQ1350" s="82"/>
      <c r="AR1350" s="82"/>
      <c r="AS1350" s="82"/>
      <c r="AT1350" s="82"/>
      <c r="AU1350" s="82"/>
    </row>
    <row r="1351" spans="1:47" s="47" customFormat="1">
      <c r="A1351" s="76"/>
      <c r="O1351" s="82"/>
      <c r="P1351" s="82"/>
      <c r="Q1351" s="82"/>
      <c r="R1351" s="82"/>
      <c r="S1351" s="82"/>
      <c r="T1351" s="82"/>
      <c r="U1351" s="82"/>
      <c r="V1351" s="82"/>
      <c r="W1351" s="82"/>
      <c r="X1351" s="82"/>
      <c r="Y1351" s="82"/>
      <c r="Z1351" s="82"/>
      <c r="AA1351" s="82"/>
      <c r="AB1351" s="82"/>
      <c r="AC1351" s="82"/>
      <c r="AD1351" s="82"/>
      <c r="AE1351" s="82"/>
      <c r="AF1351" s="82"/>
      <c r="AG1351" s="82"/>
      <c r="AH1351" s="82"/>
      <c r="AI1351" s="82"/>
      <c r="AJ1351" s="82"/>
      <c r="AK1351" s="82"/>
      <c r="AL1351" s="82"/>
      <c r="AM1351" s="82"/>
      <c r="AN1351" s="82"/>
      <c r="AO1351" s="82"/>
      <c r="AP1351" s="82"/>
      <c r="AQ1351" s="82"/>
      <c r="AR1351" s="82"/>
      <c r="AS1351" s="82"/>
      <c r="AT1351" s="82"/>
      <c r="AU1351" s="82"/>
    </row>
    <row r="1352" spans="1:47" s="47" customFormat="1">
      <c r="A1352" s="76"/>
      <c r="O1352" s="82"/>
      <c r="P1352" s="82"/>
      <c r="Q1352" s="82"/>
      <c r="R1352" s="82"/>
      <c r="S1352" s="82"/>
      <c r="T1352" s="82"/>
      <c r="U1352" s="82"/>
      <c r="V1352" s="82"/>
      <c r="W1352" s="82"/>
      <c r="X1352" s="82"/>
      <c r="Y1352" s="82"/>
      <c r="Z1352" s="82"/>
      <c r="AA1352" s="82"/>
      <c r="AB1352" s="82"/>
      <c r="AC1352" s="82"/>
      <c r="AD1352" s="82"/>
      <c r="AE1352" s="82"/>
      <c r="AF1352" s="82"/>
      <c r="AG1352" s="82"/>
      <c r="AH1352" s="82"/>
      <c r="AI1352" s="82"/>
      <c r="AJ1352" s="82"/>
      <c r="AK1352" s="82"/>
      <c r="AL1352" s="82"/>
      <c r="AM1352" s="82"/>
      <c r="AN1352" s="82"/>
      <c r="AO1352" s="82"/>
      <c r="AP1352" s="82"/>
      <c r="AQ1352" s="82"/>
      <c r="AR1352" s="82"/>
      <c r="AS1352" s="82"/>
      <c r="AT1352" s="82"/>
      <c r="AU1352" s="82"/>
    </row>
    <row r="1353" spans="1:47" s="47" customFormat="1">
      <c r="A1353" s="76"/>
      <c r="O1353" s="82"/>
      <c r="P1353" s="82"/>
      <c r="Q1353" s="82"/>
      <c r="R1353" s="82"/>
      <c r="S1353" s="82"/>
      <c r="T1353" s="82"/>
      <c r="U1353" s="82"/>
      <c r="V1353" s="82"/>
      <c r="W1353" s="82"/>
      <c r="X1353" s="82"/>
      <c r="Y1353" s="82"/>
      <c r="Z1353" s="82"/>
      <c r="AA1353" s="82"/>
      <c r="AB1353" s="82"/>
      <c r="AC1353" s="82"/>
      <c r="AD1353" s="82"/>
      <c r="AE1353" s="82"/>
      <c r="AF1353" s="82"/>
      <c r="AG1353" s="82"/>
      <c r="AH1353" s="82"/>
      <c r="AI1353" s="82"/>
      <c r="AJ1353" s="82"/>
      <c r="AK1353" s="82"/>
      <c r="AL1353" s="82"/>
      <c r="AM1353" s="82"/>
      <c r="AN1353" s="82"/>
      <c r="AO1353" s="82"/>
      <c r="AP1353" s="82"/>
      <c r="AQ1353" s="82"/>
      <c r="AR1353" s="82"/>
      <c r="AS1353" s="82"/>
      <c r="AT1353" s="82"/>
      <c r="AU1353" s="82"/>
    </row>
    <row r="1354" spans="1:47" s="47" customFormat="1">
      <c r="A1354" s="76"/>
      <c r="O1354" s="82"/>
      <c r="P1354" s="82"/>
      <c r="Q1354" s="82"/>
      <c r="R1354" s="82"/>
      <c r="S1354" s="82"/>
      <c r="T1354" s="82"/>
      <c r="U1354" s="82"/>
      <c r="V1354" s="82"/>
      <c r="W1354" s="82"/>
      <c r="X1354" s="82"/>
      <c r="Y1354" s="82"/>
      <c r="Z1354" s="82"/>
      <c r="AA1354" s="82"/>
      <c r="AB1354" s="82"/>
      <c r="AC1354" s="82"/>
      <c r="AD1354" s="82"/>
      <c r="AE1354" s="82"/>
      <c r="AF1354" s="82"/>
      <c r="AG1354" s="82"/>
      <c r="AH1354" s="82"/>
      <c r="AI1354" s="82"/>
      <c r="AJ1354" s="82"/>
      <c r="AK1354" s="82"/>
      <c r="AL1354" s="82"/>
      <c r="AM1354" s="82"/>
      <c r="AN1354" s="82"/>
      <c r="AO1354" s="82"/>
      <c r="AP1354" s="82"/>
      <c r="AQ1354" s="82"/>
      <c r="AR1354" s="82"/>
      <c r="AS1354" s="82"/>
      <c r="AT1354" s="82"/>
      <c r="AU1354" s="82"/>
    </row>
    <row r="1355" spans="1:47" s="47" customFormat="1">
      <c r="A1355" s="76"/>
      <c r="O1355" s="82"/>
      <c r="P1355" s="82"/>
      <c r="Q1355" s="82"/>
      <c r="R1355" s="82"/>
      <c r="S1355" s="82"/>
      <c r="T1355" s="82"/>
      <c r="U1355" s="82"/>
      <c r="V1355" s="82"/>
      <c r="W1355" s="82"/>
      <c r="X1355" s="82"/>
      <c r="Y1355" s="82"/>
      <c r="Z1355" s="82"/>
      <c r="AA1355" s="82"/>
      <c r="AB1355" s="82"/>
      <c r="AC1355" s="82"/>
      <c r="AD1355" s="82"/>
      <c r="AE1355" s="82"/>
      <c r="AF1355" s="82"/>
      <c r="AG1355" s="82"/>
      <c r="AH1355" s="82"/>
      <c r="AI1355" s="82"/>
      <c r="AJ1355" s="82"/>
      <c r="AK1355" s="82"/>
      <c r="AL1355" s="82"/>
      <c r="AM1355" s="82"/>
      <c r="AN1355" s="82"/>
      <c r="AO1355" s="82"/>
      <c r="AP1355" s="82"/>
      <c r="AQ1355" s="82"/>
      <c r="AR1355" s="82"/>
      <c r="AS1355" s="82"/>
      <c r="AT1355" s="82"/>
      <c r="AU1355" s="82"/>
    </row>
    <row r="1356" spans="1:47" s="47" customFormat="1">
      <c r="A1356" s="76"/>
      <c r="O1356" s="82"/>
      <c r="P1356" s="82"/>
      <c r="Q1356" s="82"/>
      <c r="R1356" s="82"/>
      <c r="S1356" s="82"/>
      <c r="T1356" s="82"/>
      <c r="U1356" s="82"/>
      <c r="V1356" s="82"/>
      <c r="W1356" s="82"/>
      <c r="X1356" s="82"/>
      <c r="Y1356" s="82"/>
      <c r="Z1356" s="82"/>
      <c r="AA1356" s="82"/>
      <c r="AB1356" s="82"/>
      <c r="AC1356" s="82"/>
      <c r="AD1356" s="82"/>
      <c r="AE1356" s="82"/>
      <c r="AF1356" s="82"/>
      <c r="AG1356" s="82"/>
      <c r="AH1356" s="82"/>
      <c r="AI1356" s="82"/>
      <c r="AJ1356" s="82"/>
      <c r="AK1356" s="82"/>
      <c r="AL1356" s="82"/>
      <c r="AM1356" s="82"/>
      <c r="AN1356" s="82"/>
      <c r="AO1356" s="82"/>
      <c r="AP1356" s="82"/>
      <c r="AQ1356" s="82"/>
      <c r="AR1356" s="82"/>
      <c r="AS1356" s="82"/>
      <c r="AT1356" s="82"/>
      <c r="AU1356" s="82"/>
    </row>
    <row r="1357" spans="1:47" s="47" customFormat="1">
      <c r="A1357" s="76"/>
      <c r="O1357" s="82"/>
      <c r="P1357" s="82"/>
      <c r="Q1357" s="82"/>
      <c r="R1357" s="82"/>
      <c r="S1357" s="82"/>
      <c r="T1357" s="82"/>
      <c r="U1357" s="82"/>
      <c r="V1357" s="82"/>
      <c r="W1357" s="82"/>
      <c r="X1357" s="82"/>
      <c r="Y1357" s="82"/>
      <c r="Z1357" s="82"/>
      <c r="AA1357" s="82"/>
      <c r="AB1357" s="82"/>
      <c r="AC1357" s="82"/>
      <c r="AD1357" s="82"/>
      <c r="AE1357" s="82"/>
      <c r="AF1357" s="82"/>
      <c r="AG1357" s="82"/>
      <c r="AH1357" s="82"/>
      <c r="AI1357" s="82"/>
      <c r="AJ1357" s="82"/>
      <c r="AK1357" s="82"/>
      <c r="AL1357" s="82"/>
      <c r="AM1357" s="82"/>
      <c r="AN1357" s="82"/>
      <c r="AO1357" s="82"/>
      <c r="AP1357" s="82"/>
      <c r="AQ1357" s="82"/>
      <c r="AR1357" s="82"/>
      <c r="AS1357" s="82"/>
      <c r="AT1357" s="82"/>
      <c r="AU1357" s="82"/>
    </row>
    <row r="1358" spans="1:47" s="47" customFormat="1">
      <c r="A1358" s="76"/>
      <c r="O1358" s="82"/>
      <c r="P1358" s="82"/>
      <c r="Q1358" s="82"/>
      <c r="R1358" s="82"/>
      <c r="S1358" s="82"/>
      <c r="T1358" s="82"/>
      <c r="U1358" s="82"/>
      <c r="V1358" s="82"/>
      <c r="W1358" s="82"/>
      <c r="X1358" s="82"/>
      <c r="Y1358" s="82"/>
      <c r="Z1358" s="82"/>
      <c r="AA1358" s="82"/>
      <c r="AB1358" s="82"/>
      <c r="AC1358" s="82"/>
      <c r="AD1358" s="82"/>
      <c r="AE1358" s="82"/>
      <c r="AF1358" s="82"/>
      <c r="AG1358" s="82"/>
      <c r="AH1358" s="82"/>
      <c r="AI1358" s="82"/>
      <c r="AJ1358" s="82"/>
      <c r="AK1358" s="82"/>
      <c r="AL1358" s="82"/>
      <c r="AM1358" s="82"/>
      <c r="AN1358" s="82"/>
      <c r="AO1358" s="82"/>
      <c r="AP1358" s="82"/>
      <c r="AQ1358" s="82"/>
      <c r="AR1358" s="82"/>
      <c r="AS1358" s="82"/>
      <c r="AT1358" s="82"/>
      <c r="AU1358" s="82"/>
    </row>
    <row r="1359" spans="1:47" s="47" customFormat="1">
      <c r="A1359" s="76"/>
      <c r="O1359" s="82"/>
      <c r="P1359" s="82"/>
      <c r="Q1359" s="82"/>
      <c r="R1359" s="82"/>
      <c r="S1359" s="82"/>
      <c r="T1359" s="82"/>
      <c r="U1359" s="82"/>
      <c r="V1359" s="82"/>
      <c r="W1359" s="82"/>
      <c r="X1359" s="82"/>
      <c r="Y1359" s="82"/>
      <c r="Z1359" s="82"/>
      <c r="AA1359" s="82"/>
      <c r="AB1359" s="82"/>
      <c r="AC1359" s="82"/>
      <c r="AD1359" s="82"/>
      <c r="AE1359" s="82"/>
      <c r="AF1359" s="82"/>
      <c r="AG1359" s="82"/>
      <c r="AH1359" s="82"/>
      <c r="AI1359" s="82"/>
      <c r="AJ1359" s="82"/>
      <c r="AK1359" s="82"/>
      <c r="AL1359" s="82"/>
      <c r="AM1359" s="82"/>
      <c r="AN1359" s="82"/>
      <c r="AO1359" s="82"/>
      <c r="AP1359" s="82"/>
      <c r="AQ1359" s="82"/>
      <c r="AR1359" s="82"/>
      <c r="AS1359" s="82"/>
      <c r="AT1359" s="82"/>
      <c r="AU1359" s="82"/>
    </row>
    <row r="1360" spans="1:47" s="47" customFormat="1">
      <c r="A1360" s="76"/>
      <c r="O1360" s="82"/>
      <c r="P1360" s="82"/>
      <c r="Q1360" s="82"/>
      <c r="R1360" s="82"/>
      <c r="S1360" s="82"/>
      <c r="T1360" s="82"/>
      <c r="U1360" s="82"/>
      <c r="V1360" s="82"/>
      <c r="W1360" s="82"/>
      <c r="X1360" s="82"/>
      <c r="Y1360" s="82"/>
      <c r="Z1360" s="82"/>
      <c r="AA1360" s="82"/>
      <c r="AB1360" s="82"/>
      <c r="AC1360" s="82"/>
      <c r="AD1360" s="82"/>
      <c r="AE1360" s="82"/>
      <c r="AF1360" s="82"/>
      <c r="AG1360" s="82"/>
      <c r="AH1360" s="82"/>
      <c r="AI1360" s="82"/>
      <c r="AJ1360" s="82"/>
      <c r="AK1360" s="82"/>
      <c r="AL1360" s="82"/>
      <c r="AM1360" s="82"/>
      <c r="AN1360" s="82"/>
      <c r="AO1360" s="82"/>
      <c r="AP1360" s="82"/>
      <c r="AQ1360" s="82"/>
      <c r="AR1360" s="82"/>
      <c r="AS1360" s="82"/>
      <c r="AT1360" s="82"/>
      <c r="AU1360" s="82"/>
    </row>
    <row r="1361" spans="1:47" s="47" customFormat="1">
      <c r="A1361" s="76"/>
      <c r="O1361" s="82"/>
      <c r="P1361" s="82"/>
      <c r="Q1361" s="82"/>
      <c r="R1361" s="82"/>
      <c r="S1361" s="82"/>
      <c r="T1361" s="82"/>
      <c r="U1361" s="82"/>
      <c r="V1361" s="82"/>
      <c r="W1361" s="82"/>
      <c r="X1361" s="82"/>
      <c r="Y1361" s="82"/>
      <c r="Z1361" s="82"/>
      <c r="AA1361" s="82"/>
      <c r="AB1361" s="82"/>
      <c r="AC1361" s="82"/>
      <c r="AD1361" s="82"/>
      <c r="AE1361" s="82"/>
      <c r="AF1361" s="82"/>
      <c r="AG1361" s="82"/>
      <c r="AH1361" s="82"/>
      <c r="AI1361" s="82"/>
      <c r="AJ1361" s="82"/>
      <c r="AK1361" s="82"/>
      <c r="AL1361" s="82"/>
      <c r="AM1361" s="82"/>
      <c r="AN1361" s="82"/>
      <c r="AO1361" s="82"/>
      <c r="AP1361" s="82"/>
      <c r="AQ1361" s="82"/>
      <c r="AR1361" s="82"/>
      <c r="AS1361" s="82"/>
      <c r="AT1361" s="82"/>
      <c r="AU1361" s="82"/>
    </row>
    <row r="1362" spans="1:47" s="47" customFormat="1">
      <c r="A1362" s="76"/>
      <c r="O1362" s="82"/>
      <c r="P1362" s="82"/>
      <c r="Q1362" s="82"/>
      <c r="R1362" s="82"/>
      <c r="S1362" s="82"/>
      <c r="T1362" s="82"/>
      <c r="U1362" s="82"/>
      <c r="V1362" s="82"/>
      <c r="W1362" s="82"/>
      <c r="X1362" s="82"/>
      <c r="Y1362" s="82"/>
      <c r="Z1362" s="82"/>
      <c r="AA1362" s="82"/>
      <c r="AB1362" s="82"/>
      <c r="AC1362" s="82"/>
      <c r="AD1362" s="82"/>
      <c r="AE1362" s="82"/>
      <c r="AF1362" s="82"/>
      <c r="AG1362" s="82"/>
      <c r="AH1362" s="82"/>
      <c r="AI1362" s="82"/>
      <c r="AJ1362" s="82"/>
      <c r="AK1362" s="82"/>
      <c r="AL1362" s="82"/>
      <c r="AM1362" s="82"/>
      <c r="AN1362" s="82"/>
      <c r="AO1362" s="82"/>
      <c r="AP1362" s="82"/>
      <c r="AQ1362" s="82"/>
      <c r="AR1362" s="82"/>
      <c r="AS1362" s="82"/>
      <c r="AT1362" s="82"/>
      <c r="AU1362" s="82"/>
    </row>
    <row r="1363" spans="1:47" s="47" customFormat="1">
      <c r="A1363" s="76"/>
      <c r="O1363" s="82"/>
      <c r="P1363" s="82"/>
      <c r="Q1363" s="82"/>
      <c r="R1363" s="82"/>
      <c r="S1363" s="82"/>
      <c r="T1363" s="82"/>
      <c r="U1363" s="82"/>
      <c r="V1363" s="82"/>
      <c r="W1363" s="82"/>
      <c r="X1363" s="82"/>
      <c r="Y1363" s="82"/>
      <c r="Z1363" s="82"/>
      <c r="AA1363" s="82"/>
      <c r="AB1363" s="82"/>
      <c r="AC1363" s="82"/>
      <c r="AD1363" s="82"/>
      <c r="AE1363" s="82"/>
      <c r="AF1363" s="82"/>
      <c r="AG1363" s="82"/>
      <c r="AH1363" s="82"/>
      <c r="AI1363" s="82"/>
      <c r="AJ1363" s="82"/>
      <c r="AK1363" s="82"/>
      <c r="AL1363" s="82"/>
      <c r="AM1363" s="82"/>
      <c r="AN1363" s="82"/>
      <c r="AO1363" s="82"/>
      <c r="AP1363" s="82"/>
      <c r="AQ1363" s="82"/>
      <c r="AR1363" s="82"/>
      <c r="AS1363" s="82"/>
      <c r="AT1363" s="82"/>
      <c r="AU1363" s="82"/>
    </row>
    <row r="1364" spans="1:47" s="47" customFormat="1">
      <c r="A1364" s="76"/>
      <c r="O1364" s="82"/>
      <c r="P1364" s="82"/>
      <c r="Q1364" s="82"/>
      <c r="R1364" s="82"/>
      <c r="S1364" s="82"/>
      <c r="T1364" s="82"/>
      <c r="U1364" s="82"/>
      <c r="V1364" s="82"/>
      <c r="W1364" s="82"/>
      <c r="X1364" s="82"/>
      <c r="Y1364" s="82"/>
      <c r="Z1364" s="82"/>
      <c r="AA1364" s="82"/>
      <c r="AB1364" s="82"/>
      <c r="AC1364" s="82"/>
      <c r="AD1364" s="82"/>
      <c r="AE1364" s="82"/>
      <c r="AF1364" s="82"/>
      <c r="AG1364" s="82"/>
      <c r="AH1364" s="82"/>
      <c r="AI1364" s="82"/>
      <c r="AJ1364" s="82"/>
      <c r="AK1364" s="82"/>
      <c r="AL1364" s="82"/>
      <c r="AM1364" s="82"/>
      <c r="AN1364" s="82"/>
      <c r="AO1364" s="82"/>
      <c r="AP1364" s="82"/>
      <c r="AQ1364" s="82"/>
      <c r="AR1364" s="82"/>
      <c r="AS1364" s="82"/>
      <c r="AT1364" s="82"/>
      <c r="AU1364" s="82"/>
    </row>
    <row r="1365" spans="1:47" s="47" customFormat="1">
      <c r="A1365" s="76"/>
      <c r="O1365" s="82"/>
      <c r="P1365" s="82"/>
      <c r="Q1365" s="82"/>
      <c r="R1365" s="82"/>
      <c r="S1365" s="82"/>
      <c r="T1365" s="82"/>
      <c r="U1365" s="82"/>
      <c r="V1365" s="82"/>
      <c r="W1365" s="82"/>
      <c r="X1365" s="82"/>
      <c r="Y1365" s="82"/>
      <c r="Z1365" s="82"/>
      <c r="AA1365" s="82"/>
      <c r="AB1365" s="82"/>
      <c r="AC1365" s="82"/>
      <c r="AD1365" s="82"/>
      <c r="AE1365" s="82"/>
      <c r="AF1365" s="82"/>
      <c r="AG1365" s="82"/>
      <c r="AH1365" s="82"/>
      <c r="AI1365" s="82"/>
      <c r="AJ1365" s="82"/>
      <c r="AK1365" s="82"/>
      <c r="AL1365" s="82"/>
      <c r="AM1365" s="82"/>
      <c r="AN1365" s="82"/>
      <c r="AO1365" s="82"/>
      <c r="AP1365" s="82"/>
      <c r="AQ1365" s="82"/>
      <c r="AR1365" s="82"/>
      <c r="AS1365" s="82"/>
      <c r="AT1365" s="82"/>
      <c r="AU1365" s="82"/>
    </row>
    <row r="1366" spans="1:47" s="47" customFormat="1">
      <c r="A1366" s="76"/>
      <c r="O1366" s="82"/>
      <c r="P1366" s="82"/>
      <c r="Q1366" s="82"/>
      <c r="R1366" s="82"/>
      <c r="S1366" s="82"/>
      <c r="T1366" s="82"/>
      <c r="U1366" s="82"/>
      <c r="V1366" s="82"/>
      <c r="W1366" s="82"/>
      <c r="X1366" s="82"/>
      <c r="Y1366" s="82"/>
      <c r="Z1366" s="82"/>
      <c r="AA1366" s="82"/>
      <c r="AB1366" s="82"/>
      <c r="AC1366" s="82"/>
      <c r="AD1366" s="82"/>
      <c r="AE1366" s="82"/>
      <c r="AF1366" s="82"/>
      <c r="AG1366" s="82"/>
      <c r="AH1366" s="82"/>
      <c r="AI1366" s="82"/>
      <c r="AJ1366" s="82"/>
      <c r="AK1366" s="82"/>
      <c r="AL1366" s="82"/>
      <c r="AM1366" s="82"/>
      <c r="AN1366" s="82"/>
      <c r="AO1366" s="82"/>
      <c r="AP1366" s="82"/>
      <c r="AQ1366" s="82"/>
      <c r="AR1366" s="82"/>
      <c r="AS1366" s="82"/>
      <c r="AT1366" s="82"/>
      <c r="AU1366" s="82"/>
    </row>
    <row r="1367" spans="1:47" s="47" customFormat="1">
      <c r="A1367" s="76"/>
      <c r="O1367" s="82"/>
      <c r="P1367" s="82"/>
      <c r="Q1367" s="82"/>
      <c r="R1367" s="82"/>
      <c r="S1367" s="82"/>
      <c r="T1367" s="82"/>
      <c r="U1367" s="82"/>
      <c r="V1367" s="82"/>
      <c r="W1367" s="82"/>
      <c r="X1367" s="82"/>
      <c r="Y1367" s="82"/>
      <c r="Z1367" s="82"/>
      <c r="AA1367" s="82"/>
      <c r="AB1367" s="82"/>
      <c r="AC1367" s="82"/>
      <c r="AD1367" s="82"/>
      <c r="AE1367" s="82"/>
      <c r="AF1367" s="82"/>
      <c r="AG1367" s="82"/>
      <c r="AH1367" s="82"/>
      <c r="AI1367" s="82"/>
      <c r="AJ1367" s="82"/>
      <c r="AK1367" s="82"/>
      <c r="AL1367" s="82"/>
      <c r="AM1367" s="82"/>
      <c r="AN1367" s="82"/>
      <c r="AO1367" s="82"/>
      <c r="AP1367" s="82"/>
      <c r="AQ1367" s="82"/>
      <c r="AR1367" s="82"/>
      <c r="AS1367" s="82"/>
      <c r="AT1367" s="82"/>
      <c r="AU1367" s="82"/>
    </row>
    <row r="1368" spans="1:47" s="47" customFormat="1">
      <c r="A1368" s="76"/>
      <c r="O1368" s="82"/>
      <c r="P1368" s="82"/>
      <c r="Q1368" s="82"/>
      <c r="R1368" s="82"/>
      <c r="S1368" s="82"/>
      <c r="T1368" s="82"/>
      <c r="U1368" s="82"/>
      <c r="V1368" s="82"/>
      <c r="W1368" s="82"/>
      <c r="X1368" s="82"/>
      <c r="Y1368" s="82"/>
      <c r="Z1368" s="82"/>
      <c r="AA1368" s="82"/>
      <c r="AB1368" s="82"/>
      <c r="AC1368" s="82"/>
      <c r="AD1368" s="82"/>
      <c r="AE1368" s="82"/>
      <c r="AF1368" s="82"/>
      <c r="AG1368" s="82"/>
      <c r="AH1368" s="82"/>
      <c r="AI1368" s="82"/>
      <c r="AJ1368" s="82"/>
      <c r="AK1368" s="82"/>
      <c r="AL1368" s="82"/>
      <c r="AM1368" s="82"/>
      <c r="AN1368" s="82"/>
      <c r="AO1368" s="82"/>
      <c r="AP1368" s="82"/>
      <c r="AQ1368" s="82"/>
      <c r="AR1368" s="82"/>
      <c r="AS1368" s="82"/>
      <c r="AT1368" s="82"/>
      <c r="AU1368" s="82"/>
    </row>
    <row r="1369" spans="1:47" s="47" customFormat="1">
      <c r="A1369" s="76"/>
      <c r="O1369" s="82"/>
      <c r="P1369" s="82"/>
      <c r="Q1369" s="82"/>
      <c r="R1369" s="82"/>
      <c r="S1369" s="82"/>
      <c r="T1369" s="82"/>
      <c r="U1369" s="82"/>
      <c r="V1369" s="82"/>
      <c r="W1369" s="82"/>
      <c r="X1369" s="82"/>
      <c r="Y1369" s="82"/>
      <c r="Z1369" s="82"/>
      <c r="AA1369" s="82"/>
      <c r="AB1369" s="82"/>
      <c r="AC1369" s="82"/>
      <c r="AD1369" s="82"/>
      <c r="AE1369" s="82"/>
      <c r="AF1369" s="82"/>
      <c r="AG1369" s="82"/>
      <c r="AH1369" s="82"/>
      <c r="AI1369" s="82"/>
      <c r="AJ1369" s="82"/>
      <c r="AK1369" s="82"/>
      <c r="AL1369" s="82"/>
      <c r="AM1369" s="82"/>
      <c r="AN1369" s="82"/>
      <c r="AO1369" s="82"/>
      <c r="AP1369" s="82"/>
      <c r="AQ1369" s="82"/>
      <c r="AR1369" s="82"/>
      <c r="AS1369" s="82"/>
      <c r="AT1369" s="82"/>
      <c r="AU1369" s="82"/>
    </row>
    <row r="1370" spans="1:47" s="47" customFormat="1">
      <c r="A1370" s="76"/>
      <c r="O1370" s="82"/>
      <c r="P1370" s="82"/>
      <c r="Q1370" s="82"/>
      <c r="R1370" s="82"/>
      <c r="S1370" s="82"/>
      <c r="T1370" s="82"/>
      <c r="U1370" s="82"/>
      <c r="V1370" s="82"/>
      <c r="W1370" s="82"/>
      <c r="X1370" s="82"/>
      <c r="Y1370" s="82"/>
      <c r="Z1370" s="82"/>
      <c r="AA1370" s="82"/>
      <c r="AB1370" s="82"/>
      <c r="AC1370" s="82"/>
      <c r="AD1370" s="82"/>
      <c r="AE1370" s="82"/>
      <c r="AF1370" s="82"/>
      <c r="AG1370" s="82"/>
      <c r="AH1370" s="82"/>
      <c r="AI1370" s="82"/>
      <c r="AJ1370" s="82"/>
      <c r="AK1370" s="82"/>
      <c r="AL1370" s="82"/>
      <c r="AM1370" s="82"/>
      <c r="AN1370" s="82"/>
      <c r="AO1370" s="82"/>
      <c r="AP1370" s="82"/>
      <c r="AQ1370" s="82"/>
      <c r="AR1370" s="82"/>
      <c r="AS1370" s="82"/>
      <c r="AT1370" s="82"/>
      <c r="AU1370" s="82"/>
    </row>
    <row r="1371" spans="1:47" s="47" customFormat="1">
      <c r="A1371" s="76"/>
      <c r="O1371" s="82"/>
      <c r="P1371" s="82"/>
      <c r="Q1371" s="82"/>
      <c r="R1371" s="82"/>
      <c r="S1371" s="82"/>
      <c r="T1371" s="82"/>
      <c r="U1371" s="82"/>
      <c r="V1371" s="82"/>
      <c r="W1371" s="82"/>
      <c r="X1371" s="82"/>
      <c r="Y1371" s="82"/>
      <c r="Z1371" s="82"/>
      <c r="AA1371" s="82"/>
      <c r="AB1371" s="82"/>
      <c r="AC1371" s="82"/>
      <c r="AD1371" s="82"/>
      <c r="AE1371" s="82"/>
      <c r="AF1371" s="82"/>
      <c r="AG1371" s="82"/>
      <c r="AH1371" s="82"/>
      <c r="AI1371" s="82"/>
      <c r="AJ1371" s="82"/>
      <c r="AK1371" s="82"/>
      <c r="AL1371" s="82"/>
      <c r="AM1371" s="82"/>
      <c r="AN1371" s="82"/>
      <c r="AO1371" s="82"/>
      <c r="AP1371" s="82"/>
      <c r="AQ1371" s="82"/>
      <c r="AR1371" s="82"/>
      <c r="AS1371" s="82"/>
      <c r="AT1371" s="82"/>
      <c r="AU1371" s="82"/>
    </row>
    <row r="1372" spans="1:47" s="47" customFormat="1">
      <c r="A1372" s="76"/>
      <c r="O1372" s="82"/>
      <c r="P1372" s="82"/>
      <c r="Q1372" s="82"/>
      <c r="R1372" s="82"/>
      <c r="S1372" s="82"/>
      <c r="T1372" s="82"/>
      <c r="U1372" s="82"/>
      <c r="V1372" s="82"/>
      <c r="W1372" s="82"/>
      <c r="X1372" s="82"/>
      <c r="Y1372" s="82"/>
      <c r="Z1372" s="82"/>
      <c r="AA1372" s="82"/>
      <c r="AB1372" s="82"/>
      <c r="AC1372" s="82"/>
      <c r="AD1372" s="82"/>
      <c r="AE1372" s="82"/>
      <c r="AF1372" s="82"/>
      <c r="AG1372" s="82"/>
      <c r="AH1372" s="82"/>
      <c r="AI1372" s="82"/>
      <c r="AJ1372" s="82"/>
      <c r="AK1372" s="82"/>
      <c r="AL1372" s="82"/>
      <c r="AM1372" s="82"/>
      <c r="AN1372" s="82"/>
      <c r="AO1372" s="82"/>
      <c r="AP1372" s="82"/>
      <c r="AQ1372" s="82"/>
      <c r="AR1372" s="82"/>
      <c r="AS1372" s="82"/>
      <c r="AT1372" s="82"/>
      <c r="AU1372" s="82"/>
    </row>
    <row r="1373" spans="1:47" s="47" customFormat="1">
      <c r="A1373" s="76"/>
      <c r="O1373" s="82"/>
      <c r="P1373" s="82"/>
      <c r="Q1373" s="82"/>
      <c r="R1373" s="82"/>
      <c r="S1373" s="82"/>
      <c r="T1373" s="82"/>
      <c r="U1373" s="82"/>
      <c r="V1373" s="82"/>
      <c r="W1373" s="82"/>
      <c r="X1373" s="82"/>
      <c r="Y1373" s="82"/>
      <c r="Z1373" s="82"/>
      <c r="AA1373" s="82"/>
      <c r="AB1373" s="82"/>
      <c r="AC1373" s="82"/>
      <c r="AD1373" s="82"/>
      <c r="AE1373" s="82"/>
      <c r="AF1373" s="82"/>
      <c r="AG1373" s="82"/>
      <c r="AH1373" s="82"/>
      <c r="AI1373" s="82"/>
      <c r="AJ1373" s="82"/>
      <c r="AK1373" s="82"/>
      <c r="AL1373" s="82"/>
      <c r="AM1373" s="82"/>
      <c r="AN1373" s="82"/>
      <c r="AO1373" s="82"/>
      <c r="AP1373" s="82"/>
      <c r="AQ1373" s="82"/>
      <c r="AR1373" s="82"/>
      <c r="AS1373" s="82"/>
      <c r="AT1373" s="82"/>
      <c r="AU1373" s="82"/>
    </row>
    <row r="1374" spans="1:47" s="47" customFormat="1">
      <c r="A1374" s="76"/>
      <c r="O1374" s="82"/>
      <c r="P1374" s="82"/>
      <c r="Q1374" s="82"/>
      <c r="R1374" s="82"/>
      <c r="S1374" s="82"/>
      <c r="T1374" s="82"/>
      <c r="U1374" s="82"/>
      <c r="V1374" s="82"/>
      <c r="W1374" s="82"/>
      <c r="X1374" s="82"/>
      <c r="Y1374" s="82"/>
      <c r="Z1374" s="82"/>
      <c r="AA1374" s="82"/>
      <c r="AB1374" s="82"/>
      <c r="AC1374" s="82"/>
      <c r="AD1374" s="82"/>
      <c r="AE1374" s="82"/>
      <c r="AF1374" s="82"/>
      <c r="AG1374" s="82"/>
      <c r="AH1374" s="82"/>
      <c r="AI1374" s="82"/>
      <c r="AJ1374" s="82"/>
      <c r="AK1374" s="82"/>
      <c r="AL1374" s="82"/>
      <c r="AM1374" s="82"/>
      <c r="AN1374" s="82"/>
      <c r="AO1374" s="82"/>
      <c r="AP1374" s="82"/>
      <c r="AQ1374" s="82"/>
      <c r="AR1374" s="82"/>
      <c r="AS1374" s="82"/>
      <c r="AT1374" s="82"/>
      <c r="AU1374" s="82"/>
    </row>
    <row r="1375" spans="1:47" s="47" customFormat="1">
      <c r="A1375" s="76"/>
      <c r="O1375" s="82"/>
      <c r="P1375" s="82"/>
      <c r="Q1375" s="82"/>
      <c r="R1375" s="82"/>
      <c r="S1375" s="82"/>
      <c r="T1375" s="82"/>
      <c r="U1375" s="82"/>
      <c r="V1375" s="82"/>
      <c r="W1375" s="82"/>
      <c r="X1375" s="82"/>
      <c r="Y1375" s="82"/>
      <c r="Z1375" s="82"/>
      <c r="AA1375" s="82"/>
      <c r="AB1375" s="82"/>
      <c r="AC1375" s="82"/>
      <c r="AD1375" s="82"/>
      <c r="AE1375" s="82"/>
      <c r="AF1375" s="82"/>
      <c r="AG1375" s="82"/>
      <c r="AH1375" s="82"/>
      <c r="AI1375" s="82"/>
      <c r="AJ1375" s="82"/>
      <c r="AK1375" s="82"/>
      <c r="AL1375" s="82"/>
      <c r="AM1375" s="82"/>
      <c r="AN1375" s="82"/>
      <c r="AO1375" s="82"/>
      <c r="AP1375" s="82"/>
      <c r="AQ1375" s="82"/>
      <c r="AR1375" s="82"/>
      <c r="AS1375" s="82"/>
      <c r="AT1375" s="82"/>
      <c r="AU1375" s="82"/>
    </row>
    <row r="1376" spans="1:47" s="47" customFormat="1">
      <c r="A1376" s="76"/>
      <c r="O1376" s="82"/>
      <c r="P1376" s="82"/>
      <c r="Q1376" s="82"/>
      <c r="R1376" s="82"/>
      <c r="S1376" s="82"/>
      <c r="T1376" s="82"/>
      <c r="U1376" s="82"/>
      <c r="V1376" s="82"/>
      <c r="W1376" s="82"/>
      <c r="X1376" s="82"/>
      <c r="Y1376" s="82"/>
      <c r="Z1376" s="82"/>
      <c r="AA1376" s="82"/>
      <c r="AB1376" s="82"/>
      <c r="AC1376" s="82"/>
      <c r="AD1376" s="82"/>
      <c r="AE1376" s="82"/>
      <c r="AF1376" s="82"/>
      <c r="AG1376" s="82"/>
      <c r="AH1376" s="82"/>
      <c r="AI1376" s="82"/>
      <c r="AJ1376" s="82"/>
      <c r="AK1376" s="82"/>
      <c r="AL1376" s="82"/>
      <c r="AM1376" s="82"/>
      <c r="AN1376" s="82"/>
      <c r="AO1376" s="82"/>
      <c r="AP1376" s="82"/>
      <c r="AQ1376" s="82"/>
      <c r="AR1376" s="82"/>
      <c r="AS1376" s="82"/>
      <c r="AT1376" s="82"/>
      <c r="AU1376" s="82"/>
    </row>
    <row r="1377" spans="1:47" s="47" customFormat="1">
      <c r="A1377" s="76"/>
      <c r="O1377" s="82"/>
      <c r="P1377" s="82"/>
      <c r="Q1377" s="82"/>
      <c r="R1377" s="82"/>
      <c r="S1377" s="82"/>
      <c r="T1377" s="82"/>
      <c r="U1377" s="82"/>
      <c r="V1377" s="82"/>
      <c r="W1377" s="82"/>
      <c r="X1377" s="82"/>
      <c r="Y1377" s="82"/>
      <c r="Z1377" s="82"/>
      <c r="AA1377" s="82"/>
      <c r="AB1377" s="82"/>
      <c r="AC1377" s="82"/>
      <c r="AD1377" s="82"/>
      <c r="AE1377" s="82"/>
      <c r="AF1377" s="82"/>
      <c r="AG1377" s="82"/>
      <c r="AH1377" s="82"/>
      <c r="AI1377" s="82"/>
      <c r="AJ1377" s="82"/>
      <c r="AK1377" s="82"/>
      <c r="AL1377" s="82"/>
      <c r="AM1377" s="82"/>
      <c r="AN1377" s="82"/>
      <c r="AO1377" s="82"/>
      <c r="AP1377" s="82"/>
      <c r="AQ1377" s="82"/>
      <c r="AR1377" s="82"/>
      <c r="AS1377" s="82"/>
      <c r="AT1377" s="82"/>
      <c r="AU1377" s="82"/>
    </row>
    <row r="1378" spans="1:47" s="47" customFormat="1">
      <c r="A1378" s="76"/>
      <c r="O1378" s="82"/>
      <c r="P1378" s="82"/>
      <c r="Q1378" s="82"/>
      <c r="R1378" s="82"/>
      <c r="S1378" s="82"/>
      <c r="T1378" s="82"/>
      <c r="U1378" s="82"/>
      <c r="V1378" s="82"/>
      <c r="W1378" s="82"/>
      <c r="X1378" s="82"/>
      <c r="Y1378" s="82"/>
      <c r="Z1378" s="82"/>
      <c r="AA1378" s="82"/>
      <c r="AB1378" s="82"/>
      <c r="AC1378" s="82"/>
      <c r="AD1378" s="82"/>
      <c r="AE1378" s="82"/>
      <c r="AF1378" s="82"/>
      <c r="AG1378" s="82"/>
      <c r="AH1378" s="82"/>
      <c r="AI1378" s="82"/>
      <c r="AJ1378" s="82"/>
      <c r="AK1378" s="82"/>
      <c r="AL1378" s="82"/>
      <c r="AM1378" s="82"/>
      <c r="AN1378" s="82"/>
      <c r="AO1378" s="82"/>
      <c r="AP1378" s="82"/>
      <c r="AQ1378" s="82"/>
      <c r="AR1378" s="82"/>
      <c r="AS1378" s="82"/>
      <c r="AT1378" s="82"/>
      <c r="AU1378" s="82"/>
    </row>
    <row r="1379" spans="1:47" s="47" customFormat="1">
      <c r="A1379" s="76"/>
      <c r="O1379" s="82"/>
      <c r="P1379" s="82"/>
      <c r="Q1379" s="82"/>
      <c r="R1379" s="82"/>
      <c r="S1379" s="82"/>
      <c r="T1379" s="82"/>
      <c r="U1379" s="82"/>
      <c r="V1379" s="82"/>
      <c r="W1379" s="82"/>
      <c r="X1379" s="82"/>
      <c r="Y1379" s="82"/>
      <c r="Z1379" s="82"/>
      <c r="AA1379" s="82"/>
      <c r="AB1379" s="82"/>
      <c r="AC1379" s="82"/>
      <c r="AD1379" s="82"/>
      <c r="AE1379" s="82"/>
      <c r="AF1379" s="82"/>
      <c r="AG1379" s="82"/>
      <c r="AH1379" s="82"/>
      <c r="AI1379" s="82"/>
      <c r="AJ1379" s="82"/>
      <c r="AK1379" s="82"/>
      <c r="AL1379" s="82"/>
      <c r="AM1379" s="82"/>
      <c r="AN1379" s="82"/>
      <c r="AO1379" s="82"/>
      <c r="AP1379" s="82"/>
      <c r="AQ1379" s="82"/>
      <c r="AR1379" s="82"/>
      <c r="AS1379" s="82"/>
      <c r="AT1379" s="82"/>
      <c r="AU1379" s="82"/>
    </row>
    <row r="1380" spans="1:47" s="47" customFormat="1">
      <c r="A1380" s="76"/>
      <c r="O1380" s="82"/>
      <c r="P1380" s="82"/>
      <c r="Q1380" s="82"/>
      <c r="R1380" s="82"/>
      <c r="S1380" s="82"/>
      <c r="T1380" s="82"/>
      <c r="U1380" s="82"/>
      <c r="V1380" s="82"/>
      <c r="W1380" s="82"/>
      <c r="X1380" s="82"/>
      <c r="Y1380" s="82"/>
      <c r="Z1380" s="82"/>
      <c r="AA1380" s="82"/>
      <c r="AB1380" s="82"/>
      <c r="AC1380" s="82"/>
      <c r="AD1380" s="82"/>
      <c r="AE1380" s="82"/>
      <c r="AF1380" s="82"/>
      <c r="AG1380" s="82"/>
      <c r="AH1380" s="82"/>
      <c r="AI1380" s="82"/>
      <c r="AJ1380" s="82"/>
      <c r="AK1380" s="82"/>
      <c r="AL1380" s="82"/>
      <c r="AM1380" s="82"/>
      <c r="AN1380" s="82"/>
      <c r="AO1380" s="82"/>
      <c r="AP1380" s="82"/>
      <c r="AQ1380" s="82"/>
      <c r="AR1380" s="82"/>
      <c r="AS1380" s="82"/>
      <c r="AT1380" s="82"/>
      <c r="AU1380" s="82"/>
    </row>
    <row r="1381" spans="1:47" s="47" customFormat="1">
      <c r="A1381" s="76"/>
      <c r="O1381" s="82"/>
      <c r="P1381" s="82"/>
      <c r="Q1381" s="82"/>
      <c r="R1381" s="82"/>
      <c r="S1381" s="82"/>
      <c r="T1381" s="82"/>
      <c r="U1381" s="82"/>
      <c r="V1381" s="82"/>
      <c r="W1381" s="82"/>
      <c r="X1381" s="82"/>
      <c r="Y1381" s="82"/>
      <c r="Z1381" s="82"/>
      <c r="AA1381" s="82"/>
      <c r="AB1381" s="82"/>
      <c r="AC1381" s="82"/>
      <c r="AD1381" s="82"/>
      <c r="AE1381" s="82"/>
      <c r="AF1381" s="82"/>
      <c r="AG1381" s="82"/>
      <c r="AH1381" s="82"/>
      <c r="AI1381" s="82"/>
      <c r="AJ1381" s="82"/>
      <c r="AK1381" s="82"/>
      <c r="AL1381" s="82"/>
      <c r="AM1381" s="82"/>
      <c r="AN1381" s="82"/>
      <c r="AO1381" s="82"/>
      <c r="AP1381" s="82"/>
      <c r="AQ1381" s="82"/>
      <c r="AR1381" s="82"/>
      <c r="AS1381" s="82"/>
      <c r="AT1381" s="82"/>
      <c r="AU1381" s="82"/>
    </row>
    <row r="1382" spans="1:47" s="47" customFormat="1">
      <c r="A1382" s="76"/>
      <c r="O1382" s="82"/>
      <c r="P1382" s="82"/>
      <c r="Q1382" s="82"/>
      <c r="R1382" s="82"/>
      <c r="S1382" s="82"/>
      <c r="T1382" s="82"/>
      <c r="U1382" s="82"/>
      <c r="V1382" s="82"/>
      <c r="W1382" s="82"/>
      <c r="X1382" s="82"/>
      <c r="Y1382" s="82"/>
      <c r="Z1382" s="82"/>
      <c r="AA1382" s="82"/>
      <c r="AB1382" s="82"/>
      <c r="AC1382" s="82"/>
      <c r="AD1382" s="82"/>
      <c r="AE1382" s="82"/>
      <c r="AF1382" s="82"/>
      <c r="AG1382" s="82"/>
      <c r="AH1382" s="82"/>
      <c r="AI1382" s="82"/>
      <c r="AJ1382" s="82"/>
      <c r="AK1382" s="82"/>
      <c r="AL1382" s="82"/>
      <c r="AM1382" s="82"/>
      <c r="AN1382" s="82"/>
      <c r="AO1382" s="82"/>
      <c r="AP1382" s="82"/>
      <c r="AQ1382" s="82"/>
      <c r="AR1382" s="82"/>
      <c r="AS1382" s="82"/>
      <c r="AT1382" s="82"/>
      <c r="AU1382" s="82"/>
    </row>
    <row r="1383" spans="1:47" s="47" customFormat="1">
      <c r="A1383" s="76"/>
      <c r="O1383" s="82"/>
      <c r="P1383" s="82"/>
      <c r="Q1383" s="82"/>
      <c r="R1383" s="82"/>
      <c r="S1383" s="82"/>
      <c r="T1383" s="82"/>
      <c r="U1383" s="82"/>
      <c r="V1383" s="82"/>
      <c r="W1383" s="82"/>
      <c r="X1383" s="82"/>
      <c r="Y1383" s="82"/>
      <c r="Z1383" s="82"/>
      <c r="AA1383" s="82"/>
      <c r="AB1383" s="82"/>
      <c r="AC1383" s="82"/>
      <c r="AD1383" s="82"/>
      <c r="AE1383" s="82"/>
      <c r="AF1383" s="82"/>
      <c r="AG1383" s="82"/>
      <c r="AH1383" s="82"/>
      <c r="AI1383" s="82"/>
      <c r="AJ1383" s="82"/>
      <c r="AK1383" s="82"/>
      <c r="AL1383" s="82"/>
      <c r="AM1383" s="82"/>
      <c r="AN1383" s="82"/>
      <c r="AO1383" s="82"/>
      <c r="AP1383" s="82"/>
      <c r="AQ1383" s="82"/>
      <c r="AR1383" s="82"/>
      <c r="AS1383" s="82"/>
      <c r="AT1383" s="82"/>
      <c r="AU1383" s="82"/>
    </row>
    <row r="1384" spans="1:47" s="47" customFormat="1">
      <c r="A1384" s="76"/>
      <c r="O1384" s="82"/>
      <c r="P1384" s="82"/>
      <c r="Q1384" s="82"/>
      <c r="R1384" s="82"/>
      <c r="S1384" s="82"/>
      <c r="T1384" s="82"/>
      <c r="U1384" s="82"/>
      <c r="V1384" s="82"/>
      <c r="W1384" s="82"/>
      <c r="X1384" s="82"/>
      <c r="Y1384" s="82"/>
      <c r="Z1384" s="82"/>
      <c r="AA1384" s="82"/>
      <c r="AB1384" s="82"/>
      <c r="AC1384" s="82"/>
      <c r="AD1384" s="82"/>
      <c r="AE1384" s="82"/>
      <c r="AF1384" s="82"/>
      <c r="AG1384" s="82"/>
      <c r="AH1384" s="82"/>
      <c r="AI1384" s="82"/>
      <c r="AJ1384" s="82"/>
      <c r="AK1384" s="82"/>
      <c r="AL1384" s="82"/>
      <c r="AM1384" s="82"/>
      <c r="AN1384" s="82"/>
      <c r="AO1384" s="82"/>
      <c r="AP1384" s="82"/>
      <c r="AQ1384" s="82"/>
      <c r="AR1384" s="82"/>
      <c r="AS1384" s="82"/>
      <c r="AT1384" s="82"/>
      <c r="AU1384" s="82"/>
    </row>
    <row r="1385" spans="1:47" s="47" customFormat="1">
      <c r="A1385" s="76"/>
      <c r="O1385" s="82"/>
      <c r="P1385" s="82"/>
      <c r="Q1385" s="82"/>
      <c r="R1385" s="82"/>
      <c r="S1385" s="82"/>
      <c r="T1385" s="82"/>
      <c r="U1385" s="82"/>
      <c r="V1385" s="82"/>
      <c r="W1385" s="82"/>
      <c r="X1385" s="82"/>
      <c r="Y1385" s="82"/>
      <c r="Z1385" s="82"/>
      <c r="AA1385" s="82"/>
      <c r="AB1385" s="82"/>
      <c r="AC1385" s="82"/>
      <c r="AD1385" s="82"/>
      <c r="AE1385" s="82"/>
      <c r="AF1385" s="82"/>
      <c r="AG1385" s="82"/>
      <c r="AH1385" s="82"/>
      <c r="AI1385" s="82"/>
      <c r="AJ1385" s="82"/>
      <c r="AK1385" s="82"/>
      <c r="AL1385" s="82"/>
      <c r="AM1385" s="82"/>
      <c r="AN1385" s="82"/>
      <c r="AO1385" s="82"/>
      <c r="AP1385" s="82"/>
      <c r="AQ1385" s="82"/>
      <c r="AR1385" s="82"/>
      <c r="AS1385" s="82"/>
      <c r="AT1385" s="82"/>
      <c r="AU1385" s="82"/>
    </row>
    <row r="1386" spans="1:47" s="47" customFormat="1">
      <c r="A1386" s="76"/>
      <c r="O1386" s="82"/>
      <c r="P1386" s="82"/>
      <c r="Q1386" s="82"/>
      <c r="R1386" s="82"/>
      <c r="S1386" s="82"/>
      <c r="T1386" s="82"/>
      <c r="U1386" s="82"/>
      <c r="V1386" s="82"/>
      <c r="W1386" s="82"/>
      <c r="X1386" s="82"/>
      <c r="Y1386" s="82"/>
      <c r="Z1386" s="82"/>
      <c r="AA1386" s="82"/>
      <c r="AB1386" s="82"/>
      <c r="AC1386" s="82"/>
      <c r="AD1386" s="82"/>
      <c r="AE1386" s="82"/>
      <c r="AF1386" s="82"/>
      <c r="AG1386" s="82"/>
      <c r="AH1386" s="82"/>
      <c r="AI1386" s="82"/>
      <c r="AJ1386" s="82"/>
      <c r="AK1386" s="82"/>
      <c r="AL1386" s="82"/>
      <c r="AM1386" s="82"/>
      <c r="AN1386" s="82"/>
      <c r="AO1386" s="82"/>
      <c r="AP1386" s="82"/>
      <c r="AQ1386" s="82"/>
      <c r="AR1386" s="82"/>
      <c r="AS1386" s="82"/>
      <c r="AT1386" s="82"/>
      <c r="AU1386" s="82"/>
    </row>
    <row r="1387" spans="1:47" s="47" customFormat="1">
      <c r="A1387" s="76"/>
      <c r="O1387" s="82"/>
      <c r="P1387" s="82"/>
      <c r="Q1387" s="82"/>
      <c r="R1387" s="82"/>
      <c r="S1387" s="82"/>
      <c r="T1387" s="82"/>
      <c r="U1387" s="82"/>
      <c r="V1387" s="82"/>
      <c r="W1387" s="82"/>
      <c r="X1387" s="82"/>
      <c r="Y1387" s="82"/>
      <c r="Z1387" s="82"/>
      <c r="AA1387" s="82"/>
      <c r="AB1387" s="82"/>
      <c r="AC1387" s="82"/>
      <c r="AD1387" s="82"/>
      <c r="AE1387" s="82"/>
      <c r="AF1387" s="82"/>
      <c r="AG1387" s="82"/>
      <c r="AH1387" s="82"/>
      <c r="AI1387" s="82"/>
      <c r="AJ1387" s="82"/>
      <c r="AK1387" s="82"/>
      <c r="AL1387" s="82"/>
      <c r="AM1387" s="82"/>
      <c r="AN1387" s="82"/>
      <c r="AO1387" s="82"/>
      <c r="AP1387" s="82"/>
      <c r="AQ1387" s="82"/>
      <c r="AR1387" s="82"/>
      <c r="AS1387" s="82"/>
      <c r="AT1387" s="82"/>
      <c r="AU1387" s="82"/>
    </row>
    <row r="1388" spans="1:47" s="47" customFormat="1">
      <c r="A1388" s="76"/>
      <c r="O1388" s="82"/>
      <c r="P1388" s="82"/>
      <c r="Q1388" s="82"/>
      <c r="R1388" s="82"/>
      <c r="S1388" s="82"/>
      <c r="T1388" s="82"/>
      <c r="U1388" s="82"/>
      <c r="V1388" s="82"/>
      <c r="W1388" s="82"/>
      <c r="X1388" s="82"/>
      <c r="Y1388" s="82"/>
      <c r="Z1388" s="82"/>
      <c r="AA1388" s="82"/>
      <c r="AB1388" s="82"/>
      <c r="AC1388" s="82"/>
      <c r="AD1388" s="82"/>
      <c r="AE1388" s="82"/>
      <c r="AF1388" s="82"/>
      <c r="AG1388" s="82"/>
      <c r="AH1388" s="82"/>
      <c r="AI1388" s="82"/>
      <c r="AJ1388" s="82"/>
      <c r="AK1388" s="82"/>
      <c r="AL1388" s="82"/>
      <c r="AM1388" s="82"/>
      <c r="AN1388" s="82"/>
      <c r="AO1388" s="82"/>
      <c r="AP1388" s="82"/>
      <c r="AQ1388" s="82"/>
      <c r="AR1388" s="82"/>
      <c r="AS1388" s="82"/>
      <c r="AT1388" s="82"/>
      <c r="AU1388" s="82"/>
    </row>
    <row r="1389" spans="1:47" s="47" customFormat="1">
      <c r="A1389" s="76"/>
      <c r="O1389" s="82"/>
      <c r="P1389" s="82"/>
      <c r="Q1389" s="82"/>
      <c r="R1389" s="82"/>
      <c r="S1389" s="82"/>
      <c r="T1389" s="82"/>
      <c r="U1389" s="82"/>
      <c r="V1389" s="82"/>
      <c r="W1389" s="82"/>
      <c r="X1389" s="82"/>
      <c r="Y1389" s="82"/>
      <c r="Z1389" s="82"/>
      <c r="AA1389" s="82"/>
      <c r="AB1389" s="82"/>
      <c r="AC1389" s="82"/>
      <c r="AD1389" s="82"/>
      <c r="AE1389" s="82"/>
      <c r="AF1389" s="82"/>
      <c r="AG1389" s="82"/>
      <c r="AH1389" s="82"/>
      <c r="AI1389" s="82"/>
      <c r="AJ1389" s="82"/>
      <c r="AK1389" s="82"/>
      <c r="AL1389" s="82"/>
      <c r="AM1389" s="82"/>
      <c r="AN1389" s="82"/>
      <c r="AO1389" s="82"/>
      <c r="AP1389" s="82"/>
      <c r="AQ1389" s="82"/>
      <c r="AR1389" s="82"/>
      <c r="AS1389" s="82"/>
      <c r="AT1389" s="82"/>
      <c r="AU1389" s="82"/>
    </row>
    <row r="1390" spans="1:47" s="47" customFormat="1">
      <c r="A1390" s="76"/>
      <c r="O1390" s="82"/>
      <c r="P1390" s="82"/>
      <c r="Q1390" s="82"/>
      <c r="R1390" s="82"/>
      <c r="S1390" s="82"/>
      <c r="T1390" s="82"/>
      <c r="U1390" s="82"/>
      <c r="V1390" s="82"/>
      <c r="W1390" s="82"/>
      <c r="X1390" s="82"/>
      <c r="Y1390" s="82"/>
      <c r="Z1390" s="82"/>
      <c r="AA1390" s="82"/>
      <c r="AB1390" s="82"/>
      <c r="AC1390" s="82"/>
      <c r="AD1390" s="82"/>
      <c r="AE1390" s="82"/>
      <c r="AF1390" s="82"/>
      <c r="AG1390" s="82"/>
      <c r="AH1390" s="82"/>
      <c r="AI1390" s="82"/>
      <c r="AJ1390" s="82"/>
      <c r="AK1390" s="82"/>
      <c r="AL1390" s="82"/>
      <c r="AM1390" s="82"/>
      <c r="AN1390" s="82"/>
      <c r="AO1390" s="82"/>
      <c r="AP1390" s="82"/>
      <c r="AQ1390" s="82"/>
      <c r="AR1390" s="82"/>
      <c r="AS1390" s="82"/>
      <c r="AT1390" s="82"/>
      <c r="AU1390" s="82"/>
    </row>
    <row r="1391" spans="1:47" s="47" customFormat="1">
      <c r="A1391" s="76"/>
      <c r="O1391" s="82"/>
      <c r="P1391" s="82"/>
      <c r="Q1391" s="82"/>
      <c r="R1391" s="82"/>
      <c r="S1391" s="82"/>
      <c r="T1391" s="82"/>
      <c r="U1391" s="82"/>
      <c r="V1391" s="82"/>
      <c r="W1391" s="82"/>
      <c r="X1391" s="82"/>
      <c r="Y1391" s="82"/>
      <c r="Z1391" s="82"/>
      <c r="AA1391" s="82"/>
      <c r="AB1391" s="82"/>
      <c r="AC1391" s="82"/>
      <c r="AD1391" s="82"/>
      <c r="AE1391" s="82"/>
      <c r="AF1391" s="82"/>
      <c r="AG1391" s="82"/>
      <c r="AH1391" s="82"/>
      <c r="AI1391" s="82"/>
      <c r="AJ1391" s="82"/>
      <c r="AK1391" s="82"/>
      <c r="AL1391" s="82"/>
      <c r="AM1391" s="82"/>
      <c r="AN1391" s="82"/>
      <c r="AO1391" s="82"/>
      <c r="AP1391" s="82"/>
      <c r="AQ1391" s="82"/>
      <c r="AR1391" s="82"/>
      <c r="AS1391" s="82"/>
      <c r="AT1391" s="82"/>
      <c r="AU1391" s="82"/>
    </row>
    <row r="1392" spans="1:47" s="47" customFormat="1">
      <c r="A1392" s="76"/>
      <c r="O1392" s="82"/>
      <c r="P1392" s="82"/>
      <c r="Q1392" s="82"/>
      <c r="R1392" s="82"/>
      <c r="S1392" s="82"/>
      <c r="T1392" s="82"/>
      <c r="U1392" s="82"/>
      <c r="V1392" s="82"/>
      <c r="W1392" s="82"/>
      <c r="X1392" s="82"/>
      <c r="Y1392" s="82"/>
      <c r="Z1392" s="82"/>
      <c r="AA1392" s="82"/>
      <c r="AB1392" s="82"/>
      <c r="AC1392" s="82"/>
      <c r="AD1392" s="82"/>
      <c r="AE1392" s="82"/>
      <c r="AF1392" s="82"/>
      <c r="AG1392" s="82"/>
      <c r="AH1392" s="82"/>
      <c r="AI1392" s="82"/>
      <c r="AJ1392" s="82"/>
      <c r="AK1392" s="82"/>
      <c r="AL1392" s="82"/>
      <c r="AM1392" s="82"/>
      <c r="AN1392" s="82"/>
      <c r="AO1392" s="82"/>
      <c r="AP1392" s="82"/>
      <c r="AQ1392" s="82"/>
      <c r="AR1392" s="82"/>
      <c r="AS1392" s="82"/>
      <c r="AT1392" s="82"/>
      <c r="AU1392" s="82"/>
    </row>
    <row r="1393" spans="1:47" s="47" customFormat="1">
      <c r="A1393" s="76"/>
      <c r="O1393" s="82"/>
      <c r="P1393" s="82"/>
      <c r="Q1393" s="82"/>
      <c r="R1393" s="82"/>
      <c r="S1393" s="82"/>
      <c r="T1393" s="82"/>
      <c r="U1393" s="82"/>
      <c r="V1393" s="82"/>
      <c r="W1393" s="82"/>
      <c r="X1393" s="82"/>
      <c r="Y1393" s="82"/>
      <c r="Z1393" s="82"/>
      <c r="AA1393" s="82"/>
      <c r="AB1393" s="82"/>
      <c r="AC1393" s="82"/>
      <c r="AD1393" s="82"/>
      <c r="AE1393" s="82"/>
      <c r="AF1393" s="82"/>
      <c r="AG1393" s="82"/>
      <c r="AH1393" s="82"/>
      <c r="AI1393" s="82"/>
      <c r="AJ1393" s="82"/>
      <c r="AK1393" s="82"/>
      <c r="AL1393" s="82"/>
      <c r="AM1393" s="82"/>
      <c r="AN1393" s="82"/>
      <c r="AO1393" s="82"/>
      <c r="AP1393" s="82"/>
      <c r="AQ1393" s="82"/>
      <c r="AR1393" s="82"/>
      <c r="AS1393" s="82"/>
      <c r="AT1393" s="82"/>
      <c r="AU1393" s="82"/>
    </row>
    <row r="1394" spans="1:47" s="47" customFormat="1">
      <c r="A1394" s="76"/>
      <c r="O1394" s="82"/>
      <c r="P1394" s="82"/>
      <c r="Q1394" s="82"/>
      <c r="R1394" s="82"/>
      <c r="S1394" s="82"/>
      <c r="T1394" s="82"/>
      <c r="U1394" s="82"/>
      <c r="V1394" s="82"/>
      <c r="W1394" s="82"/>
      <c r="X1394" s="82"/>
      <c r="Y1394" s="82"/>
      <c r="Z1394" s="82"/>
      <c r="AA1394" s="82"/>
      <c r="AB1394" s="82"/>
      <c r="AC1394" s="82"/>
      <c r="AD1394" s="82"/>
      <c r="AE1394" s="82"/>
      <c r="AF1394" s="82"/>
      <c r="AG1394" s="82"/>
      <c r="AH1394" s="82"/>
      <c r="AI1394" s="82"/>
      <c r="AJ1394" s="82"/>
      <c r="AK1394" s="82"/>
      <c r="AL1394" s="82"/>
      <c r="AM1394" s="82"/>
      <c r="AN1394" s="82"/>
      <c r="AO1394" s="82"/>
      <c r="AP1394" s="82"/>
      <c r="AQ1394" s="82"/>
      <c r="AR1394" s="82"/>
      <c r="AS1394" s="82"/>
      <c r="AT1394" s="82"/>
      <c r="AU1394" s="82"/>
    </row>
    <row r="1395" spans="1:47" s="47" customFormat="1">
      <c r="A1395" s="76"/>
      <c r="O1395" s="82"/>
      <c r="P1395" s="82"/>
      <c r="Q1395" s="82"/>
      <c r="R1395" s="82"/>
      <c r="S1395" s="82"/>
      <c r="T1395" s="82"/>
      <c r="U1395" s="82"/>
      <c r="V1395" s="82"/>
      <c r="W1395" s="82"/>
      <c r="X1395" s="82"/>
      <c r="Y1395" s="82"/>
      <c r="Z1395" s="82"/>
      <c r="AA1395" s="82"/>
      <c r="AB1395" s="82"/>
      <c r="AC1395" s="82"/>
      <c r="AD1395" s="82"/>
      <c r="AE1395" s="82"/>
      <c r="AF1395" s="82"/>
      <c r="AG1395" s="82"/>
      <c r="AH1395" s="82"/>
      <c r="AI1395" s="82"/>
      <c r="AJ1395" s="82"/>
      <c r="AK1395" s="82"/>
      <c r="AL1395" s="82"/>
      <c r="AM1395" s="82"/>
      <c r="AN1395" s="82"/>
      <c r="AO1395" s="82"/>
      <c r="AP1395" s="82"/>
      <c r="AQ1395" s="82"/>
      <c r="AR1395" s="82"/>
      <c r="AS1395" s="82"/>
      <c r="AT1395" s="82"/>
      <c r="AU1395" s="82"/>
    </row>
    <row r="1396" spans="1:47" s="47" customFormat="1">
      <c r="A1396" s="76"/>
      <c r="O1396" s="82"/>
      <c r="P1396" s="82"/>
      <c r="Q1396" s="82"/>
      <c r="R1396" s="82"/>
      <c r="S1396" s="82"/>
      <c r="T1396" s="82"/>
      <c r="U1396" s="82"/>
      <c r="V1396" s="82"/>
      <c r="W1396" s="82"/>
      <c r="X1396" s="82"/>
      <c r="Y1396" s="82"/>
      <c r="Z1396" s="82"/>
      <c r="AA1396" s="82"/>
      <c r="AB1396" s="82"/>
      <c r="AC1396" s="82"/>
      <c r="AD1396" s="82"/>
      <c r="AE1396" s="82"/>
      <c r="AF1396" s="82"/>
      <c r="AG1396" s="82"/>
      <c r="AH1396" s="82"/>
      <c r="AI1396" s="82"/>
      <c r="AJ1396" s="82"/>
      <c r="AK1396" s="82"/>
      <c r="AL1396" s="82"/>
      <c r="AM1396" s="82"/>
      <c r="AN1396" s="82"/>
      <c r="AO1396" s="82"/>
      <c r="AP1396" s="82"/>
      <c r="AQ1396" s="82"/>
      <c r="AR1396" s="82"/>
      <c r="AS1396" s="82"/>
      <c r="AT1396" s="82"/>
      <c r="AU1396" s="82"/>
    </row>
    <row r="1397" spans="1:47" s="47" customFormat="1">
      <c r="A1397" s="76"/>
      <c r="O1397" s="82"/>
      <c r="P1397" s="82"/>
      <c r="Q1397" s="82"/>
      <c r="R1397" s="82"/>
      <c r="S1397" s="82"/>
      <c r="T1397" s="82"/>
      <c r="U1397" s="82"/>
      <c r="V1397" s="82"/>
      <c r="W1397" s="82"/>
      <c r="X1397" s="82"/>
      <c r="Y1397" s="82"/>
      <c r="Z1397" s="82"/>
      <c r="AA1397" s="82"/>
      <c r="AB1397" s="82"/>
      <c r="AC1397" s="82"/>
      <c r="AD1397" s="82"/>
      <c r="AE1397" s="82"/>
      <c r="AF1397" s="82"/>
      <c r="AG1397" s="82"/>
      <c r="AH1397" s="82"/>
      <c r="AI1397" s="82"/>
      <c r="AJ1397" s="82"/>
      <c r="AK1397" s="82"/>
      <c r="AL1397" s="82"/>
      <c r="AM1397" s="82"/>
      <c r="AN1397" s="82"/>
      <c r="AO1397" s="82"/>
      <c r="AP1397" s="82"/>
      <c r="AQ1397" s="82"/>
      <c r="AR1397" s="82"/>
      <c r="AS1397" s="82"/>
      <c r="AT1397" s="82"/>
      <c r="AU1397" s="82"/>
    </row>
    <row r="1398" spans="1:47" s="47" customFormat="1">
      <c r="A1398" s="76"/>
      <c r="O1398" s="82"/>
      <c r="P1398" s="82"/>
      <c r="Q1398" s="82"/>
      <c r="R1398" s="82"/>
      <c r="S1398" s="82"/>
      <c r="T1398" s="82"/>
      <c r="U1398" s="82"/>
      <c r="V1398" s="82"/>
      <c r="W1398" s="82"/>
      <c r="X1398" s="82"/>
      <c r="Y1398" s="82"/>
      <c r="Z1398" s="82"/>
      <c r="AA1398" s="82"/>
      <c r="AB1398" s="82"/>
      <c r="AC1398" s="82"/>
      <c r="AD1398" s="82"/>
      <c r="AE1398" s="82"/>
      <c r="AF1398" s="82"/>
      <c r="AG1398" s="82"/>
      <c r="AH1398" s="82"/>
      <c r="AI1398" s="82"/>
      <c r="AJ1398" s="82"/>
      <c r="AK1398" s="82"/>
      <c r="AL1398" s="82"/>
      <c r="AM1398" s="82"/>
      <c r="AN1398" s="82"/>
      <c r="AO1398" s="82"/>
      <c r="AP1398" s="82"/>
      <c r="AQ1398" s="82"/>
      <c r="AR1398" s="82"/>
      <c r="AS1398" s="82"/>
      <c r="AT1398" s="82"/>
      <c r="AU1398" s="82"/>
    </row>
    <row r="1399" spans="1:47" s="47" customFormat="1">
      <c r="A1399" s="76"/>
      <c r="O1399" s="82"/>
      <c r="P1399" s="82"/>
      <c r="Q1399" s="82"/>
      <c r="R1399" s="82"/>
      <c r="S1399" s="82"/>
      <c r="T1399" s="82"/>
      <c r="U1399" s="82"/>
      <c r="V1399" s="82"/>
      <c r="W1399" s="82"/>
      <c r="X1399" s="82"/>
      <c r="Y1399" s="82"/>
      <c r="Z1399" s="82"/>
      <c r="AA1399" s="82"/>
      <c r="AB1399" s="82"/>
      <c r="AC1399" s="82"/>
      <c r="AD1399" s="82"/>
      <c r="AE1399" s="82"/>
      <c r="AF1399" s="82"/>
      <c r="AG1399" s="82"/>
      <c r="AH1399" s="82"/>
      <c r="AI1399" s="82"/>
      <c r="AJ1399" s="82"/>
      <c r="AK1399" s="82"/>
      <c r="AL1399" s="82"/>
      <c r="AM1399" s="82"/>
      <c r="AN1399" s="82"/>
      <c r="AO1399" s="82"/>
      <c r="AP1399" s="82"/>
      <c r="AQ1399" s="82"/>
      <c r="AR1399" s="82"/>
      <c r="AS1399" s="82"/>
      <c r="AT1399" s="82"/>
      <c r="AU1399" s="82"/>
    </row>
    <row r="1400" spans="1:47" s="47" customFormat="1">
      <c r="A1400" s="76"/>
      <c r="O1400" s="82"/>
      <c r="P1400" s="82"/>
      <c r="Q1400" s="82"/>
      <c r="R1400" s="82"/>
      <c r="S1400" s="82"/>
      <c r="T1400" s="82"/>
      <c r="U1400" s="82"/>
      <c r="V1400" s="82"/>
      <c r="W1400" s="82"/>
      <c r="X1400" s="82"/>
      <c r="Y1400" s="82"/>
      <c r="Z1400" s="82"/>
      <c r="AA1400" s="82"/>
      <c r="AB1400" s="82"/>
      <c r="AC1400" s="82"/>
      <c r="AD1400" s="82"/>
      <c r="AE1400" s="82"/>
      <c r="AF1400" s="82"/>
      <c r="AG1400" s="82"/>
      <c r="AH1400" s="82"/>
      <c r="AI1400" s="82"/>
      <c r="AJ1400" s="82"/>
      <c r="AK1400" s="82"/>
      <c r="AL1400" s="82"/>
      <c r="AM1400" s="82"/>
      <c r="AN1400" s="82"/>
      <c r="AO1400" s="82"/>
      <c r="AP1400" s="82"/>
      <c r="AQ1400" s="82"/>
      <c r="AR1400" s="82"/>
      <c r="AS1400" s="82"/>
      <c r="AT1400" s="82"/>
      <c r="AU1400" s="82"/>
    </row>
    <row r="1401" spans="1:47" s="47" customFormat="1">
      <c r="A1401" s="76"/>
      <c r="O1401" s="82"/>
      <c r="P1401" s="82"/>
      <c r="Q1401" s="82"/>
      <c r="R1401" s="82"/>
      <c r="S1401" s="82"/>
      <c r="T1401" s="82"/>
      <c r="U1401" s="82"/>
      <c r="V1401" s="82"/>
      <c r="W1401" s="82"/>
      <c r="X1401" s="82"/>
      <c r="Y1401" s="82"/>
      <c r="Z1401" s="82"/>
      <c r="AA1401" s="82"/>
      <c r="AB1401" s="82"/>
      <c r="AC1401" s="82"/>
      <c r="AD1401" s="82"/>
      <c r="AE1401" s="82"/>
      <c r="AF1401" s="82"/>
      <c r="AG1401" s="82"/>
      <c r="AH1401" s="82"/>
      <c r="AI1401" s="82"/>
      <c r="AJ1401" s="82"/>
      <c r="AK1401" s="82"/>
      <c r="AL1401" s="82"/>
      <c r="AM1401" s="82"/>
      <c r="AN1401" s="82"/>
      <c r="AO1401" s="82"/>
      <c r="AP1401" s="82"/>
      <c r="AQ1401" s="82"/>
      <c r="AR1401" s="82"/>
      <c r="AS1401" s="82"/>
      <c r="AT1401" s="82"/>
      <c r="AU1401" s="82"/>
    </row>
    <row r="1402" spans="1:47" s="47" customFormat="1">
      <c r="A1402" s="76"/>
      <c r="O1402" s="82"/>
      <c r="P1402" s="82"/>
      <c r="Q1402" s="82"/>
      <c r="R1402" s="82"/>
      <c r="S1402" s="82"/>
      <c r="T1402" s="82"/>
      <c r="U1402" s="82"/>
      <c r="V1402" s="82"/>
      <c r="W1402" s="82"/>
      <c r="X1402" s="82"/>
      <c r="Y1402" s="82"/>
      <c r="Z1402" s="82"/>
      <c r="AA1402" s="82"/>
      <c r="AB1402" s="82"/>
      <c r="AC1402" s="82"/>
      <c r="AD1402" s="82"/>
      <c r="AE1402" s="82"/>
      <c r="AF1402" s="82"/>
      <c r="AG1402" s="82"/>
      <c r="AH1402" s="82"/>
      <c r="AI1402" s="82"/>
      <c r="AJ1402" s="82"/>
      <c r="AK1402" s="82"/>
      <c r="AL1402" s="82"/>
      <c r="AM1402" s="82"/>
      <c r="AN1402" s="82"/>
      <c r="AO1402" s="82"/>
      <c r="AP1402" s="82"/>
      <c r="AQ1402" s="82"/>
      <c r="AR1402" s="82"/>
      <c r="AS1402" s="82"/>
      <c r="AT1402" s="82"/>
      <c r="AU1402" s="82"/>
    </row>
    <row r="1403" spans="1:47" s="47" customFormat="1">
      <c r="A1403" s="76"/>
      <c r="O1403" s="82"/>
      <c r="P1403" s="82"/>
      <c r="Q1403" s="82"/>
      <c r="R1403" s="82"/>
      <c r="S1403" s="82"/>
      <c r="T1403" s="82"/>
      <c r="U1403" s="82"/>
      <c r="V1403" s="82"/>
      <c r="W1403" s="82"/>
      <c r="X1403" s="82"/>
      <c r="Y1403" s="82"/>
      <c r="Z1403" s="82"/>
      <c r="AA1403" s="82"/>
      <c r="AB1403" s="82"/>
      <c r="AC1403" s="82"/>
      <c r="AD1403" s="82"/>
      <c r="AE1403" s="82"/>
      <c r="AF1403" s="82"/>
      <c r="AG1403" s="82"/>
      <c r="AH1403" s="82"/>
      <c r="AI1403" s="82"/>
      <c r="AJ1403" s="82"/>
      <c r="AK1403" s="82"/>
      <c r="AL1403" s="82"/>
      <c r="AM1403" s="82"/>
      <c r="AN1403" s="82"/>
      <c r="AO1403" s="82"/>
      <c r="AP1403" s="82"/>
      <c r="AQ1403" s="82"/>
      <c r="AR1403" s="82"/>
      <c r="AS1403" s="82"/>
      <c r="AT1403" s="82"/>
      <c r="AU1403" s="82"/>
    </row>
    <row r="1404" spans="1:47" s="47" customFormat="1">
      <c r="A1404" s="76"/>
      <c r="O1404" s="82"/>
      <c r="P1404" s="82"/>
      <c r="Q1404" s="82"/>
      <c r="R1404" s="82"/>
      <c r="S1404" s="82"/>
      <c r="T1404" s="82"/>
      <c r="U1404" s="82"/>
      <c r="V1404" s="82"/>
      <c r="W1404" s="82"/>
      <c r="X1404" s="82"/>
      <c r="Y1404" s="82"/>
      <c r="Z1404" s="82"/>
      <c r="AA1404" s="82"/>
      <c r="AB1404" s="82"/>
      <c r="AC1404" s="82"/>
      <c r="AD1404" s="82"/>
      <c r="AE1404" s="82"/>
      <c r="AF1404" s="82"/>
      <c r="AG1404" s="82"/>
      <c r="AH1404" s="82"/>
      <c r="AI1404" s="82"/>
      <c r="AJ1404" s="82"/>
      <c r="AK1404" s="82"/>
      <c r="AL1404" s="82"/>
      <c r="AM1404" s="82"/>
      <c r="AN1404" s="82"/>
      <c r="AO1404" s="82"/>
      <c r="AP1404" s="82"/>
      <c r="AQ1404" s="82"/>
      <c r="AR1404" s="82"/>
      <c r="AS1404" s="82"/>
      <c r="AT1404" s="82"/>
      <c r="AU1404" s="82"/>
    </row>
    <row r="1405" spans="1:47" s="47" customFormat="1">
      <c r="A1405" s="76"/>
      <c r="O1405" s="82"/>
      <c r="P1405" s="82"/>
      <c r="Q1405" s="82"/>
      <c r="R1405" s="82"/>
      <c r="S1405" s="82"/>
      <c r="T1405" s="82"/>
      <c r="U1405" s="82"/>
      <c r="V1405" s="82"/>
      <c r="W1405" s="82"/>
      <c r="X1405" s="82"/>
      <c r="Y1405" s="82"/>
      <c r="Z1405" s="82"/>
      <c r="AA1405" s="82"/>
      <c r="AB1405" s="82"/>
      <c r="AC1405" s="82"/>
      <c r="AD1405" s="82"/>
      <c r="AE1405" s="82"/>
      <c r="AF1405" s="82"/>
      <c r="AG1405" s="82"/>
      <c r="AH1405" s="82"/>
      <c r="AI1405" s="82"/>
      <c r="AJ1405" s="82"/>
      <c r="AK1405" s="82"/>
      <c r="AL1405" s="82"/>
      <c r="AM1405" s="82"/>
      <c r="AN1405" s="82"/>
      <c r="AO1405" s="82"/>
      <c r="AP1405" s="82"/>
      <c r="AQ1405" s="82"/>
      <c r="AR1405" s="82"/>
      <c r="AS1405" s="82"/>
      <c r="AT1405" s="82"/>
      <c r="AU1405" s="82"/>
    </row>
    <row r="1406" spans="1:47" s="47" customFormat="1">
      <c r="A1406" s="76"/>
      <c r="O1406" s="82"/>
      <c r="P1406" s="82"/>
      <c r="Q1406" s="82"/>
      <c r="R1406" s="82"/>
      <c r="S1406" s="82"/>
      <c r="T1406" s="82"/>
      <c r="U1406" s="82"/>
      <c r="V1406" s="82"/>
      <c r="W1406" s="82"/>
      <c r="X1406" s="82"/>
      <c r="Y1406" s="82"/>
      <c r="Z1406" s="82"/>
      <c r="AA1406" s="82"/>
      <c r="AB1406" s="82"/>
      <c r="AC1406" s="82"/>
      <c r="AD1406" s="82"/>
      <c r="AE1406" s="82"/>
      <c r="AF1406" s="82"/>
      <c r="AG1406" s="82"/>
      <c r="AH1406" s="82"/>
      <c r="AI1406" s="82"/>
      <c r="AJ1406" s="82"/>
      <c r="AK1406" s="82"/>
      <c r="AL1406" s="82"/>
      <c r="AM1406" s="82"/>
      <c r="AN1406" s="82"/>
      <c r="AO1406" s="82"/>
      <c r="AP1406" s="82"/>
      <c r="AQ1406" s="82"/>
      <c r="AR1406" s="82"/>
      <c r="AS1406" s="82"/>
      <c r="AT1406" s="82"/>
      <c r="AU1406" s="82"/>
    </row>
    <row r="1407" spans="1:47" s="47" customFormat="1">
      <c r="A1407" s="76"/>
      <c r="O1407" s="82"/>
      <c r="P1407" s="82"/>
      <c r="Q1407" s="82"/>
      <c r="R1407" s="82"/>
      <c r="S1407" s="82"/>
      <c r="T1407" s="82"/>
      <c r="U1407" s="82"/>
      <c r="V1407" s="82"/>
      <c r="W1407" s="82"/>
      <c r="X1407" s="82"/>
      <c r="Y1407" s="82"/>
      <c r="Z1407" s="82"/>
      <c r="AA1407" s="82"/>
      <c r="AB1407" s="82"/>
      <c r="AC1407" s="82"/>
      <c r="AD1407" s="82"/>
      <c r="AE1407" s="82"/>
      <c r="AF1407" s="82"/>
      <c r="AG1407" s="82"/>
      <c r="AH1407" s="82"/>
      <c r="AI1407" s="82"/>
      <c r="AJ1407" s="82"/>
      <c r="AK1407" s="82"/>
      <c r="AL1407" s="82"/>
      <c r="AM1407" s="82"/>
      <c r="AN1407" s="82"/>
      <c r="AO1407" s="82"/>
      <c r="AP1407" s="82"/>
      <c r="AQ1407" s="82"/>
      <c r="AR1407" s="82"/>
      <c r="AS1407" s="82"/>
      <c r="AT1407" s="82"/>
      <c r="AU1407" s="82"/>
    </row>
    <row r="1408" spans="1:47" s="47" customFormat="1">
      <c r="A1408" s="76"/>
      <c r="O1408" s="82"/>
      <c r="P1408" s="82"/>
      <c r="Q1408" s="82"/>
      <c r="R1408" s="82"/>
      <c r="S1408" s="82"/>
      <c r="T1408" s="82"/>
      <c r="U1408" s="82"/>
      <c r="V1408" s="82"/>
      <c r="W1408" s="82"/>
      <c r="X1408" s="82"/>
      <c r="Y1408" s="82"/>
      <c r="Z1408" s="82"/>
      <c r="AA1408" s="82"/>
      <c r="AB1408" s="82"/>
      <c r="AC1408" s="82"/>
      <c r="AD1408" s="82"/>
      <c r="AE1408" s="82"/>
      <c r="AF1408" s="82"/>
      <c r="AG1408" s="82"/>
      <c r="AH1408" s="82"/>
      <c r="AI1408" s="82"/>
      <c r="AJ1408" s="82"/>
      <c r="AK1408" s="82"/>
      <c r="AL1408" s="82"/>
      <c r="AM1408" s="82"/>
      <c r="AN1408" s="82"/>
      <c r="AO1408" s="82"/>
      <c r="AP1408" s="82"/>
      <c r="AQ1408" s="82"/>
      <c r="AR1408" s="82"/>
      <c r="AS1408" s="82"/>
      <c r="AT1408" s="82"/>
      <c r="AU1408" s="82"/>
    </row>
    <row r="1409" spans="1:47" s="47" customFormat="1">
      <c r="A1409" s="76"/>
      <c r="O1409" s="82"/>
      <c r="P1409" s="82"/>
      <c r="Q1409" s="82"/>
      <c r="R1409" s="82"/>
      <c r="S1409" s="82"/>
      <c r="T1409" s="82"/>
      <c r="U1409" s="82"/>
      <c r="V1409" s="82"/>
      <c r="W1409" s="82"/>
      <c r="X1409" s="82"/>
      <c r="Y1409" s="82"/>
      <c r="Z1409" s="82"/>
      <c r="AA1409" s="82"/>
      <c r="AB1409" s="82"/>
      <c r="AC1409" s="82"/>
      <c r="AD1409" s="82"/>
      <c r="AE1409" s="82"/>
      <c r="AF1409" s="82"/>
      <c r="AG1409" s="82"/>
      <c r="AH1409" s="82"/>
      <c r="AI1409" s="82"/>
      <c r="AJ1409" s="82"/>
      <c r="AK1409" s="82"/>
      <c r="AL1409" s="82"/>
      <c r="AM1409" s="82"/>
      <c r="AN1409" s="82"/>
      <c r="AO1409" s="82"/>
      <c r="AP1409" s="82"/>
      <c r="AQ1409" s="82"/>
      <c r="AR1409" s="82"/>
      <c r="AS1409" s="82"/>
      <c r="AT1409" s="82"/>
      <c r="AU1409" s="82"/>
    </row>
    <row r="1410" spans="1:47" s="47" customFormat="1">
      <c r="A1410" s="76"/>
      <c r="O1410" s="82"/>
      <c r="P1410" s="82"/>
      <c r="Q1410" s="82"/>
      <c r="R1410" s="82"/>
      <c r="S1410" s="82"/>
      <c r="T1410" s="82"/>
      <c r="U1410" s="82"/>
      <c r="V1410" s="82"/>
      <c r="W1410" s="82"/>
      <c r="X1410" s="82"/>
      <c r="Y1410" s="82"/>
      <c r="Z1410" s="82"/>
      <c r="AA1410" s="82"/>
      <c r="AB1410" s="82"/>
      <c r="AC1410" s="82"/>
      <c r="AD1410" s="82"/>
      <c r="AE1410" s="82"/>
      <c r="AF1410" s="82"/>
      <c r="AG1410" s="82"/>
      <c r="AH1410" s="82"/>
      <c r="AI1410" s="82"/>
      <c r="AJ1410" s="82"/>
      <c r="AK1410" s="82"/>
      <c r="AL1410" s="82"/>
      <c r="AM1410" s="82"/>
      <c r="AN1410" s="82"/>
      <c r="AO1410" s="82"/>
      <c r="AP1410" s="82"/>
      <c r="AQ1410" s="82"/>
      <c r="AR1410" s="82"/>
      <c r="AS1410" s="82"/>
      <c r="AT1410" s="82"/>
      <c r="AU1410" s="82"/>
    </row>
    <row r="1411" spans="1:47" s="47" customFormat="1">
      <c r="A1411" s="76"/>
      <c r="O1411" s="82"/>
      <c r="P1411" s="82"/>
      <c r="Q1411" s="82"/>
      <c r="R1411" s="82"/>
      <c r="S1411" s="82"/>
      <c r="T1411" s="82"/>
      <c r="U1411" s="82"/>
      <c r="V1411" s="82"/>
      <c r="W1411" s="82"/>
      <c r="X1411" s="82"/>
      <c r="Y1411" s="82"/>
      <c r="Z1411" s="82"/>
      <c r="AA1411" s="82"/>
      <c r="AB1411" s="82"/>
      <c r="AC1411" s="82"/>
      <c r="AD1411" s="82"/>
      <c r="AE1411" s="82"/>
      <c r="AF1411" s="82"/>
      <c r="AG1411" s="82"/>
      <c r="AH1411" s="82"/>
      <c r="AI1411" s="82"/>
      <c r="AJ1411" s="82"/>
      <c r="AK1411" s="82"/>
      <c r="AL1411" s="82"/>
      <c r="AM1411" s="82"/>
      <c r="AN1411" s="82"/>
      <c r="AO1411" s="82"/>
      <c r="AP1411" s="82"/>
      <c r="AQ1411" s="82"/>
      <c r="AR1411" s="82"/>
      <c r="AS1411" s="82"/>
      <c r="AT1411" s="82"/>
      <c r="AU1411" s="82"/>
    </row>
    <row r="1412" spans="1:47" s="47" customFormat="1">
      <c r="A1412" s="76"/>
      <c r="O1412" s="82"/>
      <c r="P1412" s="82"/>
      <c r="Q1412" s="82"/>
      <c r="R1412" s="82"/>
      <c r="S1412" s="82"/>
      <c r="T1412" s="82"/>
      <c r="U1412" s="82"/>
      <c r="V1412" s="82"/>
      <c r="W1412" s="82"/>
      <c r="X1412" s="82"/>
      <c r="Y1412" s="82"/>
      <c r="Z1412" s="82"/>
      <c r="AA1412" s="82"/>
      <c r="AB1412" s="82"/>
      <c r="AC1412" s="82"/>
      <c r="AD1412" s="82"/>
      <c r="AE1412" s="82"/>
      <c r="AF1412" s="82"/>
      <c r="AG1412" s="82"/>
      <c r="AH1412" s="82"/>
      <c r="AI1412" s="82"/>
      <c r="AJ1412" s="82"/>
      <c r="AK1412" s="82"/>
      <c r="AL1412" s="82"/>
      <c r="AM1412" s="82"/>
      <c r="AN1412" s="82"/>
      <c r="AO1412" s="82"/>
      <c r="AP1412" s="82"/>
      <c r="AQ1412" s="82"/>
      <c r="AR1412" s="82"/>
      <c r="AS1412" s="82"/>
      <c r="AT1412" s="82"/>
      <c r="AU1412" s="82"/>
    </row>
    <row r="1413" spans="1:47" s="47" customFormat="1">
      <c r="A1413" s="76"/>
      <c r="O1413" s="82"/>
      <c r="P1413" s="82"/>
      <c r="Q1413" s="82"/>
      <c r="R1413" s="82"/>
      <c r="S1413" s="82"/>
      <c r="T1413" s="82"/>
      <c r="U1413" s="82"/>
      <c r="V1413" s="82"/>
      <c r="W1413" s="82"/>
      <c r="X1413" s="82"/>
      <c r="Y1413" s="82"/>
      <c r="Z1413" s="82"/>
      <c r="AA1413" s="82"/>
      <c r="AB1413" s="82"/>
      <c r="AC1413" s="82"/>
      <c r="AD1413" s="82"/>
      <c r="AE1413" s="82"/>
      <c r="AF1413" s="82"/>
      <c r="AG1413" s="82"/>
      <c r="AH1413" s="82"/>
      <c r="AI1413" s="82"/>
      <c r="AJ1413" s="82"/>
      <c r="AK1413" s="82"/>
      <c r="AL1413" s="82"/>
      <c r="AM1413" s="82"/>
      <c r="AN1413" s="82"/>
      <c r="AO1413" s="82"/>
      <c r="AP1413" s="82"/>
      <c r="AQ1413" s="82"/>
      <c r="AR1413" s="82"/>
      <c r="AS1413" s="82"/>
      <c r="AT1413" s="82"/>
      <c r="AU1413" s="82"/>
    </row>
    <row r="1414" spans="1:47" s="47" customFormat="1">
      <c r="A1414" s="76"/>
      <c r="O1414" s="82"/>
      <c r="P1414" s="82"/>
      <c r="Q1414" s="82"/>
      <c r="R1414" s="82"/>
      <c r="S1414" s="82"/>
      <c r="T1414" s="82"/>
      <c r="U1414" s="82"/>
      <c r="V1414" s="82"/>
      <c r="W1414" s="82"/>
      <c r="X1414" s="82"/>
      <c r="Y1414" s="82"/>
      <c r="Z1414" s="82"/>
      <c r="AA1414" s="82"/>
      <c r="AB1414" s="82"/>
      <c r="AC1414" s="82"/>
      <c r="AD1414" s="82"/>
      <c r="AE1414" s="82"/>
      <c r="AF1414" s="82"/>
      <c r="AG1414" s="82"/>
      <c r="AH1414" s="82"/>
      <c r="AI1414" s="82"/>
      <c r="AJ1414" s="82"/>
      <c r="AK1414" s="82"/>
      <c r="AL1414" s="82"/>
      <c r="AM1414" s="82"/>
      <c r="AN1414" s="82"/>
      <c r="AO1414" s="82"/>
      <c r="AP1414" s="82"/>
      <c r="AQ1414" s="82"/>
      <c r="AR1414" s="82"/>
      <c r="AS1414" s="82"/>
      <c r="AT1414" s="82"/>
      <c r="AU1414" s="82"/>
    </row>
    <row r="1415" spans="1:47" s="47" customFormat="1">
      <c r="A1415" s="76"/>
      <c r="O1415" s="82"/>
      <c r="P1415" s="82"/>
      <c r="Q1415" s="82"/>
      <c r="R1415" s="82"/>
      <c r="S1415" s="82"/>
      <c r="T1415" s="82"/>
      <c r="U1415" s="82"/>
      <c r="V1415" s="82"/>
      <c r="W1415" s="82"/>
      <c r="X1415" s="82"/>
      <c r="Y1415" s="82"/>
      <c r="Z1415" s="82"/>
      <c r="AA1415" s="82"/>
      <c r="AB1415" s="82"/>
      <c r="AC1415" s="82"/>
      <c r="AD1415" s="82"/>
      <c r="AE1415" s="82"/>
      <c r="AF1415" s="82"/>
      <c r="AG1415" s="82"/>
      <c r="AH1415" s="82"/>
      <c r="AI1415" s="82"/>
      <c r="AJ1415" s="82"/>
      <c r="AK1415" s="82"/>
      <c r="AL1415" s="82"/>
      <c r="AM1415" s="82"/>
      <c r="AN1415" s="82"/>
      <c r="AO1415" s="82"/>
      <c r="AP1415" s="82"/>
      <c r="AQ1415" s="82"/>
      <c r="AR1415" s="82"/>
      <c r="AS1415" s="82"/>
      <c r="AT1415" s="82"/>
      <c r="AU1415" s="82"/>
    </row>
    <row r="1416" spans="1:47" s="47" customFormat="1">
      <c r="A1416" s="76"/>
      <c r="O1416" s="82"/>
      <c r="P1416" s="82"/>
      <c r="Q1416" s="82"/>
      <c r="R1416" s="82"/>
      <c r="S1416" s="82"/>
      <c r="T1416" s="82"/>
      <c r="U1416" s="82"/>
      <c r="V1416" s="82"/>
      <c r="W1416" s="82"/>
      <c r="X1416" s="82"/>
      <c r="Y1416" s="82"/>
      <c r="Z1416" s="82"/>
      <c r="AA1416" s="82"/>
      <c r="AB1416" s="82"/>
      <c r="AC1416" s="82"/>
      <c r="AD1416" s="82"/>
      <c r="AE1416" s="82"/>
      <c r="AF1416" s="82"/>
      <c r="AG1416" s="82"/>
      <c r="AH1416" s="82"/>
      <c r="AI1416" s="82"/>
      <c r="AJ1416" s="82"/>
      <c r="AK1416" s="82"/>
      <c r="AL1416" s="82"/>
      <c r="AM1416" s="82"/>
      <c r="AN1416" s="82"/>
      <c r="AO1416" s="82"/>
      <c r="AP1416" s="82"/>
      <c r="AQ1416" s="82"/>
      <c r="AR1416" s="82"/>
      <c r="AS1416" s="82"/>
      <c r="AT1416" s="82"/>
      <c r="AU1416" s="82"/>
    </row>
    <row r="1417" spans="1:47" s="47" customFormat="1">
      <c r="A1417" s="76"/>
      <c r="O1417" s="82"/>
      <c r="P1417" s="82"/>
      <c r="Q1417" s="82"/>
      <c r="R1417" s="82"/>
      <c r="S1417" s="82"/>
      <c r="T1417" s="82"/>
      <c r="U1417" s="82"/>
      <c r="V1417" s="82"/>
      <c r="W1417" s="82"/>
      <c r="X1417" s="82"/>
      <c r="Y1417" s="82"/>
      <c r="Z1417" s="82"/>
      <c r="AA1417" s="82"/>
      <c r="AB1417" s="82"/>
      <c r="AC1417" s="82"/>
      <c r="AD1417" s="82"/>
      <c r="AE1417" s="82"/>
      <c r="AF1417" s="82"/>
      <c r="AG1417" s="82"/>
      <c r="AH1417" s="82"/>
      <c r="AI1417" s="82"/>
      <c r="AJ1417" s="82"/>
      <c r="AK1417" s="82"/>
      <c r="AL1417" s="82"/>
      <c r="AM1417" s="82"/>
      <c r="AN1417" s="82"/>
      <c r="AO1417" s="82"/>
      <c r="AP1417" s="82"/>
      <c r="AQ1417" s="82"/>
      <c r="AR1417" s="82"/>
      <c r="AS1417" s="82"/>
      <c r="AT1417" s="82"/>
      <c r="AU1417" s="82"/>
    </row>
    <row r="1418" spans="1:47" s="47" customFormat="1">
      <c r="A1418" s="76"/>
      <c r="O1418" s="82"/>
      <c r="P1418" s="82"/>
      <c r="Q1418" s="82"/>
      <c r="R1418" s="82"/>
      <c r="S1418" s="82"/>
      <c r="T1418" s="82"/>
      <c r="U1418" s="82"/>
      <c r="V1418" s="82"/>
      <c r="W1418" s="82"/>
      <c r="X1418" s="82"/>
      <c r="Y1418" s="82"/>
      <c r="Z1418" s="82"/>
      <c r="AA1418" s="82"/>
      <c r="AB1418" s="82"/>
      <c r="AC1418" s="82"/>
      <c r="AD1418" s="82"/>
      <c r="AE1418" s="82"/>
      <c r="AF1418" s="82"/>
      <c r="AG1418" s="82"/>
      <c r="AH1418" s="82"/>
      <c r="AI1418" s="82"/>
      <c r="AJ1418" s="82"/>
      <c r="AK1418" s="82"/>
      <c r="AL1418" s="82"/>
      <c r="AM1418" s="82"/>
      <c r="AN1418" s="82"/>
      <c r="AO1418" s="82"/>
      <c r="AP1418" s="82"/>
      <c r="AQ1418" s="82"/>
      <c r="AR1418" s="82"/>
      <c r="AS1418" s="82"/>
      <c r="AT1418" s="82"/>
      <c r="AU1418" s="82"/>
    </row>
    <row r="1419" spans="1:47" s="47" customFormat="1">
      <c r="A1419" s="76"/>
      <c r="O1419" s="82"/>
      <c r="P1419" s="82"/>
      <c r="Q1419" s="82"/>
      <c r="R1419" s="82"/>
      <c r="S1419" s="82"/>
      <c r="T1419" s="82"/>
      <c r="U1419" s="82"/>
      <c r="V1419" s="82"/>
      <c r="W1419" s="82"/>
      <c r="X1419" s="82"/>
      <c r="Y1419" s="82"/>
      <c r="Z1419" s="82"/>
      <c r="AA1419" s="82"/>
      <c r="AB1419" s="82"/>
      <c r="AC1419" s="82"/>
      <c r="AD1419" s="82"/>
      <c r="AE1419" s="82"/>
      <c r="AF1419" s="82"/>
      <c r="AG1419" s="82"/>
      <c r="AH1419" s="82"/>
      <c r="AI1419" s="82"/>
      <c r="AJ1419" s="82"/>
      <c r="AK1419" s="82"/>
      <c r="AL1419" s="82"/>
      <c r="AM1419" s="82"/>
      <c r="AN1419" s="82"/>
      <c r="AO1419" s="82"/>
      <c r="AP1419" s="82"/>
      <c r="AQ1419" s="82"/>
      <c r="AR1419" s="82"/>
      <c r="AS1419" s="82"/>
      <c r="AT1419" s="82"/>
      <c r="AU1419" s="82"/>
    </row>
    <row r="1420" spans="1:47" s="47" customFormat="1">
      <c r="A1420" s="76"/>
      <c r="O1420" s="82"/>
      <c r="P1420" s="82"/>
      <c r="Q1420" s="82"/>
      <c r="R1420" s="82"/>
      <c r="S1420" s="82"/>
      <c r="T1420" s="82"/>
      <c r="U1420" s="82"/>
      <c r="V1420" s="82"/>
      <c r="W1420" s="82"/>
      <c r="X1420" s="82"/>
      <c r="Y1420" s="82"/>
      <c r="Z1420" s="82"/>
      <c r="AA1420" s="82"/>
      <c r="AB1420" s="82"/>
      <c r="AC1420" s="82"/>
      <c r="AD1420" s="82"/>
      <c r="AE1420" s="82"/>
      <c r="AF1420" s="82"/>
      <c r="AG1420" s="82"/>
      <c r="AH1420" s="82"/>
      <c r="AI1420" s="82"/>
      <c r="AJ1420" s="82"/>
      <c r="AK1420" s="82"/>
      <c r="AL1420" s="82"/>
      <c r="AM1420" s="82"/>
      <c r="AN1420" s="82"/>
      <c r="AO1420" s="82"/>
      <c r="AP1420" s="82"/>
      <c r="AQ1420" s="82"/>
      <c r="AR1420" s="82"/>
      <c r="AS1420" s="82"/>
      <c r="AT1420" s="82"/>
      <c r="AU1420" s="82"/>
    </row>
    <row r="1421" spans="1:47" s="47" customFormat="1">
      <c r="A1421" s="76"/>
      <c r="O1421" s="82"/>
      <c r="P1421" s="82"/>
      <c r="Q1421" s="82"/>
      <c r="R1421" s="82"/>
      <c r="S1421" s="82"/>
      <c r="T1421" s="82"/>
      <c r="U1421" s="82"/>
      <c r="V1421" s="82"/>
      <c r="W1421" s="82"/>
      <c r="X1421" s="82"/>
      <c r="Y1421" s="82"/>
      <c r="Z1421" s="82"/>
      <c r="AA1421" s="82"/>
      <c r="AB1421" s="82"/>
      <c r="AC1421" s="82"/>
      <c r="AD1421" s="82"/>
      <c r="AE1421" s="82"/>
      <c r="AF1421" s="82"/>
      <c r="AG1421" s="82"/>
      <c r="AH1421" s="82"/>
      <c r="AI1421" s="82"/>
      <c r="AJ1421" s="82"/>
      <c r="AK1421" s="82"/>
      <c r="AL1421" s="82"/>
      <c r="AM1421" s="82"/>
      <c r="AN1421" s="82"/>
      <c r="AO1421" s="82"/>
      <c r="AP1421" s="82"/>
      <c r="AQ1421" s="82"/>
      <c r="AR1421" s="82"/>
      <c r="AS1421" s="82"/>
      <c r="AT1421" s="82"/>
      <c r="AU1421" s="82"/>
    </row>
    <row r="1422" spans="1:47" s="47" customFormat="1">
      <c r="A1422" s="76"/>
      <c r="O1422" s="82"/>
      <c r="P1422" s="82"/>
      <c r="Q1422" s="82"/>
      <c r="R1422" s="82"/>
      <c r="S1422" s="82"/>
      <c r="T1422" s="82"/>
      <c r="U1422" s="82"/>
      <c r="V1422" s="82"/>
      <c r="W1422" s="82"/>
      <c r="X1422" s="82"/>
      <c r="Y1422" s="82"/>
      <c r="Z1422" s="82"/>
      <c r="AA1422" s="82"/>
      <c r="AB1422" s="82"/>
      <c r="AC1422" s="82"/>
      <c r="AD1422" s="82"/>
      <c r="AE1422" s="82"/>
      <c r="AF1422" s="82"/>
      <c r="AG1422" s="82"/>
      <c r="AH1422" s="82"/>
      <c r="AI1422" s="82"/>
      <c r="AJ1422" s="82"/>
      <c r="AK1422" s="82"/>
      <c r="AL1422" s="82"/>
      <c r="AM1422" s="82"/>
      <c r="AN1422" s="82"/>
      <c r="AO1422" s="82"/>
      <c r="AP1422" s="82"/>
      <c r="AQ1422" s="82"/>
      <c r="AR1422" s="82"/>
      <c r="AS1422" s="82"/>
      <c r="AT1422" s="82"/>
      <c r="AU1422" s="82"/>
    </row>
    <row r="1423" spans="1:47" s="47" customFormat="1">
      <c r="A1423" s="76"/>
      <c r="O1423" s="82"/>
      <c r="P1423" s="82"/>
      <c r="Q1423" s="82"/>
      <c r="R1423" s="82"/>
      <c r="S1423" s="82"/>
      <c r="T1423" s="82"/>
      <c r="U1423" s="82"/>
      <c r="V1423" s="82"/>
      <c r="W1423" s="82"/>
      <c r="X1423" s="82"/>
      <c r="Y1423" s="82"/>
      <c r="Z1423" s="82"/>
      <c r="AA1423" s="82"/>
      <c r="AB1423" s="82"/>
      <c r="AC1423" s="82"/>
      <c r="AD1423" s="82"/>
      <c r="AE1423" s="82"/>
      <c r="AF1423" s="82"/>
      <c r="AG1423" s="82"/>
      <c r="AH1423" s="82"/>
      <c r="AI1423" s="82"/>
      <c r="AJ1423" s="82"/>
      <c r="AK1423" s="82"/>
      <c r="AL1423" s="82"/>
      <c r="AM1423" s="82"/>
      <c r="AN1423" s="82"/>
      <c r="AO1423" s="82"/>
      <c r="AP1423" s="82"/>
      <c r="AQ1423" s="82"/>
      <c r="AR1423" s="82"/>
      <c r="AS1423" s="82"/>
      <c r="AT1423" s="82"/>
      <c r="AU1423" s="82"/>
    </row>
    <row r="1424" spans="1:47" s="47" customFormat="1">
      <c r="A1424" s="76"/>
      <c r="O1424" s="82"/>
      <c r="P1424" s="82"/>
      <c r="Q1424" s="82"/>
      <c r="R1424" s="82"/>
      <c r="S1424" s="82"/>
      <c r="T1424" s="82"/>
      <c r="U1424" s="82"/>
      <c r="V1424" s="82"/>
      <c r="W1424" s="82"/>
      <c r="X1424" s="82"/>
      <c r="Y1424" s="82"/>
      <c r="Z1424" s="82"/>
      <c r="AA1424" s="82"/>
      <c r="AB1424" s="82"/>
      <c r="AC1424" s="82"/>
      <c r="AD1424" s="82"/>
      <c r="AE1424" s="82"/>
      <c r="AF1424" s="82"/>
      <c r="AG1424" s="82"/>
      <c r="AH1424" s="82"/>
      <c r="AI1424" s="82"/>
      <c r="AJ1424" s="82"/>
      <c r="AK1424" s="82"/>
      <c r="AL1424" s="82"/>
      <c r="AM1424" s="82"/>
      <c r="AN1424" s="82"/>
      <c r="AO1424" s="82"/>
      <c r="AP1424" s="82"/>
      <c r="AQ1424" s="82"/>
      <c r="AR1424" s="82"/>
      <c r="AS1424" s="82"/>
      <c r="AT1424" s="82"/>
      <c r="AU1424" s="82"/>
    </row>
    <row r="1425" spans="1:47" s="47" customFormat="1">
      <c r="A1425" s="76"/>
      <c r="O1425" s="82"/>
      <c r="P1425" s="82"/>
      <c r="Q1425" s="82"/>
      <c r="R1425" s="82"/>
      <c r="S1425" s="82"/>
      <c r="T1425" s="82"/>
      <c r="U1425" s="82"/>
      <c r="V1425" s="82"/>
      <c r="W1425" s="82"/>
      <c r="X1425" s="82"/>
      <c r="Y1425" s="82"/>
      <c r="Z1425" s="82"/>
      <c r="AA1425" s="82"/>
      <c r="AB1425" s="82"/>
      <c r="AC1425" s="82"/>
      <c r="AD1425" s="82"/>
      <c r="AE1425" s="82"/>
      <c r="AF1425" s="82"/>
      <c r="AG1425" s="82"/>
      <c r="AH1425" s="82"/>
      <c r="AI1425" s="82"/>
      <c r="AJ1425" s="82"/>
      <c r="AK1425" s="82"/>
      <c r="AL1425" s="82"/>
      <c r="AM1425" s="82"/>
      <c r="AN1425" s="82"/>
      <c r="AO1425" s="82"/>
      <c r="AP1425" s="82"/>
      <c r="AQ1425" s="82"/>
      <c r="AR1425" s="82"/>
      <c r="AS1425" s="82"/>
      <c r="AT1425" s="82"/>
      <c r="AU1425" s="82"/>
    </row>
    <row r="1426" spans="1:47" s="47" customFormat="1">
      <c r="A1426" s="76"/>
      <c r="O1426" s="82"/>
      <c r="P1426" s="82"/>
      <c r="Q1426" s="82"/>
      <c r="R1426" s="82"/>
      <c r="S1426" s="82"/>
      <c r="T1426" s="82"/>
      <c r="U1426" s="82"/>
      <c r="V1426" s="82"/>
      <c r="W1426" s="82"/>
      <c r="X1426" s="82"/>
      <c r="Y1426" s="82"/>
      <c r="Z1426" s="82"/>
      <c r="AA1426" s="82"/>
      <c r="AB1426" s="82"/>
      <c r="AC1426" s="82"/>
      <c r="AD1426" s="82"/>
      <c r="AE1426" s="82"/>
      <c r="AF1426" s="82"/>
      <c r="AG1426" s="82"/>
      <c r="AH1426" s="82"/>
      <c r="AI1426" s="82"/>
      <c r="AJ1426" s="82"/>
      <c r="AK1426" s="82"/>
      <c r="AL1426" s="82"/>
      <c r="AM1426" s="82"/>
      <c r="AN1426" s="82"/>
      <c r="AO1426" s="82"/>
      <c r="AP1426" s="82"/>
      <c r="AQ1426" s="82"/>
      <c r="AR1426" s="82"/>
      <c r="AS1426" s="82"/>
      <c r="AT1426" s="82"/>
      <c r="AU1426" s="82"/>
    </row>
    <row r="1427" spans="1:47" s="47" customFormat="1">
      <c r="A1427" s="76"/>
      <c r="O1427" s="82"/>
      <c r="P1427" s="82"/>
      <c r="Q1427" s="82"/>
      <c r="R1427" s="82"/>
      <c r="S1427" s="82"/>
      <c r="T1427" s="82"/>
      <c r="U1427" s="82"/>
      <c r="V1427" s="82"/>
      <c r="W1427" s="82"/>
      <c r="X1427" s="82"/>
      <c r="Y1427" s="82"/>
      <c r="Z1427" s="82"/>
      <c r="AA1427" s="82"/>
      <c r="AB1427" s="82"/>
      <c r="AC1427" s="82"/>
      <c r="AD1427" s="82"/>
      <c r="AE1427" s="82"/>
      <c r="AF1427" s="82"/>
      <c r="AG1427" s="82"/>
      <c r="AH1427" s="82"/>
      <c r="AI1427" s="82"/>
      <c r="AJ1427" s="82"/>
      <c r="AK1427" s="82"/>
      <c r="AL1427" s="82"/>
      <c r="AM1427" s="82"/>
      <c r="AN1427" s="82"/>
      <c r="AO1427" s="82"/>
      <c r="AP1427" s="82"/>
      <c r="AQ1427" s="82"/>
      <c r="AR1427" s="82"/>
      <c r="AS1427" s="82"/>
      <c r="AT1427" s="82"/>
      <c r="AU1427" s="82"/>
    </row>
    <row r="1428" spans="1:47" s="47" customFormat="1">
      <c r="A1428" s="76"/>
      <c r="O1428" s="82"/>
      <c r="P1428" s="82"/>
      <c r="Q1428" s="82"/>
      <c r="R1428" s="82"/>
      <c r="S1428" s="82"/>
      <c r="T1428" s="82"/>
      <c r="U1428" s="82"/>
      <c r="V1428" s="82"/>
      <c r="W1428" s="82"/>
      <c r="X1428" s="82"/>
      <c r="Y1428" s="82"/>
      <c r="Z1428" s="82"/>
      <c r="AA1428" s="82"/>
      <c r="AB1428" s="82"/>
      <c r="AC1428" s="82"/>
      <c r="AD1428" s="82"/>
      <c r="AE1428" s="82"/>
      <c r="AF1428" s="82"/>
      <c r="AG1428" s="82"/>
      <c r="AH1428" s="82"/>
      <c r="AI1428" s="82"/>
      <c r="AJ1428" s="82"/>
      <c r="AK1428" s="82"/>
      <c r="AL1428" s="82"/>
      <c r="AM1428" s="82"/>
      <c r="AN1428" s="82"/>
      <c r="AO1428" s="82"/>
      <c r="AP1428" s="82"/>
      <c r="AQ1428" s="82"/>
      <c r="AR1428" s="82"/>
      <c r="AS1428" s="82"/>
      <c r="AT1428" s="82"/>
      <c r="AU1428" s="82"/>
    </row>
    <row r="1429" spans="1:47" s="47" customFormat="1">
      <c r="A1429" s="76"/>
      <c r="O1429" s="82"/>
      <c r="P1429" s="82"/>
      <c r="Q1429" s="82"/>
      <c r="R1429" s="82"/>
      <c r="S1429" s="82"/>
      <c r="T1429" s="82"/>
      <c r="U1429" s="82"/>
      <c r="V1429" s="82"/>
      <c r="W1429" s="82"/>
      <c r="X1429" s="82"/>
      <c r="Y1429" s="82"/>
      <c r="Z1429" s="82"/>
      <c r="AA1429" s="82"/>
      <c r="AB1429" s="82"/>
      <c r="AC1429" s="82"/>
      <c r="AD1429" s="82"/>
      <c r="AE1429" s="82"/>
      <c r="AF1429" s="82"/>
      <c r="AG1429" s="82"/>
      <c r="AH1429" s="82"/>
      <c r="AI1429" s="82"/>
      <c r="AJ1429" s="82"/>
      <c r="AK1429" s="82"/>
      <c r="AL1429" s="82"/>
      <c r="AM1429" s="82"/>
      <c r="AN1429" s="82"/>
      <c r="AO1429" s="82"/>
      <c r="AP1429" s="82"/>
      <c r="AQ1429" s="82"/>
      <c r="AR1429" s="82"/>
      <c r="AS1429" s="82"/>
      <c r="AT1429" s="82"/>
      <c r="AU1429" s="82"/>
    </row>
    <row r="1430" spans="1:47" s="47" customFormat="1">
      <c r="A1430" s="76"/>
      <c r="O1430" s="82"/>
      <c r="P1430" s="82"/>
      <c r="Q1430" s="82"/>
      <c r="R1430" s="82"/>
      <c r="S1430" s="82"/>
      <c r="T1430" s="82"/>
      <c r="U1430" s="82"/>
      <c r="V1430" s="82"/>
      <c r="W1430" s="82"/>
      <c r="X1430" s="82"/>
      <c r="Y1430" s="82"/>
      <c r="Z1430" s="82"/>
      <c r="AA1430" s="82"/>
      <c r="AB1430" s="82"/>
      <c r="AC1430" s="82"/>
      <c r="AD1430" s="82"/>
      <c r="AE1430" s="82"/>
      <c r="AF1430" s="82"/>
      <c r="AG1430" s="82"/>
      <c r="AH1430" s="82"/>
      <c r="AI1430" s="82"/>
      <c r="AJ1430" s="82"/>
      <c r="AK1430" s="82"/>
      <c r="AL1430" s="82"/>
      <c r="AM1430" s="82"/>
      <c r="AN1430" s="82"/>
      <c r="AO1430" s="82"/>
      <c r="AP1430" s="82"/>
      <c r="AQ1430" s="82"/>
      <c r="AR1430" s="82"/>
      <c r="AS1430" s="82"/>
      <c r="AT1430" s="82"/>
      <c r="AU1430" s="82"/>
    </row>
    <row r="1431" spans="1:47" s="47" customFormat="1">
      <c r="A1431" s="76"/>
      <c r="O1431" s="82"/>
      <c r="P1431" s="82"/>
      <c r="Q1431" s="82"/>
      <c r="R1431" s="82"/>
      <c r="S1431" s="82"/>
      <c r="T1431" s="82"/>
      <c r="U1431" s="82"/>
      <c r="V1431" s="82"/>
      <c r="W1431" s="82"/>
      <c r="X1431" s="82"/>
      <c r="Y1431" s="82"/>
      <c r="Z1431" s="82"/>
      <c r="AA1431" s="82"/>
      <c r="AB1431" s="82"/>
      <c r="AC1431" s="82"/>
      <c r="AD1431" s="82"/>
      <c r="AE1431" s="82"/>
      <c r="AF1431" s="82"/>
      <c r="AG1431" s="82"/>
      <c r="AH1431" s="82"/>
      <c r="AI1431" s="82"/>
      <c r="AJ1431" s="82"/>
      <c r="AK1431" s="82"/>
      <c r="AL1431" s="82"/>
      <c r="AM1431" s="82"/>
      <c r="AN1431" s="82"/>
      <c r="AO1431" s="82"/>
      <c r="AP1431" s="82"/>
      <c r="AQ1431" s="82"/>
      <c r="AR1431" s="82"/>
      <c r="AS1431" s="82"/>
      <c r="AT1431" s="82"/>
      <c r="AU1431" s="82"/>
    </row>
    <row r="1432" spans="1:47" s="47" customFormat="1">
      <c r="A1432" s="76"/>
      <c r="O1432" s="82"/>
      <c r="P1432" s="82"/>
      <c r="Q1432" s="82"/>
      <c r="R1432" s="82"/>
      <c r="S1432" s="82"/>
      <c r="T1432" s="82"/>
      <c r="U1432" s="82"/>
      <c r="V1432" s="82"/>
      <c r="W1432" s="82"/>
      <c r="X1432" s="82"/>
      <c r="Y1432" s="82"/>
      <c r="Z1432" s="82"/>
      <c r="AA1432" s="82"/>
      <c r="AB1432" s="82"/>
      <c r="AC1432" s="82"/>
      <c r="AD1432" s="82"/>
      <c r="AE1432" s="82"/>
      <c r="AF1432" s="82"/>
      <c r="AG1432" s="82"/>
      <c r="AH1432" s="82"/>
      <c r="AI1432" s="82"/>
      <c r="AJ1432" s="82"/>
      <c r="AK1432" s="82"/>
      <c r="AL1432" s="82"/>
      <c r="AM1432" s="82"/>
      <c r="AN1432" s="82"/>
      <c r="AO1432" s="82"/>
      <c r="AP1432" s="82"/>
      <c r="AQ1432" s="82"/>
      <c r="AR1432" s="82"/>
      <c r="AS1432" s="82"/>
      <c r="AT1432" s="82"/>
      <c r="AU1432" s="82"/>
    </row>
    <row r="1433" spans="1:47" s="47" customFormat="1">
      <c r="A1433" s="76"/>
      <c r="O1433" s="82"/>
      <c r="P1433" s="82"/>
      <c r="Q1433" s="82"/>
      <c r="R1433" s="82"/>
      <c r="S1433" s="82"/>
      <c r="T1433" s="82"/>
      <c r="U1433" s="82"/>
      <c r="V1433" s="82"/>
      <c r="W1433" s="82"/>
      <c r="X1433" s="82"/>
      <c r="Y1433" s="82"/>
      <c r="Z1433" s="82"/>
      <c r="AA1433" s="82"/>
      <c r="AB1433" s="82"/>
      <c r="AC1433" s="82"/>
      <c r="AD1433" s="82"/>
      <c r="AE1433" s="82"/>
      <c r="AF1433" s="82"/>
      <c r="AG1433" s="82"/>
      <c r="AH1433" s="82"/>
      <c r="AI1433" s="82"/>
      <c r="AJ1433" s="82"/>
      <c r="AK1433" s="82"/>
      <c r="AL1433" s="82"/>
      <c r="AM1433" s="82"/>
      <c r="AN1433" s="82"/>
      <c r="AO1433" s="82"/>
      <c r="AP1433" s="82"/>
      <c r="AQ1433" s="82"/>
      <c r="AR1433" s="82"/>
      <c r="AS1433" s="82"/>
      <c r="AT1433" s="82"/>
      <c r="AU1433" s="82"/>
    </row>
    <row r="1434" spans="1:47" s="47" customFormat="1">
      <c r="A1434" s="76"/>
      <c r="O1434" s="82"/>
      <c r="P1434" s="82"/>
      <c r="Q1434" s="82"/>
      <c r="R1434" s="82"/>
      <c r="S1434" s="82"/>
      <c r="T1434" s="82"/>
      <c r="U1434" s="82"/>
      <c r="V1434" s="82"/>
      <c r="W1434" s="82"/>
      <c r="X1434" s="82"/>
      <c r="Y1434" s="82"/>
      <c r="Z1434" s="82"/>
      <c r="AA1434" s="82"/>
      <c r="AB1434" s="82"/>
      <c r="AC1434" s="82"/>
      <c r="AD1434" s="82"/>
      <c r="AE1434" s="82"/>
      <c r="AF1434" s="82"/>
      <c r="AG1434" s="82"/>
      <c r="AH1434" s="82"/>
      <c r="AI1434" s="82"/>
      <c r="AJ1434" s="82"/>
      <c r="AK1434" s="82"/>
      <c r="AL1434" s="82"/>
      <c r="AM1434" s="82"/>
      <c r="AN1434" s="82"/>
      <c r="AO1434" s="82"/>
      <c r="AP1434" s="82"/>
      <c r="AQ1434" s="82"/>
      <c r="AR1434" s="82"/>
      <c r="AS1434" s="82"/>
      <c r="AT1434" s="82"/>
      <c r="AU1434" s="82"/>
    </row>
    <row r="1435" spans="1:47" s="47" customFormat="1">
      <c r="A1435" s="76"/>
      <c r="O1435" s="82"/>
      <c r="P1435" s="82"/>
      <c r="Q1435" s="82"/>
      <c r="R1435" s="82"/>
      <c r="S1435" s="82"/>
      <c r="T1435" s="82"/>
      <c r="U1435" s="82"/>
      <c r="V1435" s="82"/>
      <c r="W1435" s="82"/>
      <c r="X1435" s="82"/>
      <c r="Y1435" s="82"/>
      <c r="Z1435" s="82"/>
      <c r="AA1435" s="82"/>
      <c r="AB1435" s="82"/>
      <c r="AC1435" s="82"/>
      <c r="AD1435" s="82"/>
      <c r="AE1435" s="82"/>
      <c r="AF1435" s="82"/>
      <c r="AG1435" s="82"/>
      <c r="AH1435" s="82"/>
      <c r="AI1435" s="82"/>
      <c r="AJ1435" s="82"/>
      <c r="AK1435" s="82"/>
      <c r="AL1435" s="82"/>
      <c r="AM1435" s="82"/>
      <c r="AN1435" s="82"/>
      <c r="AO1435" s="82"/>
      <c r="AP1435" s="82"/>
      <c r="AQ1435" s="82"/>
      <c r="AR1435" s="82"/>
      <c r="AS1435" s="82"/>
      <c r="AT1435" s="82"/>
      <c r="AU1435" s="82"/>
    </row>
    <row r="1436" spans="1:47" s="47" customFormat="1">
      <c r="A1436" s="76"/>
      <c r="O1436" s="82"/>
      <c r="P1436" s="82"/>
      <c r="Q1436" s="82"/>
      <c r="R1436" s="82"/>
      <c r="S1436" s="82"/>
      <c r="T1436" s="82"/>
      <c r="U1436" s="82"/>
      <c r="V1436" s="82"/>
      <c r="W1436" s="82"/>
      <c r="X1436" s="82"/>
      <c r="Y1436" s="82"/>
      <c r="Z1436" s="82"/>
      <c r="AA1436" s="82"/>
      <c r="AB1436" s="82"/>
      <c r="AC1436" s="82"/>
      <c r="AD1436" s="82"/>
      <c r="AE1436" s="82"/>
      <c r="AF1436" s="82"/>
      <c r="AG1436" s="82"/>
      <c r="AH1436" s="82"/>
      <c r="AI1436" s="82"/>
      <c r="AJ1436" s="82"/>
      <c r="AK1436" s="82"/>
      <c r="AL1436" s="82"/>
      <c r="AM1436" s="82"/>
      <c r="AN1436" s="82"/>
      <c r="AO1436" s="82"/>
      <c r="AP1436" s="82"/>
      <c r="AQ1436" s="82"/>
      <c r="AR1436" s="82"/>
      <c r="AS1436" s="82"/>
      <c r="AT1436" s="82"/>
      <c r="AU1436" s="82"/>
    </row>
    <row r="1437" spans="1:47" s="47" customFormat="1">
      <c r="A1437" s="76"/>
      <c r="O1437" s="82"/>
      <c r="P1437" s="82"/>
      <c r="Q1437" s="82"/>
      <c r="R1437" s="82"/>
      <c r="S1437" s="82"/>
      <c r="T1437" s="82"/>
      <c r="U1437" s="82"/>
      <c r="V1437" s="82"/>
      <c r="W1437" s="82"/>
      <c r="X1437" s="82"/>
      <c r="Y1437" s="82"/>
      <c r="Z1437" s="82"/>
      <c r="AA1437" s="82"/>
      <c r="AB1437" s="82"/>
      <c r="AC1437" s="82"/>
      <c r="AD1437" s="82"/>
      <c r="AE1437" s="82"/>
      <c r="AF1437" s="82"/>
      <c r="AG1437" s="82"/>
      <c r="AH1437" s="82"/>
      <c r="AI1437" s="82"/>
      <c r="AJ1437" s="82"/>
      <c r="AK1437" s="82"/>
      <c r="AL1437" s="82"/>
      <c r="AM1437" s="82"/>
      <c r="AN1437" s="82"/>
      <c r="AO1437" s="82"/>
      <c r="AP1437" s="82"/>
      <c r="AQ1437" s="82"/>
      <c r="AR1437" s="82"/>
      <c r="AS1437" s="82"/>
      <c r="AT1437" s="82"/>
      <c r="AU1437" s="82"/>
    </row>
    <row r="1438" spans="1:47" s="47" customFormat="1">
      <c r="A1438" s="76"/>
      <c r="O1438" s="82"/>
      <c r="P1438" s="82"/>
      <c r="Q1438" s="82"/>
      <c r="R1438" s="82"/>
      <c r="S1438" s="82"/>
      <c r="T1438" s="82"/>
      <c r="U1438" s="82"/>
      <c r="V1438" s="82"/>
      <c r="W1438" s="82"/>
      <c r="X1438" s="82"/>
      <c r="Y1438" s="82"/>
      <c r="Z1438" s="82"/>
      <c r="AA1438" s="82"/>
      <c r="AB1438" s="82"/>
      <c r="AC1438" s="82"/>
      <c r="AD1438" s="82"/>
      <c r="AE1438" s="82"/>
      <c r="AF1438" s="82"/>
      <c r="AG1438" s="82"/>
      <c r="AH1438" s="82"/>
      <c r="AI1438" s="82"/>
      <c r="AJ1438" s="82"/>
      <c r="AK1438" s="82"/>
      <c r="AL1438" s="82"/>
      <c r="AM1438" s="82"/>
      <c r="AN1438" s="82"/>
      <c r="AO1438" s="82"/>
      <c r="AP1438" s="82"/>
      <c r="AQ1438" s="82"/>
      <c r="AR1438" s="82"/>
      <c r="AS1438" s="82"/>
      <c r="AT1438" s="82"/>
      <c r="AU1438" s="82"/>
    </row>
    <row r="1439" spans="1:47" s="47" customFormat="1">
      <c r="A1439" s="76"/>
      <c r="O1439" s="82"/>
      <c r="P1439" s="82"/>
      <c r="Q1439" s="82"/>
      <c r="R1439" s="82"/>
      <c r="S1439" s="82"/>
      <c r="T1439" s="82"/>
      <c r="U1439" s="82"/>
      <c r="V1439" s="82"/>
      <c r="W1439" s="82"/>
      <c r="X1439" s="82"/>
      <c r="Y1439" s="82"/>
      <c r="Z1439" s="82"/>
      <c r="AA1439" s="82"/>
      <c r="AB1439" s="82"/>
      <c r="AC1439" s="82"/>
      <c r="AD1439" s="82"/>
      <c r="AE1439" s="82"/>
      <c r="AF1439" s="82"/>
      <c r="AG1439" s="82"/>
      <c r="AH1439" s="82"/>
      <c r="AI1439" s="82"/>
      <c r="AJ1439" s="82"/>
      <c r="AK1439" s="82"/>
      <c r="AL1439" s="82"/>
      <c r="AM1439" s="82"/>
      <c r="AN1439" s="82"/>
      <c r="AO1439" s="82"/>
      <c r="AP1439" s="82"/>
      <c r="AQ1439" s="82"/>
      <c r="AR1439" s="82"/>
      <c r="AS1439" s="82"/>
      <c r="AT1439" s="82"/>
      <c r="AU1439" s="82"/>
    </row>
    <row r="1440" spans="1:47" s="47" customFormat="1">
      <c r="A1440" s="76"/>
      <c r="O1440" s="82"/>
      <c r="P1440" s="82"/>
      <c r="Q1440" s="82"/>
      <c r="R1440" s="82"/>
      <c r="S1440" s="82"/>
      <c r="T1440" s="82"/>
      <c r="U1440" s="82"/>
      <c r="V1440" s="82"/>
      <c r="W1440" s="82"/>
      <c r="X1440" s="82"/>
      <c r="Y1440" s="82"/>
      <c r="Z1440" s="82"/>
      <c r="AA1440" s="82"/>
      <c r="AB1440" s="82"/>
      <c r="AC1440" s="82"/>
      <c r="AD1440" s="82"/>
      <c r="AE1440" s="82"/>
      <c r="AF1440" s="82"/>
      <c r="AG1440" s="82"/>
      <c r="AH1440" s="82"/>
      <c r="AI1440" s="82"/>
      <c r="AJ1440" s="82"/>
      <c r="AK1440" s="82"/>
      <c r="AL1440" s="82"/>
      <c r="AM1440" s="82"/>
      <c r="AN1440" s="82"/>
      <c r="AO1440" s="82"/>
      <c r="AP1440" s="82"/>
      <c r="AQ1440" s="82"/>
      <c r="AR1440" s="82"/>
      <c r="AS1440" s="82"/>
      <c r="AT1440" s="82"/>
      <c r="AU1440" s="82"/>
    </row>
    <row r="1441" spans="1:47" s="47" customFormat="1">
      <c r="A1441" s="76"/>
      <c r="O1441" s="82"/>
      <c r="P1441" s="82"/>
      <c r="Q1441" s="82"/>
      <c r="R1441" s="82"/>
      <c r="S1441" s="82"/>
      <c r="T1441" s="82"/>
      <c r="U1441" s="82"/>
      <c r="V1441" s="82"/>
      <c r="W1441" s="82"/>
      <c r="X1441" s="82"/>
      <c r="Y1441" s="82"/>
      <c r="Z1441" s="82"/>
      <c r="AA1441" s="82"/>
      <c r="AB1441" s="82"/>
      <c r="AC1441" s="82"/>
      <c r="AD1441" s="82"/>
      <c r="AE1441" s="82"/>
      <c r="AF1441" s="82"/>
      <c r="AG1441" s="82"/>
      <c r="AH1441" s="82"/>
      <c r="AI1441" s="82"/>
      <c r="AJ1441" s="82"/>
      <c r="AK1441" s="82"/>
      <c r="AL1441" s="82"/>
      <c r="AM1441" s="82"/>
      <c r="AN1441" s="82"/>
      <c r="AO1441" s="82"/>
      <c r="AP1441" s="82"/>
      <c r="AQ1441" s="82"/>
      <c r="AR1441" s="82"/>
      <c r="AS1441" s="82"/>
      <c r="AT1441" s="82"/>
      <c r="AU1441" s="82"/>
    </row>
    <row r="1442" spans="1:47" s="47" customFormat="1">
      <c r="A1442" s="76"/>
      <c r="O1442" s="82"/>
      <c r="P1442" s="82"/>
      <c r="Q1442" s="82"/>
      <c r="R1442" s="82"/>
      <c r="S1442" s="82"/>
      <c r="T1442" s="82"/>
      <c r="U1442" s="82"/>
      <c r="V1442" s="82"/>
      <c r="W1442" s="82"/>
      <c r="X1442" s="82"/>
      <c r="Y1442" s="82"/>
      <c r="Z1442" s="82"/>
      <c r="AA1442" s="82"/>
      <c r="AB1442" s="82"/>
      <c r="AC1442" s="82"/>
      <c r="AD1442" s="82"/>
      <c r="AE1442" s="82"/>
      <c r="AF1442" s="82"/>
      <c r="AG1442" s="82"/>
      <c r="AH1442" s="82"/>
      <c r="AI1442" s="82"/>
      <c r="AJ1442" s="82"/>
      <c r="AK1442" s="82"/>
      <c r="AL1442" s="82"/>
      <c r="AM1442" s="82"/>
      <c r="AN1442" s="82"/>
      <c r="AO1442" s="82"/>
      <c r="AP1442" s="82"/>
      <c r="AQ1442" s="82"/>
      <c r="AR1442" s="82"/>
      <c r="AS1442" s="82"/>
      <c r="AT1442" s="82"/>
      <c r="AU1442" s="82"/>
    </row>
    <row r="1443" spans="1:47" s="47" customFormat="1">
      <c r="A1443" s="76"/>
      <c r="O1443" s="82"/>
      <c r="P1443" s="82"/>
      <c r="Q1443" s="82"/>
      <c r="R1443" s="82"/>
      <c r="S1443" s="82"/>
      <c r="T1443" s="82"/>
      <c r="U1443" s="82"/>
      <c r="V1443" s="82"/>
      <c r="W1443" s="82"/>
      <c r="X1443" s="82"/>
      <c r="Y1443" s="82"/>
      <c r="Z1443" s="82"/>
      <c r="AA1443" s="82"/>
      <c r="AB1443" s="82"/>
      <c r="AC1443" s="82"/>
      <c r="AD1443" s="82"/>
      <c r="AE1443" s="82"/>
      <c r="AF1443" s="82"/>
      <c r="AG1443" s="82"/>
      <c r="AH1443" s="82"/>
      <c r="AI1443" s="82"/>
      <c r="AJ1443" s="82"/>
      <c r="AK1443" s="82"/>
      <c r="AL1443" s="82"/>
      <c r="AM1443" s="82"/>
      <c r="AN1443" s="82"/>
      <c r="AO1443" s="82"/>
      <c r="AP1443" s="82"/>
      <c r="AQ1443" s="82"/>
      <c r="AR1443" s="82"/>
      <c r="AS1443" s="82"/>
      <c r="AT1443" s="82"/>
      <c r="AU1443" s="82"/>
    </row>
    <row r="1444" spans="1:47" s="47" customFormat="1">
      <c r="A1444" s="76"/>
      <c r="O1444" s="82"/>
      <c r="P1444" s="82"/>
      <c r="Q1444" s="82"/>
      <c r="R1444" s="82"/>
      <c r="S1444" s="82"/>
      <c r="T1444" s="82"/>
      <c r="U1444" s="82"/>
      <c r="V1444" s="82"/>
      <c r="W1444" s="82"/>
      <c r="X1444" s="82"/>
      <c r="Y1444" s="82"/>
      <c r="Z1444" s="82"/>
      <c r="AA1444" s="82"/>
      <c r="AB1444" s="82"/>
      <c r="AC1444" s="82"/>
      <c r="AD1444" s="82"/>
      <c r="AE1444" s="82"/>
      <c r="AF1444" s="82"/>
      <c r="AG1444" s="82"/>
      <c r="AH1444" s="82"/>
      <c r="AI1444" s="82"/>
      <c r="AJ1444" s="82"/>
      <c r="AK1444" s="82"/>
      <c r="AL1444" s="82"/>
      <c r="AM1444" s="82"/>
      <c r="AN1444" s="82"/>
      <c r="AO1444" s="82"/>
      <c r="AP1444" s="82"/>
      <c r="AQ1444" s="82"/>
      <c r="AR1444" s="82"/>
      <c r="AS1444" s="82"/>
      <c r="AT1444" s="82"/>
      <c r="AU1444" s="82"/>
    </row>
    <row r="1445" spans="1:47" s="47" customFormat="1">
      <c r="A1445" s="76"/>
      <c r="O1445" s="82"/>
      <c r="P1445" s="82"/>
      <c r="Q1445" s="82"/>
      <c r="R1445" s="82"/>
      <c r="S1445" s="82"/>
      <c r="T1445" s="82"/>
      <c r="U1445" s="82"/>
      <c r="V1445" s="82"/>
      <c r="W1445" s="82"/>
      <c r="X1445" s="82"/>
      <c r="Y1445" s="82"/>
      <c r="Z1445" s="82"/>
      <c r="AA1445" s="82"/>
      <c r="AB1445" s="82"/>
      <c r="AC1445" s="82"/>
      <c r="AD1445" s="82"/>
      <c r="AE1445" s="82"/>
      <c r="AF1445" s="82"/>
      <c r="AG1445" s="82"/>
      <c r="AH1445" s="82"/>
      <c r="AI1445" s="82"/>
      <c r="AJ1445" s="82"/>
      <c r="AK1445" s="82"/>
      <c r="AL1445" s="82"/>
      <c r="AM1445" s="82"/>
      <c r="AN1445" s="82"/>
      <c r="AO1445" s="82"/>
      <c r="AP1445" s="82"/>
      <c r="AQ1445" s="82"/>
      <c r="AR1445" s="82"/>
      <c r="AS1445" s="82"/>
      <c r="AT1445" s="82"/>
      <c r="AU1445" s="82"/>
    </row>
    <row r="1446" spans="1:47" s="47" customFormat="1">
      <c r="A1446" s="76"/>
      <c r="O1446" s="82"/>
      <c r="P1446" s="82"/>
      <c r="Q1446" s="82"/>
      <c r="R1446" s="82"/>
      <c r="S1446" s="82"/>
      <c r="T1446" s="82"/>
      <c r="U1446" s="82"/>
      <c r="V1446" s="82"/>
      <c r="W1446" s="82"/>
      <c r="X1446" s="82"/>
      <c r="Y1446" s="82"/>
      <c r="Z1446" s="82"/>
      <c r="AA1446" s="82"/>
      <c r="AB1446" s="82"/>
      <c r="AC1446" s="82"/>
      <c r="AD1446" s="82"/>
      <c r="AE1446" s="82"/>
      <c r="AF1446" s="82"/>
      <c r="AG1446" s="82"/>
      <c r="AH1446" s="82"/>
      <c r="AI1446" s="82"/>
      <c r="AJ1446" s="82"/>
      <c r="AK1446" s="82"/>
      <c r="AL1446" s="82"/>
      <c r="AM1446" s="82"/>
      <c r="AN1446" s="82"/>
      <c r="AO1446" s="82"/>
      <c r="AP1446" s="82"/>
      <c r="AQ1446" s="82"/>
      <c r="AR1446" s="82"/>
      <c r="AS1446" s="82"/>
      <c r="AT1446" s="82"/>
      <c r="AU1446" s="82"/>
    </row>
    <row r="1447" spans="1:47" s="47" customFormat="1">
      <c r="A1447" s="76"/>
      <c r="O1447" s="82"/>
      <c r="P1447" s="82"/>
      <c r="Q1447" s="82"/>
      <c r="R1447" s="82"/>
      <c r="S1447" s="82"/>
      <c r="T1447" s="82"/>
      <c r="U1447" s="82"/>
      <c r="V1447" s="82"/>
      <c r="W1447" s="82"/>
      <c r="X1447" s="82"/>
      <c r="Y1447" s="82"/>
      <c r="Z1447" s="82"/>
      <c r="AA1447" s="82"/>
      <c r="AB1447" s="82"/>
      <c r="AC1447" s="82"/>
      <c r="AD1447" s="82"/>
      <c r="AE1447" s="82"/>
      <c r="AF1447" s="82"/>
      <c r="AG1447" s="82"/>
      <c r="AH1447" s="82"/>
      <c r="AI1447" s="82"/>
      <c r="AJ1447" s="82"/>
      <c r="AK1447" s="82"/>
      <c r="AL1447" s="82"/>
      <c r="AM1447" s="82"/>
      <c r="AN1447" s="82"/>
      <c r="AO1447" s="82"/>
      <c r="AP1447" s="82"/>
      <c r="AQ1447" s="82"/>
      <c r="AR1447" s="82"/>
      <c r="AS1447" s="82"/>
      <c r="AT1447" s="82"/>
      <c r="AU1447" s="82"/>
    </row>
    <row r="1448" spans="1:47" s="47" customFormat="1">
      <c r="A1448" s="76"/>
      <c r="O1448" s="82"/>
      <c r="P1448" s="82"/>
      <c r="Q1448" s="82"/>
      <c r="R1448" s="82"/>
      <c r="S1448" s="82"/>
      <c r="T1448" s="82"/>
      <c r="U1448" s="82"/>
      <c r="V1448" s="82"/>
      <c r="W1448" s="82"/>
      <c r="X1448" s="82"/>
      <c r="Y1448" s="82"/>
      <c r="Z1448" s="82"/>
      <c r="AA1448" s="82"/>
      <c r="AB1448" s="82"/>
      <c r="AC1448" s="82"/>
      <c r="AD1448" s="82"/>
      <c r="AE1448" s="82"/>
      <c r="AF1448" s="82"/>
      <c r="AG1448" s="82"/>
      <c r="AH1448" s="82"/>
      <c r="AI1448" s="82"/>
      <c r="AJ1448" s="82"/>
      <c r="AK1448" s="82"/>
      <c r="AL1448" s="82"/>
      <c r="AM1448" s="82"/>
      <c r="AN1448" s="82"/>
      <c r="AO1448" s="82"/>
      <c r="AP1448" s="82"/>
      <c r="AQ1448" s="82"/>
      <c r="AR1448" s="82"/>
      <c r="AS1448" s="82"/>
      <c r="AT1448" s="82"/>
      <c r="AU1448" s="82"/>
    </row>
    <row r="1449" spans="1:47" s="47" customFormat="1">
      <c r="A1449" s="76"/>
      <c r="O1449" s="82"/>
      <c r="P1449" s="82"/>
      <c r="Q1449" s="82"/>
      <c r="R1449" s="82"/>
      <c r="S1449" s="82"/>
      <c r="T1449" s="82"/>
      <c r="U1449" s="82"/>
      <c r="V1449" s="82"/>
      <c r="W1449" s="82"/>
      <c r="X1449" s="82"/>
      <c r="Y1449" s="82"/>
      <c r="Z1449" s="82"/>
      <c r="AA1449" s="82"/>
      <c r="AB1449" s="82"/>
      <c r="AC1449" s="82"/>
      <c r="AD1449" s="82"/>
      <c r="AE1449" s="82"/>
      <c r="AF1449" s="82"/>
      <c r="AG1449" s="82"/>
      <c r="AH1449" s="82"/>
      <c r="AI1449" s="82"/>
      <c r="AJ1449" s="82"/>
      <c r="AK1449" s="82"/>
      <c r="AL1449" s="82"/>
      <c r="AM1449" s="82"/>
      <c r="AN1449" s="82"/>
      <c r="AO1449" s="82"/>
      <c r="AP1449" s="82"/>
      <c r="AQ1449" s="82"/>
      <c r="AR1449" s="82"/>
      <c r="AS1449" s="82"/>
      <c r="AT1449" s="82"/>
      <c r="AU1449" s="82"/>
    </row>
    <row r="1450" spans="1:47" s="47" customFormat="1">
      <c r="A1450" s="76"/>
      <c r="O1450" s="82"/>
      <c r="P1450" s="82"/>
      <c r="Q1450" s="82"/>
      <c r="R1450" s="82"/>
      <c r="S1450" s="82"/>
      <c r="T1450" s="82"/>
      <c r="U1450" s="82"/>
      <c r="V1450" s="82"/>
      <c r="W1450" s="82"/>
      <c r="X1450" s="82"/>
      <c r="Y1450" s="82"/>
      <c r="Z1450" s="82"/>
      <c r="AA1450" s="82"/>
      <c r="AB1450" s="82"/>
      <c r="AC1450" s="82"/>
      <c r="AD1450" s="82"/>
      <c r="AE1450" s="82"/>
      <c r="AF1450" s="82"/>
      <c r="AG1450" s="82"/>
      <c r="AH1450" s="82"/>
      <c r="AI1450" s="82"/>
      <c r="AJ1450" s="82"/>
      <c r="AK1450" s="82"/>
      <c r="AL1450" s="82"/>
      <c r="AM1450" s="82"/>
      <c r="AN1450" s="82"/>
      <c r="AO1450" s="82"/>
      <c r="AP1450" s="82"/>
      <c r="AQ1450" s="82"/>
      <c r="AR1450" s="82"/>
      <c r="AS1450" s="82"/>
      <c r="AT1450" s="82"/>
      <c r="AU1450" s="82"/>
    </row>
    <row r="1451" spans="1:47" s="47" customFormat="1">
      <c r="A1451" s="76"/>
      <c r="O1451" s="82"/>
      <c r="P1451" s="82"/>
      <c r="Q1451" s="82"/>
      <c r="R1451" s="82"/>
      <c r="S1451" s="82"/>
      <c r="T1451" s="82"/>
      <c r="U1451" s="82"/>
      <c r="V1451" s="82"/>
      <c r="W1451" s="82"/>
      <c r="X1451" s="82"/>
      <c r="Y1451" s="82"/>
      <c r="Z1451" s="82"/>
      <c r="AA1451" s="82"/>
      <c r="AB1451" s="82"/>
      <c r="AC1451" s="82"/>
      <c r="AD1451" s="82"/>
      <c r="AE1451" s="82"/>
      <c r="AF1451" s="82"/>
      <c r="AG1451" s="82"/>
      <c r="AH1451" s="82"/>
      <c r="AI1451" s="82"/>
      <c r="AJ1451" s="82"/>
      <c r="AK1451" s="82"/>
      <c r="AL1451" s="82"/>
      <c r="AM1451" s="82"/>
      <c r="AN1451" s="82"/>
      <c r="AO1451" s="82"/>
      <c r="AP1451" s="82"/>
      <c r="AQ1451" s="82"/>
      <c r="AR1451" s="82"/>
      <c r="AS1451" s="82"/>
      <c r="AT1451" s="82"/>
      <c r="AU1451" s="82"/>
    </row>
    <row r="1452" spans="1:47" s="47" customFormat="1">
      <c r="A1452" s="76"/>
      <c r="O1452" s="82"/>
      <c r="P1452" s="82"/>
      <c r="Q1452" s="82"/>
      <c r="R1452" s="82"/>
      <c r="S1452" s="82"/>
      <c r="T1452" s="82"/>
      <c r="U1452" s="82"/>
      <c r="V1452" s="82"/>
      <c r="W1452" s="82"/>
      <c r="X1452" s="82"/>
      <c r="Y1452" s="82"/>
      <c r="Z1452" s="82"/>
      <c r="AA1452" s="82"/>
      <c r="AB1452" s="82"/>
      <c r="AC1452" s="82"/>
      <c r="AD1452" s="82"/>
      <c r="AE1452" s="82"/>
      <c r="AF1452" s="82"/>
      <c r="AG1452" s="82"/>
      <c r="AH1452" s="82"/>
      <c r="AI1452" s="82"/>
      <c r="AJ1452" s="82"/>
      <c r="AK1452" s="82"/>
      <c r="AL1452" s="82"/>
      <c r="AM1452" s="82"/>
      <c r="AN1452" s="82"/>
      <c r="AO1452" s="82"/>
      <c r="AP1452" s="82"/>
      <c r="AQ1452" s="82"/>
      <c r="AR1452" s="82"/>
      <c r="AS1452" s="82"/>
      <c r="AT1452" s="82"/>
      <c r="AU1452" s="82"/>
    </row>
    <row r="1453" spans="1:47" s="47" customFormat="1">
      <c r="A1453" s="76"/>
      <c r="O1453" s="82"/>
      <c r="P1453" s="82"/>
      <c r="Q1453" s="82"/>
      <c r="R1453" s="82"/>
      <c r="S1453" s="82"/>
      <c r="T1453" s="82"/>
      <c r="U1453" s="82"/>
      <c r="V1453" s="82"/>
      <c r="W1453" s="82"/>
      <c r="X1453" s="82"/>
      <c r="Y1453" s="82"/>
      <c r="Z1453" s="82"/>
      <c r="AA1453" s="82"/>
      <c r="AB1453" s="82"/>
      <c r="AC1453" s="82"/>
      <c r="AD1453" s="82"/>
      <c r="AE1453" s="82"/>
      <c r="AF1453" s="82"/>
      <c r="AG1453" s="82"/>
      <c r="AH1453" s="82"/>
      <c r="AI1453" s="82"/>
      <c r="AJ1453" s="82"/>
      <c r="AK1453" s="82"/>
      <c r="AL1453" s="82"/>
      <c r="AM1453" s="82"/>
      <c r="AN1453" s="82"/>
      <c r="AO1453" s="82"/>
      <c r="AP1453" s="82"/>
      <c r="AQ1453" s="82"/>
      <c r="AR1453" s="82"/>
      <c r="AS1453" s="82"/>
      <c r="AT1453" s="82"/>
      <c r="AU1453" s="82"/>
    </row>
    <row r="1454" spans="1:47" s="47" customFormat="1">
      <c r="A1454" s="76"/>
      <c r="O1454" s="82"/>
      <c r="P1454" s="82"/>
      <c r="Q1454" s="82"/>
      <c r="R1454" s="82"/>
      <c r="S1454" s="82"/>
      <c r="T1454" s="82"/>
      <c r="U1454" s="82"/>
      <c r="V1454" s="82"/>
      <c r="W1454" s="82"/>
      <c r="X1454" s="82"/>
      <c r="Y1454" s="82"/>
      <c r="Z1454" s="82"/>
      <c r="AA1454" s="82"/>
      <c r="AB1454" s="82"/>
      <c r="AC1454" s="82"/>
      <c r="AD1454" s="82"/>
      <c r="AE1454" s="82"/>
      <c r="AF1454" s="82"/>
      <c r="AG1454" s="82"/>
      <c r="AH1454" s="82"/>
      <c r="AI1454" s="82"/>
      <c r="AJ1454" s="82"/>
      <c r="AK1454" s="82"/>
      <c r="AL1454" s="82"/>
      <c r="AM1454" s="82"/>
      <c r="AN1454" s="82"/>
      <c r="AO1454" s="82"/>
      <c r="AP1454" s="82"/>
      <c r="AQ1454" s="82"/>
      <c r="AR1454" s="82"/>
      <c r="AS1454" s="82"/>
      <c r="AT1454" s="82"/>
      <c r="AU1454" s="82"/>
    </row>
    <row r="1455" spans="1:47" s="47" customFormat="1">
      <c r="A1455" s="76"/>
      <c r="O1455" s="82"/>
      <c r="P1455" s="82"/>
      <c r="Q1455" s="82"/>
      <c r="R1455" s="82"/>
      <c r="S1455" s="82"/>
      <c r="T1455" s="82"/>
      <c r="U1455" s="82"/>
      <c r="V1455" s="82"/>
      <c r="W1455" s="82"/>
      <c r="X1455" s="82"/>
      <c r="Y1455" s="82"/>
      <c r="Z1455" s="82"/>
      <c r="AA1455" s="82"/>
      <c r="AB1455" s="82"/>
      <c r="AC1455" s="82"/>
      <c r="AD1455" s="82"/>
      <c r="AE1455" s="82"/>
      <c r="AF1455" s="82"/>
      <c r="AG1455" s="82"/>
      <c r="AH1455" s="82"/>
      <c r="AI1455" s="82"/>
      <c r="AJ1455" s="82"/>
      <c r="AK1455" s="82"/>
      <c r="AL1455" s="82"/>
      <c r="AM1455" s="82"/>
      <c r="AN1455" s="82"/>
      <c r="AO1455" s="82"/>
      <c r="AP1455" s="82"/>
      <c r="AQ1455" s="82"/>
      <c r="AR1455" s="82"/>
      <c r="AS1455" s="82"/>
      <c r="AT1455" s="82"/>
      <c r="AU1455" s="82"/>
    </row>
    <row r="1456" spans="1:47" s="47" customFormat="1">
      <c r="A1456" s="76"/>
      <c r="O1456" s="82"/>
      <c r="P1456" s="82"/>
      <c r="Q1456" s="82"/>
      <c r="R1456" s="82"/>
      <c r="S1456" s="82"/>
      <c r="T1456" s="82"/>
      <c r="U1456" s="82"/>
      <c r="V1456" s="82"/>
      <c r="W1456" s="82"/>
      <c r="X1456" s="82"/>
      <c r="Y1456" s="82"/>
      <c r="Z1456" s="82"/>
      <c r="AA1456" s="82"/>
      <c r="AB1456" s="82"/>
      <c r="AC1456" s="82"/>
      <c r="AD1456" s="82"/>
      <c r="AE1456" s="82"/>
      <c r="AF1456" s="82"/>
      <c r="AG1456" s="82"/>
      <c r="AH1456" s="82"/>
      <c r="AI1456" s="82"/>
      <c r="AJ1456" s="82"/>
      <c r="AK1456" s="82"/>
      <c r="AL1456" s="82"/>
      <c r="AM1456" s="82"/>
      <c r="AN1456" s="82"/>
      <c r="AO1456" s="82"/>
      <c r="AP1456" s="82"/>
      <c r="AQ1456" s="82"/>
      <c r="AR1456" s="82"/>
      <c r="AS1456" s="82"/>
      <c r="AT1456" s="82"/>
      <c r="AU1456" s="82"/>
    </row>
    <row r="1457" spans="1:47" s="47" customFormat="1">
      <c r="A1457" s="76"/>
      <c r="O1457" s="82"/>
      <c r="P1457" s="82"/>
      <c r="Q1457" s="82"/>
      <c r="R1457" s="82"/>
      <c r="S1457" s="82"/>
      <c r="T1457" s="82"/>
      <c r="U1457" s="82"/>
      <c r="V1457" s="82"/>
      <c r="W1457" s="82"/>
      <c r="X1457" s="82"/>
      <c r="Y1457" s="82"/>
      <c r="Z1457" s="82"/>
      <c r="AA1457" s="82"/>
      <c r="AB1457" s="82"/>
      <c r="AC1457" s="82"/>
      <c r="AD1457" s="82"/>
      <c r="AE1457" s="82"/>
      <c r="AF1457" s="82"/>
      <c r="AG1457" s="82"/>
      <c r="AH1457" s="82"/>
      <c r="AI1457" s="82"/>
      <c r="AJ1457" s="82"/>
      <c r="AK1457" s="82"/>
      <c r="AL1457" s="82"/>
      <c r="AM1457" s="82"/>
      <c r="AN1457" s="82"/>
      <c r="AO1457" s="82"/>
      <c r="AP1457" s="82"/>
      <c r="AQ1457" s="82"/>
      <c r="AR1457" s="82"/>
      <c r="AS1457" s="82"/>
      <c r="AT1457" s="82"/>
      <c r="AU1457" s="82"/>
    </row>
    <row r="1458" spans="1:47" s="47" customFormat="1">
      <c r="A1458" s="76"/>
      <c r="O1458" s="82"/>
      <c r="P1458" s="82"/>
      <c r="Q1458" s="82"/>
      <c r="R1458" s="82"/>
      <c r="S1458" s="82"/>
      <c r="T1458" s="82"/>
      <c r="U1458" s="82"/>
      <c r="V1458" s="82"/>
      <c r="W1458" s="82"/>
      <c r="X1458" s="82"/>
      <c r="Y1458" s="82"/>
      <c r="Z1458" s="82"/>
      <c r="AA1458" s="82"/>
      <c r="AB1458" s="82"/>
      <c r="AC1458" s="82"/>
      <c r="AD1458" s="82"/>
      <c r="AE1458" s="82"/>
      <c r="AF1458" s="82"/>
      <c r="AG1458" s="82"/>
      <c r="AH1458" s="82"/>
      <c r="AI1458" s="82"/>
      <c r="AJ1458" s="82"/>
      <c r="AK1458" s="82"/>
      <c r="AL1458" s="82"/>
      <c r="AM1458" s="82"/>
      <c r="AN1458" s="82"/>
      <c r="AO1458" s="82"/>
      <c r="AP1458" s="82"/>
      <c r="AQ1458" s="82"/>
      <c r="AR1458" s="82"/>
      <c r="AS1458" s="82"/>
      <c r="AT1458" s="82"/>
      <c r="AU1458" s="82"/>
    </row>
    <row r="1459" spans="1:47" s="47" customFormat="1">
      <c r="A1459" s="76"/>
      <c r="O1459" s="82"/>
      <c r="P1459" s="82"/>
      <c r="Q1459" s="82"/>
      <c r="R1459" s="82"/>
      <c r="S1459" s="82"/>
      <c r="T1459" s="82"/>
      <c r="U1459" s="82"/>
      <c r="V1459" s="82"/>
      <c r="W1459" s="82"/>
      <c r="X1459" s="82"/>
      <c r="Y1459" s="82"/>
      <c r="Z1459" s="82"/>
      <c r="AA1459" s="82"/>
      <c r="AB1459" s="82"/>
      <c r="AC1459" s="82"/>
      <c r="AD1459" s="82"/>
      <c r="AE1459" s="82"/>
      <c r="AF1459" s="82"/>
      <c r="AG1459" s="82"/>
      <c r="AH1459" s="82"/>
      <c r="AI1459" s="82"/>
      <c r="AJ1459" s="82"/>
      <c r="AK1459" s="82"/>
      <c r="AL1459" s="82"/>
      <c r="AM1459" s="82"/>
      <c r="AN1459" s="82"/>
      <c r="AO1459" s="82"/>
      <c r="AP1459" s="82"/>
      <c r="AQ1459" s="82"/>
      <c r="AR1459" s="82"/>
      <c r="AS1459" s="82"/>
      <c r="AT1459" s="82"/>
      <c r="AU1459" s="82"/>
    </row>
    <row r="1460" spans="1:47" s="47" customFormat="1">
      <c r="A1460" s="76"/>
      <c r="O1460" s="82"/>
      <c r="P1460" s="82"/>
      <c r="Q1460" s="82"/>
      <c r="R1460" s="82"/>
      <c r="S1460" s="82"/>
      <c r="T1460" s="82"/>
      <c r="U1460" s="82"/>
      <c r="V1460" s="82"/>
      <c r="W1460" s="82"/>
      <c r="X1460" s="82"/>
      <c r="Y1460" s="82"/>
      <c r="Z1460" s="82"/>
      <c r="AA1460" s="82"/>
      <c r="AB1460" s="82"/>
      <c r="AC1460" s="82"/>
      <c r="AD1460" s="82"/>
      <c r="AE1460" s="82"/>
      <c r="AF1460" s="82"/>
      <c r="AG1460" s="82"/>
      <c r="AH1460" s="82"/>
      <c r="AI1460" s="82"/>
      <c r="AJ1460" s="82"/>
      <c r="AK1460" s="82"/>
      <c r="AL1460" s="82"/>
      <c r="AM1460" s="82"/>
      <c r="AN1460" s="82"/>
      <c r="AO1460" s="82"/>
      <c r="AP1460" s="82"/>
      <c r="AQ1460" s="82"/>
      <c r="AR1460" s="82"/>
      <c r="AS1460" s="82"/>
      <c r="AT1460" s="82"/>
      <c r="AU1460" s="82"/>
    </row>
    <row r="1461" spans="1:47" s="47" customFormat="1">
      <c r="A1461" s="76"/>
      <c r="O1461" s="82"/>
      <c r="P1461" s="82"/>
      <c r="Q1461" s="82"/>
      <c r="R1461" s="82"/>
      <c r="S1461" s="82"/>
      <c r="T1461" s="82"/>
      <c r="U1461" s="82"/>
      <c r="V1461" s="82"/>
      <c r="W1461" s="82"/>
      <c r="X1461" s="82"/>
      <c r="Y1461" s="82"/>
      <c r="Z1461" s="82"/>
      <c r="AA1461" s="82"/>
      <c r="AB1461" s="82"/>
      <c r="AC1461" s="82"/>
      <c r="AD1461" s="82"/>
      <c r="AE1461" s="82"/>
      <c r="AF1461" s="82"/>
      <c r="AG1461" s="82"/>
      <c r="AH1461" s="82"/>
      <c r="AI1461" s="82"/>
      <c r="AJ1461" s="82"/>
      <c r="AK1461" s="82"/>
      <c r="AL1461" s="82"/>
      <c r="AM1461" s="82"/>
      <c r="AN1461" s="82"/>
      <c r="AO1461" s="82"/>
      <c r="AP1461" s="82"/>
      <c r="AQ1461" s="82"/>
      <c r="AR1461" s="82"/>
      <c r="AS1461" s="82"/>
      <c r="AT1461" s="82"/>
      <c r="AU1461" s="82"/>
    </row>
    <row r="1462" spans="1:47" s="47" customFormat="1">
      <c r="A1462" s="76"/>
      <c r="O1462" s="82"/>
      <c r="P1462" s="82"/>
      <c r="Q1462" s="82"/>
      <c r="R1462" s="82"/>
      <c r="S1462" s="82"/>
      <c r="T1462" s="82"/>
      <c r="U1462" s="82"/>
      <c r="V1462" s="82"/>
      <c r="W1462" s="82"/>
      <c r="X1462" s="82"/>
      <c r="Y1462" s="82"/>
      <c r="Z1462" s="82"/>
      <c r="AA1462" s="82"/>
      <c r="AB1462" s="82"/>
      <c r="AC1462" s="82"/>
      <c r="AD1462" s="82"/>
      <c r="AE1462" s="82"/>
      <c r="AF1462" s="82"/>
      <c r="AG1462" s="82"/>
      <c r="AH1462" s="82"/>
      <c r="AI1462" s="82"/>
      <c r="AJ1462" s="82"/>
      <c r="AK1462" s="82"/>
      <c r="AL1462" s="82"/>
      <c r="AM1462" s="82"/>
      <c r="AN1462" s="82"/>
      <c r="AO1462" s="82"/>
      <c r="AP1462" s="82"/>
      <c r="AQ1462" s="82"/>
      <c r="AR1462" s="82"/>
      <c r="AS1462" s="82"/>
      <c r="AT1462" s="82"/>
      <c r="AU1462" s="82"/>
    </row>
    <row r="1463" spans="1:47" s="47" customFormat="1">
      <c r="A1463" s="76"/>
      <c r="O1463" s="82"/>
      <c r="P1463" s="82"/>
      <c r="Q1463" s="82"/>
      <c r="R1463" s="82"/>
      <c r="S1463" s="82"/>
      <c r="T1463" s="82"/>
      <c r="U1463" s="82"/>
      <c r="V1463" s="82"/>
      <c r="W1463" s="82"/>
      <c r="X1463" s="82"/>
      <c r="Y1463" s="82"/>
      <c r="Z1463" s="82"/>
      <c r="AA1463" s="82"/>
      <c r="AB1463" s="82"/>
      <c r="AC1463" s="82"/>
      <c r="AD1463" s="82"/>
      <c r="AE1463" s="82"/>
      <c r="AF1463" s="82"/>
      <c r="AG1463" s="82"/>
      <c r="AH1463" s="82"/>
      <c r="AI1463" s="82"/>
      <c r="AJ1463" s="82"/>
      <c r="AK1463" s="82"/>
      <c r="AL1463" s="82"/>
      <c r="AM1463" s="82"/>
      <c r="AN1463" s="82"/>
      <c r="AO1463" s="82"/>
      <c r="AP1463" s="82"/>
      <c r="AQ1463" s="82"/>
      <c r="AR1463" s="82"/>
      <c r="AS1463" s="82"/>
      <c r="AT1463" s="82"/>
      <c r="AU1463" s="82"/>
    </row>
    <row r="1464" spans="1:47" s="47" customFormat="1">
      <c r="A1464" s="76"/>
      <c r="O1464" s="82"/>
      <c r="P1464" s="82"/>
      <c r="Q1464" s="82"/>
      <c r="R1464" s="82"/>
      <c r="S1464" s="82"/>
      <c r="T1464" s="82"/>
      <c r="U1464" s="82"/>
      <c r="V1464" s="82"/>
      <c r="W1464" s="82"/>
      <c r="X1464" s="82"/>
      <c r="Y1464" s="82"/>
      <c r="Z1464" s="82"/>
      <c r="AA1464" s="82"/>
      <c r="AB1464" s="82"/>
      <c r="AC1464" s="82"/>
      <c r="AD1464" s="82"/>
      <c r="AE1464" s="82"/>
      <c r="AF1464" s="82"/>
      <c r="AG1464" s="82"/>
      <c r="AH1464" s="82"/>
      <c r="AI1464" s="82"/>
      <c r="AJ1464" s="82"/>
      <c r="AK1464" s="82"/>
      <c r="AL1464" s="82"/>
      <c r="AM1464" s="82"/>
      <c r="AN1464" s="82"/>
      <c r="AO1464" s="82"/>
      <c r="AP1464" s="82"/>
      <c r="AQ1464" s="82"/>
      <c r="AR1464" s="82"/>
      <c r="AS1464" s="82"/>
      <c r="AT1464" s="82"/>
      <c r="AU1464" s="82"/>
    </row>
    <row r="1465" spans="1:47" s="47" customFormat="1">
      <c r="A1465" s="76"/>
      <c r="O1465" s="82"/>
      <c r="P1465" s="82"/>
      <c r="Q1465" s="82"/>
      <c r="R1465" s="82"/>
      <c r="S1465" s="82"/>
      <c r="T1465" s="82"/>
      <c r="U1465" s="82"/>
      <c r="V1465" s="82"/>
      <c r="W1465" s="82"/>
      <c r="X1465" s="82"/>
      <c r="Y1465" s="82"/>
      <c r="Z1465" s="82"/>
      <c r="AA1465" s="82"/>
      <c r="AB1465" s="82"/>
      <c r="AC1465" s="82"/>
      <c r="AD1465" s="82"/>
      <c r="AE1465" s="82"/>
      <c r="AF1465" s="82"/>
      <c r="AG1465" s="82"/>
      <c r="AH1465" s="82"/>
      <c r="AI1465" s="82"/>
      <c r="AJ1465" s="82"/>
      <c r="AK1465" s="82"/>
      <c r="AL1465" s="82"/>
      <c r="AM1465" s="82"/>
      <c r="AN1465" s="82"/>
      <c r="AO1465" s="82"/>
      <c r="AP1465" s="82"/>
      <c r="AQ1465" s="82"/>
      <c r="AR1465" s="82"/>
      <c r="AS1465" s="82"/>
      <c r="AT1465" s="82"/>
      <c r="AU1465" s="82"/>
    </row>
    <row r="1466" spans="1:47" s="47" customFormat="1">
      <c r="A1466" s="76"/>
      <c r="O1466" s="82"/>
      <c r="P1466" s="82"/>
      <c r="Q1466" s="82"/>
      <c r="R1466" s="82"/>
      <c r="S1466" s="82"/>
      <c r="T1466" s="82"/>
      <c r="U1466" s="82"/>
      <c r="V1466" s="82"/>
      <c r="W1466" s="82"/>
      <c r="X1466" s="82"/>
      <c r="Y1466" s="82"/>
      <c r="Z1466" s="82"/>
      <c r="AA1466" s="82"/>
      <c r="AB1466" s="82"/>
      <c r="AC1466" s="82"/>
      <c r="AD1466" s="82"/>
      <c r="AE1466" s="82"/>
      <c r="AF1466" s="82"/>
      <c r="AG1466" s="82"/>
      <c r="AH1466" s="82"/>
      <c r="AI1466" s="82"/>
      <c r="AJ1466" s="82"/>
      <c r="AK1466" s="82"/>
      <c r="AL1466" s="82"/>
      <c r="AM1466" s="82"/>
      <c r="AN1466" s="82"/>
      <c r="AO1466" s="82"/>
      <c r="AP1466" s="82"/>
      <c r="AQ1466" s="82"/>
      <c r="AR1466" s="82"/>
      <c r="AS1466" s="82"/>
      <c r="AT1466" s="82"/>
      <c r="AU1466" s="82"/>
    </row>
    <row r="1467" spans="1:47" s="47" customFormat="1">
      <c r="A1467" s="76"/>
      <c r="O1467" s="82"/>
      <c r="P1467" s="82"/>
      <c r="Q1467" s="82"/>
      <c r="R1467" s="82"/>
      <c r="S1467" s="82"/>
      <c r="T1467" s="82"/>
      <c r="U1467" s="82"/>
      <c r="V1467" s="82"/>
      <c r="W1467" s="82"/>
      <c r="X1467" s="82"/>
      <c r="Y1467" s="82"/>
      <c r="Z1467" s="82"/>
      <c r="AA1467" s="82"/>
      <c r="AB1467" s="82"/>
      <c r="AC1467" s="82"/>
      <c r="AD1467" s="82"/>
      <c r="AE1467" s="82"/>
      <c r="AF1467" s="82"/>
      <c r="AG1467" s="82"/>
      <c r="AH1467" s="82"/>
      <c r="AI1467" s="82"/>
      <c r="AJ1467" s="82"/>
      <c r="AK1467" s="82"/>
      <c r="AL1467" s="82"/>
      <c r="AM1467" s="82"/>
      <c r="AN1467" s="82"/>
      <c r="AO1467" s="82"/>
      <c r="AP1467" s="82"/>
      <c r="AQ1467" s="82"/>
      <c r="AR1467" s="82"/>
      <c r="AS1467" s="82"/>
      <c r="AT1467" s="82"/>
      <c r="AU1467" s="82"/>
    </row>
    <row r="1468" spans="1:47" s="47" customFormat="1">
      <c r="A1468" s="76"/>
      <c r="O1468" s="82"/>
      <c r="P1468" s="82"/>
      <c r="Q1468" s="82"/>
      <c r="R1468" s="82"/>
      <c r="S1468" s="82"/>
      <c r="T1468" s="82"/>
      <c r="U1468" s="82"/>
      <c r="V1468" s="82"/>
      <c r="W1468" s="82"/>
      <c r="X1468" s="82"/>
      <c r="Y1468" s="82"/>
      <c r="Z1468" s="82"/>
      <c r="AA1468" s="82"/>
      <c r="AB1468" s="82"/>
      <c r="AC1468" s="82"/>
      <c r="AD1468" s="82"/>
      <c r="AE1468" s="82"/>
      <c r="AF1468" s="82"/>
      <c r="AG1468" s="82"/>
      <c r="AH1468" s="82"/>
      <c r="AI1468" s="82"/>
      <c r="AJ1468" s="82"/>
      <c r="AK1468" s="82"/>
      <c r="AL1468" s="82"/>
      <c r="AM1468" s="82"/>
      <c r="AN1468" s="82"/>
      <c r="AO1468" s="82"/>
      <c r="AP1468" s="82"/>
      <c r="AQ1468" s="82"/>
      <c r="AR1468" s="82"/>
      <c r="AS1468" s="82"/>
      <c r="AT1468" s="82"/>
      <c r="AU1468" s="82"/>
    </row>
    <row r="1469" spans="1:47" s="47" customFormat="1">
      <c r="A1469" s="76"/>
      <c r="O1469" s="82"/>
      <c r="P1469" s="82"/>
      <c r="Q1469" s="82"/>
      <c r="R1469" s="82"/>
      <c r="S1469" s="82"/>
      <c r="T1469" s="82"/>
      <c r="U1469" s="82"/>
      <c r="V1469" s="82"/>
      <c r="W1469" s="82"/>
      <c r="X1469" s="82"/>
      <c r="Y1469" s="82"/>
      <c r="Z1469" s="82"/>
      <c r="AA1469" s="82"/>
      <c r="AB1469" s="82"/>
      <c r="AC1469" s="82"/>
      <c r="AD1469" s="82"/>
      <c r="AE1469" s="82"/>
      <c r="AF1469" s="82"/>
      <c r="AG1469" s="82"/>
      <c r="AH1469" s="82"/>
      <c r="AI1469" s="82"/>
      <c r="AJ1469" s="82"/>
      <c r="AK1469" s="82"/>
      <c r="AL1469" s="82"/>
      <c r="AM1469" s="82"/>
      <c r="AN1469" s="82"/>
      <c r="AO1469" s="82"/>
      <c r="AP1469" s="82"/>
      <c r="AQ1469" s="82"/>
      <c r="AR1469" s="82"/>
      <c r="AS1469" s="82"/>
      <c r="AT1469" s="82"/>
      <c r="AU1469" s="82"/>
    </row>
    <row r="1470" spans="1:47" s="47" customFormat="1">
      <c r="A1470" s="76"/>
      <c r="O1470" s="82"/>
      <c r="P1470" s="82"/>
      <c r="Q1470" s="82"/>
      <c r="R1470" s="82"/>
      <c r="S1470" s="82"/>
      <c r="T1470" s="82"/>
      <c r="U1470" s="82"/>
      <c r="V1470" s="82"/>
      <c r="W1470" s="82"/>
      <c r="X1470" s="82"/>
      <c r="Y1470" s="82"/>
      <c r="Z1470" s="82"/>
      <c r="AA1470" s="82"/>
      <c r="AB1470" s="82"/>
      <c r="AC1470" s="82"/>
      <c r="AD1470" s="82"/>
      <c r="AE1470" s="82"/>
      <c r="AF1470" s="82"/>
      <c r="AG1470" s="82"/>
      <c r="AH1470" s="82"/>
      <c r="AI1470" s="82"/>
      <c r="AJ1470" s="82"/>
      <c r="AK1470" s="82"/>
      <c r="AL1470" s="82"/>
      <c r="AM1470" s="82"/>
      <c r="AN1470" s="82"/>
      <c r="AO1470" s="82"/>
      <c r="AP1470" s="82"/>
      <c r="AQ1470" s="82"/>
      <c r="AR1470" s="82"/>
      <c r="AS1470" s="82"/>
      <c r="AT1470" s="82"/>
      <c r="AU1470" s="82"/>
    </row>
    <row r="1471" spans="1:47" s="47" customFormat="1">
      <c r="A1471" s="76"/>
      <c r="O1471" s="82"/>
      <c r="P1471" s="82"/>
      <c r="Q1471" s="82"/>
      <c r="R1471" s="82"/>
      <c r="S1471" s="82"/>
      <c r="T1471" s="82"/>
      <c r="U1471" s="82"/>
      <c r="V1471" s="82"/>
      <c r="W1471" s="82"/>
      <c r="X1471" s="82"/>
      <c r="Y1471" s="82"/>
      <c r="Z1471" s="82"/>
      <c r="AA1471" s="82"/>
      <c r="AB1471" s="82"/>
      <c r="AC1471" s="82"/>
      <c r="AD1471" s="82"/>
      <c r="AE1471" s="82"/>
      <c r="AF1471" s="82"/>
      <c r="AG1471" s="82"/>
      <c r="AH1471" s="82"/>
      <c r="AI1471" s="82"/>
      <c r="AJ1471" s="82"/>
      <c r="AK1471" s="82"/>
      <c r="AL1471" s="82"/>
      <c r="AM1471" s="82"/>
      <c r="AN1471" s="82"/>
      <c r="AO1471" s="82"/>
      <c r="AP1471" s="82"/>
      <c r="AQ1471" s="82"/>
      <c r="AR1471" s="82"/>
      <c r="AS1471" s="82"/>
      <c r="AT1471" s="82"/>
      <c r="AU1471" s="82"/>
    </row>
    <row r="1472" spans="1:47" s="47" customFormat="1">
      <c r="A1472" s="76"/>
      <c r="O1472" s="82"/>
      <c r="P1472" s="82"/>
      <c r="Q1472" s="82"/>
      <c r="R1472" s="82"/>
      <c r="S1472" s="82"/>
      <c r="T1472" s="82"/>
      <c r="U1472" s="82"/>
      <c r="V1472" s="82"/>
      <c r="W1472" s="82"/>
      <c r="X1472" s="82"/>
      <c r="Y1472" s="82"/>
      <c r="Z1472" s="82"/>
      <c r="AA1472" s="82"/>
      <c r="AB1472" s="82"/>
      <c r="AC1472" s="82"/>
      <c r="AD1472" s="82"/>
      <c r="AE1472" s="82"/>
      <c r="AF1472" s="82"/>
      <c r="AG1472" s="82"/>
      <c r="AH1472" s="82"/>
      <c r="AI1472" s="82"/>
      <c r="AJ1472" s="82"/>
      <c r="AK1472" s="82"/>
      <c r="AL1472" s="82"/>
      <c r="AM1472" s="82"/>
      <c r="AN1472" s="82"/>
      <c r="AO1472" s="82"/>
      <c r="AP1472" s="82"/>
      <c r="AQ1472" s="82"/>
      <c r="AR1472" s="82"/>
      <c r="AS1472" s="82"/>
      <c r="AT1472" s="82"/>
      <c r="AU1472" s="82"/>
    </row>
    <row r="1473" spans="1:47" s="47" customFormat="1">
      <c r="A1473" s="76"/>
      <c r="O1473" s="82"/>
      <c r="P1473" s="82"/>
      <c r="Q1473" s="82"/>
      <c r="R1473" s="82"/>
      <c r="S1473" s="82"/>
      <c r="T1473" s="82"/>
      <c r="U1473" s="82"/>
      <c r="V1473" s="82"/>
      <c r="W1473" s="82"/>
      <c r="X1473" s="82"/>
      <c r="Y1473" s="82"/>
      <c r="Z1473" s="82"/>
      <c r="AA1473" s="82"/>
      <c r="AB1473" s="82"/>
      <c r="AC1473" s="82"/>
      <c r="AD1473" s="82"/>
      <c r="AE1473" s="82"/>
      <c r="AF1473" s="82"/>
      <c r="AG1473" s="82"/>
      <c r="AH1473" s="82"/>
      <c r="AI1473" s="82"/>
      <c r="AJ1473" s="82"/>
      <c r="AK1473" s="82"/>
      <c r="AL1473" s="82"/>
      <c r="AM1473" s="82"/>
      <c r="AN1473" s="82"/>
      <c r="AO1473" s="82"/>
      <c r="AP1473" s="82"/>
      <c r="AQ1473" s="82"/>
      <c r="AR1473" s="82"/>
      <c r="AS1473" s="82"/>
      <c r="AT1473" s="82"/>
      <c r="AU1473" s="82"/>
    </row>
    <row r="1474" spans="1:47" s="47" customFormat="1">
      <c r="A1474" s="76"/>
      <c r="O1474" s="82"/>
      <c r="P1474" s="82"/>
      <c r="Q1474" s="82"/>
      <c r="R1474" s="82"/>
      <c r="S1474" s="82"/>
      <c r="T1474" s="82"/>
      <c r="U1474" s="82"/>
      <c r="V1474" s="82"/>
      <c r="W1474" s="82"/>
      <c r="X1474" s="82"/>
      <c r="Y1474" s="82"/>
      <c r="Z1474" s="82"/>
      <c r="AA1474" s="82"/>
      <c r="AB1474" s="82"/>
      <c r="AC1474" s="82"/>
      <c r="AD1474" s="82"/>
      <c r="AE1474" s="82"/>
      <c r="AF1474" s="82"/>
      <c r="AG1474" s="82"/>
      <c r="AH1474" s="82"/>
      <c r="AI1474" s="82"/>
      <c r="AJ1474" s="82"/>
      <c r="AK1474" s="82"/>
      <c r="AL1474" s="82"/>
      <c r="AM1474" s="82"/>
      <c r="AN1474" s="82"/>
      <c r="AO1474" s="82"/>
      <c r="AP1474" s="82"/>
      <c r="AQ1474" s="82"/>
      <c r="AR1474" s="82"/>
      <c r="AS1474" s="82"/>
      <c r="AT1474" s="82"/>
      <c r="AU1474" s="82"/>
    </row>
    <row r="1475" spans="1:47" s="47" customFormat="1">
      <c r="A1475" s="76"/>
      <c r="O1475" s="82"/>
      <c r="P1475" s="82"/>
      <c r="Q1475" s="82"/>
      <c r="R1475" s="82"/>
      <c r="S1475" s="82"/>
      <c r="T1475" s="82"/>
      <c r="U1475" s="82"/>
      <c r="V1475" s="82"/>
      <c r="W1475" s="82"/>
      <c r="X1475" s="82"/>
      <c r="Y1475" s="82"/>
      <c r="Z1475" s="82"/>
      <c r="AA1475" s="82"/>
      <c r="AB1475" s="82"/>
      <c r="AC1475" s="82"/>
      <c r="AD1475" s="82"/>
      <c r="AE1475" s="82"/>
      <c r="AF1475" s="82"/>
      <c r="AG1475" s="82"/>
      <c r="AH1475" s="82"/>
      <c r="AI1475" s="82"/>
      <c r="AJ1475" s="82"/>
      <c r="AK1475" s="82"/>
      <c r="AL1475" s="82"/>
      <c r="AM1475" s="82"/>
      <c r="AN1475" s="82"/>
      <c r="AO1475" s="82"/>
      <c r="AP1475" s="82"/>
      <c r="AQ1475" s="82"/>
      <c r="AR1475" s="82"/>
      <c r="AS1475" s="82"/>
      <c r="AT1475" s="82"/>
      <c r="AU1475" s="82"/>
    </row>
    <row r="1476" spans="1:47" s="47" customFormat="1">
      <c r="A1476" s="76"/>
      <c r="O1476" s="82"/>
      <c r="P1476" s="82"/>
      <c r="Q1476" s="82"/>
      <c r="R1476" s="82"/>
      <c r="S1476" s="82"/>
      <c r="T1476" s="82"/>
      <c r="U1476" s="82"/>
      <c r="V1476" s="82"/>
      <c r="W1476" s="82"/>
      <c r="X1476" s="82"/>
      <c r="Y1476" s="82"/>
      <c r="Z1476" s="82"/>
      <c r="AA1476" s="82"/>
      <c r="AB1476" s="82"/>
      <c r="AC1476" s="82"/>
      <c r="AD1476" s="82"/>
      <c r="AE1476" s="82"/>
      <c r="AF1476" s="82"/>
      <c r="AG1476" s="82"/>
      <c r="AH1476" s="82"/>
      <c r="AI1476" s="82"/>
      <c r="AJ1476" s="82"/>
      <c r="AK1476" s="82"/>
      <c r="AL1476" s="82"/>
      <c r="AM1476" s="82"/>
      <c r="AN1476" s="82"/>
      <c r="AO1476" s="82"/>
      <c r="AP1476" s="82"/>
      <c r="AQ1476" s="82"/>
      <c r="AR1476" s="82"/>
      <c r="AS1476" s="82"/>
      <c r="AT1476" s="82"/>
      <c r="AU1476" s="82"/>
    </row>
    <row r="1477" spans="1:47" s="47" customFormat="1">
      <c r="A1477" s="76"/>
      <c r="O1477" s="82"/>
      <c r="P1477" s="82"/>
      <c r="Q1477" s="82"/>
      <c r="R1477" s="82"/>
      <c r="S1477" s="82"/>
      <c r="T1477" s="82"/>
      <c r="U1477" s="82"/>
      <c r="V1477" s="82"/>
      <c r="W1477" s="82"/>
      <c r="X1477" s="82"/>
      <c r="Y1477" s="82"/>
      <c r="Z1477" s="82"/>
      <c r="AA1477" s="82"/>
      <c r="AB1477" s="82"/>
      <c r="AC1477" s="82"/>
      <c r="AD1477" s="82"/>
      <c r="AE1477" s="82"/>
      <c r="AF1477" s="82"/>
      <c r="AG1477" s="82"/>
      <c r="AH1477" s="82"/>
      <c r="AI1477" s="82"/>
      <c r="AJ1477" s="82"/>
      <c r="AK1477" s="82"/>
      <c r="AL1477" s="82"/>
      <c r="AM1477" s="82"/>
      <c r="AN1477" s="82"/>
      <c r="AO1477" s="82"/>
      <c r="AP1477" s="82"/>
      <c r="AQ1477" s="82"/>
      <c r="AR1477" s="82"/>
      <c r="AS1477" s="82"/>
      <c r="AT1477" s="82"/>
      <c r="AU1477" s="82"/>
    </row>
    <row r="1478" spans="1:47" s="47" customFormat="1">
      <c r="A1478" s="76"/>
      <c r="O1478" s="82"/>
      <c r="P1478" s="82"/>
      <c r="Q1478" s="82"/>
      <c r="R1478" s="82"/>
      <c r="S1478" s="82"/>
      <c r="T1478" s="82"/>
      <c r="U1478" s="82"/>
      <c r="V1478" s="82"/>
      <c r="W1478" s="82"/>
      <c r="X1478" s="82"/>
      <c r="Y1478" s="82"/>
      <c r="Z1478" s="82"/>
      <c r="AA1478" s="82"/>
      <c r="AB1478" s="82"/>
      <c r="AC1478" s="82"/>
      <c r="AD1478" s="82"/>
      <c r="AE1478" s="82"/>
      <c r="AF1478" s="82"/>
      <c r="AG1478" s="82"/>
      <c r="AH1478" s="82"/>
      <c r="AI1478" s="82"/>
      <c r="AJ1478" s="82"/>
      <c r="AK1478" s="82"/>
      <c r="AL1478" s="82"/>
      <c r="AM1478" s="82"/>
      <c r="AN1478" s="82"/>
      <c r="AO1478" s="82"/>
      <c r="AP1478" s="82"/>
      <c r="AQ1478" s="82"/>
      <c r="AR1478" s="82"/>
      <c r="AS1478" s="82"/>
      <c r="AT1478" s="82"/>
      <c r="AU1478" s="82"/>
    </row>
    <row r="1479" spans="1:47" s="47" customFormat="1">
      <c r="A1479" s="76"/>
      <c r="O1479" s="82"/>
      <c r="P1479" s="82"/>
      <c r="Q1479" s="82"/>
      <c r="R1479" s="82"/>
      <c r="S1479" s="82"/>
      <c r="T1479" s="82"/>
      <c r="U1479" s="82"/>
      <c r="V1479" s="82"/>
      <c r="W1479" s="82"/>
      <c r="X1479" s="82"/>
      <c r="Y1479" s="82"/>
      <c r="Z1479" s="82"/>
      <c r="AA1479" s="82"/>
      <c r="AB1479" s="82"/>
      <c r="AC1479" s="82"/>
      <c r="AD1479" s="82"/>
      <c r="AE1479" s="82"/>
      <c r="AF1479" s="82"/>
      <c r="AG1479" s="82"/>
      <c r="AH1479" s="82"/>
      <c r="AI1479" s="82"/>
      <c r="AJ1479" s="82"/>
      <c r="AK1479" s="82"/>
      <c r="AL1479" s="82"/>
      <c r="AM1479" s="82"/>
      <c r="AN1479" s="82"/>
      <c r="AO1479" s="82"/>
      <c r="AP1479" s="82"/>
      <c r="AQ1479" s="82"/>
      <c r="AR1479" s="82"/>
      <c r="AS1479" s="82"/>
      <c r="AT1479" s="82"/>
      <c r="AU1479" s="82"/>
    </row>
    <row r="1480" spans="1:47" s="47" customFormat="1">
      <c r="A1480" s="76"/>
      <c r="O1480" s="82"/>
      <c r="P1480" s="82"/>
      <c r="Q1480" s="82"/>
      <c r="R1480" s="82"/>
      <c r="S1480" s="82"/>
      <c r="T1480" s="82"/>
      <c r="U1480" s="82"/>
      <c r="V1480" s="82"/>
      <c r="W1480" s="82"/>
      <c r="X1480" s="82"/>
      <c r="Y1480" s="82"/>
      <c r="Z1480" s="82"/>
      <c r="AA1480" s="82"/>
      <c r="AB1480" s="82"/>
      <c r="AC1480" s="82"/>
      <c r="AD1480" s="82"/>
      <c r="AE1480" s="82"/>
      <c r="AF1480" s="82"/>
      <c r="AG1480" s="82"/>
      <c r="AH1480" s="82"/>
      <c r="AI1480" s="82"/>
      <c r="AJ1480" s="82"/>
      <c r="AK1480" s="82"/>
      <c r="AL1480" s="82"/>
      <c r="AM1480" s="82"/>
      <c r="AN1480" s="82"/>
      <c r="AO1480" s="82"/>
      <c r="AP1480" s="82"/>
      <c r="AQ1480" s="82"/>
      <c r="AR1480" s="82"/>
      <c r="AS1480" s="82"/>
      <c r="AT1480" s="82"/>
      <c r="AU1480" s="82"/>
    </row>
    <row r="1481" spans="1:47" s="47" customFormat="1">
      <c r="A1481" s="76"/>
      <c r="O1481" s="82"/>
      <c r="P1481" s="82"/>
      <c r="Q1481" s="82"/>
      <c r="R1481" s="82"/>
      <c r="S1481" s="82"/>
      <c r="T1481" s="82"/>
      <c r="U1481" s="82"/>
      <c r="V1481" s="82"/>
      <c r="W1481" s="82"/>
      <c r="X1481" s="82"/>
      <c r="Y1481" s="82"/>
      <c r="Z1481" s="82"/>
      <c r="AA1481" s="82"/>
      <c r="AB1481" s="82"/>
      <c r="AC1481" s="82"/>
      <c r="AD1481" s="82"/>
      <c r="AE1481" s="82"/>
      <c r="AF1481" s="82"/>
      <c r="AG1481" s="82"/>
      <c r="AH1481" s="82"/>
      <c r="AI1481" s="82"/>
      <c r="AJ1481" s="82"/>
      <c r="AK1481" s="82"/>
      <c r="AL1481" s="82"/>
      <c r="AM1481" s="82"/>
      <c r="AN1481" s="82"/>
      <c r="AO1481" s="82"/>
      <c r="AP1481" s="82"/>
      <c r="AQ1481" s="82"/>
      <c r="AR1481" s="82"/>
      <c r="AS1481" s="82"/>
      <c r="AT1481" s="82"/>
      <c r="AU1481" s="82"/>
    </row>
    <row r="1482" spans="1:47" s="47" customFormat="1">
      <c r="A1482" s="76"/>
      <c r="O1482" s="82"/>
      <c r="P1482" s="82"/>
      <c r="Q1482" s="82"/>
      <c r="R1482" s="82"/>
      <c r="S1482" s="82"/>
      <c r="T1482" s="82"/>
      <c r="U1482" s="82"/>
      <c r="V1482" s="82"/>
      <c r="W1482" s="82"/>
      <c r="X1482" s="82"/>
      <c r="Y1482" s="82"/>
      <c r="Z1482" s="82"/>
      <c r="AA1482" s="82"/>
      <c r="AB1482" s="82"/>
      <c r="AC1482" s="82"/>
      <c r="AD1482" s="82"/>
      <c r="AE1482" s="82"/>
      <c r="AF1482" s="82"/>
      <c r="AG1482" s="82"/>
      <c r="AH1482" s="82"/>
      <c r="AI1482" s="82"/>
      <c r="AJ1482" s="82"/>
      <c r="AK1482" s="82"/>
      <c r="AL1482" s="82"/>
      <c r="AM1482" s="82"/>
      <c r="AN1482" s="82"/>
      <c r="AO1482" s="82"/>
      <c r="AP1482" s="82"/>
      <c r="AQ1482" s="82"/>
      <c r="AR1482" s="82"/>
      <c r="AS1482" s="82"/>
      <c r="AT1482" s="82"/>
      <c r="AU1482" s="82"/>
    </row>
    <row r="1483" spans="1:47" s="47" customFormat="1">
      <c r="A1483" s="76"/>
      <c r="O1483" s="82"/>
      <c r="P1483" s="82"/>
      <c r="Q1483" s="82"/>
      <c r="R1483" s="82"/>
      <c r="S1483" s="82"/>
      <c r="T1483" s="82"/>
      <c r="U1483" s="82"/>
      <c r="V1483" s="82"/>
      <c r="W1483" s="82"/>
      <c r="X1483" s="82"/>
      <c r="Y1483" s="82"/>
      <c r="Z1483" s="82"/>
      <c r="AA1483" s="82"/>
      <c r="AB1483" s="82"/>
      <c r="AC1483" s="82"/>
      <c r="AD1483" s="82"/>
      <c r="AE1483" s="82"/>
      <c r="AF1483" s="82"/>
      <c r="AG1483" s="82"/>
      <c r="AH1483" s="82"/>
      <c r="AI1483" s="82"/>
      <c r="AJ1483" s="82"/>
      <c r="AK1483" s="82"/>
      <c r="AL1483" s="82"/>
      <c r="AM1483" s="82"/>
      <c r="AN1483" s="82"/>
      <c r="AO1483" s="82"/>
      <c r="AP1483" s="82"/>
      <c r="AQ1483" s="82"/>
      <c r="AR1483" s="82"/>
      <c r="AS1483" s="82"/>
      <c r="AT1483" s="82"/>
      <c r="AU1483" s="82"/>
    </row>
    <row r="1484" spans="1:47" s="47" customFormat="1">
      <c r="A1484" s="76"/>
      <c r="O1484" s="82"/>
      <c r="P1484" s="82"/>
      <c r="Q1484" s="82"/>
      <c r="R1484" s="82"/>
      <c r="S1484" s="82"/>
      <c r="T1484" s="82"/>
      <c r="U1484" s="82"/>
      <c r="V1484" s="82"/>
      <c r="W1484" s="82"/>
      <c r="X1484" s="82"/>
      <c r="Y1484" s="82"/>
      <c r="Z1484" s="82"/>
      <c r="AA1484" s="82"/>
      <c r="AB1484" s="82"/>
      <c r="AC1484" s="82"/>
      <c r="AD1484" s="82"/>
      <c r="AE1484" s="82"/>
      <c r="AF1484" s="82"/>
      <c r="AG1484" s="82"/>
      <c r="AH1484" s="82"/>
      <c r="AI1484" s="82"/>
      <c r="AJ1484" s="82"/>
      <c r="AK1484" s="82"/>
      <c r="AL1484" s="82"/>
      <c r="AM1484" s="82"/>
      <c r="AN1484" s="82"/>
      <c r="AO1484" s="82"/>
      <c r="AP1484" s="82"/>
      <c r="AQ1484" s="82"/>
      <c r="AR1484" s="82"/>
      <c r="AS1484" s="82"/>
      <c r="AT1484" s="82"/>
      <c r="AU1484" s="82"/>
    </row>
    <row r="1485" spans="1:47" s="47" customFormat="1">
      <c r="A1485" s="76"/>
      <c r="O1485" s="82"/>
      <c r="P1485" s="82"/>
      <c r="Q1485" s="82"/>
      <c r="R1485" s="82"/>
      <c r="S1485" s="82"/>
      <c r="T1485" s="82"/>
      <c r="U1485" s="82"/>
      <c r="V1485" s="82"/>
      <c r="W1485" s="82"/>
      <c r="X1485" s="82"/>
      <c r="Y1485" s="82"/>
      <c r="Z1485" s="82"/>
      <c r="AA1485" s="82"/>
      <c r="AB1485" s="82"/>
      <c r="AC1485" s="82"/>
      <c r="AD1485" s="82"/>
      <c r="AE1485" s="82"/>
      <c r="AF1485" s="82"/>
      <c r="AG1485" s="82"/>
      <c r="AH1485" s="82"/>
      <c r="AI1485" s="82"/>
      <c r="AJ1485" s="82"/>
      <c r="AK1485" s="82"/>
      <c r="AL1485" s="82"/>
      <c r="AM1485" s="82"/>
      <c r="AN1485" s="82"/>
      <c r="AO1485" s="82"/>
      <c r="AP1485" s="82"/>
      <c r="AQ1485" s="82"/>
      <c r="AR1485" s="82"/>
      <c r="AS1485" s="82"/>
      <c r="AT1485" s="82"/>
      <c r="AU1485" s="82"/>
    </row>
    <row r="1486" spans="1:47" s="47" customFormat="1">
      <c r="A1486" s="76"/>
      <c r="O1486" s="82"/>
      <c r="P1486" s="82"/>
      <c r="Q1486" s="82"/>
      <c r="R1486" s="82"/>
      <c r="S1486" s="82"/>
      <c r="T1486" s="82"/>
      <c r="U1486" s="82"/>
      <c r="V1486" s="82"/>
      <c r="W1486" s="82"/>
      <c r="X1486" s="82"/>
      <c r="Y1486" s="82"/>
      <c r="Z1486" s="82"/>
      <c r="AA1486" s="82"/>
      <c r="AB1486" s="82"/>
      <c r="AC1486" s="82"/>
      <c r="AD1486" s="82"/>
      <c r="AE1486" s="82"/>
      <c r="AF1486" s="82"/>
      <c r="AG1486" s="82"/>
      <c r="AH1486" s="82"/>
      <c r="AI1486" s="82"/>
      <c r="AJ1486" s="82"/>
      <c r="AK1486" s="82"/>
      <c r="AL1486" s="82"/>
      <c r="AM1486" s="82"/>
      <c r="AN1486" s="82"/>
      <c r="AO1486" s="82"/>
      <c r="AP1486" s="82"/>
      <c r="AQ1486" s="82"/>
      <c r="AR1486" s="82"/>
      <c r="AS1486" s="82"/>
      <c r="AT1486" s="82"/>
      <c r="AU1486" s="82"/>
    </row>
    <row r="1487" spans="1:47" s="47" customFormat="1">
      <c r="A1487" s="76"/>
      <c r="O1487" s="82"/>
      <c r="P1487" s="82"/>
      <c r="Q1487" s="82"/>
      <c r="R1487" s="82"/>
      <c r="S1487" s="82"/>
      <c r="T1487" s="82"/>
      <c r="U1487" s="82"/>
      <c r="V1487" s="82"/>
      <c r="W1487" s="82"/>
      <c r="X1487" s="82"/>
      <c r="Y1487" s="82"/>
      <c r="Z1487" s="82"/>
      <c r="AA1487" s="82"/>
      <c r="AB1487" s="82"/>
      <c r="AC1487" s="82"/>
      <c r="AD1487" s="82"/>
      <c r="AE1487" s="82"/>
      <c r="AF1487" s="82"/>
      <c r="AG1487" s="82"/>
      <c r="AH1487" s="82"/>
      <c r="AI1487" s="82"/>
      <c r="AJ1487" s="82"/>
      <c r="AK1487" s="82"/>
      <c r="AL1487" s="82"/>
      <c r="AM1487" s="82"/>
      <c r="AN1487" s="82"/>
      <c r="AO1487" s="82"/>
      <c r="AP1487" s="82"/>
      <c r="AQ1487" s="82"/>
      <c r="AR1487" s="82"/>
      <c r="AS1487" s="82"/>
      <c r="AT1487" s="82"/>
      <c r="AU1487" s="82"/>
    </row>
    <row r="1488" spans="1:47" s="47" customFormat="1">
      <c r="A1488" s="76"/>
      <c r="O1488" s="82"/>
      <c r="P1488" s="82"/>
      <c r="Q1488" s="82"/>
      <c r="R1488" s="82"/>
      <c r="S1488" s="82"/>
      <c r="T1488" s="82"/>
      <c r="U1488" s="82"/>
      <c r="V1488" s="82"/>
      <c r="W1488" s="82"/>
      <c r="X1488" s="82"/>
      <c r="Y1488" s="82"/>
      <c r="Z1488" s="82"/>
      <c r="AA1488" s="82"/>
      <c r="AB1488" s="82"/>
      <c r="AC1488" s="82"/>
      <c r="AD1488" s="82"/>
      <c r="AE1488" s="82"/>
      <c r="AF1488" s="82"/>
      <c r="AG1488" s="82"/>
      <c r="AH1488" s="82"/>
      <c r="AI1488" s="82"/>
      <c r="AJ1488" s="82"/>
      <c r="AK1488" s="82"/>
      <c r="AL1488" s="82"/>
      <c r="AM1488" s="82"/>
      <c r="AN1488" s="82"/>
      <c r="AO1488" s="82"/>
      <c r="AP1488" s="82"/>
      <c r="AQ1488" s="82"/>
      <c r="AR1488" s="82"/>
      <c r="AS1488" s="82"/>
      <c r="AT1488" s="82"/>
      <c r="AU1488" s="82"/>
    </row>
    <row r="1489" spans="1:47" s="47" customFormat="1">
      <c r="A1489" s="76"/>
      <c r="O1489" s="82"/>
      <c r="P1489" s="82"/>
      <c r="Q1489" s="82"/>
      <c r="R1489" s="82"/>
      <c r="S1489" s="82"/>
      <c r="T1489" s="82"/>
      <c r="U1489" s="82"/>
      <c r="V1489" s="82"/>
      <c r="W1489" s="82"/>
      <c r="X1489" s="82"/>
      <c r="Y1489" s="82"/>
      <c r="Z1489" s="82"/>
      <c r="AA1489" s="82"/>
      <c r="AB1489" s="82"/>
      <c r="AC1489" s="82"/>
      <c r="AD1489" s="82"/>
      <c r="AE1489" s="82"/>
      <c r="AF1489" s="82"/>
      <c r="AG1489" s="82"/>
      <c r="AH1489" s="82"/>
      <c r="AI1489" s="82"/>
      <c r="AJ1489" s="82"/>
      <c r="AK1489" s="82"/>
      <c r="AL1489" s="82"/>
      <c r="AM1489" s="82"/>
      <c r="AN1489" s="82"/>
      <c r="AO1489" s="82"/>
      <c r="AP1489" s="82"/>
      <c r="AQ1489" s="82"/>
      <c r="AR1489" s="82"/>
      <c r="AS1489" s="82"/>
      <c r="AT1489" s="82"/>
      <c r="AU1489" s="82"/>
    </row>
    <row r="1490" spans="1:47" s="47" customFormat="1">
      <c r="A1490" s="76"/>
      <c r="O1490" s="82"/>
      <c r="P1490" s="82"/>
      <c r="Q1490" s="82"/>
      <c r="R1490" s="82"/>
      <c r="S1490" s="82"/>
      <c r="T1490" s="82"/>
      <c r="U1490" s="82"/>
      <c r="V1490" s="82"/>
      <c r="W1490" s="82"/>
      <c r="X1490" s="82"/>
      <c r="Y1490" s="82"/>
      <c r="Z1490" s="82"/>
      <c r="AA1490" s="82"/>
      <c r="AB1490" s="82"/>
      <c r="AC1490" s="82"/>
      <c r="AD1490" s="82"/>
      <c r="AE1490" s="82"/>
      <c r="AF1490" s="82"/>
      <c r="AG1490" s="82"/>
      <c r="AH1490" s="82"/>
      <c r="AI1490" s="82"/>
      <c r="AJ1490" s="82"/>
      <c r="AK1490" s="82"/>
      <c r="AL1490" s="82"/>
      <c r="AM1490" s="82"/>
      <c r="AN1490" s="82"/>
      <c r="AO1490" s="82"/>
      <c r="AP1490" s="82"/>
      <c r="AQ1490" s="82"/>
      <c r="AR1490" s="82"/>
      <c r="AS1490" s="82"/>
      <c r="AT1490" s="82"/>
      <c r="AU1490" s="82"/>
    </row>
    <row r="1491" spans="1:47" s="47" customFormat="1">
      <c r="A1491" s="76"/>
      <c r="O1491" s="82"/>
      <c r="P1491" s="82"/>
      <c r="Q1491" s="82"/>
      <c r="R1491" s="82"/>
      <c r="S1491" s="82"/>
      <c r="T1491" s="82"/>
      <c r="U1491" s="82"/>
      <c r="V1491" s="82"/>
      <c r="W1491" s="82"/>
      <c r="X1491" s="82"/>
      <c r="Y1491" s="82"/>
      <c r="Z1491" s="82"/>
      <c r="AA1491" s="82"/>
      <c r="AB1491" s="82"/>
      <c r="AC1491" s="82"/>
      <c r="AD1491" s="82"/>
      <c r="AE1491" s="82"/>
      <c r="AF1491" s="82"/>
      <c r="AG1491" s="82"/>
      <c r="AH1491" s="82"/>
      <c r="AI1491" s="82"/>
      <c r="AJ1491" s="82"/>
      <c r="AK1491" s="82"/>
      <c r="AL1491" s="82"/>
      <c r="AM1491" s="82"/>
      <c r="AN1491" s="82"/>
      <c r="AO1491" s="82"/>
      <c r="AP1491" s="82"/>
      <c r="AQ1491" s="82"/>
      <c r="AR1491" s="82"/>
      <c r="AS1491" s="82"/>
      <c r="AT1491" s="82"/>
      <c r="AU1491" s="82"/>
    </row>
    <row r="1492" spans="1:47" s="47" customFormat="1">
      <c r="A1492" s="76"/>
      <c r="O1492" s="82"/>
      <c r="P1492" s="82"/>
      <c r="Q1492" s="82"/>
      <c r="R1492" s="82"/>
      <c r="S1492" s="82"/>
      <c r="T1492" s="82"/>
      <c r="U1492" s="82"/>
      <c r="V1492" s="82"/>
      <c r="W1492" s="82"/>
      <c r="X1492" s="82"/>
      <c r="Y1492" s="82"/>
      <c r="Z1492" s="82"/>
      <c r="AA1492" s="82"/>
      <c r="AB1492" s="82"/>
      <c r="AC1492" s="82"/>
      <c r="AD1492" s="82"/>
      <c r="AE1492" s="82"/>
      <c r="AF1492" s="82"/>
      <c r="AG1492" s="82"/>
      <c r="AH1492" s="82"/>
      <c r="AI1492" s="82"/>
      <c r="AJ1492" s="82"/>
      <c r="AK1492" s="82"/>
      <c r="AL1492" s="82"/>
      <c r="AM1492" s="82"/>
      <c r="AN1492" s="82"/>
      <c r="AO1492" s="82"/>
      <c r="AP1492" s="82"/>
      <c r="AQ1492" s="82"/>
      <c r="AR1492" s="82"/>
      <c r="AS1492" s="82"/>
      <c r="AT1492" s="82"/>
      <c r="AU1492" s="82"/>
    </row>
    <row r="1493" spans="1:47" s="47" customFormat="1">
      <c r="A1493" s="76"/>
      <c r="O1493" s="82"/>
      <c r="P1493" s="82"/>
      <c r="Q1493" s="82"/>
      <c r="R1493" s="82"/>
      <c r="S1493" s="82"/>
      <c r="T1493" s="82"/>
      <c r="U1493" s="82"/>
      <c r="V1493" s="82"/>
      <c r="W1493" s="82"/>
      <c r="X1493" s="82"/>
      <c r="Y1493" s="82"/>
      <c r="Z1493" s="82"/>
      <c r="AA1493" s="82"/>
      <c r="AB1493" s="82"/>
      <c r="AC1493" s="82"/>
      <c r="AD1493" s="82"/>
      <c r="AE1493" s="82"/>
      <c r="AF1493" s="82"/>
      <c r="AG1493" s="82"/>
      <c r="AH1493" s="82"/>
      <c r="AI1493" s="82"/>
      <c r="AJ1493" s="82"/>
      <c r="AK1493" s="82"/>
      <c r="AL1493" s="82"/>
      <c r="AM1493" s="82"/>
      <c r="AN1493" s="82"/>
      <c r="AO1493" s="82"/>
      <c r="AP1493" s="82"/>
      <c r="AQ1493" s="82"/>
      <c r="AR1493" s="82"/>
      <c r="AS1493" s="82"/>
      <c r="AT1493" s="82"/>
      <c r="AU1493" s="82"/>
    </row>
    <row r="1494" spans="1:47" s="47" customFormat="1">
      <c r="A1494" s="76"/>
      <c r="O1494" s="82"/>
      <c r="P1494" s="82"/>
      <c r="Q1494" s="82"/>
      <c r="R1494" s="82"/>
      <c r="S1494" s="82"/>
      <c r="T1494" s="82"/>
      <c r="U1494" s="82"/>
      <c r="V1494" s="82"/>
      <c r="W1494" s="82"/>
      <c r="X1494" s="82"/>
      <c r="Y1494" s="82"/>
      <c r="Z1494" s="82"/>
      <c r="AA1494" s="82"/>
      <c r="AB1494" s="82"/>
      <c r="AC1494" s="82"/>
      <c r="AD1494" s="82"/>
      <c r="AE1494" s="82"/>
      <c r="AF1494" s="82"/>
      <c r="AG1494" s="82"/>
      <c r="AH1494" s="82"/>
      <c r="AI1494" s="82"/>
      <c r="AJ1494" s="82"/>
      <c r="AK1494" s="82"/>
      <c r="AL1494" s="82"/>
      <c r="AM1494" s="82"/>
      <c r="AN1494" s="82"/>
      <c r="AO1494" s="82"/>
      <c r="AP1494" s="82"/>
      <c r="AQ1494" s="82"/>
      <c r="AR1494" s="82"/>
      <c r="AS1494" s="82"/>
      <c r="AT1494" s="82"/>
      <c r="AU1494" s="82"/>
    </row>
    <row r="1495" spans="1:47" s="47" customFormat="1">
      <c r="A1495" s="76"/>
      <c r="O1495" s="82"/>
      <c r="P1495" s="82"/>
      <c r="Q1495" s="82"/>
      <c r="R1495" s="82"/>
      <c r="S1495" s="82"/>
      <c r="T1495" s="82"/>
      <c r="U1495" s="82"/>
      <c r="V1495" s="82"/>
      <c r="W1495" s="82"/>
      <c r="X1495" s="82"/>
      <c r="Y1495" s="82"/>
      <c r="Z1495" s="82"/>
      <c r="AA1495" s="82"/>
      <c r="AB1495" s="82"/>
      <c r="AC1495" s="82"/>
      <c r="AD1495" s="82"/>
      <c r="AE1495" s="82"/>
      <c r="AF1495" s="82"/>
      <c r="AG1495" s="82"/>
      <c r="AH1495" s="82"/>
      <c r="AI1495" s="82"/>
      <c r="AJ1495" s="82"/>
      <c r="AK1495" s="82"/>
      <c r="AL1495" s="82"/>
      <c r="AM1495" s="82"/>
      <c r="AN1495" s="82"/>
      <c r="AO1495" s="82"/>
      <c r="AP1495" s="82"/>
      <c r="AQ1495" s="82"/>
      <c r="AR1495" s="82"/>
      <c r="AS1495" s="82"/>
      <c r="AT1495" s="82"/>
      <c r="AU1495" s="82"/>
    </row>
    <row r="1496" spans="1:47" s="47" customFormat="1">
      <c r="A1496" s="76"/>
      <c r="O1496" s="82"/>
      <c r="P1496" s="82"/>
      <c r="Q1496" s="82"/>
      <c r="R1496" s="82"/>
      <c r="S1496" s="82"/>
      <c r="T1496" s="82"/>
      <c r="U1496" s="82"/>
      <c r="V1496" s="82"/>
      <c r="W1496" s="82"/>
      <c r="X1496" s="82"/>
      <c r="Y1496" s="82"/>
      <c r="Z1496" s="82"/>
      <c r="AA1496" s="82"/>
      <c r="AB1496" s="82"/>
      <c r="AC1496" s="82"/>
      <c r="AD1496" s="82"/>
      <c r="AE1496" s="82"/>
      <c r="AF1496" s="82"/>
      <c r="AG1496" s="82"/>
      <c r="AH1496" s="82"/>
      <c r="AI1496" s="82"/>
      <c r="AJ1496" s="82"/>
      <c r="AK1496" s="82"/>
      <c r="AL1496" s="82"/>
      <c r="AM1496" s="82"/>
      <c r="AN1496" s="82"/>
      <c r="AO1496" s="82"/>
      <c r="AP1496" s="82"/>
      <c r="AQ1496" s="82"/>
      <c r="AR1496" s="82"/>
      <c r="AS1496" s="82"/>
      <c r="AT1496" s="82"/>
      <c r="AU1496" s="82"/>
    </row>
    <row r="1497" spans="1:47" s="47" customFormat="1">
      <c r="A1497" s="76"/>
      <c r="O1497" s="82"/>
      <c r="P1497" s="82"/>
      <c r="Q1497" s="82"/>
      <c r="R1497" s="82"/>
      <c r="S1497" s="82"/>
      <c r="T1497" s="82"/>
      <c r="U1497" s="82"/>
      <c r="V1497" s="82"/>
      <c r="W1497" s="82"/>
      <c r="X1497" s="82"/>
      <c r="Y1497" s="82"/>
      <c r="Z1497" s="82"/>
      <c r="AA1497" s="82"/>
      <c r="AB1497" s="82"/>
      <c r="AC1497" s="82"/>
      <c r="AD1497" s="82"/>
      <c r="AE1497" s="82"/>
      <c r="AF1497" s="82"/>
      <c r="AG1497" s="82"/>
      <c r="AH1497" s="82"/>
      <c r="AI1497" s="82"/>
      <c r="AJ1497" s="82"/>
      <c r="AK1497" s="82"/>
      <c r="AL1497" s="82"/>
      <c r="AM1497" s="82"/>
      <c r="AN1497" s="82"/>
      <c r="AO1497" s="82"/>
      <c r="AP1497" s="82"/>
      <c r="AQ1497" s="82"/>
      <c r="AR1497" s="82"/>
      <c r="AS1497" s="82"/>
      <c r="AT1497" s="82"/>
      <c r="AU1497" s="82"/>
    </row>
    <row r="1498" spans="1:47" s="47" customFormat="1">
      <c r="A1498" s="76"/>
      <c r="O1498" s="82"/>
      <c r="P1498" s="82"/>
      <c r="Q1498" s="82"/>
      <c r="R1498" s="82"/>
      <c r="S1498" s="82"/>
      <c r="T1498" s="82"/>
      <c r="U1498" s="82"/>
      <c r="V1498" s="82"/>
      <c r="W1498" s="82"/>
      <c r="X1498" s="82"/>
      <c r="Y1498" s="82"/>
      <c r="Z1498" s="82"/>
      <c r="AA1498" s="82"/>
      <c r="AB1498" s="82"/>
      <c r="AC1498" s="82"/>
      <c r="AD1498" s="82"/>
      <c r="AE1498" s="82"/>
      <c r="AF1498" s="82"/>
      <c r="AG1498" s="82"/>
      <c r="AH1498" s="82"/>
      <c r="AI1498" s="82"/>
      <c r="AJ1498" s="82"/>
      <c r="AK1498" s="82"/>
      <c r="AL1498" s="82"/>
      <c r="AM1498" s="82"/>
      <c r="AN1498" s="82"/>
      <c r="AO1498" s="82"/>
      <c r="AP1498" s="82"/>
      <c r="AQ1498" s="82"/>
      <c r="AR1498" s="82"/>
      <c r="AS1498" s="82"/>
      <c r="AT1498" s="82"/>
      <c r="AU1498" s="82"/>
    </row>
    <row r="1499" spans="1:47" s="47" customFormat="1">
      <c r="A1499" s="76"/>
      <c r="O1499" s="82"/>
      <c r="P1499" s="82"/>
      <c r="Q1499" s="82"/>
      <c r="R1499" s="82"/>
      <c r="S1499" s="82"/>
      <c r="T1499" s="82"/>
      <c r="U1499" s="82"/>
      <c r="V1499" s="82"/>
      <c r="W1499" s="82"/>
      <c r="X1499" s="82"/>
      <c r="Y1499" s="82"/>
      <c r="Z1499" s="82"/>
      <c r="AA1499" s="82"/>
      <c r="AB1499" s="82"/>
      <c r="AC1499" s="82"/>
      <c r="AD1499" s="82"/>
      <c r="AE1499" s="82"/>
      <c r="AF1499" s="82"/>
      <c r="AG1499" s="82"/>
      <c r="AH1499" s="82"/>
      <c r="AI1499" s="82"/>
      <c r="AJ1499" s="82"/>
      <c r="AK1499" s="82"/>
      <c r="AL1499" s="82"/>
      <c r="AM1499" s="82"/>
      <c r="AN1499" s="82"/>
      <c r="AO1499" s="82"/>
      <c r="AP1499" s="82"/>
      <c r="AQ1499" s="82"/>
      <c r="AR1499" s="82"/>
      <c r="AS1499" s="82"/>
      <c r="AT1499" s="82"/>
      <c r="AU1499" s="82"/>
    </row>
    <row r="1500" spans="1:47" s="47" customFormat="1">
      <c r="A1500" s="76"/>
      <c r="O1500" s="82"/>
      <c r="P1500" s="82"/>
      <c r="Q1500" s="82"/>
      <c r="R1500" s="82"/>
      <c r="S1500" s="82"/>
      <c r="T1500" s="82"/>
      <c r="U1500" s="82"/>
      <c r="V1500" s="82"/>
      <c r="W1500" s="82"/>
      <c r="X1500" s="82"/>
      <c r="Y1500" s="82"/>
      <c r="Z1500" s="82"/>
      <c r="AA1500" s="82"/>
      <c r="AB1500" s="82"/>
      <c r="AC1500" s="82"/>
      <c r="AD1500" s="82"/>
      <c r="AE1500" s="82"/>
      <c r="AF1500" s="82"/>
      <c r="AG1500" s="82"/>
      <c r="AH1500" s="82"/>
      <c r="AI1500" s="82"/>
      <c r="AJ1500" s="82"/>
      <c r="AK1500" s="82"/>
      <c r="AL1500" s="82"/>
      <c r="AM1500" s="82"/>
      <c r="AN1500" s="82"/>
      <c r="AO1500" s="82"/>
      <c r="AP1500" s="82"/>
      <c r="AQ1500" s="82"/>
      <c r="AR1500" s="82"/>
      <c r="AS1500" s="82"/>
      <c r="AT1500" s="82"/>
      <c r="AU1500" s="82"/>
    </row>
    <row r="1501" spans="1:47" s="47" customFormat="1">
      <c r="A1501" s="76"/>
      <c r="O1501" s="82"/>
      <c r="P1501" s="82"/>
      <c r="Q1501" s="82"/>
      <c r="R1501" s="82"/>
      <c r="S1501" s="82"/>
      <c r="T1501" s="82"/>
      <c r="U1501" s="82"/>
      <c r="V1501" s="82"/>
      <c r="W1501" s="82"/>
      <c r="X1501" s="82"/>
      <c r="Y1501" s="82"/>
      <c r="Z1501" s="82"/>
      <c r="AA1501" s="82"/>
      <c r="AB1501" s="82"/>
      <c r="AC1501" s="82"/>
      <c r="AD1501" s="82"/>
      <c r="AE1501" s="82"/>
      <c r="AF1501" s="82"/>
      <c r="AG1501" s="82"/>
      <c r="AH1501" s="82"/>
      <c r="AI1501" s="82"/>
      <c r="AJ1501" s="82"/>
      <c r="AK1501" s="82"/>
      <c r="AL1501" s="82"/>
      <c r="AM1501" s="82"/>
      <c r="AN1501" s="82"/>
      <c r="AO1501" s="82"/>
      <c r="AP1501" s="82"/>
      <c r="AQ1501" s="82"/>
      <c r="AR1501" s="82"/>
      <c r="AS1501" s="82"/>
      <c r="AT1501" s="82"/>
      <c r="AU1501" s="82"/>
    </row>
    <row r="1502" spans="1:47" s="47" customFormat="1">
      <c r="A1502" s="76"/>
      <c r="O1502" s="82"/>
      <c r="P1502" s="82"/>
      <c r="Q1502" s="82"/>
      <c r="R1502" s="82"/>
      <c r="S1502" s="82"/>
      <c r="T1502" s="82"/>
      <c r="U1502" s="82"/>
      <c r="V1502" s="82"/>
      <c r="W1502" s="82"/>
      <c r="X1502" s="82"/>
      <c r="Y1502" s="82"/>
      <c r="Z1502" s="82"/>
      <c r="AA1502" s="82"/>
      <c r="AB1502" s="82"/>
      <c r="AC1502" s="82"/>
      <c r="AD1502" s="82"/>
      <c r="AE1502" s="82"/>
      <c r="AF1502" s="82"/>
      <c r="AG1502" s="82"/>
      <c r="AH1502" s="82"/>
      <c r="AI1502" s="82"/>
      <c r="AJ1502" s="82"/>
      <c r="AK1502" s="82"/>
      <c r="AL1502" s="82"/>
      <c r="AM1502" s="82"/>
      <c r="AN1502" s="82"/>
      <c r="AO1502" s="82"/>
      <c r="AP1502" s="82"/>
      <c r="AQ1502" s="82"/>
      <c r="AR1502" s="82"/>
      <c r="AS1502" s="82"/>
      <c r="AT1502" s="82"/>
      <c r="AU1502" s="82"/>
    </row>
    <row r="1503" spans="1:47" s="47" customFormat="1">
      <c r="A1503" s="76"/>
      <c r="O1503" s="82"/>
      <c r="P1503" s="82"/>
      <c r="Q1503" s="82"/>
      <c r="R1503" s="82"/>
      <c r="S1503" s="82"/>
      <c r="T1503" s="82"/>
      <c r="U1503" s="82"/>
      <c r="V1503" s="82"/>
      <c r="W1503" s="82"/>
      <c r="X1503" s="82"/>
      <c r="Y1503" s="82"/>
      <c r="Z1503" s="82"/>
      <c r="AA1503" s="82"/>
      <c r="AB1503" s="82"/>
      <c r="AC1503" s="82"/>
      <c r="AD1503" s="82"/>
      <c r="AE1503" s="82"/>
      <c r="AF1503" s="82"/>
      <c r="AG1503" s="82"/>
      <c r="AH1503" s="82"/>
      <c r="AI1503" s="82"/>
      <c r="AJ1503" s="82"/>
      <c r="AK1503" s="82"/>
      <c r="AL1503" s="82"/>
      <c r="AM1503" s="82"/>
      <c r="AN1503" s="82"/>
      <c r="AO1503" s="82"/>
      <c r="AP1503" s="82"/>
      <c r="AQ1503" s="82"/>
      <c r="AR1503" s="82"/>
      <c r="AS1503" s="82"/>
      <c r="AT1503" s="82"/>
      <c r="AU1503" s="82"/>
    </row>
    <row r="1504" spans="1:47" s="47" customFormat="1">
      <c r="A1504" s="76"/>
      <c r="O1504" s="82"/>
      <c r="P1504" s="82"/>
      <c r="Q1504" s="82"/>
      <c r="R1504" s="82"/>
      <c r="S1504" s="82"/>
      <c r="T1504" s="82"/>
      <c r="U1504" s="82"/>
      <c r="V1504" s="82"/>
      <c r="W1504" s="82"/>
      <c r="X1504" s="82"/>
      <c r="Y1504" s="82"/>
      <c r="Z1504" s="82"/>
      <c r="AA1504" s="82"/>
      <c r="AB1504" s="82"/>
      <c r="AC1504" s="82"/>
      <c r="AD1504" s="82"/>
      <c r="AE1504" s="82"/>
      <c r="AF1504" s="82"/>
      <c r="AG1504" s="82"/>
      <c r="AH1504" s="82"/>
      <c r="AI1504" s="82"/>
      <c r="AJ1504" s="82"/>
      <c r="AK1504" s="82"/>
      <c r="AL1504" s="82"/>
      <c r="AM1504" s="82"/>
      <c r="AN1504" s="82"/>
      <c r="AO1504" s="82"/>
      <c r="AP1504" s="82"/>
      <c r="AQ1504" s="82"/>
      <c r="AR1504" s="82"/>
      <c r="AS1504" s="82"/>
      <c r="AT1504" s="82"/>
      <c r="AU1504" s="82"/>
    </row>
    <row r="1505" spans="1:47" s="47" customFormat="1">
      <c r="A1505" s="76"/>
      <c r="O1505" s="82"/>
      <c r="P1505" s="82"/>
      <c r="Q1505" s="82"/>
      <c r="R1505" s="82"/>
      <c r="S1505" s="82"/>
      <c r="T1505" s="82"/>
      <c r="U1505" s="82"/>
      <c r="V1505" s="82"/>
      <c r="W1505" s="82"/>
      <c r="X1505" s="82"/>
      <c r="Y1505" s="82"/>
      <c r="Z1505" s="82"/>
      <c r="AA1505" s="82"/>
      <c r="AB1505" s="82"/>
      <c r="AC1505" s="82"/>
      <c r="AD1505" s="82"/>
      <c r="AE1505" s="82"/>
      <c r="AF1505" s="82"/>
      <c r="AG1505" s="82"/>
      <c r="AH1505" s="82"/>
      <c r="AI1505" s="82"/>
      <c r="AJ1505" s="82"/>
      <c r="AK1505" s="82"/>
      <c r="AL1505" s="82"/>
      <c r="AM1505" s="82"/>
      <c r="AN1505" s="82"/>
      <c r="AO1505" s="82"/>
      <c r="AP1505" s="82"/>
      <c r="AQ1505" s="82"/>
      <c r="AR1505" s="82"/>
      <c r="AS1505" s="82"/>
      <c r="AT1505" s="82"/>
      <c r="AU1505" s="82"/>
    </row>
    <row r="1506" spans="1:47" s="47" customFormat="1">
      <c r="A1506" s="76"/>
      <c r="O1506" s="82"/>
      <c r="P1506" s="82"/>
      <c r="Q1506" s="82"/>
      <c r="R1506" s="82"/>
      <c r="S1506" s="82"/>
      <c r="T1506" s="82"/>
      <c r="U1506" s="82"/>
      <c r="V1506" s="82"/>
      <c r="W1506" s="82"/>
      <c r="X1506" s="82"/>
      <c r="Y1506" s="82"/>
      <c r="Z1506" s="82"/>
      <c r="AA1506" s="82"/>
      <c r="AB1506" s="82"/>
      <c r="AC1506" s="82"/>
      <c r="AD1506" s="82"/>
      <c r="AE1506" s="82"/>
      <c r="AF1506" s="82"/>
      <c r="AG1506" s="82"/>
      <c r="AH1506" s="82"/>
      <c r="AI1506" s="82"/>
      <c r="AJ1506" s="82"/>
      <c r="AK1506" s="82"/>
      <c r="AL1506" s="82"/>
      <c r="AM1506" s="82"/>
      <c r="AN1506" s="82"/>
      <c r="AO1506" s="82"/>
      <c r="AP1506" s="82"/>
      <c r="AQ1506" s="82"/>
      <c r="AR1506" s="82"/>
      <c r="AS1506" s="82"/>
      <c r="AT1506" s="82"/>
      <c r="AU1506" s="82"/>
    </row>
    <row r="1507" spans="1:47" s="47" customFormat="1">
      <c r="A1507" s="76"/>
      <c r="O1507" s="82"/>
      <c r="P1507" s="82"/>
      <c r="Q1507" s="82"/>
      <c r="R1507" s="82"/>
      <c r="S1507" s="82"/>
      <c r="T1507" s="82"/>
      <c r="U1507" s="82"/>
      <c r="V1507" s="82"/>
      <c r="W1507" s="82"/>
      <c r="X1507" s="82"/>
      <c r="Y1507" s="82"/>
      <c r="Z1507" s="82"/>
      <c r="AA1507" s="82"/>
      <c r="AB1507" s="82"/>
      <c r="AC1507" s="82"/>
      <c r="AD1507" s="82"/>
      <c r="AE1507" s="82"/>
      <c r="AF1507" s="82"/>
      <c r="AG1507" s="82"/>
      <c r="AH1507" s="82"/>
      <c r="AI1507" s="82"/>
      <c r="AJ1507" s="82"/>
      <c r="AK1507" s="82"/>
      <c r="AL1507" s="82"/>
      <c r="AM1507" s="82"/>
      <c r="AN1507" s="82"/>
      <c r="AO1507" s="82"/>
      <c r="AP1507" s="82"/>
      <c r="AQ1507" s="82"/>
      <c r="AR1507" s="82"/>
      <c r="AS1507" s="82"/>
      <c r="AT1507" s="82"/>
      <c r="AU1507" s="82"/>
    </row>
    <row r="1508" spans="1:47" s="47" customFormat="1">
      <c r="A1508" s="76"/>
      <c r="O1508" s="82"/>
      <c r="P1508" s="82"/>
      <c r="Q1508" s="82"/>
      <c r="R1508" s="82"/>
      <c r="S1508" s="82"/>
      <c r="T1508" s="82"/>
      <c r="U1508" s="82"/>
      <c r="V1508" s="82"/>
      <c r="W1508" s="82"/>
      <c r="X1508" s="82"/>
      <c r="Y1508" s="82"/>
      <c r="Z1508" s="82"/>
      <c r="AA1508" s="82"/>
      <c r="AB1508" s="82"/>
      <c r="AC1508" s="82"/>
      <c r="AD1508" s="82"/>
      <c r="AE1508" s="82"/>
      <c r="AF1508" s="82"/>
      <c r="AG1508" s="82"/>
      <c r="AH1508" s="82"/>
      <c r="AI1508" s="82"/>
      <c r="AJ1508" s="82"/>
      <c r="AK1508" s="82"/>
      <c r="AL1508" s="82"/>
      <c r="AM1508" s="82"/>
      <c r="AN1508" s="82"/>
      <c r="AO1508" s="82"/>
      <c r="AP1508" s="82"/>
      <c r="AQ1508" s="82"/>
      <c r="AR1508" s="82"/>
      <c r="AS1508" s="82"/>
      <c r="AT1508" s="82"/>
      <c r="AU1508" s="82"/>
    </row>
    <row r="1509" spans="1:47" s="47" customFormat="1">
      <c r="A1509" s="76"/>
      <c r="O1509" s="82"/>
      <c r="P1509" s="82"/>
      <c r="Q1509" s="82"/>
      <c r="R1509" s="82"/>
      <c r="S1509" s="82"/>
      <c r="T1509" s="82"/>
      <c r="U1509" s="82"/>
      <c r="V1509" s="82"/>
      <c r="W1509" s="82"/>
      <c r="X1509" s="82"/>
      <c r="Y1509" s="82"/>
      <c r="Z1509" s="82"/>
      <c r="AA1509" s="82"/>
      <c r="AB1509" s="82"/>
      <c r="AC1509" s="82"/>
      <c r="AD1509" s="82"/>
      <c r="AE1509" s="82"/>
      <c r="AF1509" s="82"/>
      <c r="AG1509" s="82"/>
      <c r="AH1509" s="82"/>
      <c r="AI1509" s="82"/>
      <c r="AJ1509" s="82"/>
      <c r="AK1509" s="82"/>
      <c r="AL1509" s="82"/>
      <c r="AM1509" s="82"/>
      <c r="AN1509" s="82"/>
      <c r="AO1509" s="82"/>
      <c r="AP1509" s="82"/>
      <c r="AQ1509" s="82"/>
      <c r="AR1509" s="82"/>
      <c r="AS1509" s="82"/>
      <c r="AT1509" s="82"/>
      <c r="AU1509" s="82"/>
    </row>
    <row r="1510" spans="1:47" s="47" customFormat="1">
      <c r="A1510" s="76"/>
      <c r="O1510" s="82"/>
      <c r="P1510" s="82"/>
      <c r="Q1510" s="82"/>
      <c r="R1510" s="82"/>
      <c r="S1510" s="82"/>
      <c r="T1510" s="82"/>
      <c r="U1510" s="82"/>
      <c r="V1510" s="82"/>
      <c r="W1510" s="82"/>
      <c r="X1510" s="82"/>
      <c r="Y1510" s="82"/>
      <c r="Z1510" s="82"/>
      <c r="AA1510" s="82"/>
      <c r="AB1510" s="82"/>
      <c r="AC1510" s="82"/>
      <c r="AD1510" s="82"/>
      <c r="AE1510" s="82"/>
      <c r="AF1510" s="82"/>
      <c r="AG1510" s="82"/>
      <c r="AH1510" s="82"/>
      <c r="AI1510" s="82"/>
      <c r="AJ1510" s="82"/>
      <c r="AK1510" s="82"/>
      <c r="AL1510" s="82"/>
      <c r="AM1510" s="82"/>
      <c r="AN1510" s="82"/>
      <c r="AO1510" s="82"/>
      <c r="AP1510" s="82"/>
      <c r="AQ1510" s="82"/>
      <c r="AR1510" s="82"/>
      <c r="AS1510" s="82"/>
      <c r="AT1510" s="82"/>
      <c r="AU1510" s="82"/>
    </row>
    <row r="1511" spans="1:47" s="47" customFormat="1">
      <c r="A1511" s="76"/>
      <c r="O1511" s="82"/>
      <c r="P1511" s="82"/>
      <c r="Q1511" s="82"/>
      <c r="R1511" s="82"/>
      <c r="S1511" s="82"/>
      <c r="T1511" s="82"/>
      <c r="U1511" s="82"/>
      <c r="V1511" s="82"/>
      <c r="W1511" s="82"/>
      <c r="X1511" s="82"/>
      <c r="Y1511" s="82"/>
      <c r="Z1511" s="82"/>
      <c r="AA1511" s="82"/>
      <c r="AB1511" s="82"/>
      <c r="AC1511" s="82"/>
      <c r="AD1511" s="82"/>
      <c r="AE1511" s="82"/>
      <c r="AF1511" s="82"/>
      <c r="AG1511" s="82"/>
      <c r="AH1511" s="82"/>
      <c r="AI1511" s="82"/>
      <c r="AJ1511" s="82"/>
      <c r="AK1511" s="82"/>
      <c r="AL1511" s="82"/>
      <c r="AM1511" s="82"/>
      <c r="AN1511" s="82"/>
      <c r="AO1511" s="82"/>
      <c r="AP1511" s="82"/>
      <c r="AQ1511" s="82"/>
      <c r="AR1511" s="82"/>
      <c r="AS1511" s="82"/>
      <c r="AT1511" s="82"/>
      <c r="AU1511" s="82"/>
    </row>
    <row r="1512" spans="1:47" s="47" customFormat="1">
      <c r="A1512" s="76"/>
      <c r="O1512" s="82"/>
      <c r="P1512" s="82"/>
      <c r="Q1512" s="82"/>
      <c r="R1512" s="82"/>
      <c r="S1512" s="82"/>
      <c r="T1512" s="82"/>
      <c r="U1512" s="82"/>
      <c r="V1512" s="82"/>
      <c r="W1512" s="82"/>
      <c r="X1512" s="82"/>
      <c r="Y1512" s="82"/>
      <c r="Z1512" s="82"/>
      <c r="AA1512" s="82"/>
      <c r="AB1512" s="82"/>
      <c r="AC1512" s="82"/>
      <c r="AD1512" s="82"/>
      <c r="AE1512" s="82"/>
      <c r="AF1512" s="82"/>
      <c r="AG1512" s="82"/>
      <c r="AH1512" s="82"/>
      <c r="AI1512" s="82"/>
      <c r="AJ1512" s="82"/>
      <c r="AK1512" s="82"/>
      <c r="AL1512" s="82"/>
      <c r="AM1512" s="82"/>
      <c r="AN1512" s="82"/>
      <c r="AO1512" s="82"/>
      <c r="AP1512" s="82"/>
      <c r="AQ1512" s="82"/>
      <c r="AR1512" s="82"/>
      <c r="AS1512" s="82"/>
      <c r="AT1512" s="82"/>
      <c r="AU1512" s="82"/>
    </row>
    <row r="1513" spans="1:47" s="47" customFormat="1">
      <c r="A1513" s="76"/>
      <c r="O1513" s="82"/>
      <c r="P1513" s="82"/>
      <c r="Q1513" s="82"/>
      <c r="R1513" s="82"/>
      <c r="S1513" s="82"/>
      <c r="T1513" s="82"/>
      <c r="U1513" s="82"/>
      <c r="V1513" s="82"/>
      <c r="W1513" s="82"/>
      <c r="X1513" s="82"/>
      <c r="Y1513" s="82"/>
      <c r="Z1513" s="82"/>
      <c r="AA1513" s="82"/>
      <c r="AB1513" s="82"/>
      <c r="AC1513" s="82"/>
      <c r="AD1513" s="82"/>
      <c r="AE1513" s="82"/>
      <c r="AF1513" s="82"/>
      <c r="AG1513" s="82"/>
      <c r="AH1513" s="82"/>
      <c r="AI1513" s="82"/>
      <c r="AJ1513" s="82"/>
      <c r="AK1513" s="82"/>
      <c r="AL1513" s="82"/>
      <c r="AM1513" s="82"/>
      <c r="AN1513" s="82"/>
      <c r="AO1513" s="82"/>
      <c r="AP1513" s="82"/>
      <c r="AQ1513" s="82"/>
      <c r="AR1513" s="82"/>
      <c r="AS1513" s="82"/>
      <c r="AT1513" s="82"/>
      <c r="AU1513" s="82"/>
    </row>
    <row r="1514" spans="1:47" s="47" customFormat="1">
      <c r="A1514" s="76"/>
      <c r="O1514" s="82"/>
      <c r="P1514" s="82"/>
      <c r="Q1514" s="82"/>
      <c r="R1514" s="82"/>
      <c r="S1514" s="82"/>
      <c r="T1514" s="82"/>
      <c r="U1514" s="82"/>
      <c r="V1514" s="82"/>
      <c r="W1514" s="82"/>
      <c r="X1514" s="82"/>
      <c r="Y1514" s="82"/>
      <c r="Z1514" s="82"/>
      <c r="AA1514" s="82"/>
      <c r="AB1514" s="82"/>
      <c r="AC1514" s="82"/>
      <c r="AD1514" s="82"/>
      <c r="AE1514" s="82"/>
      <c r="AF1514" s="82"/>
      <c r="AG1514" s="82"/>
      <c r="AH1514" s="82"/>
      <c r="AI1514" s="82"/>
      <c r="AJ1514" s="82"/>
      <c r="AK1514" s="82"/>
      <c r="AL1514" s="82"/>
      <c r="AM1514" s="82"/>
      <c r="AN1514" s="82"/>
      <c r="AO1514" s="82"/>
      <c r="AP1514" s="82"/>
      <c r="AQ1514" s="82"/>
      <c r="AR1514" s="82"/>
      <c r="AS1514" s="82"/>
      <c r="AT1514" s="82"/>
      <c r="AU1514" s="82"/>
    </row>
    <row r="1515" spans="1:47" s="47" customFormat="1">
      <c r="A1515" s="76"/>
      <c r="O1515" s="82"/>
      <c r="P1515" s="82"/>
      <c r="Q1515" s="82"/>
      <c r="R1515" s="82"/>
      <c r="S1515" s="82"/>
      <c r="T1515" s="82"/>
      <c r="U1515" s="82"/>
      <c r="V1515" s="82"/>
      <c r="W1515" s="82"/>
      <c r="X1515" s="82"/>
      <c r="Y1515" s="82"/>
      <c r="Z1515" s="82"/>
      <c r="AA1515" s="82"/>
      <c r="AB1515" s="82"/>
      <c r="AC1515" s="82"/>
      <c r="AD1515" s="82"/>
      <c r="AE1515" s="82"/>
      <c r="AF1515" s="82"/>
      <c r="AG1515" s="82"/>
      <c r="AH1515" s="82"/>
      <c r="AI1515" s="82"/>
      <c r="AJ1515" s="82"/>
      <c r="AK1515" s="82"/>
      <c r="AL1515" s="82"/>
      <c r="AM1515" s="82"/>
      <c r="AN1515" s="82"/>
      <c r="AO1515" s="82"/>
      <c r="AP1515" s="82"/>
      <c r="AQ1515" s="82"/>
      <c r="AR1515" s="82"/>
      <c r="AS1515" s="82"/>
      <c r="AT1515" s="82"/>
      <c r="AU1515" s="82"/>
    </row>
    <row r="1516" spans="1:47" s="47" customFormat="1">
      <c r="A1516" s="76"/>
      <c r="O1516" s="82"/>
      <c r="P1516" s="82"/>
      <c r="Q1516" s="82"/>
      <c r="R1516" s="82"/>
      <c r="S1516" s="82"/>
      <c r="T1516" s="82"/>
      <c r="U1516" s="82"/>
      <c r="V1516" s="82"/>
      <c r="W1516" s="82"/>
      <c r="X1516" s="82"/>
      <c r="Y1516" s="82"/>
      <c r="Z1516" s="82"/>
      <c r="AA1516" s="82"/>
      <c r="AB1516" s="82"/>
      <c r="AC1516" s="82"/>
      <c r="AD1516" s="82"/>
      <c r="AE1516" s="82"/>
      <c r="AF1516" s="82"/>
      <c r="AG1516" s="82"/>
      <c r="AH1516" s="82"/>
      <c r="AI1516" s="82"/>
      <c r="AJ1516" s="82"/>
      <c r="AK1516" s="82"/>
      <c r="AL1516" s="82"/>
      <c r="AM1516" s="82"/>
      <c r="AN1516" s="82"/>
      <c r="AO1516" s="82"/>
      <c r="AP1516" s="82"/>
      <c r="AQ1516" s="82"/>
      <c r="AR1516" s="82"/>
      <c r="AS1516" s="82"/>
      <c r="AT1516" s="82"/>
      <c r="AU1516" s="82"/>
    </row>
    <row r="1517" spans="1:47" s="47" customFormat="1">
      <c r="A1517" s="76"/>
      <c r="O1517" s="82"/>
      <c r="P1517" s="82"/>
      <c r="Q1517" s="82"/>
      <c r="R1517" s="82"/>
      <c r="S1517" s="82"/>
      <c r="T1517" s="82"/>
      <c r="U1517" s="82"/>
      <c r="V1517" s="82"/>
      <c r="W1517" s="82"/>
      <c r="X1517" s="82"/>
      <c r="Y1517" s="82"/>
      <c r="Z1517" s="82"/>
      <c r="AA1517" s="82"/>
      <c r="AB1517" s="82"/>
      <c r="AC1517" s="82"/>
      <c r="AD1517" s="82"/>
      <c r="AE1517" s="82"/>
      <c r="AF1517" s="82"/>
      <c r="AG1517" s="82"/>
      <c r="AH1517" s="82"/>
      <c r="AI1517" s="82"/>
      <c r="AJ1517" s="82"/>
      <c r="AK1517" s="82"/>
      <c r="AL1517" s="82"/>
      <c r="AM1517" s="82"/>
      <c r="AN1517" s="82"/>
      <c r="AO1517" s="82"/>
      <c r="AP1517" s="82"/>
      <c r="AQ1517" s="82"/>
      <c r="AR1517" s="82"/>
      <c r="AS1517" s="82"/>
      <c r="AT1517" s="82"/>
      <c r="AU1517" s="82"/>
    </row>
    <row r="1518" spans="1:47" s="47" customFormat="1">
      <c r="A1518" s="76"/>
      <c r="O1518" s="82"/>
      <c r="P1518" s="82"/>
      <c r="Q1518" s="82"/>
      <c r="R1518" s="82"/>
      <c r="S1518" s="82"/>
      <c r="T1518" s="82"/>
      <c r="U1518" s="82"/>
      <c r="V1518" s="82"/>
      <c r="W1518" s="82"/>
      <c r="X1518" s="82"/>
      <c r="Y1518" s="82"/>
      <c r="Z1518" s="82"/>
      <c r="AA1518" s="82"/>
      <c r="AB1518" s="82"/>
      <c r="AC1518" s="82"/>
      <c r="AD1518" s="82"/>
      <c r="AE1518" s="82"/>
      <c r="AF1518" s="82"/>
      <c r="AG1518" s="82"/>
      <c r="AH1518" s="82"/>
      <c r="AI1518" s="82"/>
      <c r="AJ1518" s="82"/>
      <c r="AK1518" s="82"/>
      <c r="AL1518" s="82"/>
      <c r="AM1518" s="82"/>
      <c r="AN1518" s="82"/>
      <c r="AO1518" s="82"/>
      <c r="AP1518" s="82"/>
      <c r="AQ1518" s="82"/>
      <c r="AR1518" s="82"/>
      <c r="AS1518" s="82"/>
      <c r="AT1518" s="82"/>
      <c r="AU1518" s="82"/>
    </row>
    <row r="1519" spans="1:47" s="47" customFormat="1">
      <c r="A1519" s="76"/>
      <c r="O1519" s="82"/>
      <c r="P1519" s="82"/>
      <c r="Q1519" s="82"/>
      <c r="R1519" s="82"/>
      <c r="S1519" s="82"/>
      <c r="T1519" s="82"/>
      <c r="U1519" s="82"/>
      <c r="V1519" s="82"/>
      <c r="W1519" s="82"/>
      <c r="X1519" s="82"/>
      <c r="Y1519" s="82"/>
      <c r="Z1519" s="82"/>
      <c r="AA1519" s="82"/>
      <c r="AB1519" s="82"/>
      <c r="AC1519" s="82"/>
      <c r="AD1519" s="82"/>
      <c r="AE1519" s="82"/>
      <c r="AF1519" s="82"/>
      <c r="AG1519" s="82"/>
      <c r="AH1519" s="82"/>
      <c r="AI1519" s="82"/>
      <c r="AJ1519" s="82"/>
      <c r="AK1519" s="82"/>
      <c r="AL1519" s="82"/>
      <c r="AM1519" s="82"/>
      <c r="AN1519" s="82"/>
      <c r="AO1519" s="82"/>
      <c r="AP1519" s="82"/>
      <c r="AQ1519" s="82"/>
      <c r="AR1519" s="82"/>
      <c r="AS1519" s="82"/>
      <c r="AT1519" s="82"/>
      <c r="AU1519" s="82"/>
    </row>
    <row r="1520" spans="1:47" s="47" customFormat="1">
      <c r="A1520" s="76"/>
      <c r="O1520" s="82"/>
      <c r="P1520" s="82"/>
      <c r="Q1520" s="82"/>
      <c r="R1520" s="82"/>
      <c r="S1520" s="82"/>
      <c r="T1520" s="82"/>
      <c r="U1520" s="82"/>
      <c r="V1520" s="82"/>
      <c r="W1520" s="82"/>
      <c r="X1520" s="82"/>
      <c r="Y1520" s="82"/>
      <c r="Z1520" s="82"/>
      <c r="AA1520" s="82"/>
      <c r="AB1520" s="82"/>
      <c r="AC1520" s="82"/>
      <c r="AD1520" s="82"/>
      <c r="AE1520" s="82"/>
      <c r="AF1520" s="82"/>
      <c r="AG1520" s="82"/>
      <c r="AH1520" s="82"/>
      <c r="AI1520" s="82"/>
      <c r="AJ1520" s="82"/>
      <c r="AK1520" s="82"/>
      <c r="AL1520" s="82"/>
      <c r="AM1520" s="82"/>
      <c r="AN1520" s="82"/>
      <c r="AO1520" s="82"/>
      <c r="AP1520" s="82"/>
      <c r="AQ1520" s="82"/>
      <c r="AR1520" s="82"/>
      <c r="AS1520" s="82"/>
      <c r="AT1520" s="82"/>
      <c r="AU1520" s="82"/>
    </row>
    <row r="1521" spans="1:47" s="47" customFormat="1">
      <c r="A1521" s="76"/>
      <c r="O1521" s="82"/>
      <c r="P1521" s="82"/>
      <c r="Q1521" s="82"/>
      <c r="R1521" s="82"/>
      <c r="S1521" s="82"/>
      <c r="T1521" s="82"/>
      <c r="U1521" s="82"/>
      <c r="V1521" s="82"/>
      <c r="W1521" s="82"/>
      <c r="X1521" s="82"/>
      <c r="Y1521" s="82"/>
      <c r="Z1521" s="82"/>
      <c r="AA1521" s="82"/>
      <c r="AB1521" s="82"/>
      <c r="AC1521" s="82"/>
      <c r="AD1521" s="82"/>
      <c r="AE1521" s="82"/>
      <c r="AF1521" s="82"/>
      <c r="AG1521" s="82"/>
      <c r="AH1521" s="82"/>
      <c r="AI1521" s="82"/>
      <c r="AJ1521" s="82"/>
      <c r="AK1521" s="82"/>
      <c r="AL1521" s="82"/>
      <c r="AM1521" s="82"/>
      <c r="AN1521" s="82"/>
      <c r="AO1521" s="82"/>
      <c r="AP1521" s="82"/>
      <c r="AQ1521" s="82"/>
      <c r="AR1521" s="82"/>
      <c r="AS1521" s="82"/>
      <c r="AT1521" s="82"/>
      <c r="AU1521" s="82"/>
    </row>
    <row r="1522" spans="1:47" s="47" customFormat="1">
      <c r="A1522" s="76"/>
      <c r="O1522" s="82"/>
      <c r="P1522" s="82"/>
      <c r="Q1522" s="82"/>
      <c r="R1522" s="82"/>
      <c r="S1522" s="82"/>
      <c r="T1522" s="82"/>
      <c r="U1522" s="82"/>
      <c r="V1522" s="82"/>
      <c r="W1522" s="82"/>
      <c r="X1522" s="82"/>
      <c r="Y1522" s="82"/>
      <c r="Z1522" s="82"/>
      <c r="AA1522" s="82"/>
      <c r="AB1522" s="82"/>
      <c r="AC1522" s="82"/>
      <c r="AD1522" s="82"/>
      <c r="AE1522" s="82"/>
      <c r="AF1522" s="82"/>
      <c r="AG1522" s="82"/>
      <c r="AH1522" s="82"/>
      <c r="AI1522" s="82"/>
      <c r="AJ1522" s="82"/>
      <c r="AK1522" s="82"/>
      <c r="AL1522" s="82"/>
      <c r="AM1522" s="82"/>
      <c r="AN1522" s="82"/>
      <c r="AO1522" s="82"/>
      <c r="AP1522" s="82"/>
      <c r="AQ1522" s="82"/>
      <c r="AR1522" s="82"/>
      <c r="AS1522" s="82"/>
      <c r="AT1522" s="82"/>
      <c r="AU1522" s="82"/>
    </row>
    <row r="1523" spans="1:47" s="47" customFormat="1">
      <c r="A1523" s="76"/>
      <c r="O1523" s="82"/>
      <c r="P1523" s="82"/>
      <c r="Q1523" s="82"/>
      <c r="R1523" s="82"/>
      <c r="S1523" s="82"/>
      <c r="T1523" s="82"/>
      <c r="U1523" s="82"/>
      <c r="V1523" s="82"/>
      <c r="W1523" s="82"/>
      <c r="X1523" s="82"/>
      <c r="Y1523" s="82"/>
      <c r="Z1523" s="82"/>
      <c r="AA1523" s="82"/>
      <c r="AB1523" s="82"/>
      <c r="AC1523" s="82"/>
      <c r="AD1523" s="82"/>
      <c r="AE1523" s="82"/>
      <c r="AF1523" s="82"/>
      <c r="AG1523" s="82"/>
      <c r="AH1523" s="82"/>
      <c r="AI1523" s="82"/>
      <c r="AJ1523" s="82"/>
      <c r="AK1523" s="82"/>
      <c r="AL1523" s="82"/>
      <c r="AM1523" s="82"/>
      <c r="AN1523" s="82"/>
      <c r="AO1523" s="82"/>
      <c r="AP1523" s="82"/>
      <c r="AQ1523" s="82"/>
      <c r="AR1523" s="82"/>
      <c r="AS1523" s="82"/>
      <c r="AT1523" s="82"/>
      <c r="AU1523" s="82"/>
    </row>
    <row r="1524" spans="1:47" s="47" customFormat="1">
      <c r="A1524" s="76"/>
      <c r="O1524" s="82"/>
      <c r="P1524" s="82"/>
      <c r="Q1524" s="82"/>
      <c r="R1524" s="82"/>
      <c r="S1524" s="82"/>
      <c r="T1524" s="82"/>
      <c r="U1524" s="82"/>
      <c r="V1524" s="82"/>
      <c r="W1524" s="82"/>
      <c r="X1524" s="82"/>
      <c r="Y1524" s="82"/>
      <c r="Z1524" s="82"/>
      <c r="AA1524" s="82"/>
      <c r="AB1524" s="82"/>
      <c r="AC1524" s="82"/>
      <c r="AD1524" s="82"/>
      <c r="AE1524" s="82"/>
      <c r="AF1524" s="82"/>
      <c r="AG1524" s="82"/>
      <c r="AH1524" s="82"/>
      <c r="AI1524" s="82"/>
      <c r="AJ1524" s="82"/>
      <c r="AK1524" s="82"/>
      <c r="AL1524" s="82"/>
      <c r="AM1524" s="82"/>
      <c r="AN1524" s="82"/>
      <c r="AO1524" s="82"/>
      <c r="AP1524" s="82"/>
      <c r="AQ1524" s="82"/>
      <c r="AR1524" s="82"/>
      <c r="AS1524" s="82"/>
      <c r="AT1524" s="82"/>
      <c r="AU1524" s="82"/>
    </row>
    <row r="1525" spans="1:47" s="47" customFormat="1">
      <c r="A1525" s="76"/>
      <c r="O1525" s="82"/>
      <c r="P1525" s="82"/>
      <c r="Q1525" s="82"/>
      <c r="R1525" s="82"/>
      <c r="S1525" s="82"/>
      <c r="T1525" s="82"/>
      <c r="U1525" s="82"/>
      <c r="V1525" s="82"/>
      <c r="W1525" s="82"/>
      <c r="X1525" s="82"/>
      <c r="Y1525" s="82"/>
      <c r="Z1525" s="82"/>
      <c r="AA1525" s="82"/>
      <c r="AB1525" s="82"/>
      <c r="AC1525" s="82"/>
      <c r="AD1525" s="82"/>
      <c r="AE1525" s="82"/>
      <c r="AF1525" s="82"/>
      <c r="AG1525" s="82"/>
      <c r="AH1525" s="82"/>
      <c r="AI1525" s="82"/>
      <c r="AJ1525" s="82"/>
      <c r="AK1525" s="82"/>
      <c r="AL1525" s="82"/>
      <c r="AM1525" s="82"/>
      <c r="AN1525" s="82"/>
      <c r="AO1525" s="82"/>
      <c r="AP1525" s="82"/>
      <c r="AQ1525" s="82"/>
      <c r="AR1525" s="82"/>
      <c r="AS1525" s="82"/>
      <c r="AT1525" s="82"/>
      <c r="AU1525" s="82"/>
    </row>
    <row r="1526" spans="1:47" s="47" customFormat="1">
      <c r="A1526" s="76"/>
      <c r="O1526" s="82"/>
      <c r="P1526" s="82"/>
      <c r="Q1526" s="82"/>
      <c r="R1526" s="82"/>
      <c r="S1526" s="82"/>
      <c r="T1526" s="82"/>
      <c r="U1526" s="82"/>
      <c r="V1526" s="82"/>
      <c r="W1526" s="82"/>
      <c r="X1526" s="82"/>
      <c r="Y1526" s="82"/>
      <c r="Z1526" s="82"/>
      <c r="AA1526" s="82"/>
      <c r="AB1526" s="82"/>
      <c r="AC1526" s="82"/>
      <c r="AD1526" s="82"/>
      <c r="AE1526" s="82"/>
      <c r="AF1526" s="82"/>
      <c r="AG1526" s="82"/>
      <c r="AH1526" s="82"/>
      <c r="AI1526" s="82"/>
      <c r="AJ1526" s="82"/>
      <c r="AK1526" s="82"/>
      <c r="AL1526" s="82"/>
      <c r="AM1526" s="82"/>
      <c r="AN1526" s="82"/>
      <c r="AO1526" s="82"/>
      <c r="AP1526" s="82"/>
      <c r="AQ1526" s="82"/>
      <c r="AR1526" s="82"/>
      <c r="AS1526" s="82"/>
      <c r="AT1526" s="82"/>
      <c r="AU1526" s="82"/>
    </row>
    <row r="1527" spans="1:47" s="47" customFormat="1">
      <c r="A1527" s="76"/>
      <c r="O1527" s="82"/>
      <c r="P1527" s="82"/>
      <c r="Q1527" s="82"/>
      <c r="R1527" s="82"/>
      <c r="S1527" s="82"/>
      <c r="T1527" s="82"/>
      <c r="U1527" s="82"/>
      <c r="V1527" s="82"/>
      <c r="W1527" s="82"/>
      <c r="X1527" s="82"/>
      <c r="Y1527" s="82"/>
      <c r="Z1527" s="82"/>
      <c r="AA1527" s="82"/>
      <c r="AB1527" s="82"/>
      <c r="AC1527" s="82"/>
      <c r="AD1527" s="82"/>
      <c r="AE1527" s="82"/>
      <c r="AF1527" s="82"/>
      <c r="AG1527" s="82"/>
      <c r="AH1527" s="82"/>
      <c r="AI1527" s="82"/>
      <c r="AJ1527" s="82"/>
      <c r="AK1527" s="82"/>
      <c r="AL1527" s="82"/>
      <c r="AM1527" s="82"/>
      <c r="AN1527" s="82"/>
      <c r="AO1527" s="82"/>
      <c r="AP1527" s="82"/>
      <c r="AQ1527" s="82"/>
      <c r="AR1527" s="82"/>
      <c r="AS1527" s="82"/>
      <c r="AT1527" s="82"/>
      <c r="AU1527" s="82"/>
    </row>
    <row r="1528" spans="1:47" s="47" customFormat="1">
      <c r="A1528" s="76"/>
      <c r="O1528" s="82"/>
      <c r="P1528" s="82"/>
      <c r="Q1528" s="82"/>
      <c r="R1528" s="82"/>
      <c r="S1528" s="82"/>
      <c r="T1528" s="82"/>
      <c r="U1528" s="82"/>
      <c r="V1528" s="82"/>
      <c r="W1528" s="82"/>
      <c r="X1528" s="82"/>
      <c r="Y1528" s="82"/>
      <c r="Z1528" s="82"/>
      <c r="AA1528" s="82"/>
      <c r="AB1528" s="82"/>
      <c r="AC1528" s="82"/>
      <c r="AD1528" s="82"/>
      <c r="AE1528" s="82"/>
      <c r="AF1528" s="82"/>
      <c r="AG1528" s="82"/>
      <c r="AH1528" s="82"/>
      <c r="AI1528" s="82"/>
      <c r="AJ1528" s="82"/>
      <c r="AK1528" s="82"/>
      <c r="AL1528" s="82"/>
      <c r="AM1528" s="82"/>
      <c r="AN1528" s="82"/>
      <c r="AO1528" s="82"/>
      <c r="AP1528" s="82"/>
      <c r="AQ1528" s="82"/>
      <c r="AR1528" s="82"/>
      <c r="AS1528" s="82"/>
      <c r="AT1528" s="82"/>
      <c r="AU1528" s="82"/>
    </row>
    <row r="1529" spans="1:47" s="47" customFormat="1">
      <c r="A1529" s="76"/>
      <c r="O1529" s="82"/>
      <c r="P1529" s="82"/>
      <c r="Q1529" s="82"/>
      <c r="R1529" s="82"/>
      <c r="S1529" s="82"/>
      <c r="T1529" s="82"/>
      <c r="U1529" s="82"/>
      <c r="V1529" s="82"/>
      <c r="W1529" s="82"/>
      <c r="X1529" s="82"/>
      <c r="Y1529" s="82"/>
      <c r="Z1529" s="82"/>
      <c r="AA1529" s="82"/>
      <c r="AB1529" s="82"/>
      <c r="AC1529" s="82"/>
      <c r="AD1529" s="82"/>
      <c r="AE1529" s="82"/>
      <c r="AF1529" s="82"/>
      <c r="AG1529" s="82"/>
      <c r="AH1529" s="82"/>
      <c r="AI1529" s="82"/>
      <c r="AJ1529" s="82"/>
      <c r="AK1529" s="82"/>
      <c r="AL1529" s="82"/>
      <c r="AM1529" s="82"/>
      <c r="AN1529" s="82"/>
      <c r="AO1529" s="82"/>
      <c r="AP1529" s="82"/>
      <c r="AQ1529" s="82"/>
      <c r="AR1529" s="82"/>
      <c r="AS1529" s="82"/>
      <c r="AT1529" s="82"/>
      <c r="AU1529" s="82"/>
    </row>
    <row r="1530" spans="1:47" s="47" customFormat="1">
      <c r="A1530" s="76"/>
      <c r="O1530" s="82"/>
      <c r="P1530" s="82"/>
      <c r="Q1530" s="82"/>
      <c r="R1530" s="82"/>
      <c r="S1530" s="82"/>
      <c r="T1530" s="82"/>
      <c r="U1530" s="82"/>
      <c r="V1530" s="82"/>
      <c r="W1530" s="82"/>
      <c r="X1530" s="82"/>
      <c r="Y1530" s="82"/>
      <c r="Z1530" s="82"/>
      <c r="AA1530" s="82"/>
      <c r="AB1530" s="82"/>
      <c r="AC1530" s="82"/>
      <c r="AD1530" s="82"/>
      <c r="AE1530" s="82"/>
      <c r="AF1530" s="82"/>
      <c r="AG1530" s="82"/>
      <c r="AH1530" s="82"/>
      <c r="AI1530" s="82"/>
      <c r="AJ1530" s="82"/>
      <c r="AK1530" s="82"/>
      <c r="AL1530" s="82"/>
      <c r="AM1530" s="82"/>
      <c r="AN1530" s="82"/>
      <c r="AO1530" s="82"/>
      <c r="AP1530" s="82"/>
      <c r="AQ1530" s="82"/>
      <c r="AR1530" s="82"/>
      <c r="AS1530" s="82"/>
      <c r="AT1530" s="82"/>
      <c r="AU1530" s="82"/>
    </row>
    <row r="1531" spans="1:47" s="47" customFormat="1">
      <c r="A1531" s="76"/>
      <c r="O1531" s="82"/>
      <c r="P1531" s="82"/>
      <c r="Q1531" s="82"/>
      <c r="R1531" s="82"/>
      <c r="S1531" s="82"/>
      <c r="T1531" s="82"/>
      <c r="U1531" s="82"/>
      <c r="V1531" s="82"/>
      <c r="W1531" s="82"/>
      <c r="X1531" s="82"/>
      <c r="Y1531" s="82"/>
      <c r="Z1531" s="82"/>
      <c r="AA1531" s="82"/>
      <c r="AB1531" s="82"/>
      <c r="AC1531" s="82"/>
      <c r="AD1531" s="82"/>
      <c r="AE1531" s="82"/>
      <c r="AF1531" s="82"/>
      <c r="AG1531" s="82"/>
      <c r="AH1531" s="82"/>
      <c r="AI1531" s="82"/>
      <c r="AJ1531" s="82"/>
      <c r="AK1531" s="82"/>
      <c r="AL1531" s="82"/>
      <c r="AM1531" s="82"/>
      <c r="AN1531" s="82"/>
      <c r="AO1531" s="82"/>
      <c r="AP1531" s="82"/>
      <c r="AQ1531" s="82"/>
      <c r="AR1531" s="82"/>
      <c r="AS1531" s="82"/>
      <c r="AT1531" s="82"/>
      <c r="AU1531" s="82"/>
    </row>
    <row r="1532" spans="1:47" s="47" customFormat="1">
      <c r="A1532" s="76"/>
      <c r="O1532" s="82"/>
      <c r="P1532" s="82"/>
      <c r="Q1532" s="82"/>
      <c r="R1532" s="82"/>
      <c r="S1532" s="82"/>
      <c r="T1532" s="82"/>
      <c r="U1532" s="82"/>
      <c r="V1532" s="82"/>
      <c r="W1532" s="82"/>
      <c r="X1532" s="82"/>
      <c r="Y1532" s="82"/>
      <c r="Z1532" s="82"/>
      <c r="AA1532" s="82"/>
      <c r="AB1532" s="82"/>
      <c r="AC1532" s="82"/>
      <c r="AD1532" s="82"/>
      <c r="AE1532" s="82"/>
      <c r="AF1532" s="82"/>
      <c r="AG1532" s="82"/>
      <c r="AH1532" s="82"/>
      <c r="AI1532" s="82"/>
      <c r="AJ1532" s="82"/>
      <c r="AK1532" s="82"/>
      <c r="AL1532" s="82"/>
      <c r="AM1532" s="82"/>
      <c r="AN1532" s="82"/>
      <c r="AO1532" s="82"/>
      <c r="AP1532" s="82"/>
      <c r="AQ1532" s="82"/>
      <c r="AR1532" s="82"/>
      <c r="AS1532" s="82"/>
      <c r="AT1532" s="82"/>
      <c r="AU1532" s="82"/>
    </row>
    <row r="1533" spans="1:47" s="47" customFormat="1">
      <c r="A1533" s="76"/>
      <c r="O1533" s="82"/>
      <c r="P1533" s="82"/>
      <c r="Q1533" s="82"/>
      <c r="R1533" s="82"/>
      <c r="S1533" s="82"/>
      <c r="T1533" s="82"/>
      <c r="U1533" s="82"/>
      <c r="V1533" s="82"/>
      <c r="W1533" s="82"/>
      <c r="X1533" s="82"/>
      <c r="Y1533" s="82"/>
      <c r="Z1533" s="82"/>
      <c r="AA1533" s="82"/>
      <c r="AB1533" s="82"/>
      <c r="AC1533" s="82"/>
      <c r="AD1533" s="82"/>
      <c r="AE1533" s="82"/>
      <c r="AF1533" s="82"/>
      <c r="AG1533" s="82"/>
      <c r="AH1533" s="82"/>
      <c r="AI1533" s="82"/>
      <c r="AJ1533" s="82"/>
      <c r="AK1533" s="82"/>
      <c r="AL1533" s="82"/>
      <c r="AM1533" s="82"/>
      <c r="AN1533" s="82"/>
      <c r="AO1533" s="82"/>
      <c r="AP1533" s="82"/>
      <c r="AQ1533" s="82"/>
      <c r="AR1533" s="82"/>
      <c r="AS1533" s="82"/>
      <c r="AT1533" s="82"/>
      <c r="AU1533" s="82"/>
    </row>
    <row r="1534" spans="1:47" s="47" customFormat="1">
      <c r="A1534" s="76"/>
      <c r="O1534" s="82"/>
      <c r="P1534" s="82"/>
      <c r="Q1534" s="82"/>
      <c r="R1534" s="82"/>
      <c r="S1534" s="82"/>
      <c r="T1534" s="82"/>
      <c r="U1534" s="82"/>
      <c r="V1534" s="82"/>
      <c r="W1534" s="82"/>
      <c r="X1534" s="82"/>
      <c r="Y1534" s="82"/>
      <c r="Z1534" s="82"/>
      <c r="AA1534" s="82"/>
      <c r="AB1534" s="82"/>
      <c r="AC1534" s="82"/>
      <c r="AD1534" s="82"/>
      <c r="AE1534" s="82"/>
      <c r="AF1534" s="82"/>
      <c r="AG1534" s="82"/>
      <c r="AH1534" s="82"/>
      <c r="AI1534" s="82"/>
      <c r="AJ1534" s="82"/>
      <c r="AK1534" s="82"/>
      <c r="AL1534" s="82"/>
      <c r="AM1534" s="82"/>
      <c r="AN1534" s="82"/>
      <c r="AO1534" s="82"/>
      <c r="AP1534" s="82"/>
      <c r="AQ1534" s="82"/>
      <c r="AR1534" s="82"/>
      <c r="AS1534" s="82"/>
      <c r="AT1534" s="82"/>
      <c r="AU1534" s="82"/>
    </row>
    <row r="1535" spans="1:47" s="47" customFormat="1">
      <c r="A1535" s="76"/>
      <c r="O1535" s="82"/>
      <c r="P1535" s="82"/>
      <c r="Q1535" s="82"/>
      <c r="R1535" s="82"/>
      <c r="S1535" s="82"/>
      <c r="T1535" s="82"/>
      <c r="U1535" s="82"/>
      <c r="V1535" s="82"/>
      <c r="W1535" s="82"/>
      <c r="X1535" s="82"/>
      <c r="Y1535" s="82"/>
      <c r="Z1535" s="82"/>
      <c r="AA1535" s="82"/>
      <c r="AB1535" s="82"/>
      <c r="AC1535" s="82"/>
      <c r="AD1535" s="82"/>
      <c r="AE1535" s="82"/>
      <c r="AF1535" s="82"/>
      <c r="AG1535" s="82"/>
      <c r="AH1535" s="82"/>
      <c r="AI1535" s="82"/>
      <c r="AJ1535" s="82"/>
      <c r="AK1535" s="82"/>
      <c r="AL1535" s="82"/>
      <c r="AM1535" s="82"/>
      <c r="AN1535" s="82"/>
      <c r="AO1535" s="82"/>
      <c r="AP1535" s="82"/>
      <c r="AQ1535" s="82"/>
      <c r="AR1535" s="82"/>
      <c r="AS1535" s="82"/>
      <c r="AT1535" s="82"/>
      <c r="AU1535" s="82"/>
    </row>
    <row r="1536" spans="1:47" s="47" customFormat="1">
      <c r="A1536" s="76"/>
      <c r="O1536" s="82"/>
      <c r="P1536" s="82"/>
      <c r="Q1536" s="82"/>
      <c r="R1536" s="82"/>
      <c r="S1536" s="82"/>
      <c r="T1536" s="82"/>
      <c r="U1536" s="82"/>
      <c r="V1536" s="82"/>
      <c r="W1536" s="82"/>
      <c r="X1536" s="82"/>
      <c r="Y1536" s="82"/>
      <c r="Z1536" s="82"/>
      <c r="AA1536" s="82"/>
      <c r="AB1536" s="82"/>
      <c r="AC1536" s="82"/>
      <c r="AD1536" s="82"/>
      <c r="AE1536" s="82"/>
      <c r="AF1536" s="82"/>
      <c r="AG1536" s="82"/>
      <c r="AH1536" s="82"/>
      <c r="AI1536" s="82"/>
      <c r="AJ1536" s="82"/>
      <c r="AK1536" s="82"/>
      <c r="AL1536" s="82"/>
      <c r="AM1536" s="82"/>
      <c r="AN1536" s="82"/>
      <c r="AO1536" s="82"/>
      <c r="AP1536" s="82"/>
      <c r="AQ1536" s="82"/>
      <c r="AR1536" s="82"/>
      <c r="AS1536" s="82"/>
      <c r="AT1536" s="82"/>
      <c r="AU1536" s="82"/>
    </row>
    <row r="1537" spans="1:47" s="47" customFormat="1">
      <c r="A1537" s="76"/>
      <c r="O1537" s="82"/>
      <c r="P1537" s="82"/>
      <c r="Q1537" s="82"/>
      <c r="R1537" s="82"/>
      <c r="S1537" s="82"/>
      <c r="T1537" s="82"/>
      <c r="U1537" s="82"/>
      <c r="V1537" s="82"/>
      <c r="W1537" s="82"/>
      <c r="X1537" s="82"/>
      <c r="Y1537" s="82"/>
      <c r="Z1537" s="82"/>
      <c r="AA1537" s="82"/>
      <c r="AB1537" s="82"/>
      <c r="AC1537" s="82"/>
      <c r="AD1537" s="82"/>
      <c r="AE1537" s="82"/>
      <c r="AF1537" s="82"/>
      <c r="AG1537" s="82"/>
      <c r="AH1537" s="82"/>
      <c r="AI1537" s="82"/>
      <c r="AJ1537" s="82"/>
      <c r="AK1537" s="82"/>
      <c r="AL1537" s="82"/>
      <c r="AM1537" s="82"/>
      <c r="AN1537" s="82"/>
      <c r="AO1537" s="82"/>
      <c r="AP1537" s="82"/>
      <c r="AQ1537" s="82"/>
      <c r="AR1537" s="82"/>
      <c r="AS1537" s="82"/>
      <c r="AT1537" s="82"/>
      <c r="AU1537" s="82"/>
    </row>
    <row r="1538" spans="1:47" s="47" customFormat="1">
      <c r="A1538" s="76"/>
      <c r="O1538" s="82"/>
      <c r="P1538" s="82"/>
      <c r="Q1538" s="82"/>
      <c r="R1538" s="82"/>
      <c r="S1538" s="82"/>
      <c r="T1538" s="82"/>
      <c r="U1538" s="82"/>
      <c r="V1538" s="82"/>
      <c r="W1538" s="82"/>
      <c r="X1538" s="82"/>
      <c r="Y1538" s="82"/>
      <c r="Z1538" s="82"/>
      <c r="AA1538" s="82"/>
      <c r="AB1538" s="82"/>
      <c r="AC1538" s="82"/>
      <c r="AD1538" s="82"/>
      <c r="AE1538" s="82"/>
      <c r="AF1538" s="82"/>
      <c r="AG1538" s="82"/>
      <c r="AH1538" s="82"/>
      <c r="AI1538" s="82"/>
      <c r="AJ1538" s="82"/>
      <c r="AK1538" s="82"/>
      <c r="AL1538" s="82"/>
      <c r="AM1538" s="82"/>
      <c r="AN1538" s="82"/>
      <c r="AO1538" s="82"/>
      <c r="AP1538" s="82"/>
      <c r="AQ1538" s="82"/>
      <c r="AR1538" s="82"/>
      <c r="AS1538" s="82"/>
      <c r="AT1538" s="82"/>
      <c r="AU1538" s="82"/>
    </row>
    <row r="1539" spans="1:47" s="47" customFormat="1">
      <c r="A1539" s="76"/>
      <c r="O1539" s="82"/>
      <c r="P1539" s="82"/>
      <c r="Q1539" s="82"/>
      <c r="R1539" s="82"/>
      <c r="S1539" s="82"/>
      <c r="T1539" s="82"/>
      <c r="U1539" s="82"/>
      <c r="V1539" s="82"/>
      <c r="W1539" s="82"/>
      <c r="X1539" s="82"/>
      <c r="Y1539" s="82"/>
      <c r="Z1539" s="82"/>
      <c r="AA1539" s="82"/>
      <c r="AB1539" s="82"/>
      <c r="AC1539" s="82"/>
      <c r="AD1539" s="82"/>
      <c r="AE1539" s="82"/>
      <c r="AF1539" s="82"/>
      <c r="AG1539" s="82"/>
      <c r="AH1539" s="82"/>
      <c r="AI1539" s="82"/>
      <c r="AJ1539" s="82"/>
      <c r="AK1539" s="82"/>
      <c r="AL1539" s="82"/>
      <c r="AM1539" s="82"/>
      <c r="AN1539" s="82"/>
      <c r="AO1539" s="82"/>
      <c r="AP1539" s="82"/>
      <c r="AQ1539" s="82"/>
      <c r="AR1539" s="82"/>
      <c r="AS1539" s="82"/>
      <c r="AT1539" s="82"/>
      <c r="AU1539" s="82"/>
    </row>
    <row r="1540" spans="1:47" s="47" customFormat="1">
      <c r="A1540" s="76"/>
      <c r="O1540" s="82"/>
      <c r="P1540" s="82"/>
      <c r="Q1540" s="82"/>
      <c r="R1540" s="82"/>
      <c r="S1540" s="82"/>
      <c r="T1540" s="82"/>
      <c r="U1540" s="82"/>
      <c r="V1540" s="82"/>
      <c r="W1540" s="82"/>
      <c r="X1540" s="82"/>
      <c r="Y1540" s="82"/>
      <c r="Z1540" s="82"/>
      <c r="AA1540" s="82"/>
      <c r="AB1540" s="82"/>
      <c r="AC1540" s="82"/>
      <c r="AD1540" s="82"/>
      <c r="AE1540" s="82"/>
      <c r="AF1540" s="82"/>
      <c r="AG1540" s="82"/>
      <c r="AH1540" s="82"/>
      <c r="AI1540" s="82"/>
      <c r="AJ1540" s="82"/>
      <c r="AK1540" s="82"/>
      <c r="AL1540" s="82"/>
      <c r="AM1540" s="82"/>
      <c r="AN1540" s="82"/>
      <c r="AO1540" s="82"/>
      <c r="AP1540" s="82"/>
      <c r="AQ1540" s="82"/>
      <c r="AR1540" s="82"/>
      <c r="AS1540" s="82"/>
      <c r="AT1540" s="82"/>
      <c r="AU1540" s="82"/>
    </row>
    <row r="1541" spans="1:47" s="47" customFormat="1">
      <c r="A1541" s="76"/>
      <c r="O1541" s="82"/>
      <c r="P1541" s="82"/>
      <c r="Q1541" s="82"/>
      <c r="R1541" s="82"/>
      <c r="S1541" s="82"/>
      <c r="T1541" s="82"/>
      <c r="U1541" s="82"/>
      <c r="V1541" s="82"/>
      <c r="W1541" s="82"/>
      <c r="X1541" s="82"/>
      <c r="Y1541" s="82"/>
      <c r="Z1541" s="82"/>
      <c r="AA1541" s="82"/>
      <c r="AB1541" s="82"/>
      <c r="AC1541" s="82"/>
      <c r="AD1541" s="82"/>
      <c r="AE1541" s="82"/>
      <c r="AF1541" s="82"/>
      <c r="AG1541" s="82"/>
      <c r="AH1541" s="82"/>
      <c r="AI1541" s="82"/>
      <c r="AJ1541" s="82"/>
      <c r="AK1541" s="82"/>
      <c r="AL1541" s="82"/>
      <c r="AM1541" s="82"/>
      <c r="AN1541" s="82"/>
      <c r="AO1541" s="82"/>
      <c r="AP1541" s="82"/>
      <c r="AQ1541" s="82"/>
      <c r="AR1541" s="82"/>
      <c r="AS1541" s="82"/>
      <c r="AT1541" s="82"/>
      <c r="AU1541" s="82"/>
    </row>
    <row r="1542" spans="1:47" s="47" customFormat="1">
      <c r="A1542" s="76"/>
      <c r="O1542" s="82"/>
      <c r="P1542" s="82"/>
      <c r="Q1542" s="82"/>
      <c r="R1542" s="82"/>
      <c r="S1542" s="82"/>
      <c r="T1542" s="82"/>
      <c r="U1542" s="82"/>
      <c r="V1542" s="82"/>
      <c r="W1542" s="82"/>
      <c r="X1542" s="82"/>
      <c r="Y1542" s="82"/>
      <c r="Z1542" s="82"/>
      <c r="AA1542" s="82"/>
      <c r="AB1542" s="82"/>
      <c r="AC1542" s="82"/>
      <c r="AD1542" s="82"/>
      <c r="AE1542" s="82"/>
      <c r="AF1542" s="82"/>
      <c r="AG1542" s="82"/>
      <c r="AH1542" s="82"/>
      <c r="AI1542" s="82"/>
      <c r="AJ1542" s="82"/>
      <c r="AK1542" s="82"/>
      <c r="AL1542" s="82"/>
      <c r="AM1542" s="82"/>
      <c r="AN1542" s="82"/>
      <c r="AO1542" s="82"/>
      <c r="AP1542" s="82"/>
      <c r="AQ1542" s="82"/>
      <c r="AR1542" s="82"/>
      <c r="AS1542" s="82"/>
      <c r="AT1542" s="82"/>
      <c r="AU1542" s="82"/>
    </row>
    <row r="1543" spans="1:47" s="47" customFormat="1">
      <c r="A1543" s="76"/>
      <c r="O1543" s="82"/>
      <c r="P1543" s="82"/>
      <c r="Q1543" s="82"/>
      <c r="R1543" s="82"/>
      <c r="S1543" s="82"/>
      <c r="T1543" s="82"/>
      <c r="U1543" s="82"/>
      <c r="V1543" s="82"/>
      <c r="W1543" s="82"/>
      <c r="X1543" s="82"/>
      <c r="Y1543" s="82"/>
      <c r="Z1543" s="82"/>
      <c r="AA1543" s="82"/>
      <c r="AB1543" s="82"/>
      <c r="AC1543" s="82"/>
      <c r="AD1543" s="82"/>
      <c r="AE1543" s="82"/>
      <c r="AF1543" s="82"/>
      <c r="AG1543" s="82"/>
      <c r="AH1543" s="82"/>
      <c r="AI1543" s="82"/>
      <c r="AJ1543" s="82"/>
      <c r="AK1543" s="82"/>
      <c r="AL1543" s="82"/>
      <c r="AM1543" s="82"/>
      <c r="AN1543" s="82"/>
      <c r="AO1543" s="82"/>
      <c r="AP1543" s="82"/>
      <c r="AQ1543" s="82"/>
      <c r="AR1543" s="82"/>
      <c r="AS1543" s="82"/>
      <c r="AT1543" s="82"/>
      <c r="AU1543" s="82"/>
    </row>
    <row r="1544" spans="1:47" s="47" customFormat="1">
      <c r="A1544" s="76"/>
      <c r="O1544" s="82"/>
      <c r="P1544" s="82"/>
      <c r="Q1544" s="82"/>
      <c r="R1544" s="82"/>
      <c r="S1544" s="82"/>
      <c r="T1544" s="82"/>
      <c r="U1544" s="82"/>
      <c r="V1544" s="82"/>
      <c r="W1544" s="82"/>
      <c r="X1544" s="82"/>
      <c r="Y1544" s="82"/>
      <c r="Z1544" s="82"/>
      <c r="AA1544" s="82"/>
      <c r="AB1544" s="82"/>
      <c r="AC1544" s="82"/>
      <c r="AD1544" s="82"/>
      <c r="AE1544" s="82"/>
      <c r="AF1544" s="82"/>
      <c r="AG1544" s="82"/>
      <c r="AH1544" s="82"/>
      <c r="AI1544" s="82"/>
      <c r="AJ1544" s="82"/>
      <c r="AK1544" s="82"/>
      <c r="AL1544" s="82"/>
      <c r="AM1544" s="82"/>
      <c r="AN1544" s="82"/>
      <c r="AO1544" s="82"/>
      <c r="AP1544" s="82"/>
      <c r="AQ1544" s="82"/>
      <c r="AR1544" s="82"/>
      <c r="AS1544" s="82"/>
      <c r="AT1544" s="82"/>
      <c r="AU1544" s="82"/>
    </row>
    <row r="1545" spans="1:47" s="47" customFormat="1">
      <c r="A1545" s="76"/>
      <c r="O1545" s="82"/>
      <c r="P1545" s="82"/>
      <c r="Q1545" s="82"/>
      <c r="R1545" s="82"/>
      <c r="S1545" s="82"/>
      <c r="T1545" s="82"/>
      <c r="U1545" s="82"/>
      <c r="V1545" s="82"/>
      <c r="W1545" s="82"/>
      <c r="X1545" s="82"/>
      <c r="Y1545" s="82"/>
      <c r="Z1545" s="82"/>
      <c r="AA1545" s="82"/>
      <c r="AB1545" s="82"/>
      <c r="AC1545" s="82"/>
      <c r="AD1545" s="82"/>
      <c r="AE1545" s="82"/>
      <c r="AF1545" s="82"/>
      <c r="AG1545" s="82"/>
      <c r="AH1545" s="82"/>
      <c r="AI1545" s="82"/>
      <c r="AJ1545" s="82"/>
      <c r="AK1545" s="82"/>
      <c r="AL1545" s="82"/>
      <c r="AM1545" s="82"/>
      <c r="AN1545" s="82"/>
      <c r="AO1545" s="82"/>
      <c r="AP1545" s="82"/>
      <c r="AQ1545" s="82"/>
      <c r="AR1545" s="82"/>
      <c r="AS1545" s="82"/>
      <c r="AT1545" s="82"/>
      <c r="AU1545" s="82"/>
    </row>
    <row r="1546" spans="1:47" s="47" customFormat="1">
      <c r="A1546" s="76"/>
      <c r="O1546" s="82"/>
      <c r="P1546" s="82"/>
      <c r="Q1546" s="82"/>
      <c r="R1546" s="82"/>
      <c r="S1546" s="82"/>
      <c r="T1546" s="82"/>
      <c r="U1546" s="82"/>
      <c r="V1546" s="82"/>
      <c r="W1546" s="82"/>
      <c r="X1546" s="82"/>
      <c r="Y1546" s="82"/>
      <c r="Z1546" s="82"/>
      <c r="AA1546" s="82"/>
      <c r="AB1546" s="82"/>
      <c r="AC1546" s="82"/>
      <c r="AD1546" s="82"/>
      <c r="AE1546" s="82"/>
      <c r="AF1546" s="82"/>
      <c r="AG1546" s="82"/>
      <c r="AH1546" s="82"/>
      <c r="AI1546" s="82"/>
      <c r="AJ1546" s="82"/>
      <c r="AK1546" s="82"/>
      <c r="AL1546" s="82"/>
      <c r="AM1546" s="82"/>
      <c r="AN1546" s="82"/>
      <c r="AO1546" s="82"/>
      <c r="AP1546" s="82"/>
      <c r="AQ1546" s="82"/>
      <c r="AR1546" s="82"/>
      <c r="AS1546" s="82"/>
      <c r="AT1546" s="82"/>
      <c r="AU1546" s="82"/>
    </row>
    <row r="1547" spans="1:47" s="47" customFormat="1">
      <c r="A1547" s="76"/>
      <c r="O1547" s="82"/>
      <c r="P1547" s="82"/>
      <c r="Q1547" s="82"/>
      <c r="R1547" s="82"/>
      <c r="S1547" s="82"/>
      <c r="T1547" s="82"/>
      <c r="U1547" s="82"/>
      <c r="V1547" s="82"/>
      <c r="W1547" s="82"/>
      <c r="X1547" s="82"/>
      <c r="Y1547" s="82"/>
      <c r="Z1547" s="82"/>
      <c r="AA1547" s="82"/>
      <c r="AB1547" s="82"/>
      <c r="AC1547" s="82"/>
      <c r="AD1547" s="82"/>
      <c r="AE1547" s="82"/>
      <c r="AF1547" s="82"/>
      <c r="AG1547" s="82"/>
      <c r="AH1547" s="82"/>
      <c r="AI1547" s="82"/>
      <c r="AJ1547" s="82"/>
      <c r="AK1547" s="82"/>
      <c r="AL1547" s="82"/>
      <c r="AM1547" s="82"/>
      <c r="AN1547" s="82"/>
      <c r="AO1547" s="82"/>
      <c r="AP1547" s="82"/>
      <c r="AQ1547" s="82"/>
      <c r="AR1547" s="82"/>
      <c r="AS1547" s="82"/>
      <c r="AT1547" s="82"/>
      <c r="AU1547" s="82"/>
    </row>
    <row r="1548" spans="1:47" s="47" customFormat="1">
      <c r="A1548" s="76"/>
      <c r="O1548" s="82"/>
      <c r="P1548" s="82"/>
      <c r="Q1548" s="82"/>
      <c r="R1548" s="82"/>
      <c r="S1548" s="82"/>
      <c r="T1548" s="82"/>
      <c r="U1548" s="82"/>
      <c r="V1548" s="82"/>
      <c r="W1548" s="82"/>
      <c r="X1548" s="82"/>
      <c r="Y1548" s="82"/>
      <c r="Z1548" s="82"/>
      <c r="AA1548" s="82"/>
      <c r="AB1548" s="82"/>
      <c r="AC1548" s="82"/>
      <c r="AD1548" s="82"/>
      <c r="AE1548" s="82"/>
      <c r="AF1548" s="82"/>
      <c r="AG1548" s="82"/>
      <c r="AH1548" s="82"/>
      <c r="AI1548" s="82"/>
      <c r="AJ1548" s="82"/>
      <c r="AK1548" s="82"/>
      <c r="AL1548" s="82"/>
      <c r="AM1548" s="82"/>
      <c r="AN1548" s="82"/>
      <c r="AO1548" s="82"/>
      <c r="AP1548" s="82"/>
      <c r="AQ1548" s="82"/>
      <c r="AR1548" s="82"/>
      <c r="AS1548" s="82"/>
      <c r="AT1548" s="82"/>
      <c r="AU1548" s="82"/>
    </row>
    <row r="1549" spans="1:47" s="47" customFormat="1">
      <c r="A1549" s="76"/>
      <c r="O1549" s="82"/>
      <c r="P1549" s="82"/>
      <c r="Q1549" s="82"/>
      <c r="R1549" s="82"/>
      <c r="S1549" s="82"/>
      <c r="T1549" s="82"/>
      <c r="U1549" s="82"/>
      <c r="V1549" s="82"/>
      <c r="W1549" s="82"/>
      <c r="X1549" s="82"/>
      <c r="Y1549" s="82"/>
      <c r="Z1549" s="82"/>
      <c r="AA1549" s="82"/>
      <c r="AB1549" s="82"/>
      <c r="AC1549" s="82"/>
      <c r="AD1549" s="82"/>
      <c r="AE1549" s="82"/>
      <c r="AF1549" s="82"/>
      <c r="AG1549" s="82"/>
      <c r="AH1549" s="82"/>
      <c r="AI1549" s="82"/>
      <c r="AJ1549" s="82"/>
      <c r="AK1549" s="82"/>
      <c r="AL1549" s="82"/>
      <c r="AM1549" s="82"/>
      <c r="AN1549" s="82"/>
      <c r="AO1549" s="82"/>
      <c r="AP1549" s="82"/>
      <c r="AQ1549" s="82"/>
      <c r="AR1549" s="82"/>
      <c r="AS1549" s="82"/>
      <c r="AT1549" s="82"/>
      <c r="AU1549" s="82"/>
    </row>
    <row r="1550" spans="1:47" s="47" customFormat="1">
      <c r="A1550" s="76"/>
      <c r="O1550" s="82"/>
      <c r="P1550" s="82"/>
      <c r="Q1550" s="82"/>
      <c r="R1550" s="82"/>
      <c r="S1550" s="82"/>
      <c r="T1550" s="82"/>
      <c r="U1550" s="82"/>
      <c r="V1550" s="82"/>
      <c r="W1550" s="82"/>
      <c r="X1550" s="82"/>
      <c r="Y1550" s="82"/>
      <c r="Z1550" s="82"/>
      <c r="AA1550" s="82"/>
      <c r="AB1550" s="82"/>
      <c r="AC1550" s="82"/>
      <c r="AD1550" s="82"/>
      <c r="AE1550" s="82"/>
      <c r="AF1550" s="82"/>
      <c r="AG1550" s="82"/>
      <c r="AH1550" s="82"/>
      <c r="AI1550" s="82"/>
      <c r="AJ1550" s="82"/>
      <c r="AK1550" s="82"/>
      <c r="AL1550" s="82"/>
      <c r="AM1550" s="82"/>
      <c r="AN1550" s="82"/>
      <c r="AO1550" s="82"/>
      <c r="AP1550" s="82"/>
      <c r="AQ1550" s="82"/>
      <c r="AR1550" s="82"/>
      <c r="AS1550" s="82"/>
      <c r="AT1550" s="82"/>
      <c r="AU1550" s="82"/>
    </row>
    <row r="1551" spans="1:47" s="47" customFormat="1">
      <c r="A1551" s="76"/>
      <c r="O1551" s="82"/>
      <c r="P1551" s="82"/>
      <c r="Q1551" s="82"/>
      <c r="R1551" s="82"/>
      <c r="S1551" s="82"/>
      <c r="T1551" s="82"/>
      <c r="U1551" s="82"/>
      <c r="V1551" s="82"/>
      <c r="W1551" s="82"/>
      <c r="X1551" s="82"/>
      <c r="Y1551" s="82"/>
      <c r="Z1551" s="82"/>
      <c r="AA1551" s="82"/>
      <c r="AB1551" s="82"/>
      <c r="AC1551" s="82"/>
      <c r="AD1551" s="82"/>
      <c r="AE1551" s="82"/>
      <c r="AF1551" s="82"/>
      <c r="AG1551" s="82"/>
      <c r="AH1551" s="82"/>
      <c r="AI1551" s="82"/>
      <c r="AJ1551" s="82"/>
      <c r="AK1551" s="82"/>
      <c r="AL1551" s="82"/>
      <c r="AM1551" s="82"/>
      <c r="AN1551" s="82"/>
      <c r="AO1551" s="82"/>
      <c r="AP1551" s="82"/>
      <c r="AQ1551" s="82"/>
      <c r="AR1551" s="82"/>
      <c r="AS1551" s="82"/>
      <c r="AT1551" s="82"/>
      <c r="AU1551" s="82"/>
    </row>
    <row r="1552" spans="1:47" s="47" customFormat="1">
      <c r="A1552" s="76"/>
      <c r="O1552" s="82"/>
      <c r="P1552" s="82"/>
      <c r="Q1552" s="82"/>
      <c r="R1552" s="82"/>
      <c r="S1552" s="82"/>
      <c r="T1552" s="82"/>
      <c r="U1552" s="82"/>
      <c r="V1552" s="82"/>
      <c r="W1552" s="82"/>
      <c r="X1552" s="82"/>
      <c r="Y1552" s="82"/>
      <c r="Z1552" s="82"/>
      <c r="AA1552" s="82"/>
      <c r="AB1552" s="82"/>
      <c r="AC1552" s="82"/>
      <c r="AD1552" s="82"/>
      <c r="AE1552" s="82"/>
      <c r="AF1552" s="82"/>
      <c r="AG1552" s="82"/>
      <c r="AH1552" s="82"/>
      <c r="AI1552" s="82"/>
      <c r="AJ1552" s="82"/>
      <c r="AK1552" s="82"/>
      <c r="AL1552" s="82"/>
      <c r="AM1552" s="82"/>
      <c r="AN1552" s="82"/>
      <c r="AO1552" s="82"/>
      <c r="AP1552" s="82"/>
      <c r="AQ1552" s="82"/>
      <c r="AR1552" s="82"/>
      <c r="AS1552" s="82"/>
      <c r="AT1552" s="82"/>
      <c r="AU1552" s="82"/>
    </row>
    <row r="1553" spans="1:47" s="47" customFormat="1">
      <c r="A1553" s="76"/>
      <c r="O1553" s="82"/>
      <c r="P1553" s="82"/>
      <c r="Q1553" s="82"/>
      <c r="R1553" s="82"/>
      <c r="S1553" s="82"/>
      <c r="T1553" s="82"/>
      <c r="U1553" s="82"/>
      <c r="V1553" s="82"/>
      <c r="W1553" s="82"/>
      <c r="X1553" s="82"/>
      <c r="Y1553" s="82"/>
      <c r="Z1553" s="82"/>
      <c r="AA1553" s="82"/>
      <c r="AB1553" s="82"/>
      <c r="AC1553" s="82"/>
      <c r="AD1553" s="82"/>
      <c r="AE1553" s="82"/>
      <c r="AF1553" s="82"/>
      <c r="AG1553" s="82"/>
      <c r="AH1553" s="82"/>
      <c r="AI1553" s="82"/>
      <c r="AJ1553" s="82"/>
      <c r="AK1553" s="82"/>
      <c r="AL1553" s="82"/>
      <c r="AM1553" s="82"/>
      <c r="AN1553" s="82"/>
      <c r="AO1553" s="82"/>
      <c r="AP1553" s="82"/>
      <c r="AQ1553" s="82"/>
      <c r="AR1553" s="82"/>
      <c r="AS1553" s="82"/>
      <c r="AT1553" s="82"/>
      <c r="AU1553" s="82"/>
    </row>
    <row r="1554" spans="1:47" s="47" customFormat="1">
      <c r="A1554" s="76"/>
      <c r="O1554" s="82"/>
      <c r="P1554" s="82"/>
      <c r="Q1554" s="82"/>
      <c r="R1554" s="82"/>
      <c r="S1554" s="82"/>
      <c r="T1554" s="82"/>
      <c r="U1554" s="82"/>
      <c r="V1554" s="82"/>
      <c r="W1554" s="82"/>
      <c r="X1554" s="82"/>
      <c r="Y1554" s="82"/>
      <c r="Z1554" s="82"/>
      <c r="AA1554" s="82"/>
      <c r="AB1554" s="82"/>
      <c r="AC1554" s="82"/>
      <c r="AD1554" s="82"/>
      <c r="AE1554" s="82"/>
      <c r="AF1554" s="82"/>
      <c r="AG1554" s="82"/>
      <c r="AH1554" s="82"/>
      <c r="AI1554" s="82"/>
      <c r="AJ1554" s="82"/>
      <c r="AK1554" s="82"/>
      <c r="AL1554" s="82"/>
      <c r="AM1554" s="82"/>
      <c r="AN1554" s="82"/>
      <c r="AO1554" s="82"/>
      <c r="AP1554" s="82"/>
      <c r="AQ1554" s="82"/>
      <c r="AR1554" s="82"/>
      <c r="AS1554" s="82"/>
      <c r="AT1554" s="82"/>
      <c r="AU1554" s="82"/>
    </row>
    <row r="1555" spans="1:47" s="47" customFormat="1">
      <c r="A1555" s="76"/>
      <c r="O1555" s="82"/>
      <c r="P1555" s="82"/>
      <c r="Q1555" s="82"/>
      <c r="R1555" s="82"/>
      <c r="S1555" s="82"/>
      <c r="T1555" s="82"/>
      <c r="U1555" s="82"/>
      <c r="V1555" s="82"/>
      <c r="W1555" s="82"/>
      <c r="X1555" s="82"/>
      <c r="Y1555" s="82"/>
      <c r="Z1555" s="82"/>
      <c r="AA1555" s="82"/>
      <c r="AB1555" s="82"/>
      <c r="AC1555" s="82"/>
      <c r="AD1555" s="82"/>
      <c r="AE1555" s="82"/>
      <c r="AF1555" s="82"/>
      <c r="AG1555" s="82"/>
      <c r="AH1555" s="82"/>
      <c r="AI1555" s="82"/>
      <c r="AJ1555" s="82"/>
      <c r="AK1555" s="82"/>
      <c r="AL1555" s="82"/>
      <c r="AM1555" s="82"/>
      <c r="AN1555" s="82"/>
      <c r="AO1555" s="82"/>
      <c r="AP1555" s="82"/>
      <c r="AQ1555" s="82"/>
      <c r="AR1555" s="82"/>
      <c r="AS1555" s="82"/>
      <c r="AT1555" s="82"/>
      <c r="AU1555" s="82"/>
    </row>
    <row r="1556" spans="1:47" s="47" customFormat="1">
      <c r="A1556" s="76"/>
      <c r="O1556" s="82"/>
      <c r="P1556" s="82"/>
      <c r="Q1556" s="82"/>
      <c r="R1556" s="82"/>
      <c r="S1556" s="82"/>
      <c r="T1556" s="82"/>
      <c r="U1556" s="82"/>
      <c r="V1556" s="82"/>
      <c r="W1556" s="82"/>
      <c r="X1556" s="82"/>
      <c r="Y1556" s="82"/>
      <c r="Z1556" s="82"/>
      <c r="AA1556" s="82"/>
      <c r="AB1556" s="82"/>
      <c r="AC1556" s="82"/>
      <c r="AD1556" s="82"/>
      <c r="AE1556" s="82"/>
      <c r="AF1556" s="82"/>
      <c r="AG1556" s="82"/>
      <c r="AH1556" s="82"/>
      <c r="AI1556" s="82"/>
      <c r="AJ1556" s="82"/>
      <c r="AK1556" s="82"/>
      <c r="AL1556" s="82"/>
      <c r="AM1556" s="82"/>
      <c r="AN1556" s="82"/>
      <c r="AO1556" s="82"/>
      <c r="AP1556" s="82"/>
      <c r="AQ1556" s="82"/>
      <c r="AR1556" s="82"/>
      <c r="AS1556" s="82"/>
      <c r="AT1556" s="82"/>
      <c r="AU1556" s="82"/>
    </row>
    <row r="1557" spans="1:47" s="47" customFormat="1">
      <c r="A1557" s="76"/>
      <c r="O1557" s="82"/>
      <c r="P1557" s="82"/>
      <c r="Q1557" s="82"/>
      <c r="R1557" s="82"/>
      <c r="S1557" s="82"/>
      <c r="T1557" s="82"/>
      <c r="U1557" s="82"/>
      <c r="V1557" s="82"/>
      <c r="W1557" s="82"/>
      <c r="X1557" s="82"/>
      <c r="Y1557" s="82"/>
      <c r="Z1557" s="82"/>
      <c r="AA1557" s="82"/>
      <c r="AB1557" s="82"/>
      <c r="AC1557" s="82"/>
      <c r="AD1557" s="82"/>
      <c r="AE1557" s="82"/>
      <c r="AF1557" s="82"/>
      <c r="AG1557" s="82"/>
      <c r="AH1557" s="82"/>
      <c r="AI1557" s="82"/>
      <c r="AJ1557" s="82"/>
      <c r="AK1557" s="82"/>
      <c r="AL1557" s="82"/>
      <c r="AM1557" s="82"/>
      <c r="AN1557" s="82"/>
      <c r="AO1557" s="82"/>
      <c r="AP1557" s="82"/>
      <c r="AQ1557" s="82"/>
      <c r="AR1557" s="82"/>
      <c r="AS1557" s="82"/>
      <c r="AT1557" s="82"/>
      <c r="AU1557" s="82"/>
    </row>
    <row r="1558" spans="1:47" s="47" customFormat="1">
      <c r="A1558" s="76"/>
      <c r="O1558" s="82"/>
      <c r="P1558" s="82"/>
      <c r="Q1558" s="82"/>
      <c r="R1558" s="82"/>
      <c r="S1558" s="82"/>
      <c r="T1558" s="82"/>
      <c r="U1558" s="82"/>
      <c r="V1558" s="82"/>
      <c r="W1558" s="82"/>
      <c r="X1558" s="82"/>
      <c r="Y1558" s="82"/>
      <c r="Z1558" s="82"/>
      <c r="AA1558" s="82"/>
      <c r="AB1558" s="82"/>
      <c r="AC1558" s="82"/>
      <c r="AD1558" s="82"/>
      <c r="AE1558" s="82"/>
      <c r="AF1558" s="82"/>
      <c r="AG1558" s="82"/>
      <c r="AH1558" s="82"/>
      <c r="AI1558" s="82"/>
      <c r="AJ1558" s="82"/>
      <c r="AK1558" s="82"/>
      <c r="AL1558" s="82"/>
      <c r="AM1558" s="82"/>
      <c r="AN1558" s="82"/>
      <c r="AO1558" s="82"/>
      <c r="AP1558" s="82"/>
      <c r="AQ1558" s="82"/>
      <c r="AR1558" s="82"/>
      <c r="AS1558" s="82"/>
      <c r="AT1558" s="82"/>
      <c r="AU1558" s="82"/>
    </row>
    <row r="1559" spans="1:47" s="47" customFormat="1">
      <c r="A1559" s="76"/>
      <c r="O1559" s="82"/>
      <c r="P1559" s="82"/>
      <c r="Q1559" s="82"/>
      <c r="R1559" s="82"/>
      <c r="S1559" s="82"/>
      <c r="T1559" s="82"/>
      <c r="U1559" s="82"/>
      <c r="V1559" s="82"/>
      <c r="W1559" s="82"/>
      <c r="X1559" s="82"/>
      <c r="Y1559" s="82"/>
      <c r="Z1559" s="82"/>
      <c r="AA1559" s="82"/>
      <c r="AB1559" s="82"/>
      <c r="AC1559" s="82"/>
      <c r="AD1559" s="82"/>
      <c r="AE1559" s="82"/>
      <c r="AF1559" s="82"/>
      <c r="AG1559" s="82"/>
      <c r="AH1559" s="82"/>
      <c r="AI1559" s="82"/>
      <c r="AJ1559" s="82"/>
      <c r="AK1559" s="82"/>
      <c r="AL1559" s="82"/>
      <c r="AM1559" s="82"/>
      <c r="AN1559" s="82"/>
      <c r="AO1559" s="82"/>
      <c r="AP1559" s="82"/>
      <c r="AQ1559" s="82"/>
      <c r="AR1559" s="82"/>
      <c r="AS1559" s="82"/>
      <c r="AT1559" s="82"/>
      <c r="AU1559" s="82"/>
    </row>
    <row r="1560" spans="1:47" s="47" customFormat="1">
      <c r="A1560" s="76"/>
      <c r="O1560" s="82"/>
      <c r="P1560" s="82"/>
      <c r="Q1560" s="82"/>
      <c r="R1560" s="82"/>
      <c r="S1560" s="82"/>
      <c r="T1560" s="82"/>
      <c r="U1560" s="82"/>
      <c r="V1560" s="82"/>
      <c r="W1560" s="82"/>
      <c r="X1560" s="82"/>
      <c r="Y1560" s="82"/>
      <c r="Z1560" s="82"/>
      <c r="AA1560" s="82"/>
      <c r="AB1560" s="82"/>
      <c r="AC1560" s="82"/>
      <c r="AD1560" s="82"/>
      <c r="AE1560" s="82"/>
      <c r="AF1560" s="82"/>
      <c r="AG1560" s="82"/>
      <c r="AH1560" s="82"/>
      <c r="AI1560" s="82"/>
      <c r="AJ1560" s="82"/>
      <c r="AK1560" s="82"/>
      <c r="AL1560" s="82"/>
      <c r="AM1560" s="82"/>
      <c r="AN1560" s="82"/>
      <c r="AO1560" s="82"/>
      <c r="AP1560" s="82"/>
      <c r="AQ1560" s="82"/>
      <c r="AR1560" s="82"/>
      <c r="AS1560" s="82"/>
      <c r="AT1560" s="82"/>
      <c r="AU1560" s="82"/>
    </row>
    <row r="1561" spans="1:47" s="47" customFormat="1">
      <c r="A1561" s="76"/>
      <c r="O1561" s="82"/>
      <c r="P1561" s="82"/>
      <c r="Q1561" s="82"/>
      <c r="R1561" s="82"/>
      <c r="S1561" s="82"/>
      <c r="T1561" s="82"/>
      <c r="U1561" s="82"/>
      <c r="V1561" s="82"/>
      <c r="W1561" s="82"/>
      <c r="X1561" s="82"/>
      <c r="Y1561" s="82"/>
      <c r="Z1561" s="82"/>
      <c r="AA1561" s="82"/>
      <c r="AB1561" s="82"/>
      <c r="AC1561" s="82"/>
      <c r="AD1561" s="82"/>
      <c r="AE1561" s="82"/>
      <c r="AF1561" s="82"/>
      <c r="AG1561" s="82"/>
      <c r="AH1561" s="82"/>
      <c r="AI1561" s="82"/>
      <c r="AJ1561" s="82"/>
      <c r="AK1561" s="82"/>
      <c r="AL1561" s="82"/>
      <c r="AM1561" s="82"/>
      <c r="AN1561" s="82"/>
      <c r="AO1561" s="82"/>
      <c r="AP1561" s="82"/>
      <c r="AQ1561" s="82"/>
      <c r="AR1561" s="82"/>
      <c r="AS1561" s="82"/>
      <c r="AT1561" s="82"/>
      <c r="AU1561" s="82"/>
    </row>
    <row r="1562" spans="1:47" s="47" customFormat="1">
      <c r="A1562" s="76"/>
      <c r="O1562" s="82"/>
      <c r="P1562" s="82"/>
      <c r="Q1562" s="82"/>
      <c r="R1562" s="82"/>
      <c r="S1562" s="82"/>
      <c r="T1562" s="82"/>
      <c r="U1562" s="82"/>
      <c r="V1562" s="82"/>
      <c r="W1562" s="82"/>
      <c r="X1562" s="82"/>
      <c r="Y1562" s="82"/>
      <c r="Z1562" s="82"/>
      <c r="AA1562" s="82"/>
      <c r="AB1562" s="82"/>
      <c r="AC1562" s="82"/>
      <c r="AD1562" s="82"/>
      <c r="AE1562" s="82"/>
      <c r="AF1562" s="82"/>
      <c r="AG1562" s="82"/>
      <c r="AH1562" s="82"/>
      <c r="AI1562" s="82"/>
      <c r="AJ1562" s="82"/>
      <c r="AK1562" s="82"/>
      <c r="AL1562" s="82"/>
      <c r="AM1562" s="82"/>
      <c r="AN1562" s="82"/>
      <c r="AO1562" s="82"/>
      <c r="AP1562" s="82"/>
      <c r="AQ1562" s="82"/>
      <c r="AR1562" s="82"/>
      <c r="AS1562" s="82"/>
      <c r="AT1562" s="82"/>
      <c r="AU1562" s="82"/>
    </row>
    <row r="1563" spans="1:47" s="47" customFormat="1">
      <c r="A1563" s="76"/>
      <c r="O1563" s="82"/>
      <c r="P1563" s="82"/>
      <c r="Q1563" s="82"/>
      <c r="R1563" s="82"/>
      <c r="S1563" s="82"/>
      <c r="T1563" s="82"/>
      <c r="U1563" s="82"/>
      <c r="V1563" s="82"/>
      <c r="W1563" s="82"/>
      <c r="X1563" s="82"/>
      <c r="Y1563" s="82"/>
      <c r="Z1563" s="82"/>
      <c r="AA1563" s="82"/>
      <c r="AB1563" s="82"/>
      <c r="AC1563" s="82"/>
      <c r="AD1563" s="82"/>
      <c r="AE1563" s="82"/>
      <c r="AF1563" s="82"/>
      <c r="AG1563" s="82"/>
      <c r="AH1563" s="82"/>
      <c r="AI1563" s="82"/>
      <c r="AJ1563" s="82"/>
      <c r="AK1563" s="82"/>
      <c r="AL1563" s="82"/>
      <c r="AM1563" s="82"/>
      <c r="AN1563" s="82"/>
      <c r="AO1563" s="82"/>
      <c r="AP1563" s="82"/>
      <c r="AQ1563" s="82"/>
      <c r="AR1563" s="82"/>
      <c r="AS1563" s="82"/>
      <c r="AT1563" s="82"/>
      <c r="AU1563" s="82"/>
    </row>
    <row r="1564" spans="1:47" s="47" customFormat="1">
      <c r="A1564" s="76"/>
      <c r="O1564" s="82"/>
      <c r="P1564" s="82"/>
      <c r="Q1564" s="82"/>
      <c r="R1564" s="82"/>
      <c r="S1564" s="82"/>
      <c r="T1564" s="82"/>
      <c r="U1564" s="82"/>
      <c r="V1564" s="82"/>
      <c r="W1564" s="82"/>
      <c r="X1564" s="82"/>
      <c r="Y1564" s="82"/>
      <c r="Z1564" s="82"/>
      <c r="AA1564" s="82"/>
      <c r="AB1564" s="82"/>
      <c r="AC1564" s="82"/>
      <c r="AD1564" s="82"/>
      <c r="AE1564" s="82"/>
      <c r="AF1564" s="82"/>
      <c r="AG1564" s="82"/>
      <c r="AH1564" s="82"/>
      <c r="AI1564" s="82"/>
      <c r="AJ1564" s="82"/>
      <c r="AK1564" s="82"/>
      <c r="AL1564" s="82"/>
      <c r="AM1564" s="82"/>
      <c r="AN1564" s="82"/>
      <c r="AO1564" s="82"/>
      <c r="AP1564" s="82"/>
      <c r="AQ1564" s="82"/>
      <c r="AR1564" s="82"/>
      <c r="AS1564" s="82"/>
      <c r="AT1564" s="82"/>
      <c r="AU1564" s="82"/>
    </row>
    <row r="1565" spans="1:47" s="47" customFormat="1">
      <c r="A1565" s="76"/>
      <c r="O1565" s="82"/>
      <c r="P1565" s="82"/>
      <c r="Q1565" s="82"/>
      <c r="R1565" s="82"/>
      <c r="S1565" s="82"/>
      <c r="T1565" s="82"/>
      <c r="U1565" s="82"/>
      <c r="V1565" s="82"/>
      <c r="W1565" s="82"/>
      <c r="X1565" s="82"/>
      <c r="Y1565" s="82"/>
      <c r="Z1565" s="82"/>
      <c r="AA1565" s="82"/>
      <c r="AB1565" s="82"/>
      <c r="AC1565" s="82"/>
      <c r="AD1565" s="82"/>
      <c r="AE1565" s="82"/>
      <c r="AF1565" s="82"/>
      <c r="AG1565" s="82"/>
      <c r="AH1565" s="82"/>
      <c r="AI1565" s="82"/>
      <c r="AJ1565" s="82"/>
      <c r="AK1565" s="82"/>
      <c r="AL1565" s="82"/>
      <c r="AM1565" s="82"/>
      <c r="AN1565" s="82"/>
      <c r="AO1565" s="82"/>
      <c r="AP1565" s="82"/>
      <c r="AQ1565" s="82"/>
      <c r="AR1565" s="82"/>
      <c r="AS1565" s="82"/>
      <c r="AT1565" s="82"/>
      <c r="AU1565" s="82"/>
    </row>
    <row r="1566" spans="1:47" s="47" customFormat="1">
      <c r="A1566" s="76"/>
      <c r="O1566" s="82"/>
      <c r="P1566" s="82"/>
      <c r="Q1566" s="82"/>
      <c r="R1566" s="82"/>
      <c r="S1566" s="82"/>
      <c r="T1566" s="82"/>
      <c r="U1566" s="82"/>
      <c r="V1566" s="82"/>
      <c r="W1566" s="82"/>
      <c r="X1566" s="82"/>
      <c r="Y1566" s="82"/>
      <c r="Z1566" s="82"/>
      <c r="AA1566" s="82"/>
      <c r="AB1566" s="82"/>
      <c r="AC1566" s="82"/>
      <c r="AD1566" s="82"/>
      <c r="AE1566" s="82"/>
      <c r="AF1566" s="82"/>
      <c r="AG1566" s="82"/>
      <c r="AH1566" s="82"/>
      <c r="AI1566" s="82"/>
      <c r="AJ1566" s="82"/>
      <c r="AK1566" s="82"/>
      <c r="AL1566" s="82"/>
      <c r="AM1566" s="82"/>
      <c r="AN1566" s="82"/>
      <c r="AO1566" s="82"/>
      <c r="AP1566" s="82"/>
      <c r="AQ1566" s="82"/>
      <c r="AR1566" s="82"/>
      <c r="AS1566" s="82"/>
      <c r="AT1566" s="82"/>
      <c r="AU1566" s="82"/>
    </row>
    <row r="1567" spans="1:47" s="47" customFormat="1">
      <c r="A1567" s="76"/>
      <c r="O1567" s="82"/>
      <c r="P1567" s="82"/>
      <c r="Q1567" s="82"/>
      <c r="R1567" s="82"/>
      <c r="S1567" s="82"/>
      <c r="T1567" s="82"/>
      <c r="U1567" s="82"/>
      <c r="V1567" s="82"/>
      <c r="W1567" s="82"/>
      <c r="X1567" s="82"/>
      <c r="Y1567" s="82"/>
      <c r="Z1567" s="82"/>
      <c r="AA1567" s="82"/>
      <c r="AB1567" s="82"/>
      <c r="AC1567" s="82"/>
      <c r="AD1567" s="82"/>
      <c r="AE1567" s="82"/>
      <c r="AF1567" s="82"/>
      <c r="AG1567" s="82"/>
      <c r="AH1567" s="82"/>
      <c r="AI1567" s="82"/>
      <c r="AJ1567" s="82"/>
      <c r="AK1567" s="82"/>
      <c r="AL1567" s="82"/>
      <c r="AM1567" s="82"/>
      <c r="AN1567" s="82"/>
      <c r="AO1567" s="82"/>
      <c r="AP1567" s="82"/>
      <c r="AQ1567" s="82"/>
      <c r="AR1567" s="82"/>
      <c r="AS1567" s="82"/>
      <c r="AT1567" s="82"/>
      <c r="AU1567" s="82"/>
    </row>
    <row r="1568" spans="1:47" s="47" customFormat="1">
      <c r="A1568" s="76"/>
      <c r="O1568" s="82"/>
      <c r="P1568" s="82"/>
      <c r="Q1568" s="82"/>
      <c r="R1568" s="82"/>
      <c r="S1568" s="82"/>
      <c r="T1568" s="82"/>
      <c r="U1568" s="82"/>
      <c r="V1568" s="82"/>
      <c r="W1568" s="82"/>
      <c r="X1568" s="82"/>
      <c r="Y1568" s="82"/>
      <c r="Z1568" s="82"/>
      <c r="AA1568" s="82"/>
      <c r="AB1568" s="82"/>
      <c r="AC1568" s="82"/>
      <c r="AD1568" s="82"/>
      <c r="AE1568" s="82"/>
      <c r="AF1568" s="82"/>
      <c r="AG1568" s="82"/>
      <c r="AH1568" s="82"/>
      <c r="AI1568" s="82"/>
      <c r="AJ1568" s="82"/>
      <c r="AK1568" s="82"/>
      <c r="AL1568" s="82"/>
      <c r="AM1568" s="82"/>
      <c r="AN1568" s="82"/>
      <c r="AO1568" s="82"/>
      <c r="AP1568" s="82"/>
      <c r="AQ1568" s="82"/>
      <c r="AR1568" s="82"/>
      <c r="AS1568" s="82"/>
      <c r="AT1568" s="82"/>
      <c r="AU1568" s="82"/>
    </row>
    <row r="1569" spans="1:47" s="47" customFormat="1">
      <c r="A1569" s="76"/>
      <c r="O1569" s="82"/>
      <c r="P1569" s="82"/>
      <c r="Q1569" s="82"/>
      <c r="R1569" s="82"/>
      <c r="S1569" s="82"/>
      <c r="T1569" s="82"/>
      <c r="U1569" s="82"/>
      <c r="V1569" s="82"/>
      <c r="W1569" s="82"/>
      <c r="X1569" s="82"/>
      <c r="Y1569" s="82"/>
      <c r="Z1569" s="82"/>
      <c r="AA1569" s="82"/>
      <c r="AB1569" s="82"/>
      <c r="AC1569" s="82"/>
      <c r="AD1569" s="82"/>
      <c r="AE1569" s="82"/>
      <c r="AF1569" s="82"/>
      <c r="AG1569" s="82"/>
      <c r="AH1569" s="82"/>
      <c r="AI1569" s="82"/>
      <c r="AJ1569" s="82"/>
      <c r="AK1569" s="82"/>
      <c r="AL1569" s="82"/>
      <c r="AM1569" s="82"/>
      <c r="AN1569" s="82"/>
      <c r="AO1569" s="82"/>
      <c r="AP1569" s="82"/>
      <c r="AQ1569" s="82"/>
      <c r="AR1569" s="82"/>
      <c r="AS1569" s="82"/>
      <c r="AT1569" s="82"/>
      <c r="AU1569" s="82"/>
    </row>
    <row r="1570" spans="1:47" s="47" customFormat="1">
      <c r="A1570" s="76"/>
      <c r="O1570" s="82"/>
      <c r="P1570" s="82"/>
      <c r="Q1570" s="82"/>
      <c r="R1570" s="82"/>
      <c r="S1570" s="82"/>
      <c r="T1570" s="82"/>
      <c r="U1570" s="82"/>
      <c r="V1570" s="82"/>
      <c r="W1570" s="82"/>
      <c r="X1570" s="82"/>
      <c r="Y1570" s="82"/>
      <c r="Z1570" s="82"/>
      <c r="AA1570" s="82"/>
      <c r="AB1570" s="82"/>
      <c r="AC1570" s="82"/>
      <c r="AD1570" s="82"/>
      <c r="AE1570" s="82"/>
      <c r="AF1570" s="82"/>
      <c r="AG1570" s="82"/>
      <c r="AH1570" s="82"/>
      <c r="AI1570" s="82"/>
      <c r="AJ1570" s="82"/>
      <c r="AK1570" s="82"/>
      <c r="AL1570" s="82"/>
      <c r="AM1570" s="82"/>
      <c r="AN1570" s="82"/>
      <c r="AO1570" s="82"/>
      <c r="AP1570" s="82"/>
      <c r="AQ1570" s="82"/>
      <c r="AR1570" s="82"/>
      <c r="AS1570" s="82"/>
      <c r="AT1570" s="82"/>
      <c r="AU1570" s="82"/>
    </row>
    <row r="1571" spans="1:47" s="47" customFormat="1">
      <c r="A1571" s="76"/>
      <c r="O1571" s="82"/>
      <c r="P1571" s="82"/>
      <c r="Q1571" s="82"/>
      <c r="R1571" s="82"/>
      <c r="S1571" s="82"/>
      <c r="T1571" s="82"/>
      <c r="U1571" s="82"/>
      <c r="V1571" s="82"/>
      <c r="W1571" s="82"/>
      <c r="X1571" s="82"/>
      <c r="Y1571" s="82"/>
      <c r="Z1571" s="82"/>
      <c r="AA1571" s="82"/>
      <c r="AB1571" s="82"/>
      <c r="AC1571" s="82"/>
      <c r="AD1571" s="82"/>
      <c r="AE1571" s="82"/>
      <c r="AF1571" s="82"/>
      <c r="AG1571" s="82"/>
      <c r="AH1571" s="82"/>
      <c r="AI1571" s="82"/>
      <c r="AJ1571" s="82"/>
      <c r="AK1571" s="82"/>
      <c r="AL1571" s="82"/>
      <c r="AM1571" s="82"/>
      <c r="AN1571" s="82"/>
      <c r="AO1571" s="82"/>
      <c r="AP1571" s="82"/>
      <c r="AQ1571" s="82"/>
      <c r="AR1571" s="82"/>
      <c r="AS1571" s="82"/>
      <c r="AT1571" s="82"/>
      <c r="AU1571" s="82"/>
    </row>
    <row r="1572" spans="1:47" s="47" customFormat="1">
      <c r="A1572" s="76"/>
      <c r="O1572" s="82"/>
      <c r="P1572" s="82"/>
      <c r="Q1572" s="82"/>
      <c r="R1572" s="82"/>
      <c r="S1572" s="82"/>
      <c r="T1572" s="82"/>
      <c r="U1572" s="82"/>
      <c r="V1572" s="82"/>
      <c r="W1572" s="82"/>
      <c r="X1572" s="82"/>
      <c r="Y1572" s="82"/>
      <c r="Z1572" s="82"/>
      <c r="AA1572" s="82"/>
      <c r="AB1572" s="82"/>
      <c r="AC1572" s="82"/>
      <c r="AD1572" s="82"/>
      <c r="AE1572" s="82"/>
      <c r="AF1572" s="82"/>
      <c r="AG1572" s="82"/>
      <c r="AH1572" s="82"/>
      <c r="AI1572" s="82"/>
      <c r="AJ1572" s="82"/>
      <c r="AK1572" s="82"/>
      <c r="AL1572" s="82"/>
      <c r="AM1572" s="82"/>
      <c r="AN1572" s="82"/>
      <c r="AO1572" s="82"/>
      <c r="AP1572" s="82"/>
      <c r="AQ1572" s="82"/>
      <c r="AR1572" s="82"/>
      <c r="AS1572" s="82"/>
      <c r="AT1572" s="82"/>
      <c r="AU1572" s="82"/>
    </row>
    <row r="1573" spans="1:47" s="47" customFormat="1">
      <c r="A1573" s="76"/>
      <c r="O1573" s="82"/>
      <c r="P1573" s="82"/>
      <c r="Q1573" s="82"/>
      <c r="R1573" s="82"/>
      <c r="S1573" s="82"/>
      <c r="T1573" s="82"/>
      <c r="U1573" s="82"/>
      <c r="V1573" s="82"/>
      <c r="W1573" s="82"/>
      <c r="X1573" s="82"/>
      <c r="Y1573" s="82"/>
      <c r="Z1573" s="82"/>
      <c r="AA1573" s="82"/>
      <c r="AB1573" s="82"/>
      <c r="AC1573" s="82"/>
      <c r="AD1573" s="82"/>
      <c r="AE1573" s="82"/>
      <c r="AF1573" s="82"/>
      <c r="AG1573" s="82"/>
      <c r="AH1573" s="82"/>
      <c r="AI1573" s="82"/>
      <c r="AJ1573" s="82"/>
      <c r="AK1573" s="82"/>
      <c r="AL1573" s="82"/>
      <c r="AM1573" s="82"/>
      <c r="AN1573" s="82"/>
      <c r="AO1573" s="82"/>
      <c r="AP1573" s="82"/>
      <c r="AQ1573" s="82"/>
      <c r="AR1573" s="82"/>
      <c r="AS1573" s="82"/>
      <c r="AT1573" s="82"/>
      <c r="AU1573" s="82"/>
    </row>
    <row r="1574" spans="1:47" s="47" customFormat="1">
      <c r="A1574" s="76"/>
      <c r="O1574" s="82"/>
      <c r="P1574" s="82"/>
      <c r="Q1574" s="82"/>
      <c r="R1574" s="82"/>
      <c r="S1574" s="82"/>
      <c r="T1574" s="82"/>
      <c r="U1574" s="82"/>
      <c r="V1574" s="82"/>
      <c r="W1574" s="82"/>
      <c r="X1574" s="82"/>
      <c r="Y1574" s="82"/>
      <c r="Z1574" s="82"/>
      <c r="AA1574" s="82"/>
      <c r="AB1574" s="82"/>
      <c r="AC1574" s="82"/>
      <c r="AD1574" s="82"/>
      <c r="AE1574" s="82"/>
      <c r="AF1574" s="82"/>
      <c r="AG1574" s="82"/>
      <c r="AH1574" s="82"/>
      <c r="AI1574" s="82"/>
      <c r="AJ1574" s="82"/>
      <c r="AK1574" s="82"/>
      <c r="AL1574" s="82"/>
      <c r="AM1574" s="82"/>
      <c r="AN1574" s="82"/>
      <c r="AO1574" s="82"/>
      <c r="AP1574" s="82"/>
      <c r="AQ1574" s="82"/>
      <c r="AR1574" s="82"/>
      <c r="AS1574" s="82"/>
      <c r="AT1574" s="82"/>
      <c r="AU1574" s="82"/>
    </row>
    <row r="1575" spans="1:47" s="47" customFormat="1">
      <c r="A1575" s="76"/>
      <c r="O1575" s="82"/>
      <c r="P1575" s="82"/>
      <c r="Q1575" s="82"/>
      <c r="R1575" s="82"/>
      <c r="S1575" s="82"/>
      <c r="T1575" s="82"/>
      <c r="U1575" s="82"/>
      <c r="V1575" s="82"/>
      <c r="W1575" s="82"/>
      <c r="X1575" s="82"/>
      <c r="Y1575" s="82"/>
      <c r="Z1575" s="82"/>
      <c r="AA1575" s="82"/>
      <c r="AB1575" s="82"/>
      <c r="AC1575" s="82"/>
      <c r="AD1575" s="82"/>
      <c r="AE1575" s="82"/>
      <c r="AF1575" s="82"/>
      <c r="AG1575" s="82"/>
      <c r="AH1575" s="82"/>
      <c r="AI1575" s="82"/>
      <c r="AJ1575" s="82"/>
      <c r="AK1575" s="82"/>
      <c r="AL1575" s="82"/>
      <c r="AM1575" s="82"/>
      <c r="AN1575" s="82"/>
      <c r="AO1575" s="82"/>
      <c r="AP1575" s="82"/>
      <c r="AQ1575" s="82"/>
      <c r="AR1575" s="82"/>
      <c r="AS1575" s="82"/>
      <c r="AT1575" s="82"/>
      <c r="AU1575" s="82"/>
    </row>
    <row r="1576" spans="1:47" s="47" customFormat="1">
      <c r="A1576" s="76"/>
      <c r="O1576" s="82"/>
      <c r="P1576" s="82"/>
      <c r="Q1576" s="82"/>
      <c r="R1576" s="82"/>
      <c r="S1576" s="82"/>
      <c r="T1576" s="82"/>
      <c r="U1576" s="82"/>
      <c r="V1576" s="82"/>
      <c r="W1576" s="82"/>
      <c r="X1576" s="82"/>
      <c r="Y1576" s="82"/>
      <c r="Z1576" s="82"/>
      <c r="AA1576" s="82"/>
      <c r="AB1576" s="82"/>
      <c r="AC1576" s="82"/>
      <c r="AD1576" s="82"/>
      <c r="AE1576" s="82"/>
      <c r="AF1576" s="82"/>
      <c r="AG1576" s="82"/>
      <c r="AH1576" s="82"/>
      <c r="AI1576" s="82"/>
      <c r="AJ1576" s="82"/>
      <c r="AK1576" s="82"/>
      <c r="AL1576" s="82"/>
      <c r="AM1576" s="82"/>
      <c r="AN1576" s="82"/>
      <c r="AO1576" s="82"/>
      <c r="AP1576" s="82"/>
      <c r="AQ1576" s="82"/>
      <c r="AR1576" s="82"/>
      <c r="AS1576" s="82"/>
      <c r="AT1576" s="82"/>
      <c r="AU1576" s="82"/>
    </row>
    <row r="1577" spans="1:47" s="47" customFormat="1">
      <c r="A1577" s="76"/>
      <c r="O1577" s="82"/>
      <c r="P1577" s="82"/>
      <c r="Q1577" s="82"/>
      <c r="R1577" s="82"/>
      <c r="S1577" s="82"/>
      <c r="T1577" s="82"/>
      <c r="U1577" s="82"/>
      <c r="V1577" s="82"/>
      <c r="W1577" s="82"/>
      <c r="X1577" s="82"/>
      <c r="Y1577" s="82"/>
      <c r="Z1577" s="82"/>
      <c r="AA1577" s="82"/>
      <c r="AB1577" s="82"/>
      <c r="AC1577" s="82"/>
      <c r="AD1577" s="82"/>
      <c r="AE1577" s="82"/>
      <c r="AF1577" s="82"/>
      <c r="AG1577" s="82"/>
      <c r="AH1577" s="82"/>
      <c r="AI1577" s="82"/>
      <c r="AJ1577" s="82"/>
      <c r="AK1577" s="82"/>
      <c r="AL1577" s="82"/>
      <c r="AM1577" s="82"/>
      <c r="AN1577" s="82"/>
      <c r="AO1577" s="82"/>
      <c r="AP1577" s="82"/>
      <c r="AQ1577" s="82"/>
      <c r="AR1577" s="82"/>
      <c r="AS1577" s="82"/>
      <c r="AT1577" s="82"/>
      <c r="AU1577" s="82"/>
    </row>
    <row r="1578" spans="1:47" s="47" customFormat="1">
      <c r="A1578" s="76"/>
      <c r="O1578" s="82"/>
      <c r="P1578" s="82"/>
      <c r="Q1578" s="82"/>
      <c r="R1578" s="82"/>
      <c r="S1578" s="82"/>
      <c r="T1578" s="82"/>
      <c r="U1578" s="82"/>
      <c r="V1578" s="82"/>
      <c r="W1578" s="82"/>
      <c r="X1578" s="82"/>
      <c r="Y1578" s="82"/>
      <c r="Z1578" s="82"/>
      <c r="AA1578" s="82"/>
      <c r="AB1578" s="82"/>
      <c r="AC1578" s="82"/>
      <c r="AD1578" s="82"/>
      <c r="AE1578" s="82"/>
      <c r="AF1578" s="82"/>
      <c r="AG1578" s="82"/>
      <c r="AH1578" s="82"/>
      <c r="AI1578" s="82"/>
      <c r="AJ1578" s="82"/>
      <c r="AK1578" s="82"/>
      <c r="AL1578" s="82"/>
      <c r="AM1578" s="82"/>
      <c r="AN1578" s="82"/>
      <c r="AO1578" s="82"/>
      <c r="AP1578" s="82"/>
      <c r="AQ1578" s="82"/>
      <c r="AR1578" s="82"/>
      <c r="AS1578" s="82"/>
      <c r="AT1578" s="82"/>
      <c r="AU1578" s="82"/>
    </row>
    <row r="1579" spans="1:47" s="47" customFormat="1">
      <c r="A1579" s="76"/>
      <c r="O1579" s="82"/>
      <c r="P1579" s="82"/>
      <c r="Q1579" s="82"/>
      <c r="R1579" s="82"/>
      <c r="S1579" s="82"/>
      <c r="T1579" s="82"/>
      <c r="U1579" s="82"/>
      <c r="V1579" s="82"/>
      <c r="W1579" s="82"/>
      <c r="X1579" s="82"/>
      <c r="Y1579" s="82"/>
      <c r="Z1579" s="82"/>
      <c r="AA1579" s="82"/>
      <c r="AB1579" s="82"/>
      <c r="AC1579" s="82"/>
      <c r="AD1579" s="82"/>
      <c r="AE1579" s="82"/>
      <c r="AF1579" s="82"/>
      <c r="AG1579" s="82"/>
      <c r="AH1579" s="82"/>
      <c r="AI1579" s="82"/>
      <c r="AJ1579" s="82"/>
      <c r="AK1579" s="82"/>
      <c r="AL1579" s="82"/>
      <c r="AM1579" s="82"/>
      <c r="AN1579" s="82"/>
      <c r="AO1579" s="82"/>
      <c r="AP1579" s="82"/>
      <c r="AQ1579" s="82"/>
      <c r="AR1579" s="82"/>
      <c r="AS1579" s="82"/>
      <c r="AT1579" s="82"/>
      <c r="AU1579" s="82"/>
    </row>
    <row r="1580" spans="1:47" s="47" customFormat="1">
      <c r="A1580" s="76"/>
      <c r="O1580" s="82"/>
      <c r="P1580" s="82"/>
      <c r="Q1580" s="82"/>
      <c r="R1580" s="82"/>
      <c r="S1580" s="82"/>
      <c r="T1580" s="82"/>
      <c r="U1580" s="82"/>
      <c r="V1580" s="82"/>
      <c r="W1580" s="82"/>
      <c r="X1580" s="82"/>
      <c r="Y1580" s="82"/>
      <c r="Z1580" s="82"/>
      <c r="AA1580" s="82"/>
      <c r="AB1580" s="82"/>
      <c r="AC1580" s="82"/>
      <c r="AD1580" s="82"/>
      <c r="AE1580" s="82"/>
      <c r="AF1580" s="82"/>
      <c r="AG1580" s="82"/>
      <c r="AH1580" s="82"/>
      <c r="AI1580" s="82"/>
      <c r="AJ1580" s="82"/>
      <c r="AK1580" s="82"/>
      <c r="AL1580" s="82"/>
      <c r="AM1580" s="82"/>
      <c r="AN1580" s="82"/>
      <c r="AO1580" s="82"/>
      <c r="AP1580" s="82"/>
      <c r="AQ1580" s="82"/>
      <c r="AR1580" s="82"/>
      <c r="AS1580" s="82"/>
      <c r="AT1580" s="82"/>
      <c r="AU1580" s="82"/>
    </row>
    <row r="1581" spans="1:47" s="47" customFormat="1">
      <c r="A1581" s="76"/>
      <c r="O1581" s="82"/>
      <c r="P1581" s="82"/>
      <c r="Q1581" s="82"/>
      <c r="R1581" s="82"/>
      <c r="S1581" s="82"/>
      <c r="T1581" s="82"/>
      <c r="U1581" s="82"/>
      <c r="V1581" s="82"/>
      <c r="W1581" s="82"/>
      <c r="X1581" s="82"/>
      <c r="Y1581" s="82"/>
      <c r="Z1581" s="82"/>
      <c r="AA1581" s="82"/>
      <c r="AB1581" s="82"/>
      <c r="AC1581" s="82"/>
      <c r="AD1581" s="82"/>
      <c r="AE1581" s="82"/>
      <c r="AF1581" s="82"/>
      <c r="AG1581" s="82"/>
      <c r="AH1581" s="82"/>
      <c r="AI1581" s="82"/>
      <c r="AJ1581" s="82"/>
      <c r="AK1581" s="82"/>
      <c r="AL1581" s="82"/>
      <c r="AM1581" s="82"/>
      <c r="AN1581" s="82"/>
      <c r="AO1581" s="82"/>
      <c r="AP1581" s="82"/>
      <c r="AQ1581" s="82"/>
      <c r="AR1581" s="82"/>
      <c r="AS1581" s="82"/>
      <c r="AT1581" s="82"/>
      <c r="AU1581" s="82"/>
    </row>
    <row r="1582" spans="1:47" s="47" customFormat="1">
      <c r="A1582" s="76"/>
      <c r="O1582" s="82"/>
      <c r="P1582" s="82"/>
      <c r="Q1582" s="82"/>
      <c r="R1582" s="82"/>
      <c r="S1582" s="82"/>
      <c r="T1582" s="82"/>
      <c r="U1582" s="82"/>
      <c r="V1582" s="82"/>
      <c r="W1582" s="82"/>
      <c r="X1582" s="82"/>
      <c r="Y1582" s="82"/>
      <c r="Z1582" s="82"/>
      <c r="AA1582" s="82"/>
      <c r="AB1582" s="82"/>
      <c r="AC1582" s="82"/>
      <c r="AD1582" s="82"/>
      <c r="AE1582" s="82"/>
      <c r="AF1582" s="82"/>
      <c r="AG1582" s="82"/>
      <c r="AH1582" s="82"/>
      <c r="AI1582" s="82"/>
      <c r="AJ1582" s="82"/>
      <c r="AK1582" s="82"/>
      <c r="AL1582" s="82"/>
      <c r="AM1582" s="82"/>
      <c r="AN1582" s="82"/>
      <c r="AO1582" s="82"/>
      <c r="AP1582" s="82"/>
      <c r="AQ1582" s="82"/>
      <c r="AR1582" s="82"/>
      <c r="AS1582" s="82"/>
      <c r="AT1582" s="82"/>
      <c r="AU1582" s="82"/>
    </row>
    <row r="1583" spans="1:47" s="47" customFormat="1">
      <c r="A1583" s="76"/>
      <c r="O1583" s="82"/>
      <c r="P1583" s="82"/>
      <c r="Q1583" s="82"/>
      <c r="R1583" s="82"/>
      <c r="S1583" s="82"/>
      <c r="T1583" s="82"/>
      <c r="U1583" s="82"/>
      <c r="V1583" s="82"/>
      <c r="W1583" s="82"/>
      <c r="X1583" s="82"/>
      <c r="Y1583" s="82"/>
      <c r="Z1583" s="82"/>
      <c r="AA1583" s="82"/>
      <c r="AB1583" s="82"/>
      <c r="AC1583" s="82"/>
      <c r="AD1583" s="82"/>
      <c r="AE1583" s="82"/>
      <c r="AF1583" s="82"/>
      <c r="AG1583" s="82"/>
      <c r="AH1583" s="82"/>
      <c r="AI1583" s="82"/>
      <c r="AJ1583" s="82"/>
      <c r="AK1583" s="82"/>
      <c r="AL1583" s="82"/>
      <c r="AM1583" s="82"/>
      <c r="AN1583" s="82"/>
      <c r="AO1583" s="82"/>
      <c r="AP1583" s="82"/>
      <c r="AQ1583" s="82"/>
      <c r="AR1583" s="82"/>
      <c r="AS1583" s="82"/>
      <c r="AT1583" s="82"/>
      <c r="AU1583" s="82"/>
    </row>
    <row r="1584" spans="1:47" s="47" customFormat="1">
      <c r="A1584" s="76"/>
      <c r="O1584" s="82"/>
      <c r="P1584" s="82"/>
      <c r="Q1584" s="82"/>
      <c r="R1584" s="82"/>
      <c r="S1584" s="82"/>
      <c r="T1584" s="82"/>
      <c r="U1584" s="82"/>
      <c r="V1584" s="82"/>
      <c r="W1584" s="82"/>
      <c r="X1584" s="82"/>
      <c r="Y1584" s="82"/>
      <c r="Z1584" s="82"/>
      <c r="AA1584" s="82"/>
      <c r="AB1584" s="82"/>
      <c r="AC1584" s="82"/>
      <c r="AD1584" s="82"/>
      <c r="AE1584" s="82"/>
      <c r="AF1584" s="82"/>
      <c r="AG1584" s="82"/>
      <c r="AH1584" s="82"/>
      <c r="AI1584" s="82"/>
      <c r="AJ1584" s="82"/>
      <c r="AK1584" s="82"/>
      <c r="AL1584" s="82"/>
      <c r="AM1584" s="82"/>
      <c r="AN1584" s="82"/>
      <c r="AO1584" s="82"/>
      <c r="AP1584" s="82"/>
      <c r="AQ1584" s="82"/>
      <c r="AR1584" s="82"/>
      <c r="AS1584" s="82"/>
      <c r="AT1584" s="82"/>
      <c r="AU1584" s="82"/>
    </row>
    <row r="1585" spans="1:47" s="47" customFormat="1">
      <c r="A1585" s="76"/>
      <c r="O1585" s="82"/>
      <c r="P1585" s="82"/>
      <c r="Q1585" s="82"/>
      <c r="R1585" s="82"/>
      <c r="S1585" s="82"/>
      <c r="T1585" s="82"/>
      <c r="U1585" s="82"/>
      <c r="V1585" s="82"/>
      <c r="W1585" s="82"/>
      <c r="X1585" s="82"/>
      <c r="Y1585" s="82"/>
      <c r="Z1585" s="82"/>
      <c r="AA1585" s="82"/>
      <c r="AB1585" s="82"/>
      <c r="AC1585" s="82"/>
      <c r="AD1585" s="82"/>
      <c r="AE1585" s="82"/>
      <c r="AF1585" s="82"/>
      <c r="AG1585" s="82"/>
      <c r="AH1585" s="82"/>
      <c r="AI1585" s="82"/>
      <c r="AJ1585" s="82"/>
      <c r="AK1585" s="82"/>
      <c r="AL1585" s="82"/>
      <c r="AM1585" s="82"/>
      <c r="AN1585" s="82"/>
      <c r="AO1585" s="82"/>
      <c r="AP1585" s="82"/>
      <c r="AQ1585" s="82"/>
      <c r="AR1585" s="82"/>
      <c r="AS1585" s="82"/>
      <c r="AT1585" s="82"/>
      <c r="AU1585" s="82"/>
    </row>
    <row r="1586" spans="1:47" s="47" customFormat="1">
      <c r="A1586" s="76"/>
      <c r="O1586" s="82"/>
      <c r="P1586" s="82"/>
      <c r="Q1586" s="82"/>
      <c r="R1586" s="82"/>
      <c r="S1586" s="82"/>
      <c r="T1586" s="82"/>
      <c r="U1586" s="82"/>
      <c r="V1586" s="82"/>
      <c r="W1586" s="82"/>
      <c r="X1586" s="82"/>
      <c r="Y1586" s="82"/>
      <c r="Z1586" s="82"/>
      <c r="AA1586" s="82"/>
      <c r="AB1586" s="82"/>
      <c r="AC1586" s="82"/>
      <c r="AD1586" s="82"/>
      <c r="AE1586" s="82"/>
      <c r="AF1586" s="82"/>
      <c r="AG1586" s="82"/>
      <c r="AH1586" s="82"/>
      <c r="AI1586" s="82"/>
      <c r="AJ1586" s="82"/>
      <c r="AK1586" s="82"/>
      <c r="AL1586" s="82"/>
      <c r="AM1586" s="82"/>
      <c r="AN1586" s="82"/>
      <c r="AO1586" s="82"/>
      <c r="AP1586" s="82"/>
      <c r="AQ1586" s="82"/>
      <c r="AR1586" s="82"/>
      <c r="AS1586" s="82"/>
      <c r="AT1586" s="82"/>
      <c r="AU1586" s="82"/>
    </row>
    <row r="1587" spans="1:47" s="47" customFormat="1">
      <c r="A1587" s="76"/>
      <c r="O1587" s="82"/>
      <c r="P1587" s="82"/>
      <c r="Q1587" s="82"/>
      <c r="R1587" s="82"/>
      <c r="S1587" s="82"/>
      <c r="T1587" s="82"/>
      <c r="U1587" s="82"/>
      <c r="V1587" s="82"/>
      <c r="W1587" s="82"/>
      <c r="X1587" s="82"/>
      <c r="Y1587" s="82"/>
      <c r="Z1587" s="82"/>
      <c r="AA1587" s="82"/>
      <c r="AB1587" s="82"/>
      <c r="AC1587" s="82"/>
      <c r="AD1587" s="82"/>
      <c r="AE1587" s="82"/>
      <c r="AF1587" s="82"/>
      <c r="AG1587" s="82"/>
      <c r="AH1587" s="82"/>
      <c r="AI1587" s="82"/>
      <c r="AJ1587" s="82"/>
      <c r="AK1587" s="82"/>
      <c r="AL1587" s="82"/>
      <c r="AM1587" s="82"/>
      <c r="AN1587" s="82"/>
      <c r="AO1587" s="82"/>
      <c r="AP1587" s="82"/>
      <c r="AQ1587" s="82"/>
      <c r="AR1587" s="82"/>
      <c r="AS1587" s="82"/>
      <c r="AT1587" s="82"/>
      <c r="AU1587" s="82"/>
    </row>
    <row r="1588" spans="1:47" s="47" customFormat="1">
      <c r="A1588" s="76"/>
      <c r="O1588" s="82"/>
      <c r="P1588" s="82"/>
      <c r="Q1588" s="82"/>
      <c r="R1588" s="82"/>
      <c r="S1588" s="82"/>
      <c r="T1588" s="82"/>
      <c r="U1588" s="82"/>
      <c r="V1588" s="82"/>
      <c r="W1588" s="82"/>
      <c r="X1588" s="82"/>
      <c r="Y1588" s="82"/>
      <c r="Z1588" s="82"/>
      <c r="AA1588" s="82"/>
      <c r="AB1588" s="82"/>
      <c r="AC1588" s="82"/>
      <c r="AD1588" s="82"/>
      <c r="AE1588" s="82"/>
      <c r="AF1588" s="82"/>
      <c r="AG1588" s="82"/>
      <c r="AH1588" s="82"/>
      <c r="AI1588" s="82"/>
      <c r="AJ1588" s="82"/>
      <c r="AK1588" s="82"/>
      <c r="AL1588" s="82"/>
      <c r="AM1588" s="82"/>
      <c r="AN1588" s="82"/>
      <c r="AO1588" s="82"/>
      <c r="AP1588" s="82"/>
      <c r="AQ1588" s="82"/>
      <c r="AR1588" s="82"/>
      <c r="AS1588" s="82"/>
      <c r="AT1588" s="82"/>
      <c r="AU1588" s="82"/>
    </row>
    <row r="1589" spans="1:47" s="47" customFormat="1">
      <c r="A1589" s="76"/>
      <c r="O1589" s="82"/>
      <c r="P1589" s="82"/>
      <c r="Q1589" s="82"/>
      <c r="R1589" s="82"/>
      <c r="S1589" s="82"/>
      <c r="T1589" s="82"/>
      <c r="U1589" s="82"/>
      <c r="V1589" s="82"/>
      <c r="W1589" s="82"/>
      <c r="X1589" s="82"/>
      <c r="Y1589" s="82"/>
      <c r="Z1589" s="82"/>
      <c r="AA1589" s="82"/>
      <c r="AB1589" s="82"/>
      <c r="AC1589" s="82"/>
      <c r="AD1589" s="82"/>
      <c r="AE1589" s="82"/>
      <c r="AF1589" s="82"/>
      <c r="AG1589" s="82"/>
      <c r="AH1589" s="82"/>
      <c r="AI1589" s="82"/>
      <c r="AJ1589" s="82"/>
      <c r="AK1589" s="82"/>
      <c r="AL1589" s="82"/>
      <c r="AM1589" s="82"/>
      <c r="AN1589" s="82"/>
      <c r="AO1589" s="82"/>
      <c r="AP1589" s="82"/>
      <c r="AQ1589" s="82"/>
      <c r="AR1589" s="82"/>
      <c r="AS1589" s="82"/>
      <c r="AT1589" s="82"/>
      <c r="AU1589" s="82"/>
    </row>
    <row r="1590" spans="1:47" s="47" customFormat="1">
      <c r="A1590" s="76"/>
      <c r="O1590" s="82"/>
      <c r="P1590" s="82"/>
      <c r="Q1590" s="82"/>
      <c r="R1590" s="82"/>
      <c r="S1590" s="82"/>
      <c r="T1590" s="82"/>
      <c r="U1590" s="82"/>
      <c r="V1590" s="82"/>
      <c r="W1590" s="82"/>
      <c r="X1590" s="82"/>
      <c r="Y1590" s="82"/>
      <c r="Z1590" s="82"/>
      <c r="AA1590" s="82"/>
      <c r="AB1590" s="82"/>
      <c r="AC1590" s="82"/>
      <c r="AD1590" s="82"/>
      <c r="AE1590" s="82"/>
      <c r="AF1590" s="82"/>
      <c r="AG1590" s="82"/>
      <c r="AH1590" s="82"/>
      <c r="AI1590" s="82"/>
      <c r="AJ1590" s="82"/>
      <c r="AK1590" s="82"/>
      <c r="AL1590" s="82"/>
      <c r="AM1590" s="82"/>
      <c r="AN1590" s="82"/>
      <c r="AO1590" s="82"/>
      <c r="AP1590" s="82"/>
      <c r="AQ1590" s="82"/>
      <c r="AR1590" s="82"/>
      <c r="AS1590" s="82"/>
      <c r="AT1590" s="82"/>
      <c r="AU1590" s="82"/>
    </row>
    <row r="1591" spans="1:47" s="47" customFormat="1">
      <c r="A1591" s="76"/>
      <c r="O1591" s="82"/>
      <c r="P1591" s="82"/>
      <c r="Q1591" s="82"/>
      <c r="R1591" s="82"/>
      <c r="S1591" s="82"/>
      <c r="T1591" s="82"/>
      <c r="U1591" s="82"/>
      <c r="V1591" s="82"/>
      <c r="W1591" s="82"/>
      <c r="X1591" s="82"/>
      <c r="Y1591" s="82"/>
      <c r="Z1591" s="82"/>
      <c r="AA1591" s="82"/>
      <c r="AB1591" s="82"/>
      <c r="AC1591" s="82"/>
      <c r="AD1591" s="82"/>
      <c r="AE1591" s="82"/>
      <c r="AF1591" s="82"/>
      <c r="AG1591" s="82"/>
      <c r="AH1591" s="82"/>
      <c r="AI1591" s="82"/>
      <c r="AJ1591" s="82"/>
      <c r="AK1591" s="82"/>
      <c r="AL1591" s="82"/>
      <c r="AM1591" s="82"/>
      <c r="AN1591" s="82"/>
      <c r="AO1591" s="82"/>
      <c r="AP1591" s="82"/>
      <c r="AQ1591" s="82"/>
      <c r="AR1591" s="82"/>
      <c r="AS1591" s="82"/>
      <c r="AT1591" s="82"/>
      <c r="AU1591" s="82"/>
    </row>
    <row r="1592" spans="1:47" s="47" customFormat="1">
      <c r="A1592" s="76"/>
      <c r="O1592" s="82"/>
      <c r="P1592" s="82"/>
      <c r="Q1592" s="82"/>
      <c r="R1592" s="82"/>
      <c r="S1592" s="82"/>
      <c r="T1592" s="82"/>
      <c r="U1592" s="82"/>
      <c r="V1592" s="82"/>
      <c r="W1592" s="82"/>
      <c r="X1592" s="82"/>
      <c r="Y1592" s="82"/>
      <c r="Z1592" s="82"/>
      <c r="AA1592" s="82"/>
      <c r="AB1592" s="82"/>
      <c r="AC1592" s="82"/>
      <c r="AD1592" s="82"/>
      <c r="AE1592" s="82"/>
      <c r="AF1592" s="82"/>
      <c r="AG1592" s="82"/>
      <c r="AH1592" s="82"/>
      <c r="AI1592" s="82"/>
      <c r="AJ1592" s="82"/>
      <c r="AK1592" s="82"/>
      <c r="AL1592" s="82"/>
      <c r="AM1592" s="82"/>
      <c r="AN1592" s="82"/>
      <c r="AO1592" s="82"/>
      <c r="AP1592" s="82"/>
      <c r="AQ1592" s="82"/>
      <c r="AR1592" s="82"/>
      <c r="AS1592" s="82"/>
      <c r="AT1592" s="82"/>
      <c r="AU1592" s="82"/>
    </row>
    <row r="1593" spans="1:47" s="47" customFormat="1">
      <c r="A1593" s="76"/>
      <c r="O1593" s="82"/>
      <c r="P1593" s="82"/>
      <c r="Q1593" s="82"/>
      <c r="R1593" s="82"/>
      <c r="S1593" s="82"/>
      <c r="T1593" s="82"/>
      <c r="U1593" s="82"/>
      <c r="V1593" s="82"/>
      <c r="W1593" s="82"/>
      <c r="X1593" s="82"/>
      <c r="Y1593" s="82"/>
      <c r="Z1593" s="82"/>
      <c r="AA1593" s="82"/>
      <c r="AB1593" s="82"/>
      <c r="AC1593" s="82"/>
      <c r="AD1593" s="82"/>
      <c r="AE1593" s="82"/>
      <c r="AF1593" s="82"/>
      <c r="AG1593" s="82"/>
      <c r="AH1593" s="82"/>
      <c r="AI1593" s="82"/>
      <c r="AJ1593" s="82"/>
      <c r="AK1593" s="82"/>
      <c r="AL1593" s="82"/>
      <c r="AM1593" s="82"/>
      <c r="AN1593" s="82"/>
      <c r="AO1593" s="82"/>
      <c r="AP1593" s="82"/>
      <c r="AQ1593" s="82"/>
      <c r="AR1593" s="82"/>
      <c r="AS1593" s="82"/>
      <c r="AT1593" s="82"/>
      <c r="AU1593" s="82"/>
    </row>
    <row r="1594" spans="1:47" s="47" customFormat="1">
      <c r="A1594" s="76"/>
      <c r="O1594" s="82"/>
      <c r="P1594" s="82"/>
      <c r="Q1594" s="82"/>
      <c r="R1594" s="82"/>
      <c r="S1594" s="82"/>
      <c r="T1594" s="82"/>
      <c r="U1594" s="82"/>
      <c r="V1594" s="82"/>
      <c r="W1594" s="82"/>
      <c r="X1594" s="82"/>
      <c r="Y1594" s="82"/>
      <c r="Z1594" s="82"/>
      <c r="AA1594" s="82"/>
      <c r="AB1594" s="82"/>
      <c r="AC1594" s="82"/>
      <c r="AD1594" s="82"/>
      <c r="AE1594" s="82"/>
      <c r="AF1594" s="82"/>
      <c r="AG1594" s="82"/>
      <c r="AH1594" s="82"/>
      <c r="AI1594" s="82"/>
      <c r="AJ1594" s="82"/>
      <c r="AK1594" s="82"/>
      <c r="AL1594" s="82"/>
      <c r="AM1594" s="82"/>
      <c r="AN1594" s="82"/>
      <c r="AO1594" s="82"/>
      <c r="AP1594" s="82"/>
      <c r="AQ1594" s="82"/>
      <c r="AR1594" s="82"/>
      <c r="AS1594" s="82"/>
      <c r="AT1594" s="82"/>
      <c r="AU1594" s="82"/>
    </row>
    <row r="1595" spans="1:47" s="47" customFormat="1">
      <c r="A1595" s="76"/>
      <c r="O1595" s="82"/>
      <c r="P1595" s="82"/>
      <c r="Q1595" s="82"/>
      <c r="R1595" s="82"/>
      <c r="S1595" s="82"/>
      <c r="T1595" s="82"/>
      <c r="U1595" s="82"/>
      <c r="V1595" s="82"/>
      <c r="W1595" s="82"/>
      <c r="X1595" s="82"/>
      <c r="Y1595" s="82"/>
      <c r="Z1595" s="82"/>
      <c r="AA1595" s="82"/>
      <c r="AB1595" s="82"/>
      <c r="AC1595" s="82"/>
      <c r="AD1595" s="82"/>
      <c r="AE1595" s="82"/>
      <c r="AF1595" s="82"/>
      <c r="AG1595" s="82"/>
      <c r="AH1595" s="82"/>
      <c r="AI1595" s="82"/>
      <c r="AJ1595" s="82"/>
      <c r="AK1595" s="82"/>
      <c r="AL1595" s="82"/>
      <c r="AM1595" s="82"/>
      <c r="AN1595" s="82"/>
      <c r="AO1595" s="82"/>
      <c r="AP1595" s="82"/>
      <c r="AQ1595" s="82"/>
      <c r="AR1595" s="82"/>
      <c r="AS1595" s="82"/>
      <c r="AT1595" s="82"/>
      <c r="AU1595" s="82"/>
    </row>
    <row r="1596" spans="1:47" s="47" customFormat="1">
      <c r="A1596" s="76"/>
      <c r="O1596" s="82"/>
      <c r="P1596" s="82"/>
      <c r="Q1596" s="82"/>
      <c r="R1596" s="82"/>
      <c r="S1596" s="82"/>
      <c r="T1596" s="82"/>
      <c r="U1596" s="82"/>
      <c r="V1596" s="82"/>
      <c r="W1596" s="82"/>
      <c r="X1596" s="82"/>
      <c r="Y1596" s="82"/>
      <c r="Z1596" s="82"/>
      <c r="AA1596" s="82"/>
      <c r="AB1596" s="82"/>
      <c r="AC1596" s="82"/>
      <c r="AD1596" s="82"/>
      <c r="AE1596" s="82"/>
      <c r="AF1596" s="82"/>
      <c r="AG1596" s="82"/>
      <c r="AH1596" s="82"/>
      <c r="AI1596" s="82"/>
      <c r="AJ1596" s="82"/>
      <c r="AK1596" s="82"/>
      <c r="AL1596" s="82"/>
      <c r="AM1596" s="82"/>
      <c r="AN1596" s="82"/>
      <c r="AO1596" s="82"/>
      <c r="AP1596" s="82"/>
      <c r="AQ1596" s="82"/>
      <c r="AR1596" s="82"/>
      <c r="AS1596" s="82"/>
      <c r="AT1596" s="82"/>
      <c r="AU1596" s="82"/>
    </row>
    <row r="1597" spans="1:47" s="47" customFormat="1">
      <c r="A1597" s="76"/>
      <c r="O1597" s="82"/>
      <c r="P1597" s="82"/>
      <c r="Q1597" s="82"/>
      <c r="R1597" s="82"/>
      <c r="S1597" s="82"/>
      <c r="T1597" s="82"/>
      <c r="U1597" s="82"/>
      <c r="V1597" s="82"/>
      <c r="W1597" s="82"/>
      <c r="X1597" s="82"/>
      <c r="Y1597" s="82"/>
      <c r="Z1597" s="82"/>
      <c r="AA1597" s="82"/>
      <c r="AB1597" s="82"/>
      <c r="AC1597" s="82"/>
      <c r="AD1597" s="82"/>
      <c r="AE1597" s="82"/>
      <c r="AF1597" s="82"/>
      <c r="AG1597" s="82"/>
      <c r="AH1597" s="82"/>
      <c r="AI1597" s="82"/>
      <c r="AJ1597" s="82"/>
      <c r="AK1597" s="82"/>
      <c r="AL1597" s="82"/>
      <c r="AM1597" s="82"/>
      <c r="AN1597" s="82"/>
      <c r="AO1597" s="82"/>
      <c r="AP1597" s="82"/>
      <c r="AQ1597" s="82"/>
      <c r="AR1597" s="82"/>
      <c r="AS1597" s="82"/>
      <c r="AT1597" s="82"/>
      <c r="AU1597" s="82"/>
    </row>
    <row r="1598" spans="1:47" s="47" customFormat="1">
      <c r="A1598" s="76"/>
      <c r="O1598" s="82"/>
      <c r="P1598" s="82"/>
      <c r="Q1598" s="82"/>
      <c r="R1598" s="82"/>
      <c r="S1598" s="82"/>
      <c r="T1598" s="82"/>
      <c r="U1598" s="82"/>
      <c r="V1598" s="82"/>
      <c r="W1598" s="82"/>
      <c r="X1598" s="82"/>
      <c r="Y1598" s="82"/>
      <c r="Z1598" s="82"/>
      <c r="AA1598" s="82"/>
      <c r="AB1598" s="82"/>
      <c r="AC1598" s="82"/>
      <c r="AD1598" s="82"/>
      <c r="AE1598" s="82"/>
      <c r="AF1598" s="82"/>
      <c r="AG1598" s="82"/>
      <c r="AH1598" s="82"/>
      <c r="AI1598" s="82"/>
      <c r="AJ1598" s="82"/>
      <c r="AK1598" s="82"/>
      <c r="AL1598" s="82"/>
      <c r="AM1598" s="82"/>
      <c r="AN1598" s="82"/>
      <c r="AO1598" s="82"/>
      <c r="AP1598" s="82"/>
      <c r="AQ1598" s="82"/>
      <c r="AR1598" s="82"/>
      <c r="AS1598" s="82"/>
      <c r="AT1598" s="82"/>
      <c r="AU1598" s="82"/>
    </row>
    <row r="1599" spans="1:47" s="47" customFormat="1">
      <c r="A1599" s="76"/>
      <c r="O1599" s="82"/>
      <c r="P1599" s="82"/>
      <c r="Q1599" s="82"/>
      <c r="R1599" s="82"/>
      <c r="S1599" s="82"/>
      <c r="T1599" s="82"/>
      <c r="U1599" s="82"/>
      <c r="V1599" s="82"/>
      <c r="W1599" s="82"/>
      <c r="X1599" s="82"/>
      <c r="Y1599" s="82"/>
      <c r="Z1599" s="82"/>
      <c r="AA1599" s="82"/>
      <c r="AB1599" s="82"/>
      <c r="AC1599" s="82"/>
      <c r="AD1599" s="82"/>
      <c r="AE1599" s="82"/>
      <c r="AF1599" s="82"/>
      <c r="AG1599" s="82"/>
      <c r="AH1599" s="82"/>
      <c r="AI1599" s="82"/>
      <c r="AJ1599" s="82"/>
      <c r="AK1599" s="82"/>
      <c r="AL1599" s="82"/>
      <c r="AM1599" s="82"/>
      <c r="AN1599" s="82"/>
      <c r="AO1599" s="82"/>
      <c r="AP1599" s="82"/>
      <c r="AQ1599" s="82"/>
      <c r="AR1599" s="82"/>
      <c r="AS1599" s="82"/>
      <c r="AT1599" s="82"/>
      <c r="AU1599" s="82"/>
    </row>
    <row r="1600" spans="1:47" s="47" customFormat="1">
      <c r="A1600" s="76"/>
      <c r="O1600" s="82"/>
      <c r="P1600" s="82"/>
      <c r="Q1600" s="82"/>
      <c r="R1600" s="82"/>
      <c r="S1600" s="82"/>
      <c r="T1600" s="82"/>
      <c r="U1600" s="82"/>
      <c r="V1600" s="82"/>
      <c r="W1600" s="82"/>
      <c r="X1600" s="82"/>
      <c r="Y1600" s="82"/>
      <c r="Z1600" s="82"/>
      <c r="AA1600" s="82"/>
      <c r="AB1600" s="82"/>
      <c r="AC1600" s="82"/>
      <c r="AD1600" s="82"/>
      <c r="AE1600" s="82"/>
      <c r="AF1600" s="82"/>
      <c r="AG1600" s="82"/>
      <c r="AH1600" s="82"/>
      <c r="AI1600" s="82"/>
      <c r="AJ1600" s="82"/>
      <c r="AK1600" s="82"/>
      <c r="AL1600" s="82"/>
      <c r="AM1600" s="82"/>
      <c r="AN1600" s="82"/>
      <c r="AO1600" s="82"/>
      <c r="AP1600" s="82"/>
      <c r="AQ1600" s="82"/>
      <c r="AR1600" s="82"/>
      <c r="AS1600" s="82"/>
      <c r="AT1600" s="82"/>
      <c r="AU1600" s="82"/>
    </row>
    <row r="1601" spans="1:47" s="47" customFormat="1">
      <c r="A1601" s="76"/>
      <c r="O1601" s="82"/>
      <c r="P1601" s="82"/>
      <c r="Q1601" s="82"/>
      <c r="R1601" s="82"/>
      <c r="S1601" s="82"/>
      <c r="T1601" s="82"/>
      <c r="U1601" s="82"/>
      <c r="V1601" s="82"/>
      <c r="W1601" s="82"/>
      <c r="X1601" s="82"/>
      <c r="Y1601" s="82"/>
      <c r="Z1601" s="82"/>
      <c r="AA1601" s="82"/>
      <c r="AB1601" s="82"/>
      <c r="AC1601" s="82"/>
      <c r="AD1601" s="82"/>
      <c r="AE1601" s="82"/>
      <c r="AF1601" s="82"/>
      <c r="AG1601" s="82"/>
      <c r="AH1601" s="82"/>
      <c r="AI1601" s="82"/>
      <c r="AJ1601" s="82"/>
      <c r="AK1601" s="82"/>
      <c r="AL1601" s="82"/>
      <c r="AM1601" s="82"/>
      <c r="AN1601" s="82"/>
      <c r="AO1601" s="82"/>
      <c r="AP1601" s="82"/>
      <c r="AQ1601" s="82"/>
      <c r="AR1601" s="82"/>
      <c r="AS1601" s="82"/>
      <c r="AT1601" s="82"/>
      <c r="AU1601" s="82"/>
    </row>
    <row r="1602" spans="1:47" s="47" customFormat="1">
      <c r="A1602" s="76"/>
      <c r="O1602" s="82"/>
      <c r="P1602" s="82"/>
      <c r="Q1602" s="82"/>
      <c r="R1602" s="82"/>
      <c r="S1602" s="82"/>
      <c r="T1602" s="82"/>
      <c r="U1602" s="82"/>
      <c r="V1602" s="82"/>
      <c r="W1602" s="82"/>
      <c r="X1602" s="82"/>
      <c r="Y1602" s="82"/>
      <c r="Z1602" s="82"/>
      <c r="AA1602" s="82"/>
      <c r="AB1602" s="82"/>
      <c r="AC1602" s="82"/>
      <c r="AD1602" s="82"/>
      <c r="AE1602" s="82"/>
      <c r="AF1602" s="82"/>
      <c r="AG1602" s="82"/>
      <c r="AH1602" s="82"/>
      <c r="AI1602" s="82"/>
      <c r="AJ1602" s="82"/>
      <c r="AK1602" s="82"/>
      <c r="AL1602" s="82"/>
      <c r="AM1602" s="82"/>
      <c r="AN1602" s="82"/>
      <c r="AO1602" s="82"/>
      <c r="AP1602" s="82"/>
      <c r="AQ1602" s="82"/>
      <c r="AR1602" s="82"/>
      <c r="AS1602" s="82"/>
      <c r="AT1602" s="82"/>
      <c r="AU1602" s="82"/>
    </row>
    <row r="1603" spans="1:47" s="47" customFormat="1">
      <c r="A1603" s="76"/>
      <c r="O1603" s="82"/>
      <c r="P1603" s="82"/>
      <c r="Q1603" s="82"/>
      <c r="R1603" s="82"/>
      <c r="S1603" s="82"/>
      <c r="T1603" s="82"/>
      <c r="U1603" s="82"/>
      <c r="V1603" s="82"/>
      <c r="W1603" s="82"/>
      <c r="X1603" s="82"/>
      <c r="Y1603" s="82"/>
      <c r="Z1603" s="82"/>
      <c r="AA1603" s="82"/>
      <c r="AB1603" s="82"/>
      <c r="AC1603" s="82"/>
      <c r="AD1603" s="82"/>
      <c r="AE1603" s="82"/>
      <c r="AF1603" s="82"/>
      <c r="AG1603" s="82"/>
      <c r="AH1603" s="82"/>
      <c r="AI1603" s="82"/>
      <c r="AJ1603" s="82"/>
      <c r="AK1603" s="82"/>
      <c r="AL1603" s="82"/>
      <c r="AM1603" s="82"/>
      <c r="AN1603" s="82"/>
      <c r="AO1603" s="82"/>
      <c r="AP1603" s="82"/>
      <c r="AQ1603" s="82"/>
      <c r="AR1603" s="82"/>
      <c r="AS1603" s="82"/>
      <c r="AT1603" s="82"/>
      <c r="AU1603" s="82"/>
    </row>
    <row r="1604" spans="1:47" s="47" customFormat="1">
      <c r="A1604" s="76"/>
      <c r="O1604" s="82"/>
      <c r="P1604" s="82"/>
      <c r="Q1604" s="82"/>
      <c r="R1604" s="82"/>
      <c r="S1604" s="82"/>
      <c r="T1604" s="82"/>
      <c r="U1604" s="82"/>
      <c r="V1604" s="82"/>
      <c r="W1604" s="82"/>
      <c r="X1604" s="82"/>
      <c r="Y1604" s="82"/>
      <c r="Z1604" s="82"/>
      <c r="AA1604" s="82"/>
      <c r="AB1604" s="82"/>
      <c r="AC1604" s="82"/>
      <c r="AD1604" s="82"/>
      <c r="AE1604" s="82"/>
      <c r="AF1604" s="82"/>
      <c r="AG1604" s="82"/>
      <c r="AH1604" s="82"/>
      <c r="AI1604" s="82"/>
      <c r="AJ1604" s="82"/>
      <c r="AK1604" s="82"/>
      <c r="AL1604" s="82"/>
      <c r="AM1604" s="82"/>
      <c r="AN1604" s="82"/>
      <c r="AO1604" s="82"/>
      <c r="AP1604" s="82"/>
      <c r="AQ1604" s="82"/>
      <c r="AR1604" s="82"/>
      <c r="AS1604" s="82"/>
      <c r="AT1604" s="82"/>
      <c r="AU1604" s="82"/>
    </row>
    <row r="1605" spans="1:47" s="47" customFormat="1">
      <c r="A1605" s="76"/>
      <c r="O1605" s="82"/>
      <c r="P1605" s="82"/>
      <c r="Q1605" s="82"/>
      <c r="R1605" s="82"/>
      <c r="S1605" s="82"/>
      <c r="T1605" s="82"/>
      <c r="U1605" s="82"/>
      <c r="V1605" s="82"/>
      <c r="W1605" s="82"/>
      <c r="X1605" s="82"/>
      <c r="Y1605" s="82"/>
      <c r="Z1605" s="82"/>
      <c r="AA1605" s="82"/>
      <c r="AB1605" s="82"/>
      <c r="AC1605" s="82"/>
      <c r="AD1605" s="82"/>
      <c r="AE1605" s="82"/>
      <c r="AF1605" s="82"/>
      <c r="AG1605" s="82"/>
      <c r="AH1605" s="82"/>
      <c r="AI1605" s="82"/>
      <c r="AJ1605" s="82"/>
      <c r="AK1605" s="82"/>
      <c r="AL1605" s="82"/>
      <c r="AM1605" s="82"/>
      <c r="AN1605" s="82"/>
      <c r="AO1605" s="82"/>
      <c r="AP1605" s="82"/>
      <c r="AQ1605" s="82"/>
      <c r="AR1605" s="82"/>
      <c r="AS1605" s="82"/>
      <c r="AT1605" s="82"/>
      <c r="AU1605" s="82"/>
    </row>
    <row r="1606" spans="1:47" s="47" customFormat="1">
      <c r="A1606" s="76"/>
      <c r="O1606" s="82"/>
      <c r="P1606" s="82"/>
      <c r="Q1606" s="82"/>
      <c r="R1606" s="82"/>
      <c r="S1606" s="82"/>
      <c r="T1606" s="82"/>
      <c r="U1606" s="82"/>
      <c r="V1606" s="82"/>
      <c r="W1606" s="82"/>
      <c r="X1606" s="82"/>
      <c r="Y1606" s="82"/>
      <c r="Z1606" s="82"/>
      <c r="AA1606" s="82"/>
      <c r="AB1606" s="82"/>
      <c r="AC1606" s="82"/>
      <c r="AD1606" s="82"/>
      <c r="AE1606" s="82"/>
      <c r="AF1606" s="82"/>
      <c r="AG1606" s="82"/>
      <c r="AH1606" s="82"/>
      <c r="AI1606" s="82"/>
      <c r="AJ1606" s="82"/>
      <c r="AK1606" s="82"/>
      <c r="AL1606" s="82"/>
      <c r="AM1606" s="82"/>
      <c r="AN1606" s="82"/>
      <c r="AO1606" s="82"/>
      <c r="AP1606" s="82"/>
      <c r="AQ1606" s="82"/>
      <c r="AR1606" s="82"/>
      <c r="AS1606" s="82"/>
      <c r="AT1606" s="82"/>
      <c r="AU1606" s="82"/>
    </row>
    <row r="1607" spans="1:47" s="47" customFormat="1">
      <c r="A1607" s="76"/>
      <c r="O1607" s="82"/>
      <c r="P1607" s="82"/>
      <c r="Q1607" s="82"/>
      <c r="R1607" s="82"/>
      <c r="S1607" s="82"/>
      <c r="T1607" s="82"/>
      <c r="U1607" s="82"/>
      <c r="V1607" s="82"/>
      <c r="W1607" s="82"/>
      <c r="X1607" s="82"/>
      <c r="Y1607" s="82"/>
      <c r="Z1607" s="82"/>
      <c r="AA1607" s="82"/>
      <c r="AB1607" s="82"/>
      <c r="AC1607" s="82"/>
      <c r="AD1607" s="82"/>
      <c r="AE1607" s="82"/>
      <c r="AF1607" s="82"/>
      <c r="AG1607" s="82"/>
      <c r="AH1607" s="82"/>
      <c r="AI1607" s="82"/>
      <c r="AJ1607" s="82"/>
      <c r="AK1607" s="82"/>
      <c r="AL1607" s="82"/>
      <c r="AM1607" s="82"/>
      <c r="AN1607" s="82"/>
      <c r="AO1607" s="82"/>
      <c r="AP1607" s="82"/>
      <c r="AQ1607" s="82"/>
      <c r="AR1607" s="82"/>
      <c r="AS1607" s="82"/>
      <c r="AT1607" s="82"/>
      <c r="AU1607" s="82"/>
    </row>
    <row r="1608" spans="1:47" s="47" customFormat="1">
      <c r="A1608" s="76"/>
      <c r="O1608" s="82"/>
      <c r="P1608" s="82"/>
      <c r="Q1608" s="82"/>
      <c r="R1608" s="82"/>
      <c r="S1608" s="82"/>
      <c r="T1608" s="82"/>
      <c r="U1608" s="82"/>
      <c r="V1608" s="82"/>
      <c r="W1608" s="82"/>
      <c r="X1608" s="82"/>
      <c r="Y1608" s="82"/>
      <c r="Z1608" s="82"/>
      <c r="AA1608" s="82"/>
      <c r="AB1608" s="82"/>
      <c r="AC1608" s="82"/>
      <c r="AD1608" s="82"/>
      <c r="AE1608" s="82"/>
      <c r="AF1608" s="82"/>
      <c r="AG1608" s="82"/>
      <c r="AH1608" s="82"/>
      <c r="AI1608" s="82"/>
      <c r="AJ1608" s="82"/>
      <c r="AK1608" s="82"/>
      <c r="AL1608" s="82"/>
      <c r="AM1608" s="82"/>
      <c r="AN1608" s="82"/>
      <c r="AO1608" s="82"/>
      <c r="AP1608" s="82"/>
      <c r="AQ1608" s="82"/>
      <c r="AR1608" s="82"/>
      <c r="AS1608" s="82"/>
      <c r="AT1608" s="82"/>
      <c r="AU1608" s="82"/>
    </row>
    <row r="1609" spans="1:47" s="47" customFormat="1">
      <c r="A1609" s="76"/>
      <c r="O1609" s="82"/>
      <c r="P1609" s="82"/>
      <c r="Q1609" s="82"/>
      <c r="R1609" s="82"/>
      <c r="S1609" s="82"/>
      <c r="T1609" s="82"/>
      <c r="U1609" s="82"/>
      <c r="V1609" s="82"/>
      <c r="W1609" s="82"/>
      <c r="X1609" s="82"/>
      <c r="Y1609" s="82"/>
      <c r="Z1609" s="82"/>
      <c r="AA1609" s="82"/>
      <c r="AB1609" s="82"/>
      <c r="AC1609" s="82"/>
      <c r="AD1609" s="82"/>
      <c r="AE1609" s="82"/>
      <c r="AF1609" s="82"/>
      <c r="AG1609" s="82"/>
      <c r="AH1609" s="82"/>
      <c r="AI1609" s="82"/>
      <c r="AJ1609" s="82"/>
      <c r="AK1609" s="82"/>
      <c r="AL1609" s="82"/>
      <c r="AM1609" s="82"/>
      <c r="AN1609" s="82"/>
      <c r="AO1609" s="82"/>
      <c r="AP1609" s="82"/>
      <c r="AQ1609" s="82"/>
      <c r="AR1609" s="82"/>
      <c r="AS1609" s="82"/>
      <c r="AT1609" s="82"/>
      <c r="AU1609" s="82"/>
    </row>
    <row r="1610" spans="1:47" s="47" customFormat="1">
      <c r="A1610" s="76"/>
      <c r="O1610" s="82"/>
      <c r="P1610" s="82"/>
      <c r="Q1610" s="82"/>
      <c r="R1610" s="82"/>
      <c r="S1610" s="82"/>
      <c r="T1610" s="82"/>
      <c r="U1610" s="82"/>
      <c r="V1610" s="82"/>
      <c r="W1610" s="82"/>
      <c r="X1610" s="82"/>
      <c r="Y1610" s="82"/>
      <c r="Z1610" s="82"/>
      <c r="AA1610" s="82"/>
      <c r="AB1610" s="82"/>
      <c r="AC1610" s="82"/>
      <c r="AD1610" s="82"/>
      <c r="AE1610" s="82"/>
      <c r="AF1610" s="82"/>
      <c r="AG1610" s="82"/>
      <c r="AH1610" s="82"/>
      <c r="AI1610" s="82"/>
      <c r="AJ1610" s="82"/>
      <c r="AK1610" s="82"/>
      <c r="AL1610" s="82"/>
      <c r="AM1610" s="82"/>
      <c r="AN1610" s="82"/>
      <c r="AO1610" s="82"/>
      <c r="AP1610" s="82"/>
      <c r="AQ1610" s="82"/>
      <c r="AR1610" s="82"/>
      <c r="AS1610" s="82"/>
      <c r="AT1610" s="82"/>
      <c r="AU1610" s="82"/>
    </row>
    <row r="1611" spans="1:47" s="47" customFormat="1">
      <c r="A1611" s="76"/>
      <c r="O1611" s="82"/>
      <c r="P1611" s="82"/>
      <c r="Q1611" s="82"/>
      <c r="R1611" s="82"/>
      <c r="S1611" s="82"/>
      <c r="T1611" s="82"/>
      <c r="U1611" s="82"/>
      <c r="V1611" s="82"/>
      <c r="W1611" s="82"/>
      <c r="X1611" s="82"/>
      <c r="Y1611" s="82"/>
      <c r="Z1611" s="82"/>
      <c r="AA1611" s="82"/>
      <c r="AB1611" s="82"/>
      <c r="AC1611" s="82"/>
      <c r="AD1611" s="82"/>
      <c r="AE1611" s="82"/>
      <c r="AF1611" s="82"/>
      <c r="AG1611" s="82"/>
      <c r="AH1611" s="82"/>
      <c r="AI1611" s="82"/>
      <c r="AJ1611" s="82"/>
      <c r="AK1611" s="82"/>
      <c r="AL1611" s="82"/>
      <c r="AM1611" s="82"/>
      <c r="AN1611" s="82"/>
      <c r="AO1611" s="82"/>
      <c r="AP1611" s="82"/>
      <c r="AQ1611" s="82"/>
      <c r="AR1611" s="82"/>
      <c r="AS1611" s="82"/>
      <c r="AT1611" s="82"/>
      <c r="AU1611" s="82"/>
    </row>
    <row r="1612" spans="1:47" s="47" customFormat="1">
      <c r="A1612" s="76"/>
      <c r="O1612" s="82"/>
      <c r="P1612" s="82"/>
      <c r="Q1612" s="82"/>
      <c r="R1612" s="82"/>
      <c r="S1612" s="82"/>
      <c r="T1612" s="82"/>
      <c r="U1612" s="82"/>
      <c r="V1612" s="82"/>
      <c r="W1612" s="82"/>
      <c r="X1612" s="82"/>
      <c r="Y1612" s="82"/>
      <c r="Z1612" s="82"/>
      <c r="AA1612" s="82"/>
      <c r="AB1612" s="82"/>
      <c r="AC1612" s="82"/>
      <c r="AD1612" s="82"/>
      <c r="AE1612" s="82"/>
      <c r="AF1612" s="82"/>
      <c r="AG1612" s="82"/>
      <c r="AH1612" s="82"/>
      <c r="AI1612" s="82"/>
      <c r="AJ1612" s="82"/>
      <c r="AK1612" s="82"/>
      <c r="AL1612" s="82"/>
      <c r="AM1612" s="82"/>
      <c r="AN1612" s="82"/>
      <c r="AO1612" s="82"/>
      <c r="AP1612" s="82"/>
      <c r="AQ1612" s="82"/>
      <c r="AR1612" s="82"/>
      <c r="AS1612" s="82"/>
      <c r="AT1612" s="82"/>
      <c r="AU1612" s="82"/>
    </row>
    <row r="1613" spans="1:47" s="47" customFormat="1">
      <c r="A1613" s="76"/>
      <c r="O1613" s="82"/>
      <c r="P1613" s="82"/>
      <c r="Q1613" s="82"/>
      <c r="R1613" s="82"/>
      <c r="S1613" s="82"/>
      <c r="T1613" s="82"/>
      <c r="U1613" s="82"/>
      <c r="V1613" s="82"/>
      <c r="W1613" s="82"/>
      <c r="X1613" s="82"/>
      <c r="Y1613" s="82"/>
      <c r="Z1613" s="82"/>
      <c r="AA1613" s="82"/>
      <c r="AB1613" s="82"/>
      <c r="AC1613" s="82"/>
      <c r="AD1613" s="82"/>
      <c r="AE1613" s="82"/>
      <c r="AF1613" s="82"/>
      <c r="AG1613" s="82"/>
      <c r="AH1613" s="82"/>
      <c r="AI1613" s="82"/>
      <c r="AJ1613" s="82"/>
      <c r="AK1613" s="82"/>
      <c r="AL1613" s="82"/>
      <c r="AM1613" s="82"/>
      <c r="AN1613" s="82"/>
      <c r="AO1613" s="82"/>
      <c r="AP1613" s="82"/>
      <c r="AQ1613" s="82"/>
      <c r="AR1613" s="82"/>
      <c r="AS1613" s="82"/>
      <c r="AT1613" s="82"/>
      <c r="AU1613" s="82"/>
    </row>
    <row r="1614" spans="1:47" s="47" customFormat="1">
      <c r="A1614" s="76"/>
      <c r="O1614" s="82"/>
      <c r="P1614" s="82"/>
      <c r="Q1614" s="82"/>
      <c r="R1614" s="82"/>
      <c r="S1614" s="82"/>
      <c r="T1614" s="82"/>
      <c r="U1614" s="82"/>
      <c r="V1614" s="82"/>
      <c r="W1614" s="82"/>
      <c r="X1614" s="82"/>
      <c r="Y1614" s="82"/>
      <c r="Z1614" s="82"/>
      <c r="AA1614" s="82"/>
      <c r="AB1614" s="82"/>
      <c r="AC1614" s="82"/>
      <c r="AD1614" s="82"/>
      <c r="AE1614" s="82"/>
      <c r="AF1614" s="82"/>
      <c r="AG1614" s="82"/>
      <c r="AH1614" s="82"/>
      <c r="AI1614" s="82"/>
      <c r="AJ1614" s="82"/>
      <c r="AK1614" s="82"/>
      <c r="AL1614" s="82"/>
      <c r="AM1614" s="82"/>
      <c r="AN1614" s="82"/>
      <c r="AO1614" s="82"/>
      <c r="AP1614" s="82"/>
      <c r="AQ1614" s="82"/>
      <c r="AR1614" s="82"/>
      <c r="AS1614" s="82"/>
      <c r="AT1614" s="82"/>
      <c r="AU1614" s="82"/>
    </row>
    <row r="1615" spans="1:47" s="47" customFormat="1">
      <c r="A1615" s="76"/>
      <c r="O1615" s="82"/>
      <c r="P1615" s="82"/>
      <c r="Q1615" s="82"/>
      <c r="R1615" s="82"/>
      <c r="S1615" s="82"/>
      <c r="T1615" s="82"/>
      <c r="U1615" s="82"/>
      <c r="V1615" s="82"/>
      <c r="W1615" s="82"/>
      <c r="X1615" s="82"/>
      <c r="Y1615" s="82"/>
      <c r="Z1615" s="82"/>
      <c r="AA1615" s="82"/>
      <c r="AB1615" s="82"/>
      <c r="AC1615" s="82"/>
      <c r="AD1615" s="82"/>
      <c r="AE1615" s="82"/>
      <c r="AF1615" s="82"/>
      <c r="AG1615" s="82"/>
      <c r="AH1615" s="82"/>
      <c r="AI1615" s="82"/>
      <c r="AJ1615" s="82"/>
      <c r="AK1615" s="82"/>
      <c r="AL1615" s="82"/>
      <c r="AM1615" s="82"/>
      <c r="AN1615" s="82"/>
      <c r="AO1615" s="82"/>
      <c r="AP1615" s="82"/>
      <c r="AQ1615" s="82"/>
      <c r="AR1615" s="82"/>
      <c r="AS1615" s="82"/>
      <c r="AT1615" s="82"/>
      <c r="AU1615" s="82"/>
    </row>
    <row r="1616" spans="1:47" s="47" customFormat="1">
      <c r="A1616" s="76"/>
      <c r="O1616" s="82"/>
      <c r="P1616" s="82"/>
      <c r="Q1616" s="82"/>
      <c r="R1616" s="82"/>
      <c r="S1616" s="82"/>
      <c r="T1616" s="82"/>
      <c r="U1616" s="82"/>
      <c r="V1616" s="82"/>
      <c r="W1616" s="82"/>
      <c r="X1616" s="82"/>
      <c r="Y1616" s="82"/>
      <c r="Z1616" s="82"/>
      <c r="AA1616" s="82"/>
      <c r="AB1616" s="82"/>
      <c r="AC1616" s="82"/>
      <c r="AD1616" s="82"/>
      <c r="AE1616" s="82"/>
      <c r="AF1616" s="82"/>
      <c r="AG1616" s="82"/>
      <c r="AH1616" s="82"/>
      <c r="AI1616" s="82"/>
      <c r="AJ1616" s="82"/>
      <c r="AK1616" s="82"/>
      <c r="AL1616" s="82"/>
      <c r="AM1616" s="82"/>
      <c r="AN1616" s="82"/>
      <c r="AO1616" s="82"/>
      <c r="AP1616" s="82"/>
      <c r="AQ1616" s="82"/>
      <c r="AR1616" s="82"/>
      <c r="AS1616" s="82"/>
      <c r="AT1616" s="82"/>
      <c r="AU1616" s="82"/>
    </row>
    <row r="1617" spans="1:47" s="47" customFormat="1">
      <c r="A1617" s="76"/>
      <c r="O1617" s="82"/>
      <c r="P1617" s="82"/>
      <c r="Q1617" s="82"/>
      <c r="R1617" s="82"/>
      <c r="S1617" s="82"/>
      <c r="T1617" s="82"/>
      <c r="U1617" s="82"/>
      <c r="V1617" s="82"/>
      <c r="W1617" s="82"/>
      <c r="X1617" s="82"/>
      <c r="Y1617" s="82"/>
      <c r="Z1617" s="82"/>
      <c r="AA1617" s="82"/>
      <c r="AB1617" s="82"/>
      <c r="AC1617" s="82"/>
      <c r="AD1617" s="82"/>
      <c r="AE1617" s="82"/>
      <c r="AF1617" s="82"/>
      <c r="AG1617" s="82"/>
      <c r="AH1617" s="82"/>
      <c r="AI1617" s="82"/>
      <c r="AJ1617" s="82"/>
      <c r="AK1617" s="82"/>
      <c r="AL1617" s="82"/>
      <c r="AM1617" s="82"/>
      <c r="AN1617" s="82"/>
      <c r="AO1617" s="82"/>
      <c r="AP1617" s="82"/>
      <c r="AQ1617" s="82"/>
      <c r="AR1617" s="82"/>
      <c r="AS1617" s="82"/>
      <c r="AT1617" s="82"/>
      <c r="AU1617" s="82"/>
    </row>
    <row r="1618" spans="1:47" s="47" customFormat="1">
      <c r="A1618" s="76"/>
      <c r="O1618" s="82"/>
      <c r="P1618" s="82"/>
      <c r="Q1618" s="82"/>
      <c r="R1618" s="82"/>
      <c r="S1618" s="82"/>
      <c r="T1618" s="82"/>
      <c r="U1618" s="82"/>
      <c r="V1618" s="82"/>
      <c r="W1618" s="82"/>
      <c r="X1618" s="82"/>
      <c r="Y1618" s="82"/>
      <c r="Z1618" s="82"/>
      <c r="AA1618" s="82"/>
      <c r="AB1618" s="82"/>
      <c r="AC1618" s="82"/>
      <c r="AD1618" s="82"/>
      <c r="AE1618" s="82"/>
      <c r="AF1618" s="82"/>
      <c r="AG1618" s="82"/>
      <c r="AH1618" s="82"/>
      <c r="AI1618" s="82"/>
      <c r="AJ1618" s="82"/>
      <c r="AK1618" s="82"/>
      <c r="AL1618" s="82"/>
      <c r="AM1618" s="82"/>
      <c r="AN1618" s="82"/>
      <c r="AO1618" s="82"/>
      <c r="AP1618" s="82"/>
      <c r="AQ1618" s="82"/>
      <c r="AR1618" s="82"/>
      <c r="AS1618" s="82"/>
      <c r="AT1618" s="82"/>
      <c r="AU1618" s="82"/>
    </row>
    <row r="1619" spans="1:47" s="47" customFormat="1">
      <c r="A1619" s="76"/>
      <c r="O1619" s="82"/>
      <c r="P1619" s="82"/>
      <c r="Q1619" s="82"/>
      <c r="R1619" s="82"/>
      <c r="S1619" s="82"/>
      <c r="T1619" s="82"/>
      <c r="U1619" s="82"/>
      <c r="V1619" s="82"/>
      <c r="W1619" s="82"/>
      <c r="X1619" s="82"/>
      <c r="Y1619" s="82"/>
      <c r="Z1619" s="82"/>
      <c r="AA1619" s="82"/>
      <c r="AB1619" s="82"/>
      <c r="AC1619" s="82"/>
      <c r="AD1619" s="82"/>
      <c r="AE1619" s="82"/>
      <c r="AF1619" s="82"/>
      <c r="AG1619" s="82"/>
      <c r="AH1619" s="82"/>
      <c r="AI1619" s="82"/>
      <c r="AJ1619" s="82"/>
      <c r="AK1619" s="82"/>
      <c r="AL1619" s="82"/>
      <c r="AM1619" s="82"/>
      <c r="AN1619" s="82"/>
      <c r="AO1619" s="82"/>
      <c r="AP1619" s="82"/>
      <c r="AQ1619" s="82"/>
      <c r="AR1619" s="82"/>
      <c r="AS1619" s="82"/>
      <c r="AT1619" s="82"/>
      <c r="AU1619" s="82"/>
    </row>
    <row r="1620" spans="1:47" s="47" customFormat="1">
      <c r="A1620" s="76"/>
      <c r="O1620" s="82"/>
      <c r="P1620" s="82"/>
      <c r="Q1620" s="82"/>
      <c r="R1620" s="82"/>
      <c r="S1620" s="82"/>
      <c r="T1620" s="82"/>
      <c r="U1620" s="82"/>
      <c r="V1620" s="82"/>
      <c r="W1620" s="82"/>
      <c r="X1620" s="82"/>
      <c r="Y1620" s="82"/>
      <c r="Z1620" s="82"/>
      <c r="AA1620" s="82"/>
      <c r="AB1620" s="82"/>
      <c r="AC1620" s="82"/>
      <c r="AD1620" s="82"/>
      <c r="AE1620" s="82"/>
      <c r="AF1620" s="82"/>
      <c r="AG1620" s="82"/>
      <c r="AH1620" s="82"/>
      <c r="AI1620" s="82"/>
      <c r="AJ1620" s="82"/>
      <c r="AK1620" s="82"/>
      <c r="AL1620" s="82"/>
      <c r="AM1620" s="82"/>
      <c r="AN1620" s="82"/>
      <c r="AO1620" s="82"/>
      <c r="AP1620" s="82"/>
      <c r="AQ1620" s="82"/>
      <c r="AR1620" s="82"/>
      <c r="AS1620" s="82"/>
      <c r="AT1620" s="82"/>
      <c r="AU1620" s="82"/>
    </row>
    <row r="1621" spans="1:47" s="47" customFormat="1">
      <c r="A1621" s="76"/>
      <c r="O1621" s="82"/>
      <c r="P1621" s="82"/>
      <c r="Q1621" s="82"/>
      <c r="R1621" s="82"/>
      <c r="S1621" s="82"/>
      <c r="T1621" s="82"/>
      <c r="U1621" s="82"/>
      <c r="V1621" s="82"/>
      <c r="W1621" s="82"/>
      <c r="X1621" s="82"/>
      <c r="Y1621" s="82"/>
      <c r="Z1621" s="82"/>
      <c r="AA1621" s="82"/>
      <c r="AB1621" s="82"/>
      <c r="AC1621" s="82"/>
      <c r="AD1621" s="82"/>
      <c r="AE1621" s="82"/>
      <c r="AF1621" s="82"/>
      <c r="AG1621" s="82"/>
      <c r="AH1621" s="82"/>
      <c r="AI1621" s="82"/>
      <c r="AJ1621" s="82"/>
      <c r="AK1621" s="82"/>
      <c r="AL1621" s="82"/>
      <c r="AM1621" s="82"/>
      <c r="AN1621" s="82"/>
      <c r="AO1621" s="82"/>
      <c r="AP1621" s="82"/>
      <c r="AQ1621" s="82"/>
      <c r="AR1621" s="82"/>
      <c r="AS1621" s="82"/>
      <c r="AT1621" s="82"/>
      <c r="AU1621" s="82"/>
    </row>
    <row r="1622" spans="1:47" s="47" customFormat="1">
      <c r="A1622" s="76"/>
      <c r="O1622" s="82"/>
      <c r="P1622" s="82"/>
      <c r="Q1622" s="82"/>
      <c r="R1622" s="82"/>
      <c r="S1622" s="82"/>
      <c r="T1622" s="82"/>
      <c r="U1622" s="82"/>
      <c r="V1622" s="82"/>
      <c r="W1622" s="82"/>
      <c r="X1622" s="82"/>
      <c r="Y1622" s="82"/>
      <c r="Z1622" s="82"/>
      <c r="AA1622" s="82"/>
      <c r="AB1622" s="82"/>
      <c r="AC1622" s="82"/>
      <c r="AD1622" s="82"/>
      <c r="AE1622" s="82"/>
      <c r="AF1622" s="82"/>
      <c r="AG1622" s="82"/>
      <c r="AH1622" s="82"/>
      <c r="AI1622" s="82"/>
      <c r="AJ1622" s="82"/>
      <c r="AK1622" s="82"/>
      <c r="AL1622" s="82"/>
      <c r="AM1622" s="82"/>
      <c r="AN1622" s="82"/>
      <c r="AO1622" s="82"/>
      <c r="AP1622" s="82"/>
      <c r="AQ1622" s="82"/>
      <c r="AR1622" s="82"/>
      <c r="AS1622" s="82"/>
      <c r="AT1622" s="82"/>
      <c r="AU1622" s="82"/>
    </row>
    <row r="1623" spans="1:47" s="47" customFormat="1">
      <c r="A1623" s="76"/>
      <c r="O1623" s="82"/>
      <c r="P1623" s="82"/>
      <c r="Q1623" s="82"/>
      <c r="R1623" s="82"/>
      <c r="S1623" s="82"/>
      <c r="T1623" s="82"/>
      <c r="U1623" s="82"/>
      <c r="V1623" s="82"/>
      <c r="W1623" s="82"/>
      <c r="X1623" s="82"/>
      <c r="Y1623" s="82"/>
      <c r="Z1623" s="82"/>
      <c r="AA1623" s="82"/>
      <c r="AB1623" s="82"/>
      <c r="AC1623" s="82"/>
      <c r="AD1623" s="82"/>
      <c r="AE1623" s="82"/>
      <c r="AF1623" s="82"/>
      <c r="AG1623" s="82"/>
      <c r="AH1623" s="82"/>
      <c r="AI1623" s="82"/>
      <c r="AJ1623" s="82"/>
      <c r="AK1623" s="82"/>
      <c r="AL1623" s="82"/>
      <c r="AM1623" s="82"/>
      <c r="AN1623" s="82"/>
      <c r="AO1623" s="82"/>
      <c r="AP1623" s="82"/>
      <c r="AQ1623" s="82"/>
      <c r="AR1623" s="82"/>
      <c r="AS1623" s="82"/>
      <c r="AT1623" s="82"/>
      <c r="AU1623" s="82"/>
    </row>
    <row r="1624" spans="1:47" s="47" customFormat="1">
      <c r="A1624" s="76"/>
      <c r="O1624" s="82"/>
      <c r="P1624" s="82"/>
      <c r="Q1624" s="82"/>
      <c r="R1624" s="82"/>
      <c r="S1624" s="82"/>
      <c r="T1624" s="82"/>
      <c r="U1624" s="82"/>
      <c r="V1624" s="82"/>
      <c r="W1624" s="82"/>
      <c r="X1624" s="82"/>
      <c r="Y1624" s="82"/>
      <c r="Z1624" s="82"/>
      <c r="AA1624" s="82"/>
      <c r="AB1624" s="82"/>
      <c r="AC1624" s="82"/>
      <c r="AD1624" s="82"/>
      <c r="AE1624" s="82"/>
      <c r="AF1624" s="82"/>
      <c r="AG1624" s="82"/>
      <c r="AH1624" s="82"/>
      <c r="AI1624" s="82"/>
      <c r="AJ1624" s="82"/>
      <c r="AK1624" s="82"/>
      <c r="AL1624" s="82"/>
      <c r="AM1624" s="82"/>
      <c r="AN1624" s="82"/>
      <c r="AO1624" s="82"/>
      <c r="AP1624" s="82"/>
      <c r="AQ1624" s="82"/>
      <c r="AR1624" s="82"/>
      <c r="AS1624" s="82"/>
      <c r="AT1624" s="82"/>
      <c r="AU1624" s="82"/>
    </row>
    <row r="1625" spans="1:47" s="47" customFormat="1">
      <c r="A1625" s="76"/>
      <c r="O1625" s="82"/>
      <c r="P1625" s="82"/>
      <c r="Q1625" s="82"/>
      <c r="R1625" s="82"/>
      <c r="S1625" s="82"/>
      <c r="T1625" s="82"/>
      <c r="U1625" s="82"/>
      <c r="V1625" s="82"/>
      <c r="W1625" s="82"/>
      <c r="X1625" s="82"/>
      <c r="Y1625" s="82"/>
      <c r="Z1625" s="82"/>
      <c r="AA1625" s="82"/>
      <c r="AB1625" s="82"/>
      <c r="AC1625" s="82"/>
      <c r="AD1625" s="82"/>
      <c r="AE1625" s="82"/>
      <c r="AF1625" s="82"/>
      <c r="AG1625" s="82"/>
      <c r="AH1625" s="82"/>
      <c r="AI1625" s="82"/>
      <c r="AJ1625" s="82"/>
      <c r="AK1625" s="82"/>
      <c r="AL1625" s="82"/>
      <c r="AM1625" s="82"/>
      <c r="AN1625" s="82"/>
      <c r="AO1625" s="82"/>
      <c r="AP1625" s="82"/>
      <c r="AQ1625" s="82"/>
      <c r="AR1625" s="82"/>
      <c r="AS1625" s="82"/>
      <c r="AT1625" s="82"/>
      <c r="AU1625" s="82"/>
    </row>
    <row r="1626" spans="1:47" s="47" customFormat="1">
      <c r="A1626" s="76"/>
      <c r="O1626" s="82"/>
      <c r="P1626" s="82"/>
      <c r="Q1626" s="82"/>
      <c r="R1626" s="82"/>
      <c r="S1626" s="82"/>
      <c r="T1626" s="82"/>
      <c r="U1626" s="82"/>
      <c r="V1626" s="82"/>
      <c r="W1626" s="82"/>
      <c r="X1626" s="82"/>
      <c r="Y1626" s="82"/>
      <c r="Z1626" s="82"/>
      <c r="AA1626" s="82"/>
      <c r="AB1626" s="82"/>
      <c r="AC1626" s="82"/>
      <c r="AD1626" s="82"/>
      <c r="AE1626" s="82"/>
      <c r="AF1626" s="82"/>
      <c r="AG1626" s="82"/>
      <c r="AH1626" s="82"/>
      <c r="AI1626" s="82"/>
      <c r="AJ1626" s="82"/>
      <c r="AK1626" s="82"/>
      <c r="AL1626" s="82"/>
      <c r="AM1626" s="82"/>
      <c r="AN1626" s="82"/>
      <c r="AO1626" s="82"/>
      <c r="AP1626" s="82"/>
      <c r="AQ1626" s="82"/>
      <c r="AR1626" s="82"/>
      <c r="AS1626" s="82"/>
      <c r="AT1626" s="82"/>
      <c r="AU1626" s="82"/>
    </row>
    <row r="1627" spans="1:47" s="47" customFormat="1">
      <c r="A1627" s="76"/>
      <c r="O1627" s="82"/>
      <c r="P1627" s="82"/>
      <c r="Q1627" s="82"/>
      <c r="R1627" s="82"/>
      <c r="S1627" s="82"/>
      <c r="T1627" s="82"/>
      <c r="U1627" s="82"/>
      <c r="V1627" s="82"/>
      <c r="W1627" s="82"/>
      <c r="X1627" s="82"/>
      <c r="Y1627" s="82"/>
      <c r="Z1627" s="82"/>
      <c r="AA1627" s="82"/>
      <c r="AB1627" s="82"/>
      <c r="AC1627" s="82"/>
      <c r="AD1627" s="82"/>
      <c r="AE1627" s="82"/>
      <c r="AF1627" s="82"/>
      <c r="AG1627" s="82"/>
      <c r="AH1627" s="82"/>
      <c r="AI1627" s="82"/>
      <c r="AJ1627" s="82"/>
      <c r="AK1627" s="82"/>
      <c r="AL1627" s="82"/>
      <c r="AM1627" s="82"/>
      <c r="AN1627" s="82"/>
      <c r="AO1627" s="82"/>
      <c r="AP1627" s="82"/>
      <c r="AQ1627" s="82"/>
      <c r="AR1627" s="82"/>
      <c r="AS1627" s="82"/>
      <c r="AT1627" s="82"/>
      <c r="AU1627" s="82"/>
    </row>
    <row r="1628" spans="1:47" s="47" customFormat="1">
      <c r="A1628" s="76"/>
      <c r="O1628" s="82"/>
      <c r="P1628" s="82"/>
      <c r="Q1628" s="82"/>
      <c r="R1628" s="82"/>
      <c r="S1628" s="82"/>
      <c r="T1628" s="82"/>
      <c r="U1628" s="82"/>
      <c r="V1628" s="82"/>
      <c r="W1628" s="82"/>
      <c r="X1628" s="82"/>
      <c r="Y1628" s="82"/>
      <c r="Z1628" s="82"/>
      <c r="AA1628" s="82"/>
      <c r="AB1628" s="82"/>
      <c r="AC1628" s="82"/>
      <c r="AD1628" s="82"/>
      <c r="AE1628" s="82"/>
      <c r="AF1628" s="82"/>
      <c r="AG1628" s="82"/>
      <c r="AH1628" s="82"/>
      <c r="AI1628" s="82"/>
      <c r="AJ1628" s="82"/>
      <c r="AK1628" s="82"/>
      <c r="AL1628" s="82"/>
      <c r="AM1628" s="82"/>
      <c r="AN1628" s="82"/>
      <c r="AO1628" s="82"/>
      <c r="AP1628" s="82"/>
      <c r="AQ1628" s="82"/>
      <c r="AR1628" s="82"/>
      <c r="AS1628" s="82"/>
      <c r="AT1628" s="82"/>
      <c r="AU1628" s="82"/>
    </row>
    <row r="1629" spans="1:47" s="47" customFormat="1">
      <c r="A1629" s="76"/>
      <c r="O1629" s="82"/>
      <c r="P1629" s="82"/>
      <c r="Q1629" s="82"/>
      <c r="R1629" s="82"/>
      <c r="S1629" s="82"/>
      <c r="T1629" s="82"/>
      <c r="U1629" s="82"/>
      <c r="V1629" s="82"/>
      <c r="W1629" s="82"/>
      <c r="X1629" s="82"/>
      <c r="Y1629" s="82"/>
      <c r="Z1629" s="82"/>
      <c r="AA1629" s="82"/>
      <c r="AB1629" s="82"/>
      <c r="AC1629" s="82"/>
      <c r="AD1629" s="82"/>
      <c r="AE1629" s="82"/>
      <c r="AF1629" s="82"/>
      <c r="AG1629" s="82"/>
      <c r="AH1629" s="82"/>
      <c r="AI1629" s="82"/>
      <c r="AJ1629" s="82"/>
      <c r="AK1629" s="82"/>
      <c r="AL1629" s="82"/>
      <c r="AM1629" s="82"/>
      <c r="AN1629" s="82"/>
      <c r="AO1629" s="82"/>
      <c r="AP1629" s="82"/>
      <c r="AQ1629" s="82"/>
      <c r="AR1629" s="82"/>
      <c r="AS1629" s="82"/>
      <c r="AT1629" s="82"/>
      <c r="AU1629" s="82"/>
    </row>
    <row r="1630" spans="1:47" s="47" customFormat="1">
      <c r="A1630" s="76"/>
      <c r="O1630" s="82"/>
      <c r="P1630" s="82"/>
      <c r="Q1630" s="82"/>
      <c r="R1630" s="82"/>
      <c r="S1630" s="82"/>
      <c r="T1630" s="82"/>
      <c r="U1630" s="82"/>
      <c r="V1630" s="82"/>
      <c r="W1630" s="82"/>
      <c r="X1630" s="82"/>
      <c r="Y1630" s="82"/>
      <c r="Z1630" s="82"/>
      <c r="AA1630" s="82"/>
      <c r="AB1630" s="82"/>
      <c r="AC1630" s="82"/>
      <c r="AD1630" s="82"/>
      <c r="AE1630" s="82"/>
      <c r="AF1630" s="82"/>
      <c r="AG1630" s="82"/>
      <c r="AH1630" s="82"/>
      <c r="AI1630" s="82"/>
      <c r="AJ1630" s="82"/>
      <c r="AK1630" s="82"/>
      <c r="AL1630" s="82"/>
      <c r="AM1630" s="82"/>
      <c r="AN1630" s="82"/>
      <c r="AO1630" s="82"/>
      <c r="AP1630" s="82"/>
      <c r="AQ1630" s="82"/>
      <c r="AR1630" s="82"/>
      <c r="AS1630" s="82"/>
      <c r="AT1630" s="82"/>
      <c r="AU1630" s="82"/>
    </row>
    <row r="1631" spans="1:47" s="47" customFormat="1">
      <c r="A1631" s="76"/>
      <c r="O1631" s="82"/>
      <c r="P1631" s="82"/>
      <c r="Q1631" s="82"/>
      <c r="R1631" s="82"/>
      <c r="S1631" s="82"/>
      <c r="T1631" s="82"/>
      <c r="U1631" s="82"/>
      <c r="V1631" s="82"/>
      <c r="W1631" s="82"/>
      <c r="X1631" s="82"/>
      <c r="Y1631" s="82"/>
      <c r="Z1631" s="82"/>
      <c r="AA1631" s="82"/>
      <c r="AB1631" s="82"/>
      <c r="AC1631" s="82"/>
      <c r="AD1631" s="82"/>
      <c r="AE1631" s="82"/>
      <c r="AF1631" s="82"/>
      <c r="AG1631" s="82"/>
      <c r="AH1631" s="82"/>
      <c r="AI1631" s="82"/>
      <c r="AJ1631" s="82"/>
      <c r="AK1631" s="82"/>
      <c r="AL1631" s="82"/>
      <c r="AM1631" s="82"/>
      <c r="AN1631" s="82"/>
      <c r="AO1631" s="82"/>
      <c r="AP1631" s="82"/>
      <c r="AQ1631" s="82"/>
      <c r="AR1631" s="82"/>
      <c r="AS1631" s="82"/>
      <c r="AT1631" s="82"/>
      <c r="AU1631" s="82"/>
    </row>
    <row r="1632" spans="1:47" s="47" customFormat="1">
      <c r="A1632" s="76"/>
      <c r="O1632" s="82"/>
      <c r="P1632" s="82"/>
      <c r="Q1632" s="82"/>
      <c r="R1632" s="82"/>
      <c r="S1632" s="82"/>
      <c r="T1632" s="82"/>
      <c r="U1632" s="82"/>
      <c r="V1632" s="82"/>
      <c r="W1632" s="82"/>
      <c r="X1632" s="82"/>
      <c r="Y1632" s="82"/>
      <c r="Z1632" s="82"/>
      <c r="AA1632" s="82"/>
      <c r="AB1632" s="82"/>
      <c r="AC1632" s="82"/>
      <c r="AD1632" s="82"/>
      <c r="AE1632" s="82"/>
      <c r="AF1632" s="82"/>
      <c r="AG1632" s="82"/>
      <c r="AH1632" s="82"/>
      <c r="AI1632" s="82"/>
      <c r="AJ1632" s="82"/>
      <c r="AK1632" s="82"/>
      <c r="AL1632" s="82"/>
      <c r="AM1632" s="82"/>
      <c r="AN1632" s="82"/>
      <c r="AO1632" s="82"/>
      <c r="AP1632" s="82"/>
      <c r="AQ1632" s="82"/>
      <c r="AR1632" s="82"/>
      <c r="AS1632" s="82"/>
      <c r="AT1632" s="82"/>
      <c r="AU1632" s="82"/>
    </row>
    <row r="1633" spans="1:47" s="47" customFormat="1">
      <c r="A1633" s="76"/>
      <c r="O1633" s="82"/>
      <c r="P1633" s="82"/>
      <c r="Q1633" s="82"/>
      <c r="R1633" s="82"/>
      <c r="S1633" s="82"/>
      <c r="T1633" s="82"/>
      <c r="U1633" s="82"/>
      <c r="V1633" s="82"/>
      <c r="W1633" s="82"/>
      <c r="X1633" s="82"/>
      <c r="Y1633" s="82"/>
      <c r="Z1633" s="82"/>
      <c r="AA1633" s="82"/>
      <c r="AB1633" s="82"/>
      <c r="AC1633" s="82"/>
      <c r="AD1633" s="82"/>
      <c r="AE1633" s="82"/>
      <c r="AF1633" s="82"/>
      <c r="AG1633" s="82"/>
      <c r="AH1633" s="82"/>
      <c r="AI1633" s="82"/>
      <c r="AJ1633" s="82"/>
      <c r="AK1633" s="82"/>
      <c r="AL1633" s="82"/>
      <c r="AM1633" s="82"/>
      <c r="AN1633" s="82"/>
      <c r="AO1633" s="82"/>
      <c r="AP1633" s="82"/>
      <c r="AQ1633" s="82"/>
      <c r="AR1633" s="82"/>
      <c r="AS1633" s="82"/>
      <c r="AT1633" s="82"/>
      <c r="AU1633" s="82"/>
    </row>
    <row r="1634" spans="1:47" s="47" customFormat="1">
      <c r="A1634" s="76"/>
      <c r="O1634" s="82"/>
      <c r="P1634" s="82"/>
      <c r="Q1634" s="82"/>
      <c r="R1634" s="82"/>
      <c r="S1634" s="82"/>
      <c r="T1634" s="82"/>
      <c r="U1634" s="82"/>
      <c r="V1634" s="82"/>
      <c r="W1634" s="82"/>
      <c r="X1634" s="82"/>
      <c r="Y1634" s="82"/>
      <c r="Z1634" s="82"/>
      <c r="AA1634" s="82"/>
      <c r="AB1634" s="82"/>
      <c r="AC1634" s="82"/>
      <c r="AD1634" s="82"/>
      <c r="AE1634" s="82"/>
      <c r="AF1634" s="82"/>
      <c r="AG1634" s="82"/>
      <c r="AH1634" s="82"/>
      <c r="AI1634" s="82"/>
      <c r="AJ1634" s="82"/>
      <c r="AK1634" s="82"/>
      <c r="AL1634" s="82"/>
      <c r="AM1634" s="82"/>
      <c r="AN1634" s="82"/>
      <c r="AO1634" s="82"/>
      <c r="AP1634" s="82"/>
      <c r="AQ1634" s="82"/>
      <c r="AR1634" s="82"/>
      <c r="AS1634" s="82"/>
      <c r="AT1634" s="82"/>
      <c r="AU1634" s="82"/>
    </row>
    <row r="1635" spans="1:47" s="47" customFormat="1">
      <c r="A1635" s="76"/>
      <c r="O1635" s="82"/>
      <c r="P1635" s="82"/>
      <c r="Q1635" s="82"/>
      <c r="R1635" s="82"/>
      <c r="S1635" s="82"/>
      <c r="T1635" s="82"/>
      <c r="U1635" s="82"/>
      <c r="V1635" s="82"/>
      <c r="W1635" s="82"/>
      <c r="X1635" s="82"/>
      <c r="Y1635" s="82"/>
      <c r="Z1635" s="82"/>
      <c r="AA1635" s="82"/>
      <c r="AB1635" s="82"/>
      <c r="AC1635" s="82"/>
      <c r="AD1635" s="82"/>
      <c r="AE1635" s="82"/>
      <c r="AF1635" s="82"/>
      <c r="AG1635" s="82"/>
      <c r="AH1635" s="82"/>
      <c r="AI1635" s="82"/>
      <c r="AJ1635" s="82"/>
      <c r="AK1635" s="82"/>
      <c r="AL1635" s="82"/>
      <c r="AM1635" s="82"/>
      <c r="AN1635" s="82"/>
      <c r="AO1635" s="82"/>
      <c r="AP1635" s="82"/>
      <c r="AQ1635" s="82"/>
      <c r="AR1635" s="82"/>
      <c r="AS1635" s="82"/>
      <c r="AT1635" s="82"/>
      <c r="AU1635" s="82"/>
    </row>
    <row r="1636" spans="1:47" s="47" customFormat="1">
      <c r="A1636" s="76"/>
      <c r="O1636" s="82"/>
      <c r="P1636" s="82"/>
      <c r="Q1636" s="82"/>
      <c r="R1636" s="82"/>
      <c r="S1636" s="82"/>
      <c r="T1636" s="82"/>
      <c r="U1636" s="82"/>
      <c r="V1636" s="82"/>
      <c r="W1636" s="82"/>
      <c r="X1636" s="82"/>
      <c r="Y1636" s="82"/>
      <c r="Z1636" s="82"/>
      <c r="AA1636" s="82"/>
      <c r="AB1636" s="82"/>
      <c r="AC1636" s="82"/>
      <c r="AD1636" s="82"/>
      <c r="AE1636" s="82"/>
      <c r="AF1636" s="82"/>
      <c r="AG1636" s="82"/>
      <c r="AH1636" s="82"/>
      <c r="AI1636" s="82"/>
      <c r="AJ1636" s="82"/>
      <c r="AK1636" s="82"/>
      <c r="AL1636" s="82"/>
      <c r="AM1636" s="82"/>
      <c r="AN1636" s="82"/>
      <c r="AO1636" s="82"/>
      <c r="AP1636" s="82"/>
      <c r="AQ1636" s="82"/>
      <c r="AR1636" s="82"/>
      <c r="AS1636" s="82"/>
      <c r="AT1636" s="82"/>
      <c r="AU1636" s="82"/>
    </row>
    <row r="1637" spans="1:47" s="47" customFormat="1">
      <c r="A1637" s="76"/>
      <c r="O1637" s="82"/>
      <c r="P1637" s="82"/>
      <c r="Q1637" s="82"/>
      <c r="R1637" s="82"/>
      <c r="S1637" s="82"/>
      <c r="T1637" s="82"/>
      <c r="U1637" s="82"/>
      <c r="V1637" s="82"/>
      <c r="W1637" s="82"/>
      <c r="X1637" s="82"/>
      <c r="Y1637" s="82"/>
      <c r="Z1637" s="82"/>
      <c r="AA1637" s="82"/>
      <c r="AB1637" s="82"/>
      <c r="AC1637" s="82"/>
      <c r="AD1637" s="82"/>
      <c r="AE1637" s="82"/>
      <c r="AF1637" s="82"/>
      <c r="AG1637" s="82"/>
      <c r="AH1637" s="82"/>
      <c r="AI1637" s="82"/>
      <c r="AJ1637" s="82"/>
      <c r="AK1637" s="82"/>
      <c r="AL1637" s="82"/>
      <c r="AM1637" s="82"/>
      <c r="AN1637" s="82"/>
      <c r="AO1637" s="82"/>
      <c r="AP1637" s="82"/>
      <c r="AQ1637" s="82"/>
      <c r="AR1637" s="82"/>
      <c r="AS1637" s="82"/>
      <c r="AT1637" s="82"/>
      <c r="AU1637" s="82"/>
    </row>
    <row r="1638" spans="1:47" s="47" customFormat="1">
      <c r="A1638" s="76"/>
      <c r="O1638" s="82"/>
      <c r="P1638" s="82"/>
      <c r="Q1638" s="82"/>
      <c r="R1638" s="82"/>
      <c r="S1638" s="82"/>
      <c r="T1638" s="82"/>
      <c r="U1638" s="82"/>
      <c r="V1638" s="82"/>
      <c r="W1638" s="82"/>
      <c r="X1638" s="82"/>
      <c r="Y1638" s="82"/>
      <c r="Z1638" s="82"/>
      <c r="AA1638" s="82"/>
      <c r="AB1638" s="82"/>
      <c r="AC1638" s="82"/>
      <c r="AD1638" s="82"/>
      <c r="AE1638" s="82"/>
      <c r="AF1638" s="82"/>
      <c r="AG1638" s="82"/>
      <c r="AH1638" s="82"/>
      <c r="AI1638" s="82"/>
      <c r="AJ1638" s="82"/>
      <c r="AK1638" s="82"/>
      <c r="AL1638" s="82"/>
      <c r="AM1638" s="82"/>
      <c r="AN1638" s="82"/>
      <c r="AO1638" s="82"/>
      <c r="AP1638" s="82"/>
      <c r="AQ1638" s="82"/>
      <c r="AR1638" s="82"/>
      <c r="AS1638" s="82"/>
      <c r="AT1638" s="82"/>
      <c r="AU1638" s="82"/>
    </row>
    <row r="1639" spans="1:47" s="47" customFormat="1">
      <c r="A1639" s="76"/>
      <c r="O1639" s="82"/>
      <c r="P1639" s="82"/>
      <c r="Q1639" s="82"/>
      <c r="R1639" s="82"/>
      <c r="S1639" s="82"/>
      <c r="T1639" s="82"/>
      <c r="U1639" s="82"/>
      <c r="V1639" s="82"/>
      <c r="W1639" s="82"/>
      <c r="X1639" s="82"/>
      <c r="Y1639" s="82"/>
      <c r="Z1639" s="82"/>
      <c r="AA1639" s="82"/>
      <c r="AB1639" s="82"/>
      <c r="AC1639" s="82"/>
      <c r="AD1639" s="82"/>
      <c r="AE1639" s="82"/>
      <c r="AF1639" s="82"/>
      <c r="AG1639" s="82"/>
      <c r="AH1639" s="82"/>
      <c r="AI1639" s="82"/>
      <c r="AJ1639" s="82"/>
      <c r="AK1639" s="82"/>
      <c r="AL1639" s="82"/>
      <c r="AM1639" s="82"/>
      <c r="AN1639" s="82"/>
      <c r="AO1639" s="82"/>
      <c r="AP1639" s="82"/>
      <c r="AQ1639" s="82"/>
      <c r="AR1639" s="82"/>
      <c r="AS1639" s="82"/>
      <c r="AT1639" s="82"/>
      <c r="AU1639" s="82"/>
    </row>
    <row r="1640" spans="1:47" s="47" customFormat="1">
      <c r="A1640" s="76"/>
      <c r="O1640" s="82"/>
      <c r="P1640" s="82"/>
      <c r="Q1640" s="82"/>
      <c r="R1640" s="82"/>
      <c r="S1640" s="82"/>
      <c r="T1640" s="82"/>
      <c r="U1640" s="82"/>
      <c r="V1640" s="82"/>
      <c r="W1640" s="82"/>
      <c r="X1640" s="82"/>
      <c r="Y1640" s="82"/>
      <c r="Z1640" s="82"/>
      <c r="AA1640" s="82"/>
      <c r="AB1640" s="82"/>
      <c r="AC1640" s="82"/>
      <c r="AD1640" s="82"/>
      <c r="AE1640" s="82"/>
      <c r="AF1640" s="82"/>
      <c r="AG1640" s="82"/>
      <c r="AH1640" s="82"/>
      <c r="AI1640" s="82"/>
      <c r="AJ1640" s="82"/>
      <c r="AK1640" s="82"/>
      <c r="AL1640" s="82"/>
      <c r="AM1640" s="82"/>
      <c r="AN1640" s="82"/>
      <c r="AO1640" s="82"/>
      <c r="AP1640" s="82"/>
      <c r="AQ1640" s="82"/>
      <c r="AR1640" s="82"/>
      <c r="AS1640" s="82"/>
      <c r="AT1640" s="82"/>
      <c r="AU1640" s="82"/>
    </row>
    <row r="1641" spans="1:47" s="47" customFormat="1">
      <c r="A1641" s="76"/>
      <c r="O1641" s="82"/>
      <c r="P1641" s="82"/>
      <c r="Q1641" s="82"/>
      <c r="R1641" s="82"/>
      <c r="S1641" s="82"/>
      <c r="T1641" s="82"/>
      <c r="U1641" s="82"/>
      <c r="V1641" s="82"/>
      <c r="W1641" s="82"/>
      <c r="X1641" s="82"/>
      <c r="Y1641" s="82"/>
      <c r="Z1641" s="82"/>
      <c r="AA1641" s="82"/>
      <c r="AB1641" s="82"/>
      <c r="AC1641" s="82"/>
      <c r="AD1641" s="82"/>
      <c r="AE1641" s="82"/>
      <c r="AF1641" s="82"/>
      <c r="AG1641" s="82"/>
      <c r="AH1641" s="82"/>
      <c r="AI1641" s="82"/>
      <c r="AJ1641" s="82"/>
      <c r="AK1641" s="82"/>
      <c r="AL1641" s="82"/>
      <c r="AM1641" s="82"/>
      <c r="AN1641" s="82"/>
      <c r="AO1641" s="82"/>
      <c r="AP1641" s="82"/>
      <c r="AQ1641" s="82"/>
      <c r="AR1641" s="82"/>
      <c r="AS1641" s="82"/>
      <c r="AT1641" s="82"/>
      <c r="AU1641" s="82"/>
    </row>
    <row r="1642" spans="1:47" s="47" customFormat="1">
      <c r="A1642" s="76"/>
      <c r="O1642" s="82"/>
      <c r="P1642" s="82"/>
      <c r="Q1642" s="82"/>
      <c r="R1642" s="82"/>
      <c r="S1642" s="82"/>
      <c r="T1642" s="82"/>
      <c r="U1642" s="82"/>
      <c r="V1642" s="82"/>
      <c r="W1642" s="82"/>
      <c r="X1642" s="82"/>
      <c r="Y1642" s="82"/>
      <c r="Z1642" s="82"/>
      <c r="AA1642" s="82"/>
      <c r="AB1642" s="82"/>
      <c r="AC1642" s="82"/>
      <c r="AD1642" s="82"/>
      <c r="AE1642" s="82"/>
      <c r="AF1642" s="82"/>
      <c r="AG1642" s="82"/>
      <c r="AH1642" s="82"/>
      <c r="AI1642" s="82"/>
      <c r="AJ1642" s="82"/>
      <c r="AK1642" s="82"/>
      <c r="AL1642" s="82"/>
      <c r="AM1642" s="82"/>
      <c r="AN1642" s="82"/>
      <c r="AO1642" s="82"/>
      <c r="AP1642" s="82"/>
      <c r="AQ1642" s="82"/>
      <c r="AR1642" s="82"/>
      <c r="AS1642" s="82"/>
      <c r="AT1642" s="82"/>
      <c r="AU1642" s="82"/>
    </row>
    <row r="1643" spans="1:47" s="47" customFormat="1">
      <c r="A1643" s="76"/>
      <c r="O1643" s="82"/>
      <c r="P1643" s="82"/>
      <c r="Q1643" s="82"/>
      <c r="R1643" s="82"/>
      <c r="S1643" s="82"/>
      <c r="T1643" s="82"/>
      <c r="U1643" s="82"/>
      <c r="V1643" s="82"/>
      <c r="W1643" s="82"/>
      <c r="X1643" s="82"/>
      <c r="Y1643" s="82"/>
      <c r="Z1643" s="82"/>
      <c r="AA1643" s="82"/>
      <c r="AB1643" s="82"/>
      <c r="AC1643" s="82"/>
      <c r="AD1643" s="82"/>
      <c r="AE1643" s="82"/>
      <c r="AF1643" s="82"/>
      <c r="AG1643" s="82"/>
      <c r="AH1643" s="82"/>
      <c r="AI1643" s="82"/>
      <c r="AJ1643" s="82"/>
      <c r="AK1643" s="82"/>
      <c r="AL1643" s="82"/>
      <c r="AM1643" s="82"/>
      <c r="AN1643" s="82"/>
      <c r="AO1643" s="82"/>
      <c r="AP1643" s="82"/>
      <c r="AQ1643" s="82"/>
      <c r="AR1643" s="82"/>
      <c r="AS1643" s="82"/>
      <c r="AT1643" s="82"/>
      <c r="AU1643" s="82"/>
    </row>
    <row r="1644" spans="1:47" s="47" customFormat="1">
      <c r="A1644" s="76"/>
      <c r="O1644" s="82"/>
      <c r="P1644" s="82"/>
      <c r="Q1644" s="82"/>
      <c r="R1644" s="82"/>
      <c r="S1644" s="82"/>
      <c r="T1644" s="82"/>
      <c r="U1644" s="82"/>
      <c r="V1644" s="82"/>
      <c r="W1644" s="82"/>
      <c r="X1644" s="82"/>
      <c r="Y1644" s="82"/>
      <c r="Z1644" s="82"/>
      <c r="AA1644" s="82"/>
      <c r="AB1644" s="82"/>
      <c r="AC1644" s="82"/>
      <c r="AD1644" s="82"/>
      <c r="AE1644" s="82"/>
      <c r="AF1644" s="82"/>
      <c r="AG1644" s="82"/>
      <c r="AH1644" s="82"/>
      <c r="AI1644" s="82"/>
      <c r="AJ1644" s="82"/>
      <c r="AK1644" s="82"/>
      <c r="AL1644" s="82"/>
      <c r="AM1644" s="82"/>
      <c r="AN1644" s="82"/>
      <c r="AO1644" s="82"/>
      <c r="AP1644" s="82"/>
      <c r="AQ1644" s="82"/>
      <c r="AR1644" s="82"/>
      <c r="AS1644" s="82"/>
      <c r="AT1644" s="82"/>
      <c r="AU1644" s="82"/>
    </row>
    <row r="1645" spans="1:47" s="47" customFormat="1">
      <c r="A1645" s="76"/>
      <c r="O1645" s="82"/>
      <c r="P1645" s="82"/>
      <c r="Q1645" s="82"/>
      <c r="R1645" s="82"/>
      <c r="S1645" s="82"/>
      <c r="T1645" s="82"/>
      <c r="U1645" s="82"/>
      <c r="V1645" s="82"/>
      <c r="W1645" s="82"/>
      <c r="X1645" s="82"/>
      <c r="Y1645" s="82"/>
      <c r="Z1645" s="82"/>
      <c r="AA1645" s="82"/>
      <c r="AB1645" s="82"/>
      <c r="AC1645" s="82"/>
      <c r="AD1645" s="82"/>
      <c r="AE1645" s="82"/>
      <c r="AF1645" s="82"/>
      <c r="AG1645" s="82"/>
      <c r="AH1645" s="82"/>
      <c r="AI1645" s="82"/>
      <c r="AJ1645" s="82"/>
      <c r="AK1645" s="82"/>
      <c r="AL1645" s="82"/>
      <c r="AM1645" s="82"/>
      <c r="AN1645" s="82"/>
      <c r="AO1645" s="82"/>
      <c r="AP1645" s="82"/>
      <c r="AQ1645" s="82"/>
      <c r="AR1645" s="82"/>
      <c r="AS1645" s="82"/>
      <c r="AT1645" s="82"/>
      <c r="AU1645" s="82"/>
    </row>
    <row r="1646" spans="1:47" s="47" customFormat="1">
      <c r="A1646" s="76"/>
      <c r="O1646" s="82"/>
      <c r="P1646" s="82"/>
      <c r="Q1646" s="82"/>
      <c r="R1646" s="82"/>
      <c r="S1646" s="82"/>
      <c r="T1646" s="82"/>
      <c r="U1646" s="82"/>
      <c r="V1646" s="82"/>
      <c r="W1646" s="82"/>
      <c r="X1646" s="82"/>
      <c r="Y1646" s="82"/>
      <c r="Z1646" s="82"/>
      <c r="AA1646" s="82"/>
      <c r="AB1646" s="82"/>
      <c r="AC1646" s="82"/>
      <c r="AD1646" s="82"/>
      <c r="AE1646" s="82"/>
      <c r="AF1646" s="82"/>
      <c r="AG1646" s="82"/>
      <c r="AH1646" s="82"/>
      <c r="AI1646" s="82"/>
      <c r="AJ1646" s="82"/>
      <c r="AK1646" s="82"/>
      <c r="AL1646" s="82"/>
      <c r="AM1646" s="82"/>
      <c r="AN1646" s="82"/>
      <c r="AO1646" s="82"/>
      <c r="AP1646" s="82"/>
      <c r="AQ1646" s="82"/>
      <c r="AR1646" s="82"/>
      <c r="AS1646" s="82"/>
      <c r="AT1646" s="82"/>
      <c r="AU1646" s="82"/>
    </row>
    <row r="1647" spans="1:47" s="47" customFormat="1">
      <c r="A1647" s="76"/>
      <c r="O1647" s="82"/>
      <c r="P1647" s="82"/>
      <c r="Q1647" s="82"/>
      <c r="R1647" s="82"/>
      <c r="S1647" s="82"/>
      <c r="T1647" s="82"/>
      <c r="U1647" s="82"/>
      <c r="V1647" s="82"/>
      <c r="W1647" s="82"/>
      <c r="X1647" s="82"/>
      <c r="Y1647" s="82"/>
      <c r="Z1647" s="82"/>
      <c r="AA1647" s="82"/>
      <c r="AB1647" s="82"/>
      <c r="AC1647" s="82"/>
      <c r="AD1647" s="82"/>
      <c r="AE1647" s="82"/>
      <c r="AF1647" s="82"/>
      <c r="AG1647" s="82"/>
      <c r="AH1647" s="82"/>
      <c r="AI1647" s="82"/>
      <c r="AJ1647" s="82"/>
      <c r="AK1647" s="82"/>
      <c r="AL1647" s="82"/>
      <c r="AM1647" s="82"/>
      <c r="AN1647" s="82"/>
      <c r="AO1647" s="82"/>
      <c r="AP1647" s="82"/>
      <c r="AQ1647" s="82"/>
      <c r="AR1647" s="82"/>
      <c r="AS1647" s="82"/>
      <c r="AT1647" s="82"/>
      <c r="AU1647" s="82"/>
    </row>
    <row r="1648" spans="1:47" s="47" customFormat="1">
      <c r="A1648" s="76"/>
      <c r="O1648" s="82"/>
      <c r="P1648" s="82"/>
      <c r="Q1648" s="82"/>
      <c r="R1648" s="82"/>
      <c r="S1648" s="82"/>
      <c r="T1648" s="82"/>
      <c r="U1648" s="82"/>
      <c r="V1648" s="82"/>
      <c r="W1648" s="82"/>
      <c r="X1648" s="82"/>
      <c r="Y1648" s="82"/>
      <c r="Z1648" s="82"/>
      <c r="AA1648" s="82"/>
      <c r="AB1648" s="82"/>
      <c r="AC1648" s="82"/>
      <c r="AD1648" s="82"/>
      <c r="AE1648" s="82"/>
      <c r="AF1648" s="82"/>
      <c r="AG1648" s="82"/>
      <c r="AH1648" s="82"/>
      <c r="AI1648" s="82"/>
      <c r="AJ1648" s="82"/>
      <c r="AK1648" s="82"/>
      <c r="AL1648" s="82"/>
      <c r="AM1648" s="82"/>
      <c r="AN1648" s="82"/>
      <c r="AO1648" s="82"/>
      <c r="AP1648" s="82"/>
      <c r="AQ1648" s="82"/>
      <c r="AR1648" s="82"/>
      <c r="AS1648" s="82"/>
      <c r="AT1648" s="82"/>
      <c r="AU1648" s="82"/>
    </row>
    <row r="1649" spans="1:47" s="47" customFormat="1">
      <c r="A1649" s="76"/>
      <c r="O1649" s="82"/>
      <c r="P1649" s="82"/>
      <c r="Q1649" s="82"/>
      <c r="R1649" s="82"/>
      <c r="S1649" s="82"/>
      <c r="T1649" s="82"/>
      <c r="U1649" s="82"/>
      <c r="V1649" s="82"/>
      <c r="W1649" s="82"/>
      <c r="X1649" s="82"/>
      <c r="Y1649" s="82"/>
      <c r="Z1649" s="82"/>
      <c r="AA1649" s="82"/>
      <c r="AB1649" s="82"/>
      <c r="AC1649" s="82"/>
      <c r="AD1649" s="82"/>
      <c r="AE1649" s="82"/>
      <c r="AF1649" s="82"/>
      <c r="AG1649" s="82"/>
      <c r="AH1649" s="82"/>
      <c r="AI1649" s="82"/>
      <c r="AJ1649" s="82"/>
      <c r="AK1649" s="82"/>
      <c r="AL1649" s="82"/>
      <c r="AM1649" s="82"/>
      <c r="AN1649" s="82"/>
      <c r="AO1649" s="82"/>
      <c r="AP1649" s="82"/>
      <c r="AQ1649" s="82"/>
      <c r="AR1649" s="82"/>
      <c r="AS1649" s="82"/>
      <c r="AT1649" s="82"/>
      <c r="AU1649" s="82"/>
    </row>
    <row r="1650" spans="1:47" s="47" customFormat="1">
      <c r="A1650" s="76"/>
      <c r="O1650" s="82"/>
      <c r="P1650" s="82"/>
      <c r="Q1650" s="82"/>
      <c r="R1650" s="82"/>
      <c r="S1650" s="82"/>
      <c r="T1650" s="82"/>
      <c r="U1650" s="82"/>
      <c r="V1650" s="82"/>
      <c r="W1650" s="82"/>
      <c r="X1650" s="82"/>
      <c r="Y1650" s="82"/>
      <c r="Z1650" s="82"/>
      <c r="AA1650" s="82"/>
      <c r="AB1650" s="82"/>
      <c r="AC1650" s="82"/>
      <c r="AD1650" s="82"/>
      <c r="AE1650" s="82"/>
      <c r="AF1650" s="82"/>
      <c r="AG1650" s="82"/>
      <c r="AH1650" s="82"/>
      <c r="AI1650" s="82"/>
      <c r="AJ1650" s="82"/>
      <c r="AK1650" s="82"/>
      <c r="AL1650" s="82"/>
      <c r="AM1650" s="82"/>
      <c r="AN1650" s="82"/>
      <c r="AO1650" s="82"/>
      <c r="AP1650" s="82"/>
      <c r="AQ1650" s="82"/>
      <c r="AR1650" s="82"/>
      <c r="AS1650" s="82"/>
      <c r="AT1650" s="82"/>
      <c r="AU1650" s="82"/>
    </row>
    <row r="1651" spans="1:47" s="47" customFormat="1">
      <c r="A1651" s="76"/>
      <c r="O1651" s="82"/>
      <c r="P1651" s="82"/>
      <c r="Q1651" s="82"/>
      <c r="R1651" s="82"/>
      <c r="S1651" s="82"/>
      <c r="T1651" s="82"/>
      <c r="U1651" s="82"/>
      <c r="V1651" s="82"/>
      <c r="W1651" s="82"/>
      <c r="X1651" s="82"/>
      <c r="Y1651" s="82"/>
      <c r="Z1651" s="82"/>
      <c r="AA1651" s="82"/>
      <c r="AB1651" s="82"/>
      <c r="AC1651" s="82"/>
      <c r="AD1651" s="82"/>
      <c r="AE1651" s="82"/>
      <c r="AF1651" s="82"/>
      <c r="AG1651" s="82"/>
      <c r="AH1651" s="82"/>
      <c r="AI1651" s="82"/>
      <c r="AJ1651" s="82"/>
      <c r="AK1651" s="82"/>
      <c r="AL1651" s="82"/>
      <c r="AM1651" s="82"/>
      <c r="AN1651" s="82"/>
      <c r="AO1651" s="82"/>
      <c r="AP1651" s="82"/>
      <c r="AQ1651" s="82"/>
      <c r="AR1651" s="82"/>
      <c r="AS1651" s="82"/>
      <c r="AT1651" s="82"/>
      <c r="AU1651" s="82"/>
    </row>
    <row r="1652" spans="1:47" s="47" customFormat="1">
      <c r="A1652" s="76"/>
      <c r="O1652" s="82"/>
      <c r="P1652" s="82"/>
      <c r="Q1652" s="82"/>
      <c r="R1652" s="82"/>
      <c r="S1652" s="82"/>
      <c r="T1652" s="82"/>
      <c r="U1652" s="82"/>
      <c r="V1652" s="82"/>
      <c r="W1652" s="82"/>
      <c r="X1652" s="82"/>
      <c r="Y1652" s="82"/>
      <c r="Z1652" s="82"/>
      <c r="AA1652" s="82"/>
      <c r="AB1652" s="82"/>
      <c r="AC1652" s="82"/>
      <c r="AD1652" s="82"/>
      <c r="AE1652" s="82"/>
      <c r="AF1652" s="82"/>
      <c r="AG1652" s="82"/>
      <c r="AH1652" s="82"/>
      <c r="AI1652" s="82"/>
      <c r="AJ1652" s="82"/>
      <c r="AK1652" s="82"/>
      <c r="AL1652" s="82"/>
      <c r="AM1652" s="82"/>
      <c r="AN1652" s="82"/>
      <c r="AO1652" s="82"/>
      <c r="AP1652" s="82"/>
      <c r="AQ1652" s="82"/>
      <c r="AR1652" s="82"/>
      <c r="AS1652" s="82"/>
      <c r="AT1652" s="82"/>
      <c r="AU1652" s="82"/>
    </row>
    <row r="1653" spans="1:47" s="47" customFormat="1">
      <c r="A1653" s="76"/>
      <c r="O1653" s="82"/>
      <c r="P1653" s="82"/>
      <c r="Q1653" s="82"/>
      <c r="R1653" s="82"/>
      <c r="S1653" s="82"/>
      <c r="T1653" s="82"/>
      <c r="U1653" s="82"/>
      <c r="V1653" s="82"/>
      <c r="W1653" s="82"/>
      <c r="X1653" s="82"/>
      <c r="Y1653" s="82"/>
      <c r="Z1653" s="82"/>
      <c r="AA1653" s="82"/>
      <c r="AB1653" s="82"/>
      <c r="AC1653" s="82"/>
      <c r="AD1653" s="82"/>
      <c r="AE1653" s="82"/>
      <c r="AF1653" s="82"/>
      <c r="AG1653" s="82"/>
      <c r="AH1653" s="82"/>
      <c r="AI1653" s="82"/>
      <c r="AJ1653" s="82"/>
      <c r="AK1653" s="82"/>
      <c r="AL1653" s="82"/>
      <c r="AM1653" s="82"/>
      <c r="AN1653" s="82"/>
      <c r="AO1653" s="82"/>
      <c r="AP1653" s="82"/>
      <c r="AQ1653" s="82"/>
      <c r="AR1653" s="82"/>
      <c r="AS1653" s="82"/>
      <c r="AT1653" s="82"/>
      <c r="AU1653" s="82"/>
    </row>
    <row r="1654" spans="1:47" s="47" customFormat="1">
      <c r="A1654" s="76"/>
      <c r="O1654" s="82"/>
      <c r="P1654" s="82"/>
      <c r="Q1654" s="82"/>
      <c r="R1654" s="82"/>
      <c r="S1654" s="82"/>
      <c r="T1654" s="82"/>
      <c r="U1654" s="82"/>
      <c r="V1654" s="82"/>
      <c r="W1654" s="82"/>
      <c r="X1654" s="82"/>
      <c r="Y1654" s="82"/>
      <c r="Z1654" s="82"/>
      <c r="AA1654" s="82"/>
      <c r="AB1654" s="82"/>
      <c r="AC1654" s="82"/>
      <c r="AD1654" s="82"/>
      <c r="AE1654" s="82"/>
      <c r="AF1654" s="82"/>
      <c r="AG1654" s="82"/>
      <c r="AH1654" s="82"/>
      <c r="AI1654" s="82"/>
      <c r="AJ1654" s="82"/>
      <c r="AK1654" s="82"/>
      <c r="AL1654" s="82"/>
      <c r="AM1654" s="82"/>
      <c r="AN1654" s="82"/>
      <c r="AO1654" s="82"/>
      <c r="AP1654" s="82"/>
      <c r="AQ1654" s="82"/>
      <c r="AR1654" s="82"/>
      <c r="AS1654" s="82"/>
      <c r="AT1654" s="82"/>
      <c r="AU1654" s="82"/>
    </row>
    <row r="1655" spans="1:47" s="47" customFormat="1">
      <c r="A1655" s="76"/>
      <c r="O1655" s="82"/>
      <c r="P1655" s="82"/>
      <c r="Q1655" s="82"/>
      <c r="R1655" s="82"/>
      <c r="S1655" s="82"/>
      <c r="T1655" s="82"/>
      <c r="U1655" s="82"/>
      <c r="V1655" s="82"/>
      <c r="W1655" s="82"/>
      <c r="X1655" s="82"/>
      <c r="Y1655" s="82"/>
      <c r="Z1655" s="82"/>
      <c r="AA1655" s="82"/>
      <c r="AB1655" s="82"/>
      <c r="AC1655" s="82"/>
      <c r="AD1655" s="82"/>
      <c r="AE1655" s="82"/>
      <c r="AF1655" s="82"/>
      <c r="AG1655" s="82"/>
      <c r="AH1655" s="82"/>
      <c r="AI1655" s="82"/>
      <c r="AJ1655" s="82"/>
      <c r="AK1655" s="82"/>
      <c r="AL1655" s="82"/>
      <c r="AM1655" s="82"/>
      <c r="AN1655" s="82"/>
      <c r="AO1655" s="82"/>
      <c r="AP1655" s="82"/>
      <c r="AQ1655" s="82"/>
      <c r="AR1655" s="82"/>
      <c r="AS1655" s="82"/>
      <c r="AT1655" s="82"/>
      <c r="AU1655" s="82"/>
    </row>
    <row r="1656" spans="1:47" s="47" customFormat="1">
      <c r="A1656" s="76"/>
      <c r="O1656" s="82"/>
      <c r="P1656" s="82"/>
      <c r="Q1656" s="82"/>
      <c r="R1656" s="82"/>
      <c r="S1656" s="82"/>
      <c r="T1656" s="82"/>
      <c r="U1656" s="82"/>
      <c r="V1656" s="82"/>
      <c r="W1656" s="82"/>
      <c r="X1656" s="82"/>
      <c r="Y1656" s="82"/>
      <c r="Z1656" s="82"/>
      <c r="AA1656" s="82"/>
      <c r="AB1656" s="82"/>
      <c r="AC1656" s="82"/>
      <c r="AD1656" s="82"/>
      <c r="AE1656" s="82"/>
      <c r="AF1656" s="82"/>
      <c r="AG1656" s="82"/>
      <c r="AH1656" s="82"/>
      <c r="AI1656" s="82"/>
      <c r="AJ1656" s="82"/>
      <c r="AK1656" s="82"/>
      <c r="AL1656" s="82"/>
      <c r="AM1656" s="82"/>
      <c r="AN1656" s="82"/>
      <c r="AO1656" s="82"/>
      <c r="AP1656" s="82"/>
      <c r="AQ1656" s="82"/>
      <c r="AR1656" s="82"/>
      <c r="AS1656" s="82"/>
      <c r="AT1656" s="82"/>
      <c r="AU1656" s="82"/>
    </row>
    <row r="1657" spans="1:47" s="47" customFormat="1">
      <c r="A1657" s="76"/>
      <c r="O1657" s="82"/>
      <c r="P1657" s="82"/>
      <c r="Q1657" s="82"/>
      <c r="R1657" s="82"/>
      <c r="S1657" s="82"/>
      <c r="T1657" s="82"/>
      <c r="U1657" s="82"/>
      <c r="V1657" s="82"/>
      <c r="W1657" s="82"/>
      <c r="X1657" s="82"/>
      <c r="Y1657" s="82"/>
      <c r="Z1657" s="82"/>
      <c r="AA1657" s="82"/>
      <c r="AB1657" s="82"/>
      <c r="AC1657" s="82"/>
      <c r="AD1657" s="82"/>
      <c r="AE1657" s="82"/>
      <c r="AF1657" s="82"/>
      <c r="AG1657" s="82"/>
      <c r="AH1657" s="82"/>
      <c r="AI1657" s="82"/>
      <c r="AJ1657" s="82"/>
      <c r="AK1657" s="82"/>
      <c r="AL1657" s="82"/>
      <c r="AM1657" s="82"/>
      <c r="AN1657" s="82"/>
      <c r="AO1657" s="82"/>
      <c r="AP1657" s="82"/>
      <c r="AQ1657" s="82"/>
      <c r="AR1657" s="82"/>
      <c r="AS1657" s="82"/>
      <c r="AT1657" s="82"/>
      <c r="AU1657" s="82"/>
    </row>
    <row r="1658" spans="1:47" s="47" customFormat="1">
      <c r="A1658" s="76"/>
      <c r="O1658" s="82"/>
      <c r="P1658" s="82"/>
      <c r="Q1658" s="82"/>
      <c r="R1658" s="82"/>
      <c r="S1658" s="82"/>
      <c r="T1658" s="82"/>
      <c r="U1658" s="82"/>
      <c r="V1658" s="82"/>
      <c r="W1658" s="82"/>
      <c r="X1658" s="82"/>
      <c r="Y1658" s="82"/>
      <c r="Z1658" s="82"/>
      <c r="AA1658" s="82"/>
      <c r="AB1658" s="82"/>
      <c r="AC1658" s="82"/>
      <c r="AD1658" s="82"/>
      <c r="AE1658" s="82"/>
      <c r="AF1658" s="82"/>
      <c r="AG1658" s="82"/>
      <c r="AH1658" s="82"/>
      <c r="AI1658" s="82"/>
      <c r="AJ1658" s="82"/>
      <c r="AK1658" s="82"/>
      <c r="AL1658" s="82"/>
      <c r="AM1658" s="82"/>
      <c r="AN1658" s="82"/>
      <c r="AO1658" s="82"/>
      <c r="AP1658" s="82"/>
      <c r="AQ1658" s="82"/>
      <c r="AR1658" s="82"/>
      <c r="AS1658" s="82"/>
      <c r="AT1658" s="82"/>
      <c r="AU1658" s="82"/>
    </row>
    <row r="1659" spans="1:47" s="47" customFormat="1">
      <c r="A1659" s="76"/>
      <c r="O1659" s="82"/>
      <c r="P1659" s="82"/>
      <c r="Q1659" s="82"/>
      <c r="R1659" s="82"/>
      <c r="S1659" s="82"/>
      <c r="T1659" s="82"/>
      <c r="U1659" s="82"/>
      <c r="V1659" s="82"/>
      <c r="W1659" s="82"/>
      <c r="X1659" s="82"/>
      <c r="Y1659" s="82"/>
      <c r="Z1659" s="82"/>
      <c r="AA1659" s="82"/>
      <c r="AB1659" s="82"/>
      <c r="AC1659" s="82"/>
      <c r="AD1659" s="82"/>
      <c r="AE1659" s="82"/>
      <c r="AF1659" s="82"/>
      <c r="AG1659" s="82"/>
      <c r="AH1659" s="82"/>
      <c r="AI1659" s="82"/>
      <c r="AJ1659" s="82"/>
      <c r="AK1659" s="82"/>
      <c r="AL1659" s="82"/>
      <c r="AM1659" s="82"/>
      <c r="AN1659" s="82"/>
      <c r="AO1659" s="82"/>
      <c r="AP1659" s="82"/>
      <c r="AQ1659" s="82"/>
      <c r="AR1659" s="82"/>
      <c r="AS1659" s="82"/>
      <c r="AT1659" s="82"/>
      <c r="AU1659" s="82"/>
    </row>
    <row r="1660" spans="1:47" s="47" customFormat="1">
      <c r="A1660" s="76"/>
      <c r="O1660" s="82"/>
      <c r="P1660" s="82"/>
      <c r="Q1660" s="82"/>
      <c r="R1660" s="82"/>
      <c r="S1660" s="82"/>
      <c r="T1660" s="82"/>
      <c r="U1660" s="82"/>
      <c r="V1660" s="82"/>
      <c r="W1660" s="82"/>
      <c r="X1660" s="82"/>
      <c r="Y1660" s="82"/>
      <c r="Z1660" s="82"/>
      <c r="AA1660" s="82"/>
      <c r="AB1660" s="82"/>
      <c r="AC1660" s="82"/>
      <c r="AD1660" s="82"/>
      <c r="AE1660" s="82"/>
      <c r="AF1660" s="82"/>
      <c r="AG1660" s="82"/>
      <c r="AH1660" s="82"/>
      <c r="AI1660" s="82"/>
      <c r="AJ1660" s="82"/>
      <c r="AK1660" s="82"/>
      <c r="AL1660" s="82"/>
      <c r="AM1660" s="82"/>
      <c r="AN1660" s="82"/>
      <c r="AO1660" s="82"/>
      <c r="AP1660" s="82"/>
      <c r="AQ1660" s="82"/>
      <c r="AR1660" s="82"/>
      <c r="AS1660" s="82"/>
      <c r="AT1660" s="82"/>
      <c r="AU1660" s="82"/>
    </row>
    <row r="1661" spans="1:47" s="47" customFormat="1">
      <c r="A1661" s="76"/>
      <c r="O1661" s="82"/>
      <c r="P1661" s="82"/>
      <c r="Q1661" s="82"/>
      <c r="R1661" s="82"/>
      <c r="S1661" s="82"/>
      <c r="T1661" s="82"/>
      <c r="U1661" s="82"/>
      <c r="V1661" s="82"/>
      <c r="W1661" s="82"/>
      <c r="X1661" s="82"/>
      <c r="Y1661" s="82"/>
      <c r="Z1661" s="82"/>
      <c r="AA1661" s="82"/>
      <c r="AB1661" s="82"/>
      <c r="AC1661" s="82"/>
      <c r="AD1661" s="82"/>
      <c r="AE1661" s="82"/>
      <c r="AF1661" s="82"/>
      <c r="AG1661" s="82"/>
      <c r="AH1661" s="82"/>
      <c r="AI1661" s="82"/>
      <c r="AJ1661" s="82"/>
      <c r="AK1661" s="82"/>
      <c r="AL1661" s="82"/>
      <c r="AM1661" s="82"/>
      <c r="AN1661" s="82"/>
      <c r="AO1661" s="82"/>
      <c r="AP1661" s="82"/>
      <c r="AQ1661" s="82"/>
      <c r="AR1661" s="82"/>
      <c r="AS1661" s="82"/>
      <c r="AT1661" s="82"/>
      <c r="AU1661" s="82"/>
    </row>
    <row r="1662" spans="1:47" s="47" customFormat="1">
      <c r="A1662" s="76"/>
      <c r="O1662" s="82"/>
      <c r="P1662" s="82"/>
      <c r="Q1662" s="82"/>
      <c r="R1662" s="82"/>
      <c r="S1662" s="82"/>
      <c r="T1662" s="82"/>
      <c r="U1662" s="82"/>
      <c r="V1662" s="82"/>
      <c r="W1662" s="82"/>
      <c r="X1662" s="82"/>
      <c r="Y1662" s="82"/>
      <c r="Z1662" s="82"/>
      <c r="AA1662" s="82"/>
      <c r="AB1662" s="82"/>
      <c r="AC1662" s="82"/>
      <c r="AD1662" s="82"/>
      <c r="AE1662" s="82"/>
      <c r="AF1662" s="82"/>
      <c r="AG1662" s="82"/>
      <c r="AH1662" s="82"/>
      <c r="AI1662" s="82"/>
      <c r="AJ1662" s="82"/>
      <c r="AK1662" s="82"/>
      <c r="AL1662" s="82"/>
      <c r="AM1662" s="82"/>
      <c r="AN1662" s="82"/>
      <c r="AO1662" s="82"/>
      <c r="AP1662" s="82"/>
      <c r="AQ1662" s="82"/>
      <c r="AR1662" s="82"/>
      <c r="AS1662" s="82"/>
      <c r="AT1662" s="82"/>
      <c r="AU1662" s="82"/>
    </row>
    <row r="1663" spans="1:47" s="47" customFormat="1">
      <c r="A1663" s="76"/>
      <c r="O1663" s="82"/>
      <c r="P1663" s="82"/>
      <c r="Q1663" s="82"/>
      <c r="R1663" s="82"/>
      <c r="S1663" s="82"/>
      <c r="T1663" s="82"/>
      <c r="U1663" s="82"/>
      <c r="V1663" s="82"/>
      <c r="W1663" s="82"/>
      <c r="X1663" s="82"/>
      <c r="Y1663" s="82"/>
      <c r="Z1663" s="82"/>
      <c r="AA1663" s="82"/>
      <c r="AB1663" s="82"/>
      <c r="AC1663" s="82"/>
      <c r="AD1663" s="82"/>
      <c r="AE1663" s="82"/>
      <c r="AF1663" s="82"/>
      <c r="AG1663" s="82"/>
      <c r="AH1663" s="82"/>
      <c r="AI1663" s="82"/>
      <c r="AJ1663" s="82"/>
      <c r="AK1663" s="82"/>
      <c r="AL1663" s="82"/>
      <c r="AM1663" s="82"/>
      <c r="AN1663" s="82"/>
      <c r="AO1663" s="82"/>
      <c r="AP1663" s="82"/>
      <c r="AQ1663" s="82"/>
      <c r="AR1663" s="82"/>
      <c r="AS1663" s="82"/>
      <c r="AT1663" s="82"/>
      <c r="AU1663" s="82"/>
    </row>
    <row r="1664" spans="1:47" s="47" customFormat="1">
      <c r="A1664" s="76"/>
      <c r="O1664" s="82"/>
      <c r="P1664" s="82"/>
      <c r="Q1664" s="82"/>
      <c r="R1664" s="82"/>
      <c r="S1664" s="82"/>
      <c r="T1664" s="82"/>
      <c r="U1664" s="82"/>
      <c r="V1664" s="82"/>
      <c r="W1664" s="82"/>
      <c r="X1664" s="82"/>
      <c r="Y1664" s="82"/>
      <c r="Z1664" s="82"/>
      <c r="AA1664" s="82"/>
      <c r="AB1664" s="82"/>
      <c r="AC1664" s="82"/>
      <c r="AD1664" s="82"/>
      <c r="AE1664" s="82"/>
      <c r="AF1664" s="82"/>
      <c r="AG1664" s="82"/>
      <c r="AH1664" s="82"/>
      <c r="AI1664" s="82"/>
      <c r="AJ1664" s="82"/>
      <c r="AK1664" s="82"/>
      <c r="AL1664" s="82"/>
      <c r="AM1664" s="82"/>
      <c r="AN1664" s="82"/>
      <c r="AO1664" s="82"/>
      <c r="AP1664" s="82"/>
      <c r="AQ1664" s="82"/>
      <c r="AR1664" s="82"/>
      <c r="AS1664" s="82"/>
      <c r="AT1664" s="82"/>
      <c r="AU1664" s="82"/>
    </row>
    <row r="1665" spans="1:47" s="47" customFormat="1">
      <c r="A1665" s="76"/>
      <c r="O1665" s="82"/>
      <c r="P1665" s="82"/>
      <c r="Q1665" s="82"/>
      <c r="R1665" s="82"/>
      <c r="S1665" s="82"/>
      <c r="T1665" s="82"/>
      <c r="U1665" s="82"/>
      <c r="V1665" s="82"/>
      <c r="W1665" s="82"/>
      <c r="X1665" s="82"/>
      <c r="Y1665" s="82"/>
      <c r="Z1665" s="82"/>
      <c r="AA1665" s="82"/>
      <c r="AB1665" s="82"/>
      <c r="AC1665" s="82"/>
      <c r="AD1665" s="82"/>
      <c r="AE1665" s="82"/>
      <c r="AF1665" s="82"/>
      <c r="AG1665" s="82"/>
      <c r="AH1665" s="82"/>
      <c r="AI1665" s="82"/>
      <c r="AJ1665" s="82"/>
      <c r="AK1665" s="82"/>
      <c r="AL1665" s="82"/>
      <c r="AM1665" s="82"/>
      <c r="AN1665" s="82"/>
      <c r="AO1665" s="82"/>
      <c r="AP1665" s="82"/>
      <c r="AQ1665" s="82"/>
      <c r="AR1665" s="82"/>
      <c r="AS1665" s="82"/>
      <c r="AT1665" s="82"/>
      <c r="AU1665" s="82"/>
    </row>
    <row r="1666" spans="1:47" s="47" customFormat="1">
      <c r="A1666" s="76"/>
      <c r="O1666" s="82"/>
      <c r="P1666" s="82"/>
      <c r="Q1666" s="82"/>
      <c r="R1666" s="82"/>
      <c r="S1666" s="82"/>
      <c r="T1666" s="82"/>
      <c r="U1666" s="82"/>
      <c r="V1666" s="82"/>
      <c r="W1666" s="82"/>
      <c r="X1666" s="82"/>
      <c r="Y1666" s="82"/>
      <c r="Z1666" s="82"/>
      <c r="AA1666" s="82"/>
      <c r="AB1666" s="82"/>
      <c r="AC1666" s="82"/>
      <c r="AD1666" s="82"/>
      <c r="AE1666" s="82"/>
      <c r="AF1666" s="82"/>
      <c r="AG1666" s="82"/>
      <c r="AH1666" s="82"/>
      <c r="AI1666" s="82"/>
      <c r="AJ1666" s="82"/>
      <c r="AK1666" s="82"/>
      <c r="AL1666" s="82"/>
      <c r="AM1666" s="82"/>
      <c r="AN1666" s="82"/>
      <c r="AO1666" s="82"/>
      <c r="AP1666" s="82"/>
      <c r="AQ1666" s="82"/>
      <c r="AR1666" s="82"/>
      <c r="AS1666" s="82"/>
      <c r="AT1666" s="82"/>
      <c r="AU1666" s="82"/>
    </row>
    <row r="1667" spans="1:47" s="47" customFormat="1">
      <c r="A1667" s="76"/>
      <c r="O1667" s="82"/>
      <c r="P1667" s="82"/>
      <c r="Q1667" s="82"/>
      <c r="R1667" s="82"/>
      <c r="S1667" s="82"/>
      <c r="T1667" s="82"/>
      <c r="U1667" s="82"/>
      <c r="V1667" s="82"/>
      <c r="W1667" s="82"/>
      <c r="X1667" s="82"/>
      <c r="Y1667" s="82"/>
      <c r="Z1667" s="82"/>
      <c r="AA1667" s="82"/>
      <c r="AB1667" s="82"/>
      <c r="AC1667" s="82"/>
      <c r="AD1667" s="82"/>
      <c r="AE1667" s="82"/>
      <c r="AF1667" s="82"/>
      <c r="AG1667" s="82"/>
      <c r="AH1667" s="82"/>
      <c r="AI1667" s="82"/>
      <c r="AJ1667" s="82"/>
      <c r="AK1667" s="82"/>
      <c r="AL1667" s="82"/>
      <c r="AM1667" s="82"/>
      <c r="AN1667" s="82"/>
      <c r="AO1667" s="82"/>
      <c r="AP1667" s="82"/>
      <c r="AQ1667" s="82"/>
      <c r="AR1667" s="82"/>
      <c r="AS1667" s="82"/>
      <c r="AT1667" s="82"/>
      <c r="AU1667" s="82"/>
    </row>
    <row r="1668" spans="1:47" s="47" customFormat="1">
      <c r="A1668" s="76"/>
      <c r="O1668" s="82"/>
      <c r="P1668" s="82"/>
      <c r="Q1668" s="82"/>
      <c r="R1668" s="82"/>
      <c r="S1668" s="82"/>
      <c r="T1668" s="82"/>
      <c r="U1668" s="82"/>
      <c r="V1668" s="82"/>
      <c r="W1668" s="82"/>
      <c r="X1668" s="82"/>
      <c r="Y1668" s="82"/>
      <c r="Z1668" s="82"/>
      <c r="AA1668" s="82"/>
      <c r="AB1668" s="82"/>
      <c r="AC1668" s="82"/>
      <c r="AD1668" s="82"/>
      <c r="AE1668" s="82"/>
      <c r="AF1668" s="82"/>
      <c r="AG1668" s="82"/>
      <c r="AH1668" s="82"/>
      <c r="AI1668" s="82"/>
      <c r="AJ1668" s="82"/>
      <c r="AK1668" s="82"/>
      <c r="AL1668" s="82"/>
      <c r="AM1668" s="82"/>
      <c r="AN1668" s="82"/>
      <c r="AO1668" s="82"/>
      <c r="AP1668" s="82"/>
      <c r="AQ1668" s="82"/>
      <c r="AR1668" s="82"/>
      <c r="AS1668" s="82"/>
      <c r="AT1668" s="82"/>
      <c r="AU1668" s="82"/>
    </row>
    <row r="1669" spans="1:47" s="47" customFormat="1">
      <c r="A1669" s="76"/>
      <c r="O1669" s="82"/>
      <c r="P1669" s="82"/>
      <c r="Q1669" s="82"/>
      <c r="R1669" s="82"/>
      <c r="S1669" s="82"/>
      <c r="T1669" s="82"/>
      <c r="U1669" s="82"/>
      <c r="V1669" s="82"/>
      <c r="W1669" s="82"/>
      <c r="X1669" s="82"/>
      <c r="Y1669" s="82"/>
      <c r="Z1669" s="82"/>
      <c r="AA1669" s="82"/>
      <c r="AB1669" s="82"/>
      <c r="AC1669" s="82"/>
      <c r="AD1669" s="82"/>
      <c r="AE1669" s="82"/>
      <c r="AF1669" s="82"/>
      <c r="AG1669" s="82"/>
      <c r="AH1669" s="82"/>
      <c r="AI1669" s="82"/>
      <c r="AJ1669" s="82"/>
      <c r="AK1669" s="82"/>
      <c r="AL1669" s="82"/>
      <c r="AM1669" s="82"/>
      <c r="AN1669" s="82"/>
      <c r="AO1669" s="82"/>
      <c r="AP1669" s="82"/>
      <c r="AQ1669" s="82"/>
      <c r="AR1669" s="82"/>
      <c r="AS1669" s="82"/>
      <c r="AT1669" s="82"/>
      <c r="AU1669" s="82"/>
    </row>
    <row r="1670" spans="1:47" s="47" customFormat="1">
      <c r="A1670" s="76"/>
      <c r="O1670" s="82"/>
      <c r="P1670" s="82"/>
      <c r="Q1670" s="82"/>
      <c r="R1670" s="82"/>
      <c r="S1670" s="82"/>
      <c r="T1670" s="82"/>
      <c r="U1670" s="82"/>
      <c r="V1670" s="82"/>
      <c r="W1670" s="82"/>
      <c r="X1670" s="82"/>
      <c r="Y1670" s="82"/>
      <c r="Z1670" s="82"/>
      <c r="AA1670" s="82"/>
      <c r="AB1670" s="82"/>
      <c r="AC1670" s="82"/>
      <c r="AD1670" s="82"/>
      <c r="AE1670" s="82"/>
      <c r="AF1670" s="82"/>
      <c r="AG1670" s="82"/>
      <c r="AH1670" s="82"/>
      <c r="AI1670" s="82"/>
      <c r="AJ1670" s="82"/>
      <c r="AK1670" s="82"/>
      <c r="AL1670" s="82"/>
      <c r="AM1670" s="82"/>
      <c r="AN1670" s="82"/>
      <c r="AO1670" s="82"/>
      <c r="AP1670" s="82"/>
      <c r="AQ1670" s="82"/>
      <c r="AR1670" s="82"/>
      <c r="AS1670" s="82"/>
      <c r="AT1670" s="82"/>
      <c r="AU1670" s="82"/>
    </row>
    <row r="1671" spans="1:47" s="47" customFormat="1">
      <c r="A1671" s="76"/>
      <c r="O1671" s="82"/>
      <c r="P1671" s="82"/>
      <c r="Q1671" s="82"/>
      <c r="R1671" s="82"/>
      <c r="S1671" s="82"/>
      <c r="T1671" s="82"/>
      <c r="U1671" s="82"/>
      <c r="V1671" s="82"/>
      <c r="W1671" s="82"/>
      <c r="X1671" s="82"/>
      <c r="Y1671" s="82"/>
      <c r="Z1671" s="82"/>
      <c r="AA1671" s="82"/>
      <c r="AB1671" s="82"/>
      <c r="AC1671" s="82"/>
      <c r="AD1671" s="82"/>
      <c r="AE1671" s="82"/>
      <c r="AF1671" s="82"/>
      <c r="AG1671" s="82"/>
      <c r="AH1671" s="82"/>
      <c r="AI1671" s="82"/>
      <c r="AJ1671" s="82"/>
      <c r="AK1671" s="82"/>
      <c r="AL1671" s="82"/>
      <c r="AM1671" s="82"/>
      <c r="AN1671" s="82"/>
      <c r="AO1671" s="82"/>
      <c r="AP1671" s="82"/>
      <c r="AQ1671" s="82"/>
      <c r="AR1671" s="82"/>
      <c r="AS1671" s="82"/>
      <c r="AT1671" s="82"/>
      <c r="AU1671" s="82"/>
    </row>
    <row r="1672" spans="1:47" s="47" customFormat="1">
      <c r="A1672" s="76"/>
      <c r="O1672" s="82"/>
      <c r="P1672" s="82"/>
      <c r="Q1672" s="82"/>
      <c r="R1672" s="82"/>
      <c r="S1672" s="82"/>
      <c r="T1672" s="82"/>
      <c r="U1672" s="82"/>
      <c r="V1672" s="82"/>
      <c r="W1672" s="82"/>
      <c r="X1672" s="82"/>
      <c r="Y1672" s="82"/>
      <c r="Z1672" s="82"/>
      <c r="AA1672" s="82"/>
      <c r="AB1672" s="82"/>
      <c r="AC1672" s="82"/>
      <c r="AD1672" s="82"/>
      <c r="AE1672" s="82"/>
      <c r="AF1672" s="82"/>
      <c r="AG1672" s="82"/>
      <c r="AH1672" s="82"/>
      <c r="AI1672" s="82"/>
      <c r="AJ1672" s="82"/>
      <c r="AK1672" s="82"/>
      <c r="AL1672" s="82"/>
      <c r="AM1672" s="82"/>
      <c r="AN1672" s="82"/>
      <c r="AO1672" s="82"/>
      <c r="AP1672" s="82"/>
      <c r="AQ1672" s="82"/>
      <c r="AR1672" s="82"/>
      <c r="AS1672" s="82"/>
      <c r="AT1672" s="82"/>
      <c r="AU1672" s="82"/>
    </row>
    <row r="1673" spans="1:47" s="47" customFormat="1">
      <c r="A1673" s="76"/>
      <c r="O1673" s="82"/>
      <c r="P1673" s="82"/>
      <c r="Q1673" s="82"/>
      <c r="R1673" s="82"/>
      <c r="S1673" s="82"/>
      <c r="T1673" s="82"/>
      <c r="U1673" s="82"/>
      <c r="V1673" s="82"/>
      <c r="W1673" s="82"/>
      <c r="X1673" s="82"/>
      <c r="Y1673" s="82"/>
      <c r="Z1673" s="82"/>
      <c r="AA1673" s="82"/>
      <c r="AB1673" s="82"/>
      <c r="AC1673" s="82"/>
      <c r="AD1673" s="82"/>
      <c r="AE1673" s="82"/>
      <c r="AF1673" s="82"/>
      <c r="AG1673" s="82"/>
      <c r="AH1673" s="82"/>
      <c r="AI1673" s="82"/>
      <c r="AJ1673" s="82"/>
      <c r="AK1673" s="82"/>
      <c r="AL1673" s="82"/>
      <c r="AM1673" s="82"/>
      <c r="AN1673" s="82"/>
      <c r="AO1673" s="82"/>
      <c r="AP1673" s="82"/>
      <c r="AQ1673" s="82"/>
      <c r="AR1673" s="82"/>
      <c r="AS1673" s="82"/>
      <c r="AT1673" s="82"/>
      <c r="AU1673" s="82"/>
    </row>
    <row r="1674" spans="1:47" s="47" customFormat="1">
      <c r="A1674" s="76"/>
      <c r="O1674" s="82"/>
      <c r="P1674" s="82"/>
      <c r="Q1674" s="82"/>
      <c r="R1674" s="82"/>
      <c r="S1674" s="82"/>
      <c r="T1674" s="82"/>
      <c r="U1674" s="82"/>
      <c r="V1674" s="82"/>
      <c r="W1674" s="82"/>
      <c r="X1674" s="82"/>
      <c r="Y1674" s="82"/>
      <c r="Z1674" s="82"/>
      <c r="AA1674" s="82"/>
      <c r="AB1674" s="82"/>
      <c r="AC1674" s="82"/>
      <c r="AD1674" s="82"/>
      <c r="AE1674" s="82"/>
      <c r="AF1674" s="82"/>
      <c r="AG1674" s="82"/>
      <c r="AH1674" s="82"/>
      <c r="AI1674" s="82"/>
      <c r="AJ1674" s="82"/>
      <c r="AK1674" s="82"/>
      <c r="AL1674" s="82"/>
      <c r="AM1674" s="82"/>
      <c r="AN1674" s="82"/>
      <c r="AO1674" s="82"/>
      <c r="AP1674" s="82"/>
      <c r="AQ1674" s="82"/>
      <c r="AR1674" s="82"/>
      <c r="AS1674" s="82"/>
      <c r="AT1674" s="82"/>
      <c r="AU1674" s="82"/>
    </row>
    <row r="1675" spans="1:47" s="47" customFormat="1">
      <c r="A1675" s="76"/>
      <c r="O1675" s="82"/>
      <c r="P1675" s="82"/>
      <c r="Q1675" s="82"/>
      <c r="R1675" s="82"/>
      <c r="S1675" s="82"/>
      <c r="T1675" s="82"/>
      <c r="U1675" s="82"/>
      <c r="V1675" s="82"/>
      <c r="W1675" s="82"/>
      <c r="X1675" s="82"/>
      <c r="Y1675" s="82"/>
      <c r="Z1675" s="82"/>
      <c r="AA1675" s="82"/>
      <c r="AB1675" s="82"/>
      <c r="AC1675" s="82"/>
      <c r="AD1675" s="82"/>
      <c r="AE1675" s="82"/>
      <c r="AF1675" s="82"/>
      <c r="AG1675" s="82"/>
      <c r="AH1675" s="82"/>
      <c r="AI1675" s="82"/>
      <c r="AJ1675" s="82"/>
      <c r="AK1675" s="82"/>
      <c r="AL1675" s="82"/>
      <c r="AM1675" s="82"/>
      <c r="AN1675" s="82"/>
      <c r="AO1675" s="82"/>
      <c r="AP1675" s="82"/>
      <c r="AQ1675" s="82"/>
      <c r="AR1675" s="82"/>
      <c r="AS1675" s="82"/>
      <c r="AT1675" s="82"/>
      <c r="AU1675" s="82"/>
    </row>
    <row r="1676" spans="1:47" s="47" customFormat="1">
      <c r="A1676" s="76"/>
      <c r="O1676" s="82"/>
      <c r="P1676" s="82"/>
      <c r="Q1676" s="82"/>
      <c r="R1676" s="82"/>
      <c r="S1676" s="82"/>
      <c r="T1676" s="82"/>
      <c r="U1676" s="82"/>
      <c r="V1676" s="82"/>
      <c r="W1676" s="82"/>
      <c r="X1676" s="82"/>
      <c r="Y1676" s="82"/>
      <c r="Z1676" s="82"/>
      <c r="AA1676" s="82"/>
      <c r="AB1676" s="82"/>
      <c r="AC1676" s="82"/>
      <c r="AD1676" s="82"/>
      <c r="AE1676" s="82"/>
      <c r="AF1676" s="82"/>
      <c r="AG1676" s="82"/>
      <c r="AH1676" s="82"/>
      <c r="AI1676" s="82"/>
      <c r="AJ1676" s="82"/>
      <c r="AK1676" s="82"/>
      <c r="AL1676" s="82"/>
      <c r="AM1676" s="82"/>
      <c r="AN1676" s="82"/>
      <c r="AO1676" s="82"/>
      <c r="AP1676" s="82"/>
      <c r="AQ1676" s="82"/>
      <c r="AR1676" s="82"/>
      <c r="AS1676" s="82"/>
      <c r="AT1676" s="82"/>
      <c r="AU1676" s="82"/>
    </row>
    <row r="1677" spans="1:47" s="47" customFormat="1">
      <c r="A1677" s="76"/>
      <c r="O1677" s="82"/>
      <c r="P1677" s="82"/>
      <c r="Q1677" s="82"/>
      <c r="R1677" s="82"/>
      <c r="S1677" s="82"/>
      <c r="T1677" s="82"/>
      <c r="U1677" s="82"/>
      <c r="V1677" s="82"/>
      <c r="W1677" s="82"/>
      <c r="X1677" s="82"/>
      <c r="Y1677" s="82"/>
      <c r="Z1677" s="82"/>
      <c r="AA1677" s="82"/>
      <c r="AB1677" s="82"/>
      <c r="AC1677" s="82"/>
      <c r="AD1677" s="82"/>
      <c r="AE1677" s="82"/>
      <c r="AF1677" s="82"/>
      <c r="AG1677" s="82"/>
      <c r="AH1677" s="82"/>
      <c r="AI1677" s="82"/>
      <c r="AJ1677" s="82"/>
      <c r="AK1677" s="82"/>
      <c r="AL1677" s="82"/>
      <c r="AM1677" s="82"/>
      <c r="AN1677" s="82"/>
      <c r="AO1677" s="82"/>
      <c r="AP1677" s="82"/>
      <c r="AQ1677" s="82"/>
      <c r="AR1677" s="82"/>
      <c r="AS1677" s="82"/>
      <c r="AT1677" s="82"/>
      <c r="AU1677" s="82"/>
    </row>
    <row r="1678" spans="1:47" s="47" customFormat="1">
      <c r="A1678" s="76"/>
      <c r="O1678" s="82"/>
      <c r="P1678" s="82"/>
      <c r="Q1678" s="82"/>
      <c r="R1678" s="82"/>
      <c r="S1678" s="82"/>
      <c r="T1678" s="82"/>
      <c r="U1678" s="82"/>
      <c r="V1678" s="82"/>
      <c r="W1678" s="82"/>
      <c r="X1678" s="82"/>
      <c r="Y1678" s="82"/>
      <c r="Z1678" s="82"/>
      <c r="AA1678" s="82"/>
      <c r="AB1678" s="82"/>
      <c r="AC1678" s="82"/>
      <c r="AD1678" s="82"/>
      <c r="AE1678" s="82"/>
      <c r="AF1678" s="82"/>
      <c r="AG1678" s="82"/>
      <c r="AH1678" s="82"/>
      <c r="AI1678" s="82"/>
      <c r="AJ1678" s="82"/>
      <c r="AK1678" s="82"/>
      <c r="AL1678" s="82"/>
      <c r="AM1678" s="82"/>
      <c r="AN1678" s="82"/>
      <c r="AO1678" s="82"/>
      <c r="AP1678" s="82"/>
      <c r="AQ1678" s="82"/>
      <c r="AR1678" s="82"/>
      <c r="AS1678" s="82"/>
      <c r="AT1678" s="82"/>
      <c r="AU1678" s="82"/>
    </row>
    <row r="1679" spans="1:47" s="47" customFormat="1">
      <c r="A1679" s="76"/>
      <c r="O1679" s="82"/>
      <c r="P1679" s="82"/>
      <c r="Q1679" s="82"/>
      <c r="R1679" s="82"/>
      <c r="S1679" s="82"/>
      <c r="T1679" s="82"/>
      <c r="U1679" s="82"/>
      <c r="V1679" s="82"/>
      <c r="W1679" s="82"/>
      <c r="X1679" s="82"/>
      <c r="Y1679" s="82"/>
      <c r="Z1679" s="82"/>
      <c r="AA1679" s="82"/>
      <c r="AB1679" s="82"/>
      <c r="AC1679" s="82"/>
      <c r="AD1679" s="82"/>
      <c r="AE1679" s="82"/>
      <c r="AF1679" s="82"/>
      <c r="AG1679" s="82"/>
      <c r="AH1679" s="82"/>
      <c r="AI1679" s="82"/>
      <c r="AJ1679" s="82"/>
      <c r="AK1679" s="82"/>
      <c r="AL1679" s="82"/>
      <c r="AM1679" s="82"/>
      <c r="AN1679" s="82"/>
      <c r="AO1679" s="82"/>
      <c r="AP1679" s="82"/>
      <c r="AQ1679" s="82"/>
      <c r="AR1679" s="82"/>
      <c r="AS1679" s="82"/>
      <c r="AT1679" s="82"/>
      <c r="AU1679" s="82"/>
    </row>
    <row r="1680" spans="1:47" s="47" customFormat="1">
      <c r="A1680" s="76"/>
      <c r="O1680" s="82"/>
      <c r="P1680" s="82"/>
      <c r="Q1680" s="82"/>
      <c r="R1680" s="82"/>
      <c r="S1680" s="82"/>
      <c r="T1680" s="82"/>
      <c r="U1680" s="82"/>
      <c r="V1680" s="82"/>
      <c r="W1680" s="82"/>
      <c r="X1680" s="82"/>
      <c r="Y1680" s="82"/>
      <c r="Z1680" s="82"/>
      <c r="AA1680" s="82"/>
      <c r="AB1680" s="82"/>
      <c r="AC1680" s="82"/>
      <c r="AD1680" s="82"/>
      <c r="AE1680" s="82"/>
      <c r="AF1680" s="82"/>
      <c r="AG1680" s="82"/>
      <c r="AH1680" s="82"/>
      <c r="AI1680" s="82"/>
      <c r="AJ1680" s="82"/>
      <c r="AK1680" s="82"/>
      <c r="AL1680" s="82"/>
      <c r="AM1680" s="82"/>
      <c r="AN1680" s="82"/>
      <c r="AO1680" s="82"/>
      <c r="AP1680" s="82"/>
      <c r="AQ1680" s="82"/>
      <c r="AR1680" s="82"/>
      <c r="AS1680" s="82"/>
      <c r="AT1680" s="82"/>
      <c r="AU1680" s="82"/>
    </row>
    <row r="1681" spans="1:47" s="47" customFormat="1">
      <c r="A1681" s="76"/>
      <c r="O1681" s="82"/>
      <c r="P1681" s="82"/>
      <c r="Q1681" s="82"/>
      <c r="R1681" s="82"/>
      <c r="S1681" s="82"/>
      <c r="T1681" s="82"/>
      <c r="U1681" s="82"/>
      <c r="V1681" s="82"/>
      <c r="W1681" s="82"/>
      <c r="X1681" s="82"/>
      <c r="Y1681" s="82"/>
      <c r="Z1681" s="82"/>
      <c r="AA1681" s="82"/>
      <c r="AB1681" s="82"/>
      <c r="AC1681" s="82"/>
      <c r="AD1681" s="82"/>
      <c r="AE1681" s="82"/>
      <c r="AF1681" s="82"/>
      <c r="AG1681" s="82"/>
      <c r="AH1681" s="82"/>
      <c r="AI1681" s="82"/>
      <c r="AJ1681" s="82"/>
      <c r="AK1681" s="82"/>
      <c r="AL1681" s="82"/>
      <c r="AM1681" s="82"/>
      <c r="AN1681" s="82"/>
      <c r="AO1681" s="82"/>
      <c r="AP1681" s="82"/>
      <c r="AQ1681" s="82"/>
      <c r="AR1681" s="82"/>
      <c r="AS1681" s="82"/>
      <c r="AT1681" s="82"/>
      <c r="AU1681" s="82"/>
    </row>
    <row r="1682" spans="1:47" s="47" customFormat="1">
      <c r="A1682" s="76"/>
      <c r="O1682" s="82"/>
      <c r="P1682" s="82"/>
      <c r="Q1682" s="82"/>
      <c r="R1682" s="82"/>
      <c r="S1682" s="82"/>
      <c r="T1682" s="82"/>
      <c r="U1682" s="82"/>
      <c r="V1682" s="82"/>
      <c r="W1682" s="82"/>
      <c r="X1682" s="82"/>
      <c r="Y1682" s="82"/>
      <c r="Z1682" s="82"/>
      <c r="AA1682" s="82"/>
      <c r="AB1682" s="82"/>
      <c r="AC1682" s="82"/>
      <c r="AD1682" s="82"/>
      <c r="AE1682" s="82"/>
      <c r="AF1682" s="82"/>
      <c r="AG1682" s="82"/>
      <c r="AH1682" s="82"/>
      <c r="AI1682" s="82"/>
      <c r="AJ1682" s="82"/>
      <c r="AK1682" s="82"/>
      <c r="AL1682" s="82"/>
      <c r="AM1682" s="82"/>
      <c r="AN1682" s="82"/>
      <c r="AO1682" s="82"/>
      <c r="AP1682" s="82"/>
      <c r="AQ1682" s="82"/>
      <c r="AR1682" s="82"/>
      <c r="AS1682" s="82"/>
      <c r="AT1682" s="82"/>
      <c r="AU1682" s="82"/>
    </row>
    <row r="1683" spans="1:47" s="47" customFormat="1">
      <c r="A1683" s="76"/>
      <c r="O1683" s="82"/>
      <c r="P1683" s="82"/>
      <c r="Q1683" s="82"/>
      <c r="R1683" s="82"/>
      <c r="S1683" s="82"/>
      <c r="T1683" s="82"/>
      <c r="U1683" s="82"/>
      <c r="V1683" s="82"/>
      <c r="W1683" s="82"/>
      <c r="X1683" s="82"/>
      <c r="Y1683" s="82"/>
      <c r="Z1683" s="82"/>
      <c r="AA1683" s="82"/>
      <c r="AB1683" s="82"/>
      <c r="AC1683" s="82"/>
      <c r="AD1683" s="82"/>
      <c r="AE1683" s="82"/>
      <c r="AF1683" s="82"/>
      <c r="AG1683" s="82"/>
      <c r="AH1683" s="82"/>
      <c r="AI1683" s="82"/>
      <c r="AJ1683" s="82"/>
      <c r="AK1683" s="82"/>
      <c r="AL1683" s="82"/>
      <c r="AM1683" s="82"/>
      <c r="AN1683" s="82"/>
      <c r="AO1683" s="82"/>
      <c r="AP1683" s="82"/>
      <c r="AQ1683" s="82"/>
      <c r="AR1683" s="82"/>
      <c r="AS1683" s="82"/>
      <c r="AT1683" s="82"/>
      <c r="AU1683" s="82"/>
    </row>
    <row r="1684" spans="1:47" s="47" customFormat="1">
      <c r="A1684" s="76"/>
      <c r="O1684" s="82"/>
      <c r="P1684" s="82"/>
      <c r="Q1684" s="82"/>
      <c r="R1684" s="82"/>
      <c r="S1684" s="82"/>
      <c r="T1684" s="82"/>
      <c r="U1684" s="82"/>
      <c r="V1684" s="82"/>
      <c r="W1684" s="82"/>
      <c r="X1684" s="82"/>
      <c r="Y1684" s="82"/>
      <c r="Z1684" s="82"/>
      <c r="AA1684" s="82"/>
      <c r="AB1684" s="82"/>
      <c r="AC1684" s="82"/>
      <c r="AD1684" s="82"/>
      <c r="AE1684" s="82"/>
      <c r="AF1684" s="82"/>
      <c r="AG1684" s="82"/>
      <c r="AH1684" s="82"/>
      <c r="AI1684" s="82"/>
      <c r="AJ1684" s="82"/>
      <c r="AK1684" s="82"/>
      <c r="AL1684" s="82"/>
      <c r="AM1684" s="82"/>
      <c r="AN1684" s="82"/>
      <c r="AO1684" s="82"/>
      <c r="AP1684" s="82"/>
      <c r="AQ1684" s="82"/>
      <c r="AR1684" s="82"/>
      <c r="AS1684" s="82"/>
      <c r="AT1684" s="82"/>
      <c r="AU1684" s="82"/>
    </row>
    <row r="1685" spans="1:47" s="47" customFormat="1">
      <c r="A1685" s="76"/>
      <c r="O1685" s="82"/>
      <c r="P1685" s="82"/>
      <c r="Q1685" s="82"/>
      <c r="R1685" s="82"/>
      <c r="S1685" s="82"/>
      <c r="T1685" s="82"/>
      <c r="U1685" s="82"/>
      <c r="V1685" s="82"/>
      <c r="W1685" s="82"/>
      <c r="X1685" s="82"/>
      <c r="Y1685" s="82"/>
      <c r="Z1685" s="82"/>
      <c r="AA1685" s="82"/>
      <c r="AB1685" s="82"/>
      <c r="AC1685" s="82"/>
      <c r="AD1685" s="82"/>
      <c r="AE1685" s="82"/>
      <c r="AF1685" s="82"/>
      <c r="AG1685" s="82"/>
      <c r="AH1685" s="82"/>
      <c r="AI1685" s="82"/>
      <c r="AJ1685" s="82"/>
      <c r="AK1685" s="82"/>
      <c r="AL1685" s="82"/>
      <c r="AM1685" s="82"/>
      <c r="AN1685" s="82"/>
      <c r="AO1685" s="82"/>
      <c r="AP1685" s="82"/>
      <c r="AQ1685" s="82"/>
      <c r="AR1685" s="82"/>
      <c r="AS1685" s="82"/>
      <c r="AT1685" s="82"/>
      <c r="AU1685" s="82"/>
    </row>
    <row r="1686" spans="1:47" s="47" customFormat="1">
      <c r="A1686" s="76"/>
      <c r="O1686" s="82"/>
      <c r="P1686" s="82"/>
      <c r="Q1686" s="82"/>
      <c r="R1686" s="82"/>
      <c r="S1686" s="82"/>
      <c r="T1686" s="82"/>
      <c r="U1686" s="82"/>
      <c r="V1686" s="82"/>
      <c r="W1686" s="82"/>
      <c r="X1686" s="82"/>
      <c r="Y1686" s="82"/>
      <c r="Z1686" s="82"/>
      <c r="AA1686" s="82"/>
      <c r="AB1686" s="82"/>
      <c r="AC1686" s="82"/>
      <c r="AD1686" s="82"/>
      <c r="AE1686" s="82"/>
      <c r="AF1686" s="82"/>
      <c r="AG1686" s="82"/>
      <c r="AH1686" s="82"/>
      <c r="AI1686" s="82"/>
      <c r="AJ1686" s="82"/>
      <c r="AK1686" s="82"/>
      <c r="AL1686" s="82"/>
      <c r="AM1686" s="82"/>
      <c r="AN1686" s="82"/>
      <c r="AO1686" s="82"/>
      <c r="AP1686" s="82"/>
      <c r="AQ1686" s="82"/>
      <c r="AR1686" s="82"/>
      <c r="AS1686" s="82"/>
      <c r="AT1686" s="82"/>
      <c r="AU1686" s="82"/>
    </row>
    <row r="1687" spans="1:47" s="47" customFormat="1">
      <c r="A1687" s="76"/>
      <c r="O1687" s="82"/>
      <c r="P1687" s="82"/>
      <c r="Q1687" s="82"/>
      <c r="R1687" s="82"/>
      <c r="S1687" s="82"/>
      <c r="T1687" s="82"/>
      <c r="U1687" s="82"/>
      <c r="V1687" s="82"/>
      <c r="W1687" s="82"/>
      <c r="X1687" s="82"/>
      <c r="Y1687" s="82"/>
      <c r="Z1687" s="82"/>
      <c r="AA1687" s="82"/>
      <c r="AB1687" s="82"/>
      <c r="AC1687" s="82"/>
      <c r="AD1687" s="82"/>
      <c r="AE1687" s="82"/>
      <c r="AF1687" s="82"/>
      <c r="AG1687" s="82"/>
      <c r="AH1687" s="82"/>
      <c r="AI1687" s="82"/>
      <c r="AJ1687" s="82"/>
      <c r="AK1687" s="82"/>
      <c r="AL1687" s="82"/>
      <c r="AM1687" s="82"/>
      <c r="AN1687" s="82"/>
      <c r="AO1687" s="82"/>
      <c r="AP1687" s="82"/>
      <c r="AQ1687" s="82"/>
      <c r="AR1687" s="82"/>
      <c r="AS1687" s="82"/>
      <c r="AT1687" s="82"/>
      <c r="AU1687" s="82"/>
    </row>
    <row r="1688" spans="1:47" s="47" customFormat="1">
      <c r="A1688" s="76"/>
      <c r="O1688" s="82"/>
      <c r="P1688" s="82"/>
      <c r="Q1688" s="82"/>
      <c r="R1688" s="82"/>
      <c r="S1688" s="82"/>
      <c r="T1688" s="82"/>
      <c r="U1688" s="82"/>
      <c r="V1688" s="82"/>
      <c r="W1688" s="82"/>
      <c r="X1688" s="82"/>
      <c r="Y1688" s="82"/>
      <c r="Z1688" s="82"/>
      <c r="AA1688" s="82"/>
      <c r="AB1688" s="82"/>
      <c r="AC1688" s="82"/>
      <c r="AD1688" s="82"/>
      <c r="AE1688" s="82"/>
      <c r="AF1688" s="82"/>
      <c r="AG1688" s="82"/>
      <c r="AH1688" s="82"/>
      <c r="AI1688" s="82"/>
      <c r="AJ1688" s="82"/>
      <c r="AK1688" s="82"/>
      <c r="AL1688" s="82"/>
      <c r="AM1688" s="82"/>
      <c r="AN1688" s="82"/>
      <c r="AO1688" s="82"/>
      <c r="AP1688" s="82"/>
      <c r="AQ1688" s="82"/>
      <c r="AR1688" s="82"/>
      <c r="AS1688" s="82"/>
      <c r="AT1688" s="82"/>
      <c r="AU1688" s="82"/>
    </row>
    <row r="1689" spans="1:47" s="47" customFormat="1">
      <c r="A1689" s="76"/>
      <c r="O1689" s="82"/>
      <c r="P1689" s="82"/>
      <c r="Q1689" s="82"/>
      <c r="R1689" s="82"/>
      <c r="S1689" s="82"/>
      <c r="T1689" s="82"/>
      <c r="U1689" s="82"/>
      <c r="V1689" s="82"/>
      <c r="W1689" s="82"/>
      <c r="X1689" s="82"/>
      <c r="Y1689" s="82"/>
      <c r="Z1689" s="82"/>
      <c r="AA1689" s="82"/>
      <c r="AB1689" s="82"/>
      <c r="AC1689" s="82"/>
      <c r="AD1689" s="82"/>
      <c r="AE1689" s="82"/>
      <c r="AF1689" s="82"/>
      <c r="AG1689" s="82"/>
      <c r="AH1689" s="82"/>
      <c r="AI1689" s="82"/>
      <c r="AJ1689" s="82"/>
      <c r="AK1689" s="82"/>
      <c r="AL1689" s="82"/>
      <c r="AM1689" s="82"/>
      <c r="AN1689" s="82"/>
      <c r="AO1689" s="82"/>
      <c r="AP1689" s="82"/>
      <c r="AQ1689" s="82"/>
      <c r="AR1689" s="82"/>
      <c r="AS1689" s="82"/>
      <c r="AT1689" s="82"/>
      <c r="AU1689" s="82"/>
    </row>
    <row r="1690" spans="1:47" s="47" customFormat="1">
      <c r="A1690" s="76"/>
      <c r="O1690" s="82"/>
      <c r="P1690" s="82"/>
      <c r="Q1690" s="82"/>
      <c r="R1690" s="82"/>
      <c r="S1690" s="82"/>
      <c r="T1690" s="82"/>
      <c r="U1690" s="82"/>
      <c r="V1690" s="82"/>
      <c r="W1690" s="82"/>
      <c r="X1690" s="82"/>
      <c r="Y1690" s="82"/>
      <c r="Z1690" s="82"/>
      <c r="AA1690" s="82"/>
      <c r="AB1690" s="82"/>
      <c r="AC1690" s="82"/>
      <c r="AD1690" s="82"/>
      <c r="AE1690" s="82"/>
      <c r="AF1690" s="82"/>
      <c r="AG1690" s="82"/>
      <c r="AH1690" s="82"/>
      <c r="AI1690" s="82"/>
      <c r="AJ1690" s="82"/>
      <c r="AK1690" s="82"/>
      <c r="AL1690" s="82"/>
      <c r="AM1690" s="82"/>
      <c r="AN1690" s="82"/>
      <c r="AO1690" s="82"/>
      <c r="AP1690" s="82"/>
      <c r="AQ1690" s="82"/>
      <c r="AR1690" s="82"/>
      <c r="AS1690" s="82"/>
      <c r="AT1690" s="82"/>
      <c r="AU1690" s="82"/>
    </row>
    <row r="1691" spans="1:47" s="47" customFormat="1">
      <c r="A1691" s="76"/>
      <c r="O1691" s="82"/>
      <c r="P1691" s="82"/>
      <c r="Q1691" s="82"/>
      <c r="R1691" s="82"/>
      <c r="S1691" s="82"/>
      <c r="T1691" s="82"/>
      <c r="U1691" s="82"/>
      <c r="V1691" s="82"/>
      <c r="W1691" s="82"/>
      <c r="X1691" s="82"/>
      <c r="Y1691" s="82"/>
      <c r="Z1691" s="82"/>
      <c r="AA1691" s="82"/>
      <c r="AB1691" s="82"/>
      <c r="AC1691" s="82"/>
      <c r="AD1691" s="82"/>
      <c r="AE1691" s="82"/>
      <c r="AF1691" s="82"/>
      <c r="AG1691" s="82"/>
      <c r="AH1691" s="82"/>
      <c r="AI1691" s="82"/>
      <c r="AJ1691" s="82"/>
      <c r="AK1691" s="82"/>
      <c r="AL1691" s="82"/>
      <c r="AM1691" s="82"/>
      <c r="AN1691" s="82"/>
      <c r="AO1691" s="82"/>
      <c r="AP1691" s="82"/>
      <c r="AQ1691" s="82"/>
      <c r="AR1691" s="82"/>
      <c r="AS1691" s="82"/>
      <c r="AT1691" s="82"/>
      <c r="AU1691" s="82"/>
    </row>
    <row r="1692" spans="1:47" s="47" customFormat="1">
      <c r="A1692" s="76"/>
      <c r="O1692" s="82"/>
      <c r="P1692" s="82"/>
      <c r="Q1692" s="82"/>
      <c r="R1692" s="82"/>
      <c r="S1692" s="82"/>
      <c r="T1692" s="82"/>
      <c r="U1692" s="82"/>
      <c r="V1692" s="82"/>
      <c r="W1692" s="82"/>
      <c r="X1692" s="82"/>
      <c r="Y1692" s="82"/>
      <c r="Z1692" s="82"/>
      <c r="AA1692" s="82"/>
      <c r="AB1692" s="82"/>
      <c r="AC1692" s="82"/>
      <c r="AD1692" s="82"/>
      <c r="AE1692" s="82"/>
      <c r="AF1692" s="82"/>
      <c r="AG1692" s="82"/>
      <c r="AH1692" s="82"/>
      <c r="AI1692" s="82"/>
      <c r="AJ1692" s="82"/>
      <c r="AK1692" s="82"/>
      <c r="AL1692" s="82"/>
      <c r="AM1692" s="82"/>
      <c r="AN1692" s="82"/>
      <c r="AO1692" s="82"/>
      <c r="AP1692" s="82"/>
      <c r="AQ1692" s="82"/>
      <c r="AR1692" s="82"/>
      <c r="AS1692" s="82"/>
      <c r="AT1692" s="82"/>
      <c r="AU1692" s="82"/>
    </row>
    <row r="1693" spans="1:47" s="47" customFormat="1">
      <c r="A1693" s="76"/>
      <c r="O1693" s="82"/>
      <c r="P1693" s="82"/>
      <c r="Q1693" s="82"/>
      <c r="R1693" s="82"/>
      <c r="S1693" s="82"/>
      <c r="T1693" s="82"/>
      <c r="U1693" s="82"/>
      <c r="V1693" s="82"/>
      <c r="W1693" s="82"/>
      <c r="X1693" s="82"/>
      <c r="Y1693" s="82"/>
      <c r="Z1693" s="82"/>
      <c r="AA1693" s="82"/>
      <c r="AB1693" s="82"/>
      <c r="AC1693" s="82"/>
      <c r="AD1693" s="82"/>
      <c r="AE1693" s="82"/>
      <c r="AF1693" s="82"/>
      <c r="AG1693" s="82"/>
      <c r="AH1693" s="82"/>
      <c r="AI1693" s="82"/>
      <c r="AJ1693" s="82"/>
      <c r="AK1693" s="82"/>
      <c r="AL1693" s="82"/>
      <c r="AM1693" s="82"/>
      <c r="AN1693" s="82"/>
      <c r="AO1693" s="82"/>
      <c r="AP1693" s="82"/>
      <c r="AQ1693" s="82"/>
      <c r="AR1693" s="82"/>
      <c r="AS1693" s="82"/>
      <c r="AT1693" s="82"/>
      <c r="AU1693" s="82"/>
    </row>
    <row r="1694" spans="1:47" s="47" customFormat="1">
      <c r="A1694" s="76"/>
      <c r="O1694" s="82"/>
      <c r="P1694" s="82"/>
      <c r="Q1694" s="82"/>
      <c r="R1694" s="82"/>
      <c r="S1694" s="82"/>
      <c r="T1694" s="82"/>
      <c r="U1694" s="82"/>
      <c r="V1694" s="82"/>
      <c r="W1694" s="82"/>
      <c r="X1694" s="82"/>
      <c r="Y1694" s="82"/>
      <c r="Z1694" s="82"/>
      <c r="AA1694" s="82"/>
      <c r="AB1694" s="82"/>
      <c r="AC1694" s="82"/>
      <c r="AD1694" s="82"/>
      <c r="AE1694" s="82"/>
      <c r="AF1694" s="82"/>
      <c r="AG1694" s="82"/>
      <c r="AH1694" s="82"/>
      <c r="AI1694" s="82"/>
      <c r="AJ1694" s="82"/>
      <c r="AK1694" s="82"/>
      <c r="AL1694" s="82"/>
      <c r="AM1694" s="82"/>
      <c r="AN1694" s="82"/>
      <c r="AO1694" s="82"/>
      <c r="AP1694" s="82"/>
      <c r="AQ1694" s="82"/>
      <c r="AR1694" s="82"/>
      <c r="AS1694" s="82"/>
      <c r="AT1694" s="82"/>
      <c r="AU1694" s="82"/>
    </row>
    <row r="1695" spans="1:47" s="47" customFormat="1">
      <c r="A1695" s="76"/>
      <c r="O1695" s="82"/>
      <c r="P1695" s="82"/>
      <c r="Q1695" s="82"/>
      <c r="R1695" s="82"/>
      <c r="S1695" s="82"/>
      <c r="T1695" s="82"/>
      <c r="U1695" s="82"/>
      <c r="V1695" s="82"/>
      <c r="W1695" s="82"/>
      <c r="X1695" s="82"/>
      <c r="Y1695" s="82"/>
      <c r="Z1695" s="82"/>
      <c r="AA1695" s="82"/>
      <c r="AB1695" s="82"/>
      <c r="AC1695" s="82"/>
      <c r="AD1695" s="82"/>
      <c r="AE1695" s="82"/>
      <c r="AF1695" s="82"/>
      <c r="AG1695" s="82"/>
      <c r="AH1695" s="82"/>
      <c r="AI1695" s="82"/>
      <c r="AJ1695" s="82"/>
      <c r="AK1695" s="82"/>
      <c r="AL1695" s="82"/>
      <c r="AM1695" s="82"/>
      <c r="AN1695" s="82"/>
      <c r="AO1695" s="82"/>
      <c r="AP1695" s="82"/>
      <c r="AQ1695" s="82"/>
      <c r="AR1695" s="82"/>
      <c r="AS1695" s="82"/>
      <c r="AT1695" s="82"/>
      <c r="AU1695" s="82"/>
    </row>
    <row r="1696" spans="1:47" s="47" customFormat="1">
      <c r="A1696" s="76"/>
      <c r="O1696" s="82"/>
      <c r="P1696" s="82"/>
      <c r="Q1696" s="82"/>
      <c r="R1696" s="82"/>
      <c r="S1696" s="82"/>
      <c r="T1696" s="82"/>
      <c r="U1696" s="82"/>
      <c r="V1696" s="82"/>
      <c r="W1696" s="82"/>
      <c r="X1696" s="82"/>
      <c r="Y1696" s="82"/>
      <c r="Z1696" s="82"/>
      <c r="AA1696" s="82"/>
      <c r="AB1696" s="82"/>
      <c r="AC1696" s="82"/>
      <c r="AD1696" s="82"/>
      <c r="AE1696" s="82"/>
      <c r="AF1696" s="82"/>
      <c r="AG1696" s="82"/>
      <c r="AH1696" s="82"/>
      <c r="AI1696" s="82"/>
      <c r="AJ1696" s="82"/>
      <c r="AK1696" s="82"/>
      <c r="AL1696" s="82"/>
      <c r="AM1696" s="82"/>
      <c r="AN1696" s="82"/>
      <c r="AO1696" s="82"/>
      <c r="AP1696" s="82"/>
      <c r="AQ1696" s="82"/>
      <c r="AR1696" s="82"/>
      <c r="AS1696" s="82"/>
      <c r="AT1696" s="82"/>
      <c r="AU1696" s="82"/>
    </row>
    <row r="1697" spans="1:47" s="47" customFormat="1">
      <c r="A1697" s="76"/>
      <c r="O1697" s="82"/>
      <c r="P1697" s="82"/>
      <c r="Q1697" s="82"/>
      <c r="R1697" s="82"/>
      <c r="S1697" s="82"/>
      <c r="T1697" s="82"/>
      <c r="U1697" s="82"/>
      <c r="V1697" s="82"/>
      <c r="W1697" s="82"/>
      <c r="X1697" s="82"/>
      <c r="Y1697" s="82"/>
      <c r="Z1697" s="82"/>
      <c r="AA1697" s="82"/>
      <c r="AB1697" s="82"/>
      <c r="AC1697" s="82"/>
      <c r="AD1697" s="82"/>
      <c r="AE1697" s="82"/>
      <c r="AF1697" s="82"/>
      <c r="AG1697" s="82"/>
      <c r="AH1697" s="82"/>
      <c r="AI1697" s="82"/>
      <c r="AJ1697" s="82"/>
      <c r="AK1697" s="82"/>
      <c r="AL1697" s="82"/>
      <c r="AM1697" s="82"/>
      <c r="AN1697" s="82"/>
      <c r="AO1697" s="82"/>
      <c r="AP1697" s="82"/>
      <c r="AQ1697" s="82"/>
      <c r="AR1697" s="82"/>
      <c r="AS1697" s="82"/>
      <c r="AT1697" s="82"/>
      <c r="AU1697" s="82"/>
    </row>
    <row r="1698" spans="1:47" s="47" customFormat="1">
      <c r="A1698" s="76"/>
      <c r="O1698" s="82"/>
      <c r="P1698" s="82"/>
      <c r="Q1698" s="82"/>
      <c r="R1698" s="82"/>
      <c r="S1698" s="82"/>
      <c r="T1698" s="82"/>
      <c r="U1698" s="82"/>
      <c r="V1698" s="82"/>
      <c r="W1698" s="82"/>
      <c r="X1698" s="82"/>
      <c r="Y1698" s="82"/>
      <c r="Z1698" s="82"/>
      <c r="AA1698" s="82"/>
      <c r="AB1698" s="82"/>
      <c r="AC1698" s="82"/>
      <c r="AD1698" s="82"/>
      <c r="AE1698" s="82"/>
      <c r="AF1698" s="82"/>
      <c r="AG1698" s="82"/>
      <c r="AH1698" s="82"/>
      <c r="AI1698" s="82"/>
      <c r="AJ1698" s="82"/>
      <c r="AK1698" s="82"/>
      <c r="AL1698" s="82"/>
      <c r="AM1698" s="82"/>
      <c r="AN1698" s="82"/>
      <c r="AO1698" s="82"/>
      <c r="AP1698" s="82"/>
      <c r="AQ1698" s="82"/>
      <c r="AR1698" s="82"/>
      <c r="AS1698" s="82"/>
      <c r="AT1698" s="82"/>
      <c r="AU1698" s="82"/>
    </row>
    <row r="1699" spans="1:47" s="47" customFormat="1">
      <c r="A1699" s="76"/>
      <c r="O1699" s="82"/>
      <c r="P1699" s="82"/>
      <c r="Q1699" s="82"/>
      <c r="R1699" s="82"/>
      <c r="S1699" s="82"/>
      <c r="T1699" s="82"/>
      <c r="U1699" s="82"/>
      <c r="V1699" s="82"/>
      <c r="W1699" s="82"/>
      <c r="X1699" s="82"/>
      <c r="Y1699" s="82"/>
      <c r="Z1699" s="82"/>
      <c r="AA1699" s="82"/>
      <c r="AB1699" s="82"/>
      <c r="AC1699" s="82"/>
      <c r="AD1699" s="82"/>
      <c r="AE1699" s="82"/>
      <c r="AF1699" s="82"/>
      <c r="AG1699" s="82"/>
      <c r="AH1699" s="82"/>
      <c r="AI1699" s="82"/>
      <c r="AJ1699" s="82"/>
      <c r="AK1699" s="82"/>
      <c r="AL1699" s="82"/>
      <c r="AM1699" s="82"/>
      <c r="AN1699" s="82"/>
      <c r="AO1699" s="82"/>
      <c r="AP1699" s="82"/>
      <c r="AQ1699" s="82"/>
      <c r="AR1699" s="82"/>
      <c r="AS1699" s="82"/>
      <c r="AT1699" s="82"/>
      <c r="AU1699" s="82"/>
    </row>
    <row r="1700" spans="1:47" s="47" customFormat="1">
      <c r="A1700" s="76"/>
      <c r="O1700" s="82"/>
      <c r="P1700" s="82"/>
      <c r="Q1700" s="82"/>
      <c r="R1700" s="82"/>
      <c r="S1700" s="82"/>
      <c r="T1700" s="82"/>
      <c r="U1700" s="82"/>
      <c r="V1700" s="82"/>
      <c r="W1700" s="82"/>
      <c r="X1700" s="82"/>
      <c r="Y1700" s="82"/>
      <c r="Z1700" s="82"/>
      <c r="AA1700" s="82"/>
      <c r="AB1700" s="82"/>
      <c r="AC1700" s="82"/>
      <c r="AD1700" s="82"/>
      <c r="AE1700" s="82"/>
      <c r="AF1700" s="82"/>
      <c r="AG1700" s="82"/>
      <c r="AH1700" s="82"/>
      <c r="AI1700" s="82"/>
      <c r="AJ1700" s="82"/>
      <c r="AK1700" s="82"/>
      <c r="AL1700" s="82"/>
      <c r="AM1700" s="82"/>
      <c r="AN1700" s="82"/>
      <c r="AO1700" s="82"/>
      <c r="AP1700" s="82"/>
      <c r="AQ1700" s="82"/>
      <c r="AR1700" s="82"/>
      <c r="AS1700" s="82"/>
      <c r="AT1700" s="82"/>
      <c r="AU1700" s="82"/>
    </row>
    <row r="1701" spans="1:47" s="47" customFormat="1">
      <c r="A1701" s="76"/>
      <c r="O1701" s="82"/>
      <c r="P1701" s="82"/>
      <c r="Q1701" s="82"/>
      <c r="R1701" s="82"/>
      <c r="S1701" s="82"/>
      <c r="T1701" s="82"/>
      <c r="U1701" s="82"/>
      <c r="V1701" s="82"/>
      <c r="W1701" s="82"/>
      <c r="X1701" s="82"/>
      <c r="Y1701" s="82"/>
      <c r="Z1701" s="82"/>
      <c r="AA1701" s="82"/>
      <c r="AB1701" s="82"/>
      <c r="AC1701" s="82"/>
      <c r="AD1701" s="82"/>
      <c r="AE1701" s="82"/>
      <c r="AF1701" s="82"/>
      <c r="AG1701" s="82"/>
      <c r="AH1701" s="82"/>
      <c r="AI1701" s="82"/>
      <c r="AJ1701" s="82"/>
      <c r="AK1701" s="82"/>
      <c r="AL1701" s="82"/>
      <c r="AM1701" s="82"/>
      <c r="AN1701" s="82"/>
      <c r="AO1701" s="82"/>
      <c r="AP1701" s="82"/>
      <c r="AQ1701" s="82"/>
      <c r="AR1701" s="82"/>
      <c r="AS1701" s="82"/>
      <c r="AT1701" s="82"/>
      <c r="AU1701" s="82"/>
    </row>
    <row r="1702" spans="1:47" s="47" customFormat="1">
      <c r="A1702" s="76"/>
      <c r="O1702" s="82"/>
      <c r="P1702" s="82"/>
      <c r="Q1702" s="82"/>
      <c r="R1702" s="82"/>
      <c r="S1702" s="82"/>
      <c r="T1702" s="82"/>
      <c r="U1702" s="82"/>
      <c r="V1702" s="82"/>
      <c r="W1702" s="82"/>
      <c r="X1702" s="82"/>
      <c r="Y1702" s="82"/>
      <c r="Z1702" s="82"/>
      <c r="AA1702" s="82"/>
      <c r="AB1702" s="82"/>
      <c r="AC1702" s="82"/>
      <c r="AD1702" s="82"/>
      <c r="AE1702" s="82"/>
      <c r="AF1702" s="82"/>
      <c r="AG1702" s="82"/>
      <c r="AH1702" s="82"/>
      <c r="AI1702" s="82"/>
      <c r="AJ1702" s="82"/>
      <c r="AK1702" s="82"/>
      <c r="AL1702" s="82"/>
      <c r="AM1702" s="82"/>
      <c r="AN1702" s="82"/>
      <c r="AO1702" s="82"/>
      <c r="AP1702" s="82"/>
      <c r="AQ1702" s="82"/>
      <c r="AR1702" s="82"/>
      <c r="AS1702" s="82"/>
      <c r="AT1702" s="82"/>
      <c r="AU1702" s="82"/>
    </row>
    <row r="1703" spans="1:47" s="47" customFormat="1">
      <c r="A1703" s="76"/>
      <c r="O1703" s="82"/>
      <c r="P1703" s="82"/>
      <c r="Q1703" s="82"/>
      <c r="R1703" s="82"/>
      <c r="S1703" s="82"/>
      <c r="T1703" s="82"/>
      <c r="U1703" s="82"/>
      <c r="V1703" s="82"/>
      <c r="W1703" s="82"/>
      <c r="X1703" s="82"/>
      <c r="Y1703" s="82"/>
      <c r="Z1703" s="82"/>
      <c r="AA1703" s="82"/>
      <c r="AB1703" s="82"/>
      <c r="AC1703" s="82"/>
      <c r="AD1703" s="82"/>
      <c r="AE1703" s="82"/>
      <c r="AF1703" s="82"/>
      <c r="AG1703" s="82"/>
      <c r="AH1703" s="82"/>
      <c r="AI1703" s="82"/>
      <c r="AJ1703" s="82"/>
      <c r="AK1703" s="82"/>
      <c r="AL1703" s="82"/>
      <c r="AM1703" s="82"/>
      <c r="AN1703" s="82"/>
      <c r="AO1703" s="82"/>
      <c r="AP1703" s="82"/>
      <c r="AQ1703" s="82"/>
      <c r="AR1703" s="82"/>
      <c r="AS1703" s="82"/>
      <c r="AT1703" s="82"/>
      <c r="AU1703" s="82"/>
    </row>
    <row r="1704" spans="1:47" s="47" customFormat="1">
      <c r="A1704" s="76"/>
      <c r="O1704" s="82"/>
      <c r="P1704" s="82"/>
      <c r="Q1704" s="82"/>
      <c r="R1704" s="82"/>
      <c r="S1704" s="82"/>
      <c r="T1704" s="82"/>
      <c r="U1704" s="82"/>
      <c r="V1704" s="82"/>
      <c r="W1704" s="82"/>
      <c r="X1704" s="82"/>
      <c r="Y1704" s="82"/>
      <c r="Z1704" s="82"/>
      <c r="AA1704" s="82"/>
      <c r="AB1704" s="82"/>
      <c r="AC1704" s="82"/>
      <c r="AD1704" s="82"/>
      <c r="AE1704" s="82"/>
      <c r="AF1704" s="82"/>
      <c r="AG1704" s="82"/>
      <c r="AH1704" s="82"/>
      <c r="AI1704" s="82"/>
      <c r="AJ1704" s="82"/>
      <c r="AK1704" s="82"/>
      <c r="AL1704" s="82"/>
      <c r="AM1704" s="82"/>
      <c r="AN1704" s="82"/>
      <c r="AO1704" s="82"/>
      <c r="AP1704" s="82"/>
      <c r="AQ1704" s="82"/>
      <c r="AR1704" s="82"/>
      <c r="AS1704" s="82"/>
      <c r="AT1704" s="82"/>
      <c r="AU1704" s="82"/>
    </row>
    <row r="1705" spans="1:47" s="47" customFormat="1">
      <c r="A1705" s="76"/>
      <c r="O1705" s="82"/>
      <c r="P1705" s="82"/>
      <c r="Q1705" s="82"/>
      <c r="R1705" s="82"/>
      <c r="S1705" s="82"/>
      <c r="T1705" s="82"/>
      <c r="U1705" s="82"/>
      <c r="V1705" s="82"/>
      <c r="W1705" s="82"/>
      <c r="X1705" s="82"/>
      <c r="Y1705" s="82"/>
      <c r="Z1705" s="82"/>
      <c r="AA1705" s="82"/>
      <c r="AB1705" s="82"/>
      <c r="AC1705" s="82"/>
      <c r="AD1705" s="82"/>
      <c r="AE1705" s="82"/>
      <c r="AF1705" s="82"/>
      <c r="AG1705" s="82"/>
      <c r="AH1705" s="82"/>
      <c r="AI1705" s="82"/>
      <c r="AJ1705" s="82"/>
      <c r="AK1705" s="82"/>
      <c r="AL1705" s="82"/>
      <c r="AM1705" s="82"/>
      <c r="AN1705" s="82"/>
      <c r="AO1705" s="82"/>
      <c r="AP1705" s="82"/>
      <c r="AQ1705" s="82"/>
      <c r="AR1705" s="82"/>
      <c r="AS1705" s="82"/>
      <c r="AT1705" s="82"/>
      <c r="AU1705" s="82"/>
    </row>
    <row r="1706" spans="1:47" s="47" customFormat="1">
      <c r="A1706" s="76"/>
      <c r="O1706" s="82"/>
      <c r="P1706" s="82"/>
      <c r="Q1706" s="82"/>
      <c r="R1706" s="82"/>
      <c r="S1706" s="82"/>
      <c r="T1706" s="82"/>
      <c r="U1706" s="82"/>
      <c r="V1706" s="82"/>
      <c r="W1706" s="82"/>
      <c r="X1706" s="82"/>
      <c r="Y1706" s="82"/>
      <c r="Z1706" s="82"/>
      <c r="AA1706" s="82"/>
      <c r="AB1706" s="82"/>
      <c r="AC1706" s="82"/>
      <c r="AD1706" s="82"/>
      <c r="AE1706" s="82"/>
      <c r="AF1706" s="82"/>
      <c r="AG1706" s="82"/>
      <c r="AH1706" s="82"/>
      <c r="AI1706" s="82"/>
      <c r="AJ1706" s="82"/>
      <c r="AK1706" s="82"/>
      <c r="AL1706" s="82"/>
      <c r="AM1706" s="82"/>
      <c r="AN1706" s="82"/>
      <c r="AO1706" s="82"/>
      <c r="AP1706" s="82"/>
      <c r="AQ1706" s="82"/>
      <c r="AR1706" s="82"/>
      <c r="AS1706" s="82"/>
      <c r="AT1706" s="82"/>
      <c r="AU1706" s="82"/>
    </row>
    <row r="1707" spans="1:47" s="47" customFormat="1">
      <c r="A1707" s="76"/>
      <c r="O1707" s="82"/>
      <c r="P1707" s="82"/>
      <c r="Q1707" s="82"/>
      <c r="R1707" s="82"/>
      <c r="S1707" s="82"/>
      <c r="T1707" s="82"/>
      <c r="U1707" s="82"/>
      <c r="V1707" s="82"/>
      <c r="W1707" s="82"/>
      <c r="X1707" s="82"/>
      <c r="Y1707" s="82"/>
      <c r="Z1707" s="82"/>
      <c r="AA1707" s="82"/>
      <c r="AB1707" s="82"/>
      <c r="AC1707" s="82"/>
      <c r="AD1707" s="82"/>
      <c r="AE1707" s="82"/>
      <c r="AF1707" s="82"/>
      <c r="AG1707" s="82"/>
      <c r="AH1707" s="82"/>
      <c r="AI1707" s="82"/>
      <c r="AJ1707" s="82"/>
      <c r="AK1707" s="82"/>
      <c r="AL1707" s="82"/>
      <c r="AM1707" s="82"/>
      <c r="AN1707" s="82"/>
      <c r="AO1707" s="82"/>
      <c r="AP1707" s="82"/>
      <c r="AQ1707" s="82"/>
      <c r="AR1707" s="82"/>
      <c r="AS1707" s="82"/>
      <c r="AT1707" s="82"/>
      <c r="AU1707" s="82"/>
    </row>
    <row r="1708" spans="1:47" s="47" customFormat="1">
      <c r="A1708" s="76"/>
      <c r="O1708" s="82"/>
      <c r="P1708" s="82"/>
      <c r="Q1708" s="82"/>
      <c r="R1708" s="82"/>
      <c r="S1708" s="82"/>
      <c r="T1708" s="82"/>
      <c r="U1708" s="82"/>
      <c r="V1708" s="82"/>
      <c r="W1708" s="82"/>
      <c r="X1708" s="82"/>
      <c r="Y1708" s="82"/>
      <c r="Z1708" s="82"/>
      <c r="AA1708" s="82"/>
      <c r="AB1708" s="82"/>
      <c r="AC1708" s="82"/>
      <c r="AD1708" s="82"/>
      <c r="AE1708" s="82"/>
      <c r="AF1708" s="82"/>
      <c r="AG1708" s="82"/>
      <c r="AH1708" s="82"/>
      <c r="AI1708" s="82"/>
      <c r="AJ1708" s="82"/>
      <c r="AK1708" s="82"/>
      <c r="AL1708" s="82"/>
      <c r="AM1708" s="82"/>
      <c r="AN1708" s="82"/>
      <c r="AO1708" s="82"/>
      <c r="AP1708" s="82"/>
      <c r="AQ1708" s="82"/>
      <c r="AR1708" s="82"/>
      <c r="AS1708" s="82"/>
      <c r="AT1708" s="82"/>
      <c r="AU1708" s="82"/>
    </row>
    <row r="1709" spans="1:47" s="47" customFormat="1">
      <c r="A1709" s="76"/>
      <c r="O1709" s="82"/>
      <c r="P1709" s="82"/>
      <c r="Q1709" s="82"/>
      <c r="R1709" s="82"/>
      <c r="S1709" s="82"/>
      <c r="T1709" s="82"/>
      <c r="U1709" s="82"/>
      <c r="V1709" s="82"/>
      <c r="W1709" s="82"/>
      <c r="X1709" s="82"/>
      <c r="Y1709" s="82"/>
      <c r="Z1709" s="82"/>
      <c r="AA1709" s="82"/>
      <c r="AB1709" s="82"/>
      <c r="AC1709" s="82"/>
      <c r="AD1709" s="82"/>
      <c r="AE1709" s="82"/>
      <c r="AF1709" s="82"/>
      <c r="AG1709" s="82"/>
      <c r="AH1709" s="82"/>
      <c r="AI1709" s="82"/>
      <c r="AJ1709" s="82"/>
      <c r="AK1709" s="82"/>
      <c r="AL1709" s="82"/>
      <c r="AM1709" s="82"/>
      <c r="AN1709" s="82"/>
      <c r="AO1709" s="82"/>
      <c r="AP1709" s="82"/>
      <c r="AQ1709" s="82"/>
      <c r="AR1709" s="82"/>
      <c r="AS1709" s="82"/>
      <c r="AT1709" s="82"/>
      <c r="AU1709" s="82"/>
    </row>
    <row r="1710" spans="1:47" s="47" customFormat="1">
      <c r="A1710" s="76"/>
      <c r="O1710" s="82"/>
      <c r="P1710" s="82"/>
      <c r="Q1710" s="82"/>
      <c r="R1710" s="82"/>
      <c r="S1710" s="82"/>
      <c r="T1710" s="82"/>
      <c r="U1710" s="82"/>
      <c r="V1710" s="82"/>
      <c r="W1710" s="82"/>
      <c r="X1710" s="82"/>
      <c r="Y1710" s="82"/>
      <c r="Z1710" s="82"/>
      <c r="AA1710" s="82"/>
      <c r="AB1710" s="82"/>
      <c r="AC1710" s="82"/>
      <c r="AD1710" s="82"/>
      <c r="AE1710" s="82"/>
      <c r="AF1710" s="82"/>
      <c r="AG1710" s="82"/>
      <c r="AH1710" s="82"/>
      <c r="AI1710" s="82"/>
      <c r="AJ1710" s="82"/>
      <c r="AK1710" s="82"/>
      <c r="AL1710" s="82"/>
      <c r="AM1710" s="82"/>
      <c r="AN1710" s="82"/>
      <c r="AO1710" s="82"/>
      <c r="AP1710" s="82"/>
      <c r="AQ1710" s="82"/>
      <c r="AR1710" s="82"/>
      <c r="AS1710" s="82"/>
      <c r="AT1710" s="82"/>
      <c r="AU1710" s="82"/>
    </row>
    <row r="1711" spans="1:47" s="47" customFormat="1">
      <c r="A1711" s="76"/>
      <c r="O1711" s="82"/>
      <c r="P1711" s="82"/>
      <c r="Q1711" s="82"/>
      <c r="R1711" s="82"/>
      <c r="S1711" s="82"/>
      <c r="T1711" s="82"/>
      <c r="U1711" s="82"/>
      <c r="V1711" s="82"/>
      <c r="W1711" s="82"/>
      <c r="X1711" s="82"/>
      <c r="Y1711" s="82"/>
      <c r="Z1711" s="82"/>
      <c r="AA1711" s="82"/>
      <c r="AB1711" s="82"/>
      <c r="AC1711" s="82"/>
      <c r="AD1711" s="82"/>
      <c r="AE1711" s="82"/>
      <c r="AF1711" s="82"/>
      <c r="AG1711" s="82"/>
      <c r="AH1711" s="82"/>
      <c r="AI1711" s="82"/>
      <c r="AJ1711" s="82"/>
      <c r="AK1711" s="82"/>
      <c r="AL1711" s="82"/>
      <c r="AM1711" s="82"/>
      <c r="AN1711" s="82"/>
      <c r="AO1711" s="82"/>
      <c r="AP1711" s="82"/>
      <c r="AQ1711" s="82"/>
      <c r="AR1711" s="82"/>
      <c r="AS1711" s="82"/>
      <c r="AT1711" s="82"/>
      <c r="AU1711" s="82"/>
    </row>
    <row r="1712" spans="1:47" s="47" customFormat="1">
      <c r="A1712" s="76"/>
      <c r="O1712" s="82"/>
      <c r="P1712" s="82"/>
      <c r="Q1712" s="82"/>
      <c r="R1712" s="82"/>
      <c r="S1712" s="82"/>
      <c r="T1712" s="82"/>
      <c r="U1712" s="82"/>
      <c r="V1712" s="82"/>
      <c r="W1712" s="82"/>
      <c r="X1712" s="82"/>
      <c r="Y1712" s="82"/>
      <c r="Z1712" s="82"/>
      <c r="AA1712" s="82"/>
      <c r="AB1712" s="82"/>
      <c r="AC1712" s="82"/>
      <c r="AD1712" s="82"/>
      <c r="AE1712" s="82"/>
      <c r="AF1712" s="82"/>
      <c r="AG1712" s="82"/>
      <c r="AH1712" s="82"/>
      <c r="AI1712" s="82"/>
      <c r="AJ1712" s="82"/>
      <c r="AK1712" s="82"/>
      <c r="AL1712" s="82"/>
      <c r="AM1712" s="82"/>
      <c r="AN1712" s="82"/>
      <c r="AO1712" s="82"/>
      <c r="AP1712" s="82"/>
      <c r="AQ1712" s="82"/>
      <c r="AR1712" s="82"/>
      <c r="AS1712" s="82"/>
      <c r="AT1712" s="82"/>
      <c r="AU1712" s="82"/>
    </row>
    <row r="1713" spans="1:47" s="47" customFormat="1">
      <c r="A1713" s="76"/>
      <c r="O1713" s="82"/>
      <c r="P1713" s="82"/>
      <c r="Q1713" s="82"/>
      <c r="R1713" s="82"/>
      <c r="S1713" s="82"/>
      <c r="T1713" s="82"/>
      <c r="U1713" s="82"/>
      <c r="V1713" s="82"/>
      <c r="W1713" s="82"/>
      <c r="X1713" s="82"/>
      <c r="Y1713" s="82"/>
      <c r="Z1713" s="82"/>
      <c r="AA1713" s="82"/>
      <c r="AB1713" s="82"/>
      <c r="AC1713" s="82"/>
      <c r="AD1713" s="82"/>
      <c r="AE1713" s="82"/>
      <c r="AF1713" s="82"/>
      <c r="AG1713" s="82"/>
      <c r="AH1713" s="82"/>
      <c r="AI1713" s="82"/>
      <c r="AJ1713" s="82"/>
      <c r="AK1713" s="82"/>
      <c r="AL1713" s="82"/>
      <c r="AM1713" s="82"/>
      <c r="AN1713" s="82"/>
      <c r="AO1713" s="82"/>
      <c r="AP1713" s="82"/>
      <c r="AQ1713" s="82"/>
      <c r="AR1713" s="82"/>
      <c r="AS1713" s="82"/>
      <c r="AT1713" s="82"/>
      <c r="AU1713" s="82"/>
    </row>
    <row r="1714" spans="1:47" s="47" customFormat="1">
      <c r="A1714" s="76"/>
      <c r="O1714" s="82"/>
      <c r="P1714" s="82"/>
      <c r="Q1714" s="82"/>
      <c r="R1714" s="82"/>
      <c r="S1714" s="82"/>
      <c r="T1714" s="82"/>
      <c r="U1714" s="82"/>
      <c r="V1714" s="82"/>
      <c r="W1714" s="82"/>
      <c r="X1714" s="82"/>
      <c r="Y1714" s="82"/>
      <c r="Z1714" s="82"/>
      <c r="AA1714" s="82"/>
      <c r="AB1714" s="82"/>
      <c r="AC1714" s="82"/>
      <c r="AD1714" s="82"/>
      <c r="AE1714" s="82"/>
      <c r="AF1714" s="82"/>
      <c r="AG1714" s="82"/>
      <c r="AH1714" s="82"/>
      <c r="AI1714" s="82"/>
      <c r="AJ1714" s="82"/>
      <c r="AK1714" s="82"/>
      <c r="AL1714" s="82"/>
      <c r="AM1714" s="82"/>
      <c r="AN1714" s="82"/>
      <c r="AO1714" s="82"/>
      <c r="AP1714" s="82"/>
      <c r="AQ1714" s="82"/>
      <c r="AR1714" s="82"/>
      <c r="AS1714" s="82"/>
      <c r="AT1714" s="82"/>
      <c r="AU1714" s="82"/>
    </row>
    <row r="1715" spans="1:47" s="47" customFormat="1">
      <c r="A1715" s="76"/>
      <c r="O1715" s="82"/>
      <c r="P1715" s="82"/>
      <c r="Q1715" s="82"/>
      <c r="R1715" s="82"/>
      <c r="S1715" s="82"/>
      <c r="T1715" s="82"/>
      <c r="U1715" s="82"/>
      <c r="V1715" s="82"/>
      <c r="W1715" s="82"/>
      <c r="X1715" s="82"/>
      <c r="Y1715" s="82"/>
      <c r="Z1715" s="82"/>
      <c r="AA1715" s="82"/>
      <c r="AB1715" s="82"/>
      <c r="AC1715" s="82"/>
      <c r="AD1715" s="82"/>
      <c r="AE1715" s="82"/>
      <c r="AF1715" s="82"/>
      <c r="AG1715" s="82"/>
      <c r="AH1715" s="82"/>
      <c r="AI1715" s="82"/>
      <c r="AJ1715" s="82"/>
      <c r="AK1715" s="82"/>
      <c r="AL1715" s="82"/>
      <c r="AM1715" s="82"/>
      <c r="AN1715" s="82"/>
      <c r="AO1715" s="82"/>
      <c r="AP1715" s="82"/>
      <c r="AQ1715" s="82"/>
      <c r="AR1715" s="82"/>
      <c r="AS1715" s="82"/>
      <c r="AT1715" s="82"/>
      <c r="AU1715" s="82"/>
    </row>
    <row r="1716" spans="1:47" s="47" customFormat="1">
      <c r="A1716" s="76"/>
      <c r="O1716" s="82"/>
      <c r="P1716" s="82"/>
      <c r="Q1716" s="82"/>
      <c r="R1716" s="82"/>
      <c r="S1716" s="82"/>
      <c r="T1716" s="82"/>
      <c r="U1716" s="82"/>
      <c r="V1716" s="82"/>
      <c r="W1716" s="82"/>
      <c r="X1716" s="82"/>
      <c r="Y1716" s="82"/>
      <c r="Z1716" s="82"/>
      <c r="AA1716" s="82"/>
      <c r="AB1716" s="82"/>
      <c r="AC1716" s="82"/>
      <c r="AD1716" s="82"/>
      <c r="AE1716" s="82"/>
      <c r="AF1716" s="82"/>
      <c r="AG1716" s="82"/>
      <c r="AH1716" s="82"/>
      <c r="AI1716" s="82"/>
      <c r="AJ1716" s="82"/>
      <c r="AK1716" s="82"/>
      <c r="AL1716" s="82"/>
      <c r="AM1716" s="82"/>
      <c r="AN1716" s="82"/>
      <c r="AO1716" s="82"/>
      <c r="AP1716" s="82"/>
      <c r="AQ1716" s="82"/>
      <c r="AR1716" s="82"/>
      <c r="AS1716" s="82"/>
      <c r="AT1716" s="82"/>
      <c r="AU1716" s="82"/>
    </row>
    <row r="1717" spans="1:47" s="47" customFormat="1">
      <c r="A1717" s="76"/>
      <c r="O1717" s="82"/>
      <c r="P1717" s="82"/>
      <c r="Q1717" s="82"/>
      <c r="R1717" s="82"/>
      <c r="S1717" s="82"/>
      <c r="T1717" s="82"/>
      <c r="U1717" s="82"/>
      <c r="V1717" s="82"/>
      <c r="W1717" s="82"/>
      <c r="X1717" s="82"/>
      <c r="Y1717" s="82"/>
      <c r="Z1717" s="82"/>
      <c r="AA1717" s="82"/>
      <c r="AB1717" s="82"/>
      <c r="AC1717" s="82"/>
      <c r="AD1717" s="82"/>
      <c r="AE1717" s="82"/>
      <c r="AF1717" s="82"/>
      <c r="AG1717" s="82"/>
      <c r="AH1717" s="82"/>
      <c r="AI1717" s="82"/>
      <c r="AJ1717" s="82"/>
      <c r="AK1717" s="82"/>
      <c r="AL1717" s="82"/>
      <c r="AM1717" s="82"/>
      <c r="AN1717" s="82"/>
      <c r="AO1717" s="82"/>
      <c r="AP1717" s="82"/>
      <c r="AQ1717" s="82"/>
      <c r="AR1717" s="82"/>
      <c r="AS1717" s="82"/>
      <c r="AT1717" s="82"/>
      <c r="AU1717" s="82"/>
    </row>
    <row r="1718" spans="1:47" s="47" customFormat="1">
      <c r="A1718" s="76"/>
      <c r="O1718" s="82"/>
      <c r="P1718" s="82"/>
      <c r="Q1718" s="82"/>
      <c r="R1718" s="82"/>
      <c r="S1718" s="82"/>
      <c r="T1718" s="82"/>
      <c r="U1718" s="82"/>
      <c r="V1718" s="82"/>
      <c r="W1718" s="82"/>
      <c r="X1718" s="82"/>
      <c r="Y1718" s="82"/>
      <c r="Z1718" s="82"/>
      <c r="AA1718" s="82"/>
      <c r="AB1718" s="82"/>
      <c r="AC1718" s="82"/>
      <c r="AD1718" s="82"/>
      <c r="AE1718" s="82"/>
      <c r="AF1718" s="82"/>
      <c r="AG1718" s="82"/>
      <c r="AH1718" s="82"/>
      <c r="AI1718" s="82"/>
      <c r="AJ1718" s="82"/>
      <c r="AK1718" s="82"/>
      <c r="AL1718" s="82"/>
      <c r="AM1718" s="82"/>
      <c r="AN1718" s="82"/>
      <c r="AO1718" s="82"/>
      <c r="AP1718" s="82"/>
      <c r="AQ1718" s="82"/>
      <c r="AR1718" s="82"/>
      <c r="AS1718" s="82"/>
      <c r="AT1718" s="82"/>
      <c r="AU1718" s="82"/>
    </row>
    <row r="1719" spans="1:47" s="47" customFormat="1">
      <c r="A1719" s="76"/>
      <c r="O1719" s="82"/>
      <c r="P1719" s="82"/>
      <c r="Q1719" s="82"/>
      <c r="R1719" s="82"/>
      <c r="S1719" s="82"/>
      <c r="T1719" s="82"/>
      <c r="U1719" s="82"/>
      <c r="V1719" s="82"/>
      <c r="W1719" s="82"/>
      <c r="X1719" s="82"/>
      <c r="Y1719" s="82"/>
      <c r="Z1719" s="82"/>
      <c r="AA1719" s="82"/>
      <c r="AB1719" s="82"/>
      <c r="AC1719" s="82"/>
      <c r="AD1719" s="82"/>
      <c r="AE1719" s="82"/>
      <c r="AF1719" s="82"/>
      <c r="AG1719" s="82"/>
      <c r="AH1719" s="82"/>
      <c r="AI1719" s="82"/>
      <c r="AJ1719" s="82"/>
      <c r="AK1719" s="82"/>
      <c r="AL1719" s="82"/>
      <c r="AM1719" s="82"/>
      <c r="AN1719" s="82"/>
      <c r="AO1719" s="82"/>
      <c r="AP1719" s="82"/>
      <c r="AQ1719" s="82"/>
      <c r="AR1719" s="82"/>
      <c r="AS1719" s="82"/>
      <c r="AT1719" s="82"/>
      <c r="AU1719" s="82"/>
    </row>
    <row r="1720" spans="1:47" s="47" customFormat="1">
      <c r="A1720" s="76"/>
      <c r="O1720" s="82"/>
      <c r="P1720" s="82"/>
      <c r="Q1720" s="82"/>
      <c r="R1720" s="82"/>
      <c r="S1720" s="82"/>
      <c r="T1720" s="82"/>
      <c r="U1720" s="82"/>
      <c r="V1720" s="82"/>
      <c r="W1720" s="82"/>
      <c r="X1720" s="82"/>
      <c r="Y1720" s="82"/>
      <c r="Z1720" s="82"/>
      <c r="AA1720" s="82"/>
      <c r="AB1720" s="82"/>
      <c r="AC1720" s="82"/>
      <c r="AD1720" s="82"/>
      <c r="AE1720" s="82"/>
      <c r="AF1720" s="82"/>
      <c r="AG1720" s="82"/>
      <c r="AH1720" s="82"/>
      <c r="AI1720" s="82"/>
      <c r="AJ1720" s="82"/>
      <c r="AK1720" s="82"/>
      <c r="AL1720" s="82"/>
      <c r="AM1720" s="82"/>
      <c r="AN1720" s="82"/>
      <c r="AO1720" s="82"/>
      <c r="AP1720" s="82"/>
      <c r="AQ1720" s="82"/>
      <c r="AR1720" s="82"/>
      <c r="AS1720" s="82"/>
      <c r="AT1720" s="82"/>
      <c r="AU1720" s="82"/>
    </row>
    <row r="1721" spans="1:47" s="47" customFormat="1">
      <c r="A1721" s="76"/>
      <c r="O1721" s="82"/>
      <c r="P1721" s="82"/>
      <c r="Q1721" s="82"/>
      <c r="R1721" s="82"/>
      <c r="S1721" s="82"/>
      <c r="T1721" s="82"/>
      <c r="U1721" s="82"/>
      <c r="V1721" s="82"/>
      <c r="W1721" s="82"/>
      <c r="X1721" s="82"/>
      <c r="Y1721" s="82"/>
      <c r="Z1721" s="82"/>
      <c r="AA1721" s="82"/>
      <c r="AB1721" s="82"/>
      <c r="AC1721" s="82"/>
      <c r="AD1721" s="82"/>
      <c r="AE1721" s="82"/>
      <c r="AF1721" s="82"/>
      <c r="AG1721" s="82"/>
      <c r="AH1721" s="82"/>
      <c r="AI1721" s="82"/>
      <c r="AJ1721" s="82"/>
      <c r="AK1721" s="82"/>
      <c r="AL1721" s="82"/>
      <c r="AM1721" s="82"/>
      <c r="AN1721" s="82"/>
      <c r="AO1721" s="82"/>
      <c r="AP1721" s="82"/>
      <c r="AQ1721" s="82"/>
      <c r="AR1721" s="82"/>
      <c r="AS1721" s="82"/>
      <c r="AT1721" s="82"/>
      <c r="AU1721" s="82"/>
    </row>
    <row r="1722" spans="1:47" s="47" customFormat="1">
      <c r="A1722" s="76"/>
      <c r="O1722" s="82"/>
      <c r="P1722" s="82"/>
      <c r="Q1722" s="82"/>
      <c r="R1722" s="82"/>
      <c r="S1722" s="82"/>
      <c r="T1722" s="82"/>
      <c r="U1722" s="82"/>
      <c r="V1722" s="82"/>
      <c r="W1722" s="82"/>
      <c r="X1722" s="82"/>
      <c r="Y1722" s="82"/>
      <c r="Z1722" s="82"/>
      <c r="AA1722" s="82"/>
      <c r="AB1722" s="82"/>
      <c r="AC1722" s="82"/>
      <c r="AD1722" s="82"/>
      <c r="AE1722" s="82"/>
      <c r="AF1722" s="82"/>
      <c r="AG1722" s="82"/>
      <c r="AH1722" s="82"/>
      <c r="AI1722" s="82"/>
      <c r="AJ1722" s="82"/>
      <c r="AK1722" s="82"/>
      <c r="AL1722" s="82"/>
      <c r="AM1722" s="82"/>
      <c r="AN1722" s="82"/>
      <c r="AO1722" s="82"/>
      <c r="AP1722" s="82"/>
      <c r="AQ1722" s="82"/>
      <c r="AR1722" s="82"/>
      <c r="AS1722" s="82"/>
      <c r="AT1722" s="82"/>
      <c r="AU1722" s="82"/>
    </row>
    <row r="1723" spans="1:47" s="47" customFormat="1">
      <c r="A1723" s="76"/>
      <c r="O1723" s="82"/>
      <c r="P1723" s="82"/>
      <c r="Q1723" s="82"/>
      <c r="R1723" s="82"/>
      <c r="S1723" s="82"/>
      <c r="T1723" s="82"/>
      <c r="U1723" s="82"/>
      <c r="V1723" s="82"/>
      <c r="W1723" s="82"/>
      <c r="X1723" s="82"/>
      <c r="Y1723" s="82"/>
      <c r="Z1723" s="82"/>
      <c r="AA1723" s="82"/>
      <c r="AB1723" s="82"/>
      <c r="AC1723" s="82"/>
      <c r="AD1723" s="82"/>
      <c r="AE1723" s="82"/>
      <c r="AF1723" s="82"/>
      <c r="AG1723" s="82"/>
      <c r="AH1723" s="82"/>
      <c r="AI1723" s="82"/>
      <c r="AJ1723" s="82"/>
      <c r="AK1723" s="82"/>
      <c r="AL1723" s="82"/>
      <c r="AM1723" s="82"/>
      <c r="AN1723" s="82"/>
      <c r="AO1723" s="82"/>
      <c r="AP1723" s="82"/>
      <c r="AQ1723" s="82"/>
      <c r="AR1723" s="82"/>
      <c r="AS1723" s="82"/>
      <c r="AT1723" s="82"/>
      <c r="AU1723" s="82"/>
    </row>
    <row r="1724" spans="1:47" s="47" customFormat="1">
      <c r="A1724" s="76"/>
      <c r="O1724" s="82"/>
      <c r="P1724" s="82"/>
      <c r="Q1724" s="82"/>
      <c r="R1724" s="82"/>
      <c r="S1724" s="82"/>
      <c r="T1724" s="82"/>
      <c r="U1724" s="82"/>
      <c r="V1724" s="82"/>
      <c r="W1724" s="82"/>
      <c r="X1724" s="82"/>
      <c r="Y1724" s="82"/>
      <c r="Z1724" s="82"/>
      <c r="AA1724" s="82"/>
      <c r="AB1724" s="82"/>
      <c r="AC1724" s="82"/>
      <c r="AD1724" s="82"/>
      <c r="AE1724" s="82"/>
      <c r="AF1724" s="82"/>
      <c r="AG1724" s="82"/>
      <c r="AH1724" s="82"/>
      <c r="AI1724" s="82"/>
      <c r="AJ1724" s="82"/>
      <c r="AK1724" s="82"/>
      <c r="AL1724" s="82"/>
      <c r="AM1724" s="82"/>
      <c r="AN1724" s="82"/>
      <c r="AO1724" s="82"/>
      <c r="AP1724" s="82"/>
      <c r="AQ1724" s="82"/>
      <c r="AR1724" s="82"/>
      <c r="AS1724" s="82"/>
      <c r="AT1724" s="82"/>
      <c r="AU1724" s="82"/>
    </row>
    <row r="1725" spans="1:47" s="47" customFormat="1">
      <c r="A1725" s="76"/>
      <c r="O1725" s="82"/>
      <c r="P1725" s="82"/>
      <c r="Q1725" s="82"/>
      <c r="R1725" s="82"/>
      <c r="S1725" s="82"/>
      <c r="T1725" s="82"/>
      <c r="U1725" s="82"/>
      <c r="V1725" s="82"/>
      <c r="W1725" s="82"/>
      <c r="X1725" s="82"/>
      <c r="Y1725" s="82"/>
      <c r="Z1725" s="82"/>
      <c r="AA1725" s="82"/>
      <c r="AB1725" s="82"/>
      <c r="AC1725" s="82"/>
      <c r="AD1725" s="82"/>
      <c r="AE1725" s="82"/>
      <c r="AF1725" s="82"/>
      <c r="AG1725" s="82"/>
      <c r="AH1725" s="82"/>
      <c r="AI1725" s="82"/>
      <c r="AJ1725" s="82"/>
      <c r="AK1725" s="82"/>
      <c r="AL1725" s="82"/>
      <c r="AM1725" s="82"/>
      <c r="AN1725" s="82"/>
      <c r="AO1725" s="82"/>
      <c r="AP1725" s="82"/>
      <c r="AQ1725" s="82"/>
      <c r="AR1725" s="82"/>
      <c r="AS1725" s="82"/>
      <c r="AT1725" s="82"/>
      <c r="AU1725" s="82"/>
    </row>
    <row r="1726" spans="1:47" s="47" customFormat="1">
      <c r="A1726" s="76"/>
      <c r="O1726" s="82"/>
      <c r="P1726" s="82"/>
      <c r="Q1726" s="82"/>
      <c r="R1726" s="82"/>
      <c r="S1726" s="82"/>
      <c r="T1726" s="82"/>
      <c r="U1726" s="82"/>
      <c r="V1726" s="82"/>
      <c r="W1726" s="82"/>
      <c r="X1726" s="82"/>
      <c r="Y1726" s="82"/>
      <c r="Z1726" s="82"/>
      <c r="AA1726" s="82"/>
      <c r="AB1726" s="82"/>
      <c r="AC1726" s="82"/>
      <c r="AD1726" s="82"/>
      <c r="AE1726" s="82"/>
      <c r="AF1726" s="82"/>
      <c r="AG1726" s="82"/>
      <c r="AH1726" s="82"/>
      <c r="AI1726" s="82"/>
      <c r="AJ1726" s="82"/>
      <c r="AK1726" s="82"/>
      <c r="AL1726" s="82"/>
      <c r="AM1726" s="82"/>
      <c r="AN1726" s="82"/>
      <c r="AO1726" s="82"/>
      <c r="AP1726" s="82"/>
      <c r="AQ1726" s="82"/>
      <c r="AR1726" s="82"/>
      <c r="AS1726" s="82"/>
      <c r="AT1726" s="82"/>
      <c r="AU1726" s="82"/>
    </row>
    <row r="1727" spans="1:47" s="47" customFormat="1">
      <c r="A1727" s="76"/>
      <c r="O1727" s="82"/>
      <c r="P1727" s="82"/>
      <c r="Q1727" s="82"/>
      <c r="R1727" s="82"/>
      <c r="S1727" s="82"/>
      <c r="T1727" s="82"/>
      <c r="U1727" s="82"/>
      <c r="V1727" s="82"/>
      <c r="W1727" s="82"/>
      <c r="X1727" s="82"/>
      <c r="Y1727" s="82"/>
      <c r="Z1727" s="82"/>
      <c r="AA1727" s="82"/>
      <c r="AB1727" s="82"/>
      <c r="AC1727" s="82"/>
      <c r="AD1727" s="82"/>
      <c r="AE1727" s="82"/>
      <c r="AF1727" s="82"/>
      <c r="AG1727" s="82"/>
      <c r="AH1727" s="82"/>
      <c r="AI1727" s="82"/>
      <c r="AJ1727" s="82"/>
      <c r="AK1727" s="82"/>
      <c r="AL1727" s="82"/>
      <c r="AM1727" s="82"/>
      <c r="AN1727" s="82"/>
      <c r="AO1727" s="82"/>
      <c r="AP1727" s="82"/>
      <c r="AQ1727" s="82"/>
      <c r="AR1727" s="82"/>
      <c r="AS1727" s="82"/>
      <c r="AT1727" s="82"/>
      <c r="AU1727" s="82"/>
    </row>
    <row r="1728" spans="1:47" s="47" customFormat="1">
      <c r="A1728" s="76"/>
      <c r="O1728" s="82"/>
      <c r="P1728" s="82"/>
      <c r="Q1728" s="82"/>
      <c r="R1728" s="82"/>
      <c r="S1728" s="82"/>
      <c r="T1728" s="82"/>
      <c r="U1728" s="82"/>
      <c r="V1728" s="82"/>
      <c r="W1728" s="82"/>
      <c r="X1728" s="82"/>
      <c r="Y1728" s="82"/>
      <c r="Z1728" s="82"/>
      <c r="AA1728" s="82"/>
      <c r="AB1728" s="82"/>
      <c r="AC1728" s="82"/>
      <c r="AD1728" s="82"/>
      <c r="AE1728" s="82"/>
      <c r="AF1728" s="82"/>
      <c r="AG1728" s="82"/>
      <c r="AH1728" s="82"/>
      <c r="AI1728" s="82"/>
      <c r="AJ1728" s="82"/>
      <c r="AK1728" s="82"/>
      <c r="AL1728" s="82"/>
      <c r="AM1728" s="82"/>
      <c r="AN1728" s="82"/>
      <c r="AO1728" s="82"/>
      <c r="AP1728" s="82"/>
      <c r="AQ1728" s="82"/>
      <c r="AR1728" s="82"/>
      <c r="AS1728" s="82"/>
      <c r="AT1728" s="82"/>
      <c r="AU1728" s="82"/>
    </row>
    <row r="1729" spans="1:47" s="47" customFormat="1">
      <c r="A1729" s="76"/>
      <c r="O1729" s="82"/>
      <c r="P1729" s="82"/>
      <c r="Q1729" s="82"/>
      <c r="R1729" s="82"/>
      <c r="S1729" s="82"/>
      <c r="T1729" s="82"/>
      <c r="U1729" s="82"/>
      <c r="V1729" s="82"/>
      <c r="W1729" s="82"/>
      <c r="X1729" s="82"/>
      <c r="Y1729" s="82"/>
      <c r="Z1729" s="82"/>
      <c r="AA1729" s="82"/>
      <c r="AB1729" s="82"/>
      <c r="AC1729" s="82"/>
      <c r="AD1729" s="82"/>
      <c r="AE1729" s="82"/>
      <c r="AF1729" s="82"/>
      <c r="AG1729" s="82"/>
      <c r="AH1729" s="82"/>
      <c r="AI1729" s="82"/>
      <c r="AJ1729" s="82"/>
      <c r="AK1729" s="82"/>
      <c r="AL1729" s="82"/>
      <c r="AM1729" s="82"/>
      <c r="AN1729" s="82"/>
      <c r="AO1729" s="82"/>
      <c r="AP1729" s="82"/>
      <c r="AQ1729" s="82"/>
      <c r="AR1729" s="82"/>
      <c r="AS1729" s="82"/>
      <c r="AT1729" s="82"/>
      <c r="AU1729" s="82"/>
    </row>
    <row r="1730" spans="1:47" s="47" customFormat="1">
      <c r="A1730" s="76"/>
      <c r="O1730" s="82"/>
      <c r="P1730" s="82"/>
      <c r="Q1730" s="82"/>
      <c r="R1730" s="82"/>
      <c r="S1730" s="82"/>
      <c r="T1730" s="82"/>
      <c r="U1730" s="82"/>
      <c r="V1730" s="82"/>
      <c r="W1730" s="82"/>
      <c r="X1730" s="82"/>
      <c r="Y1730" s="82"/>
      <c r="Z1730" s="82"/>
      <c r="AA1730" s="82"/>
      <c r="AB1730" s="82"/>
      <c r="AC1730" s="82"/>
      <c r="AD1730" s="82"/>
      <c r="AE1730" s="82"/>
      <c r="AF1730" s="82"/>
      <c r="AG1730" s="82"/>
      <c r="AH1730" s="82"/>
      <c r="AI1730" s="82"/>
      <c r="AJ1730" s="82"/>
      <c r="AK1730" s="82"/>
      <c r="AL1730" s="82"/>
      <c r="AM1730" s="82"/>
      <c r="AN1730" s="82"/>
      <c r="AO1730" s="82"/>
      <c r="AP1730" s="82"/>
      <c r="AQ1730" s="82"/>
      <c r="AR1730" s="82"/>
      <c r="AS1730" s="82"/>
      <c r="AT1730" s="82"/>
      <c r="AU1730" s="82"/>
    </row>
    <row r="1731" spans="1:47" s="47" customFormat="1">
      <c r="A1731" s="76"/>
      <c r="O1731" s="82"/>
      <c r="P1731" s="82"/>
      <c r="Q1731" s="82"/>
      <c r="R1731" s="82"/>
      <c r="S1731" s="82"/>
      <c r="T1731" s="82"/>
      <c r="U1731" s="82"/>
      <c r="V1731" s="82"/>
      <c r="W1731" s="82"/>
      <c r="X1731" s="82"/>
      <c r="Y1731" s="82"/>
      <c r="Z1731" s="82"/>
      <c r="AA1731" s="82"/>
      <c r="AB1731" s="82"/>
      <c r="AC1731" s="82"/>
      <c r="AD1731" s="82"/>
      <c r="AE1731" s="82"/>
      <c r="AF1731" s="82"/>
      <c r="AG1731" s="82"/>
      <c r="AH1731" s="82"/>
      <c r="AI1731" s="82"/>
      <c r="AJ1731" s="82"/>
      <c r="AK1731" s="82"/>
      <c r="AL1731" s="82"/>
      <c r="AM1731" s="82"/>
      <c r="AN1731" s="82"/>
      <c r="AO1731" s="82"/>
      <c r="AP1731" s="82"/>
      <c r="AQ1731" s="82"/>
      <c r="AR1731" s="82"/>
      <c r="AS1731" s="82"/>
      <c r="AT1731" s="82"/>
      <c r="AU1731" s="82"/>
    </row>
    <row r="1732" spans="1:47" s="47" customFormat="1">
      <c r="A1732" s="76"/>
      <c r="O1732" s="82"/>
      <c r="P1732" s="82"/>
      <c r="Q1732" s="82"/>
      <c r="R1732" s="82"/>
      <c r="S1732" s="82"/>
      <c r="T1732" s="82"/>
      <c r="U1732" s="82"/>
      <c r="V1732" s="82"/>
      <c r="W1732" s="82"/>
      <c r="X1732" s="82"/>
      <c r="Y1732" s="82"/>
      <c r="Z1732" s="82"/>
      <c r="AA1732" s="82"/>
      <c r="AB1732" s="82"/>
      <c r="AC1732" s="82"/>
      <c r="AD1732" s="82"/>
      <c r="AE1732" s="82"/>
      <c r="AF1732" s="82"/>
      <c r="AG1732" s="82"/>
      <c r="AH1732" s="82"/>
      <c r="AI1732" s="82"/>
      <c r="AJ1732" s="82"/>
      <c r="AK1732" s="82"/>
      <c r="AL1732" s="82"/>
      <c r="AM1732" s="82"/>
      <c r="AN1732" s="82"/>
      <c r="AO1732" s="82"/>
      <c r="AP1732" s="82"/>
      <c r="AQ1732" s="82"/>
      <c r="AR1732" s="82"/>
      <c r="AS1732" s="82"/>
      <c r="AT1732" s="82"/>
      <c r="AU1732" s="82"/>
    </row>
    <row r="1733" spans="1:47" s="47" customFormat="1">
      <c r="A1733" s="76"/>
      <c r="O1733" s="82"/>
      <c r="P1733" s="82"/>
      <c r="Q1733" s="82"/>
      <c r="R1733" s="82"/>
      <c r="S1733" s="82"/>
      <c r="T1733" s="82"/>
      <c r="U1733" s="82"/>
      <c r="V1733" s="82"/>
      <c r="W1733" s="82"/>
      <c r="X1733" s="82"/>
      <c r="Y1733" s="82"/>
      <c r="Z1733" s="82"/>
      <c r="AA1733" s="82"/>
      <c r="AB1733" s="82"/>
      <c r="AC1733" s="82"/>
      <c r="AD1733" s="82"/>
      <c r="AE1733" s="82"/>
      <c r="AF1733" s="82"/>
      <c r="AG1733" s="82"/>
      <c r="AH1733" s="82"/>
      <c r="AI1733" s="82"/>
      <c r="AJ1733" s="82"/>
      <c r="AK1733" s="82"/>
      <c r="AL1733" s="82"/>
      <c r="AM1733" s="82"/>
      <c r="AN1733" s="82"/>
      <c r="AO1733" s="82"/>
      <c r="AP1733" s="82"/>
      <c r="AQ1733" s="82"/>
      <c r="AR1733" s="82"/>
      <c r="AS1733" s="82"/>
      <c r="AT1733" s="82"/>
      <c r="AU1733" s="82"/>
    </row>
    <row r="1734" spans="1:47" s="47" customFormat="1">
      <c r="A1734" s="76"/>
      <c r="O1734" s="82"/>
      <c r="P1734" s="82"/>
      <c r="Q1734" s="82"/>
      <c r="R1734" s="82"/>
      <c r="S1734" s="82"/>
      <c r="T1734" s="82"/>
      <c r="U1734" s="82"/>
      <c r="V1734" s="82"/>
      <c r="W1734" s="82"/>
      <c r="X1734" s="82"/>
      <c r="Y1734" s="82"/>
      <c r="Z1734" s="82"/>
      <c r="AA1734" s="82"/>
      <c r="AB1734" s="82"/>
      <c r="AC1734" s="82"/>
      <c r="AD1734" s="82"/>
      <c r="AE1734" s="82"/>
      <c r="AF1734" s="82"/>
      <c r="AG1734" s="82"/>
      <c r="AH1734" s="82"/>
      <c r="AI1734" s="82"/>
      <c r="AJ1734" s="82"/>
      <c r="AK1734" s="82"/>
      <c r="AL1734" s="82"/>
      <c r="AM1734" s="82"/>
      <c r="AN1734" s="82"/>
      <c r="AO1734" s="82"/>
      <c r="AP1734" s="82"/>
      <c r="AQ1734" s="82"/>
      <c r="AR1734" s="82"/>
      <c r="AS1734" s="82"/>
      <c r="AT1734" s="82"/>
      <c r="AU1734" s="82"/>
    </row>
    <row r="1735" spans="1:47" s="47" customFormat="1">
      <c r="A1735" s="76"/>
      <c r="O1735" s="82"/>
      <c r="P1735" s="82"/>
      <c r="Q1735" s="82"/>
      <c r="R1735" s="82"/>
      <c r="S1735" s="82"/>
      <c r="T1735" s="82"/>
      <c r="U1735" s="82"/>
      <c r="V1735" s="82"/>
      <c r="W1735" s="82"/>
      <c r="X1735" s="82"/>
      <c r="Y1735" s="82"/>
      <c r="Z1735" s="82"/>
      <c r="AA1735" s="82"/>
      <c r="AB1735" s="82"/>
      <c r="AC1735" s="82"/>
      <c r="AD1735" s="82"/>
      <c r="AE1735" s="82"/>
      <c r="AF1735" s="82"/>
      <c r="AG1735" s="82"/>
      <c r="AH1735" s="82"/>
      <c r="AI1735" s="82"/>
      <c r="AJ1735" s="82"/>
      <c r="AK1735" s="82"/>
      <c r="AL1735" s="82"/>
      <c r="AM1735" s="82"/>
      <c r="AN1735" s="82"/>
      <c r="AO1735" s="82"/>
      <c r="AP1735" s="82"/>
      <c r="AQ1735" s="82"/>
      <c r="AR1735" s="82"/>
      <c r="AS1735" s="82"/>
      <c r="AT1735" s="82"/>
      <c r="AU1735" s="82"/>
    </row>
    <row r="1736" spans="1:47" s="47" customFormat="1">
      <c r="A1736" s="76"/>
      <c r="O1736" s="82"/>
      <c r="P1736" s="82"/>
      <c r="Q1736" s="82"/>
      <c r="R1736" s="82"/>
      <c r="S1736" s="82"/>
      <c r="T1736" s="82"/>
      <c r="U1736" s="82"/>
      <c r="V1736" s="82"/>
      <c r="W1736" s="82"/>
      <c r="X1736" s="82"/>
      <c r="Y1736" s="82"/>
      <c r="Z1736" s="82"/>
      <c r="AA1736" s="82"/>
      <c r="AB1736" s="82"/>
      <c r="AC1736" s="82"/>
      <c r="AD1736" s="82"/>
      <c r="AE1736" s="82"/>
      <c r="AF1736" s="82"/>
      <c r="AG1736" s="82"/>
      <c r="AH1736" s="82"/>
      <c r="AI1736" s="82"/>
      <c r="AJ1736" s="82"/>
      <c r="AK1736" s="82"/>
      <c r="AL1736" s="82"/>
      <c r="AM1736" s="82"/>
      <c r="AN1736" s="82"/>
      <c r="AO1736" s="82"/>
      <c r="AP1736" s="82"/>
      <c r="AQ1736" s="82"/>
      <c r="AR1736" s="82"/>
      <c r="AS1736" s="82"/>
      <c r="AT1736" s="82"/>
      <c r="AU1736" s="82"/>
    </row>
    <row r="1737" spans="1:47" s="47" customFormat="1">
      <c r="A1737" s="76"/>
      <c r="O1737" s="82"/>
      <c r="P1737" s="82"/>
      <c r="Q1737" s="82"/>
      <c r="R1737" s="82"/>
      <c r="S1737" s="82"/>
      <c r="T1737" s="82"/>
      <c r="U1737" s="82"/>
      <c r="V1737" s="82"/>
      <c r="W1737" s="82"/>
      <c r="X1737" s="82"/>
      <c r="Y1737" s="82"/>
      <c r="Z1737" s="82"/>
      <c r="AA1737" s="82"/>
      <c r="AB1737" s="82"/>
      <c r="AC1737" s="82"/>
      <c r="AD1737" s="82"/>
      <c r="AE1737" s="82"/>
      <c r="AF1737" s="82"/>
      <c r="AG1737" s="82"/>
      <c r="AH1737" s="82"/>
      <c r="AI1737" s="82"/>
      <c r="AJ1737" s="82"/>
      <c r="AK1737" s="82"/>
      <c r="AL1737" s="82"/>
      <c r="AM1737" s="82"/>
      <c r="AN1737" s="82"/>
      <c r="AO1737" s="82"/>
      <c r="AP1737" s="82"/>
      <c r="AQ1737" s="82"/>
      <c r="AR1737" s="82"/>
      <c r="AS1737" s="82"/>
      <c r="AT1737" s="82"/>
      <c r="AU1737" s="82"/>
    </row>
    <row r="1738" spans="1:47" s="47" customFormat="1">
      <c r="A1738" s="76"/>
      <c r="O1738" s="82"/>
      <c r="P1738" s="82"/>
      <c r="Q1738" s="82"/>
      <c r="R1738" s="82"/>
      <c r="S1738" s="82"/>
      <c r="T1738" s="82"/>
      <c r="U1738" s="82"/>
      <c r="V1738" s="82"/>
      <c r="W1738" s="82"/>
      <c r="X1738" s="82"/>
      <c r="Y1738" s="82"/>
      <c r="Z1738" s="82"/>
      <c r="AA1738" s="82"/>
      <c r="AB1738" s="82"/>
      <c r="AC1738" s="82"/>
      <c r="AD1738" s="82"/>
      <c r="AE1738" s="82"/>
      <c r="AF1738" s="82"/>
      <c r="AG1738" s="82"/>
      <c r="AH1738" s="82"/>
      <c r="AI1738" s="82"/>
      <c r="AJ1738" s="82"/>
      <c r="AK1738" s="82"/>
      <c r="AL1738" s="82"/>
      <c r="AM1738" s="82"/>
      <c r="AN1738" s="82"/>
      <c r="AO1738" s="82"/>
      <c r="AP1738" s="82"/>
      <c r="AQ1738" s="82"/>
      <c r="AR1738" s="82"/>
      <c r="AS1738" s="82"/>
      <c r="AT1738" s="82"/>
      <c r="AU1738" s="82"/>
    </row>
    <row r="1739" spans="1:47" s="47" customFormat="1">
      <c r="A1739" s="76"/>
      <c r="O1739" s="82"/>
      <c r="P1739" s="82"/>
      <c r="Q1739" s="82"/>
      <c r="R1739" s="82"/>
      <c r="S1739" s="82"/>
      <c r="T1739" s="82"/>
      <c r="U1739" s="82"/>
      <c r="V1739" s="82"/>
      <c r="W1739" s="82"/>
      <c r="X1739" s="82"/>
      <c r="Y1739" s="82"/>
      <c r="Z1739" s="82"/>
      <c r="AA1739" s="82"/>
      <c r="AB1739" s="82"/>
      <c r="AC1739" s="82"/>
      <c r="AD1739" s="82"/>
      <c r="AE1739" s="82"/>
      <c r="AF1739" s="82"/>
      <c r="AG1739" s="82"/>
      <c r="AH1739" s="82"/>
      <c r="AI1739" s="82"/>
      <c r="AJ1739" s="82"/>
      <c r="AK1739" s="82"/>
      <c r="AL1739" s="82"/>
      <c r="AM1739" s="82"/>
      <c r="AN1739" s="82"/>
      <c r="AO1739" s="82"/>
      <c r="AP1739" s="82"/>
      <c r="AQ1739" s="82"/>
      <c r="AR1739" s="82"/>
      <c r="AS1739" s="82"/>
      <c r="AT1739" s="82"/>
      <c r="AU1739" s="82"/>
    </row>
    <row r="1740" spans="1:47" s="47" customFormat="1">
      <c r="A1740" s="76"/>
      <c r="O1740" s="82"/>
      <c r="P1740" s="82"/>
      <c r="Q1740" s="82"/>
      <c r="R1740" s="82"/>
      <c r="S1740" s="82"/>
      <c r="T1740" s="82"/>
      <c r="U1740" s="82"/>
      <c r="V1740" s="82"/>
      <c r="W1740" s="82"/>
      <c r="X1740" s="82"/>
      <c r="Y1740" s="82"/>
      <c r="Z1740" s="82"/>
      <c r="AA1740" s="82"/>
      <c r="AB1740" s="82"/>
      <c r="AC1740" s="82"/>
      <c r="AD1740" s="82"/>
      <c r="AE1740" s="82"/>
      <c r="AF1740" s="82"/>
      <c r="AG1740" s="82"/>
      <c r="AH1740" s="82"/>
      <c r="AI1740" s="82"/>
      <c r="AJ1740" s="82"/>
      <c r="AK1740" s="82"/>
      <c r="AL1740" s="82"/>
      <c r="AM1740" s="82"/>
      <c r="AN1740" s="82"/>
      <c r="AO1740" s="82"/>
      <c r="AP1740" s="82"/>
      <c r="AQ1740" s="82"/>
      <c r="AR1740" s="82"/>
      <c r="AS1740" s="82"/>
      <c r="AT1740" s="82"/>
      <c r="AU1740" s="82"/>
    </row>
    <row r="1741" spans="1:47" s="47" customFormat="1">
      <c r="A1741" s="76"/>
      <c r="O1741" s="82"/>
      <c r="P1741" s="82"/>
      <c r="Q1741" s="82"/>
      <c r="R1741" s="82"/>
      <c r="S1741" s="82"/>
      <c r="T1741" s="82"/>
      <c r="U1741" s="82"/>
      <c r="V1741" s="82"/>
      <c r="W1741" s="82"/>
      <c r="X1741" s="82"/>
      <c r="Y1741" s="82"/>
      <c r="Z1741" s="82"/>
      <c r="AA1741" s="82"/>
      <c r="AB1741" s="82"/>
      <c r="AC1741" s="82"/>
      <c r="AD1741" s="82"/>
      <c r="AE1741" s="82"/>
      <c r="AF1741" s="82"/>
      <c r="AG1741" s="82"/>
      <c r="AH1741" s="82"/>
      <c r="AI1741" s="82"/>
      <c r="AJ1741" s="82"/>
      <c r="AK1741" s="82"/>
      <c r="AL1741" s="82"/>
      <c r="AM1741" s="82"/>
      <c r="AN1741" s="82"/>
      <c r="AO1741" s="82"/>
      <c r="AP1741" s="82"/>
      <c r="AQ1741" s="82"/>
      <c r="AR1741" s="82"/>
      <c r="AS1741" s="82"/>
      <c r="AT1741" s="82"/>
      <c r="AU1741" s="82"/>
    </row>
    <row r="1742" spans="1:47" s="47" customFormat="1">
      <c r="A1742" s="76"/>
      <c r="O1742" s="82"/>
      <c r="P1742" s="82"/>
      <c r="Q1742" s="82"/>
      <c r="R1742" s="82"/>
      <c r="S1742" s="82"/>
      <c r="T1742" s="82"/>
      <c r="U1742" s="82"/>
      <c r="V1742" s="82"/>
      <c r="W1742" s="82"/>
      <c r="X1742" s="82"/>
      <c r="Y1742" s="82"/>
      <c r="Z1742" s="82"/>
      <c r="AA1742" s="82"/>
      <c r="AB1742" s="82"/>
      <c r="AC1742" s="82"/>
      <c r="AD1742" s="82"/>
      <c r="AE1742" s="82"/>
      <c r="AF1742" s="82"/>
      <c r="AG1742" s="82"/>
      <c r="AH1742" s="82"/>
      <c r="AI1742" s="82"/>
      <c r="AJ1742" s="82"/>
      <c r="AK1742" s="82"/>
      <c r="AL1742" s="82"/>
      <c r="AM1742" s="82"/>
      <c r="AN1742" s="82"/>
      <c r="AO1742" s="82"/>
      <c r="AP1742" s="82"/>
      <c r="AQ1742" s="82"/>
      <c r="AR1742" s="82"/>
      <c r="AS1742" s="82"/>
      <c r="AT1742" s="82"/>
      <c r="AU1742" s="82"/>
    </row>
    <row r="1743" spans="1:47" s="47" customFormat="1">
      <c r="A1743" s="76"/>
      <c r="O1743" s="82"/>
      <c r="P1743" s="82"/>
      <c r="Q1743" s="82"/>
      <c r="R1743" s="82"/>
      <c r="S1743" s="82"/>
      <c r="T1743" s="82"/>
      <c r="U1743" s="82"/>
      <c r="V1743" s="82"/>
      <c r="W1743" s="82"/>
      <c r="X1743" s="82"/>
      <c r="Y1743" s="82"/>
      <c r="Z1743" s="82"/>
      <c r="AA1743" s="82"/>
      <c r="AB1743" s="82"/>
      <c r="AC1743" s="82"/>
      <c r="AD1743" s="82"/>
      <c r="AE1743" s="82"/>
      <c r="AF1743" s="82"/>
      <c r="AG1743" s="82"/>
      <c r="AH1743" s="82"/>
      <c r="AI1743" s="82"/>
      <c r="AJ1743" s="82"/>
      <c r="AK1743" s="82"/>
      <c r="AL1743" s="82"/>
      <c r="AM1743" s="82"/>
      <c r="AN1743" s="82"/>
      <c r="AO1743" s="82"/>
      <c r="AP1743" s="82"/>
      <c r="AQ1743" s="82"/>
      <c r="AR1743" s="82"/>
      <c r="AS1743" s="82"/>
      <c r="AT1743" s="82"/>
      <c r="AU1743" s="82"/>
    </row>
    <row r="1744" spans="1:47" s="47" customFormat="1">
      <c r="A1744" s="76"/>
      <c r="O1744" s="82"/>
      <c r="P1744" s="82"/>
      <c r="Q1744" s="82"/>
      <c r="R1744" s="82"/>
      <c r="S1744" s="82"/>
      <c r="T1744" s="82"/>
      <c r="U1744" s="82"/>
      <c r="V1744" s="82"/>
      <c r="W1744" s="82"/>
      <c r="X1744" s="82"/>
      <c r="Y1744" s="82"/>
      <c r="Z1744" s="82"/>
      <c r="AA1744" s="82"/>
      <c r="AB1744" s="82"/>
      <c r="AC1744" s="82"/>
      <c r="AD1744" s="82"/>
      <c r="AE1744" s="82"/>
      <c r="AF1744" s="82"/>
      <c r="AG1744" s="82"/>
      <c r="AH1744" s="82"/>
      <c r="AI1744" s="82"/>
      <c r="AJ1744" s="82"/>
      <c r="AK1744" s="82"/>
      <c r="AL1744" s="82"/>
      <c r="AM1744" s="82"/>
      <c r="AN1744" s="82"/>
      <c r="AO1744" s="82"/>
      <c r="AP1744" s="82"/>
      <c r="AQ1744" s="82"/>
      <c r="AR1744" s="82"/>
      <c r="AS1744" s="82"/>
      <c r="AT1744" s="82"/>
      <c r="AU1744" s="82"/>
    </row>
    <row r="1745" spans="1:47" s="47" customFormat="1">
      <c r="A1745" s="76"/>
      <c r="O1745" s="82"/>
      <c r="P1745" s="82"/>
      <c r="Q1745" s="82"/>
      <c r="R1745" s="82"/>
      <c r="S1745" s="82"/>
      <c r="T1745" s="82"/>
      <c r="U1745" s="82"/>
      <c r="V1745" s="82"/>
      <c r="W1745" s="82"/>
      <c r="X1745" s="82"/>
      <c r="Y1745" s="82"/>
      <c r="Z1745" s="82"/>
      <c r="AA1745" s="82"/>
      <c r="AB1745" s="82"/>
      <c r="AC1745" s="82"/>
      <c r="AD1745" s="82"/>
      <c r="AE1745" s="82"/>
      <c r="AF1745" s="82"/>
      <c r="AG1745" s="82"/>
      <c r="AH1745" s="82"/>
      <c r="AI1745" s="82"/>
      <c r="AJ1745" s="82"/>
      <c r="AK1745" s="82"/>
      <c r="AL1745" s="82"/>
      <c r="AM1745" s="82"/>
      <c r="AN1745" s="82"/>
      <c r="AO1745" s="82"/>
      <c r="AP1745" s="82"/>
      <c r="AQ1745" s="82"/>
      <c r="AR1745" s="82"/>
      <c r="AS1745" s="82"/>
      <c r="AT1745" s="82"/>
      <c r="AU1745" s="82"/>
    </row>
    <row r="1746" spans="1:47" s="47" customFormat="1">
      <c r="A1746" s="76"/>
      <c r="O1746" s="82"/>
      <c r="P1746" s="82"/>
      <c r="Q1746" s="82"/>
      <c r="R1746" s="82"/>
      <c r="S1746" s="82"/>
      <c r="T1746" s="82"/>
      <c r="U1746" s="82"/>
      <c r="V1746" s="82"/>
      <c r="W1746" s="82"/>
      <c r="X1746" s="82"/>
      <c r="Y1746" s="82"/>
      <c r="Z1746" s="82"/>
      <c r="AA1746" s="82"/>
      <c r="AB1746" s="82"/>
      <c r="AC1746" s="82"/>
      <c r="AD1746" s="82"/>
      <c r="AE1746" s="82"/>
      <c r="AF1746" s="82"/>
      <c r="AG1746" s="82"/>
      <c r="AH1746" s="82"/>
      <c r="AI1746" s="82"/>
      <c r="AJ1746" s="82"/>
      <c r="AK1746" s="82"/>
      <c r="AL1746" s="82"/>
      <c r="AM1746" s="82"/>
      <c r="AN1746" s="82"/>
      <c r="AO1746" s="82"/>
      <c r="AP1746" s="82"/>
      <c r="AQ1746" s="82"/>
      <c r="AR1746" s="82"/>
      <c r="AS1746" s="82"/>
      <c r="AT1746" s="82"/>
      <c r="AU1746" s="82"/>
    </row>
    <row r="1747" spans="1:47" s="47" customFormat="1">
      <c r="A1747" s="76"/>
      <c r="O1747" s="82"/>
      <c r="P1747" s="82"/>
      <c r="Q1747" s="82"/>
      <c r="R1747" s="82"/>
      <c r="S1747" s="82"/>
      <c r="T1747" s="82"/>
      <c r="U1747" s="82"/>
      <c r="V1747" s="82"/>
      <c r="W1747" s="82"/>
      <c r="X1747" s="82"/>
      <c r="Y1747" s="82"/>
      <c r="Z1747" s="82"/>
      <c r="AA1747" s="82"/>
      <c r="AB1747" s="82"/>
      <c r="AC1747" s="82"/>
      <c r="AD1747" s="82"/>
      <c r="AE1747" s="82"/>
      <c r="AF1747" s="82"/>
      <c r="AG1747" s="82"/>
      <c r="AH1747" s="82"/>
      <c r="AI1747" s="82"/>
      <c r="AJ1747" s="82"/>
      <c r="AK1747" s="82"/>
      <c r="AL1747" s="82"/>
      <c r="AM1747" s="82"/>
      <c r="AN1747" s="82"/>
      <c r="AO1747" s="82"/>
      <c r="AP1747" s="82"/>
      <c r="AQ1747" s="82"/>
      <c r="AR1747" s="82"/>
      <c r="AS1747" s="82"/>
      <c r="AT1747" s="82"/>
      <c r="AU1747" s="82"/>
    </row>
    <row r="1748" spans="1:47" s="47" customFormat="1">
      <c r="A1748" s="76"/>
      <c r="O1748" s="82"/>
      <c r="P1748" s="82"/>
      <c r="Q1748" s="82"/>
      <c r="R1748" s="82"/>
      <c r="S1748" s="82"/>
      <c r="T1748" s="82"/>
      <c r="U1748" s="82"/>
      <c r="V1748" s="82"/>
      <c r="W1748" s="82"/>
      <c r="X1748" s="82"/>
      <c r="Y1748" s="82"/>
      <c r="Z1748" s="82"/>
      <c r="AA1748" s="82"/>
      <c r="AB1748" s="82"/>
      <c r="AC1748" s="82"/>
      <c r="AD1748" s="82"/>
      <c r="AE1748" s="82"/>
      <c r="AF1748" s="82"/>
      <c r="AG1748" s="82"/>
      <c r="AH1748" s="82"/>
      <c r="AI1748" s="82"/>
      <c r="AJ1748" s="82"/>
      <c r="AK1748" s="82"/>
      <c r="AL1748" s="82"/>
      <c r="AM1748" s="82"/>
      <c r="AN1748" s="82"/>
      <c r="AO1748" s="82"/>
      <c r="AP1748" s="82"/>
      <c r="AQ1748" s="82"/>
      <c r="AR1748" s="82"/>
      <c r="AS1748" s="82"/>
      <c r="AT1748" s="82"/>
      <c r="AU1748" s="82"/>
    </row>
    <row r="1749" spans="1:47" s="47" customFormat="1">
      <c r="A1749" s="76"/>
      <c r="O1749" s="82"/>
      <c r="P1749" s="82"/>
      <c r="Q1749" s="82"/>
      <c r="R1749" s="82"/>
      <c r="S1749" s="82"/>
      <c r="T1749" s="82"/>
      <c r="U1749" s="82"/>
      <c r="V1749" s="82"/>
      <c r="W1749" s="82"/>
      <c r="X1749" s="82"/>
      <c r="Y1749" s="82"/>
      <c r="Z1749" s="82"/>
      <c r="AA1749" s="82"/>
      <c r="AB1749" s="82"/>
      <c r="AC1749" s="82"/>
      <c r="AD1749" s="82"/>
      <c r="AE1749" s="82"/>
      <c r="AF1749" s="82"/>
      <c r="AG1749" s="82"/>
      <c r="AH1749" s="82"/>
      <c r="AI1749" s="82"/>
      <c r="AJ1749" s="82"/>
      <c r="AK1749" s="82"/>
      <c r="AL1749" s="82"/>
      <c r="AM1749" s="82"/>
      <c r="AN1749" s="82"/>
      <c r="AO1749" s="82"/>
      <c r="AP1749" s="82"/>
      <c r="AQ1749" s="82"/>
      <c r="AR1749" s="82"/>
      <c r="AS1749" s="82"/>
      <c r="AT1749" s="82"/>
      <c r="AU1749" s="82"/>
    </row>
    <row r="1750" spans="1:47" s="47" customFormat="1">
      <c r="A1750" s="76"/>
      <c r="O1750" s="82"/>
      <c r="P1750" s="82"/>
      <c r="Q1750" s="82"/>
      <c r="R1750" s="82"/>
      <c r="S1750" s="82"/>
      <c r="T1750" s="82"/>
      <c r="U1750" s="82"/>
      <c r="V1750" s="82"/>
      <c r="W1750" s="82"/>
      <c r="X1750" s="82"/>
      <c r="Y1750" s="82"/>
      <c r="Z1750" s="82"/>
      <c r="AA1750" s="82"/>
      <c r="AB1750" s="82"/>
      <c r="AC1750" s="82"/>
      <c r="AD1750" s="82"/>
      <c r="AE1750" s="82"/>
      <c r="AF1750" s="82"/>
      <c r="AG1750" s="82"/>
      <c r="AH1750" s="82"/>
      <c r="AI1750" s="82"/>
      <c r="AJ1750" s="82"/>
      <c r="AK1750" s="82"/>
      <c r="AL1750" s="82"/>
      <c r="AM1750" s="82"/>
      <c r="AN1750" s="82"/>
      <c r="AO1750" s="82"/>
      <c r="AP1750" s="82"/>
      <c r="AQ1750" s="82"/>
      <c r="AR1750" s="82"/>
      <c r="AS1750" s="82"/>
      <c r="AT1750" s="82"/>
      <c r="AU1750" s="82"/>
    </row>
    <row r="1751" spans="1:47" s="47" customFormat="1">
      <c r="A1751" s="76"/>
      <c r="O1751" s="82"/>
      <c r="P1751" s="82"/>
      <c r="Q1751" s="82"/>
      <c r="R1751" s="82"/>
      <c r="S1751" s="82"/>
      <c r="T1751" s="82"/>
      <c r="U1751" s="82"/>
      <c r="V1751" s="82"/>
      <c r="W1751" s="82"/>
      <c r="X1751" s="82"/>
      <c r="Y1751" s="82"/>
      <c r="Z1751" s="82"/>
      <c r="AA1751" s="82"/>
      <c r="AB1751" s="82"/>
      <c r="AC1751" s="82"/>
      <c r="AD1751" s="82"/>
      <c r="AE1751" s="82"/>
      <c r="AF1751" s="82"/>
      <c r="AG1751" s="82"/>
      <c r="AH1751" s="82"/>
      <c r="AI1751" s="82"/>
      <c r="AJ1751" s="82"/>
      <c r="AK1751" s="82"/>
      <c r="AL1751" s="82"/>
      <c r="AM1751" s="82"/>
      <c r="AN1751" s="82"/>
      <c r="AO1751" s="82"/>
      <c r="AP1751" s="82"/>
      <c r="AQ1751" s="82"/>
      <c r="AR1751" s="82"/>
      <c r="AS1751" s="82"/>
      <c r="AT1751" s="82"/>
      <c r="AU1751" s="82"/>
    </row>
    <row r="1752" spans="1:47" s="47" customFormat="1">
      <c r="A1752" s="76"/>
      <c r="O1752" s="82"/>
      <c r="P1752" s="82"/>
      <c r="Q1752" s="82"/>
      <c r="R1752" s="82"/>
      <c r="S1752" s="82"/>
      <c r="T1752" s="82"/>
      <c r="U1752" s="82"/>
      <c r="V1752" s="82"/>
      <c r="W1752" s="82"/>
      <c r="X1752" s="82"/>
      <c r="Y1752" s="82"/>
      <c r="Z1752" s="82"/>
      <c r="AA1752" s="82"/>
      <c r="AB1752" s="82"/>
      <c r="AC1752" s="82"/>
      <c r="AD1752" s="82"/>
      <c r="AE1752" s="82"/>
      <c r="AF1752" s="82"/>
      <c r="AG1752" s="82"/>
      <c r="AH1752" s="82"/>
      <c r="AI1752" s="82"/>
      <c r="AJ1752" s="82"/>
      <c r="AK1752" s="82"/>
      <c r="AL1752" s="82"/>
      <c r="AM1752" s="82"/>
      <c r="AN1752" s="82"/>
      <c r="AO1752" s="82"/>
      <c r="AP1752" s="82"/>
      <c r="AQ1752" s="82"/>
      <c r="AR1752" s="82"/>
      <c r="AS1752" s="82"/>
      <c r="AT1752" s="82"/>
      <c r="AU1752" s="82"/>
    </row>
    <row r="1753" spans="1:47" s="47" customFormat="1">
      <c r="A1753" s="76"/>
      <c r="O1753" s="82"/>
      <c r="P1753" s="82"/>
      <c r="Q1753" s="82"/>
      <c r="R1753" s="82"/>
      <c r="S1753" s="82"/>
      <c r="T1753" s="82"/>
      <c r="U1753" s="82"/>
      <c r="V1753" s="82"/>
      <c r="W1753" s="82"/>
      <c r="X1753" s="82"/>
      <c r="Y1753" s="82"/>
      <c r="Z1753" s="82"/>
      <c r="AA1753" s="82"/>
      <c r="AB1753" s="82"/>
      <c r="AC1753" s="82"/>
      <c r="AD1753" s="82"/>
      <c r="AE1753" s="82"/>
      <c r="AF1753" s="82"/>
      <c r="AG1753" s="82"/>
      <c r="AH1753" s="82"/>
      <c r="AI1753" s="82"/>
      <c r="AJ1753" s="82"/>
      <c r="AK1753" s="82"/>
      <c r="AL1753" s="82"/>
      <c r="AM1753" s="82"/>
      <c r="AN1753" s="82"/>
      <c r="AO1753" s="82"/>
      <c r="AP1753" s="82"/>
      <c r="AQ1753" s="82"/>
      <c r="AR1753" s="82"/>
      <c r="AS1753" s="82"/>
      <c r="AT1753" s="82"/>
      <c r="AU1753" s="82"/>
    </row>
    <row r="1754" spans="1:47" s="47" customFormat="1">
      <c r="A1754" s="76"/>
      <c r="O1754" s="82"/>
      <c r="P1754" s="82"/>
      <c r="Q1754" s="82"/>
      <c r="R1754" s="82"/>
      <c r="S1754" s="82"/>
      <c r="T1754" s="82"/>
      <c r="U1754" s="82"/>
      <c r="V1754" s="82"/>
      <c r="W1754" s="82"/>
      <c r="X1754" s="82"/>
      <c r="Y1754" s="82"/>
      <c r="Z1754" s="82"/>
      <c r="AA1754" s="82"/>
      <c r="AB1754" s="82"/>
      <c r="AC1754" s="82"/>
      <c r="AD1754" s="82"/>
      <c r="AE1754" s="82"/>
      <c r="AF1754" s="82"/>
      <c r="AG1754" s="82"/>
      <c r="AH1754" s="82"/>
      <c r="AI1754" s="82"/>
      <c r="AJ1754" s="82"/>
      <c r="AK1754" s="82"/>
      <c r="AL1754" s="82"/>
      <c r="AM1754" s="82"/>
      <c r="AN1754" s="82"/>
      <c r="AO1754" s="82"/>
      <c r="AP1754" s="82"/>
      <c r="AQ1754" s="82"/>
      <c r="AR1754" s="82"/>
      <c r="AS1754" s="82"/>
      <c r="AT1754" s="82"/>
      <c r="AU1754" s="82"/>
    </row>
    <row r="1755" spans="1:47" s="47" customFormat="1">
      <c r="A1755" s="76"/>
      <c r="O1755" s="82"/>
      <c r="P1755" s="82"/>
      <c r="Q1755" s="82"/>
      <c r="R1755" s="82"/>
      <c r="S1755" s="82"/>
      <c r="T1755" s="82"/>
      <c r="U1755" s="82"/>
      <c r="V1755" s="82"/>
      <c r="W1755" s="82"/>
      <c r="X1755" s="82"/>
      <c r="Y1755" s="82"/>
      <c r="Z1755" s="82"/>
      <c r="AA1755" s="82"/>
      <c r="AB1755" s="82"/>
      <c r="AC1755" s="82"/>
      <c r="AD1755" s="82"/>
      <c r="AE1755" s="82"/>
      <c r="AF1755" s="82"/>
      <c r="AG1755" s="82"/>
      <c r="AH1755" s="82"/>
      <c r="AI1755" s="82"/>
      <c r="AJ1755" s="82"/>
      <c r="AK1755" s="82"/>
      <c r="AL1755" s="82"/>
      <c r="AM1755" s="82"/>
      <c r="AN1755" s="82"/>
      <c r="AO1755" s="82"/>
      <c r="AP1755" s="82"/>
      <c r="AQ1755" s="82"/>
      <c r="AR1755" s="82"/>
      <c r="AS1755" s="82"/>
      <c r="AT1755" s="82"/>
      <c r="AU1755" s="82"/>
    </row>
    <row r="1756" spans="1:47" s="47" customFormat="1">
      <c r="A1756" s="76"/>
      <c r="O1756" s="82"/>
      <c r="P1756" s="82"/>
      <c r="Q1756" s="82"/>
      <c r="R1756" s="82"/>
      <c r="S1756" s="82"/>
      <c r="T1756" s="82"/>
      <c r="U1756" s="82"/>
      <c r="V1756" s="82"/>
      <c r="W1756" s="82"/>
      <c r="X1756" s="82"/>
      <c r="Y1756" s="82"/>
      <c r="Z1756" s="82"/>
      <c r="AA1756" s="82"/>
      <c r="AB1756" s="82"/>
      <c r="AC1756" s="82"/>
      <c r="AD1756" s="82"/>
      <c r="AE1756" s="82"/>
      <c r="AF1756" s="82"/>
      <c r="AG1756" s="82"/>
      <c r="AH1756" s="82"/>
      <c r="AI1756" s="82"/>
      <c r="AJ1756" s="82"/>
      <c r="AK1756" s="82"/>
      <c r="AL1756" s="82"/>
      <c r="AM1756" s="82"/>
      <c r="AN1756" s="82"/>
      <c r="AO1756" s="82"/>
      <c r="AP1756" s="82"/>
      <c r="AQ1756" s="82"/>
      <c r="AR1756" s="82"/>
      <c r="AS1756" s="82"/>
      <c r="AT1756" s="82"/>
      <c r="AU1756" s="82"/>
    </row>
    <row r="1757" spans="1:47" s="47" customFormat="1">
      <c r="A1757" s="76"/>
      <c r="O1757" s="82"/>
      <c r="P1757" s="82"/>
      <c r="Q1757" s="82"/>
      <c r="R1757" s="82"/>
      <c r="S1757" s="82"/>
      <c r="T1757" s="82"/>
      <c r="U1757" s="82"/>
      <c r="V1757" s="82"/>
      <c r="W1757" s="82"/>
      <c r="X1757" s="82"/>
      <c r="Y1757" s="82"/>
      <c r="Z1757" s="82"/>
      <c r="AA1757" s="82"/>
      <c r="AB1757" s="82"/>
      <c r="AC1757" s="82"/>
      <c r="AD1757" s="82"/>
      <c r="AE1757" s="82"/>
      <c r="AF1757" s="82"/>
      <c r="AG1757" s="82"/>
      <c r="AH1757" s="82"/>
      <c r="AI1757" s="82"/>
      <c r="AJ1757" s="82"/>
      <c r="AK1757" s="82"/>
      <c r="AL1757" s="82"/>
      <c r="AM1757" s="82"/>
      <c r="AN1757" s="82"/>
      <c r="AO1757" s="82"/>
      <c r="AP1757" s="82"/>
      <c r="AQ1757" s="82"/>
      <c r="AR1757" s="82"/>
      <c r="AS1757" s="82"/>
      <c r="AT1757" s="82"/>
      <c r="AU1757" s="82"/>
    </row>
    <row r="1758" spans="1:47" s="47" customFormat="1">
      <c r="A1758" s="76"/>
      <c r="O1758" s="82"/>
      <c r="P1758" s="82"/>
      <c r="Q1758" s="82"/>
      <c r="R1758" s="82"/>
      <c r="S1758" s="82"/>
      <c r="T1758" s="82"/>
      <c r="U1758" s="82"/>
      <c r="V1758" s="82"/>
      <c r="W1758" s="82"/>
      <c r="X1758" s="82"/>
      <c r="Y1758" s="82"/>
      <c r="Z1758" s="82"/>
      <c r="AA1758" s="82"/>
      <c r="AB1758" s="82"/>
      <c r="AC1758" s="82"/>
      <c r="AD1758" s="82"/>
      <c r="AE1758" s="82"/>
      <c r="AF1758" s="82"/>
      <c r="AG1758" s="82"/>
      <c r="AH1758" s="82"/>
      <c r="AI1758" s="82"/>
      <c r="AJ1758" s="82"/>
      <c r="AK1758" s="82"/>
      <c r="AL1758" s="82"/>
      <c r="AM1758" s="82"/>
      <c r="AN1758" s="82"/>
      <c r="AO1758" s="82"/>
      <c r="AP1758" s="82"/>
      <c r="AQ1758" s="82"/>
      <c r="AR1758" s="82"/>
      <c r="AS1758" s="82"/>
      <c r="AT1758" s="82"/>
      <c r="AU1758" s="82"/>
    </row>
    <row r="1759" spans="1:47" s="47" customFormat="1">
      <c r="A1759" s="76"/>
      <c r="O1759" s="82"/>
      <c r="P1759" s="82"/>
      <c r="Q1759" s="82"/>
      <c r="R1759" s="82"/>
      <c r="S1759" s="82"/>
      <c r="T1759" s="82"/>
      <c r="U1759" s="82"/>
      <c r="V1759" s="82"/>
      <c r="W1759" s="82"/>
      <c r="X1759" s="82"/>
      <c r="Y1759" s="82"/>
      <c r="Z1759" s="82"/>
      <c r="AA1759" s="82"/>
      <c r="AB1759" s="82"/>
      <c r="AC1759" s="82"/>
      <c r="AD1759" s="82"/>
      <c r="AE1759" s="82"/>
      <c r="AF1759" s="82"/>
      <c r="AG1759" s="82"/>
      <c r="AH1759" s="82"/>
      <c r="AI1759" s="82"/>
      <c r="AJ1759" s="82"/>
      <c r="AK1759" s="82"/>
      <c r="AL1759" s="82"/>
      <c r="AM1759" s="82"/>
      <c r="AN1759" s="82"/>
      <c r="AO1759" s="82"/>
      <c r="AP1759" s="82"/>
      <c r="AQ1759" s="82"/>
      <c r="AR1759" s="82"/>
      <c r="AS1759" s="82"/>
      <c r="AT1759" s="82"/>
      <c r="AU1759" s="82"/>
    </row>
    <row r="1760" spans="1:47" s="47" customFormat="1">
      <c r="A1760" s="76"/>
      <c r="O1760" s="82"/>
      <c r="P1760" s="82"/>
      <c r="Q1760" s="82"/>
      <c r="R1760" s="82"/>
      <c r="S1760" s="82"/>
      <c r="T1760" s="82"/>
      <c r="U1760" s="82"/>
      <c r="V1760" s="82"/>
      <c r="W1760" s="82"/>
      <c r="X1760" s="82"/>
      <c r="Y1760" s="82"/>
      <c r="Z1760" s="82"/>
      <c r="AA1760" s="82"/>
      <c r="AB1760" s="82"/>
      <c r="AC1760" s="82"/>
      <c r="AD1760" s="82"/>
      <c r="AE1760" s="82"/>
      <c r="AF1760" s="82"/>
      <c r="AG1760" s="82"/>
      <c r="AH1760" s="82"/>
      <c r="AI1760" s="82"/>
      <c r="AJ1760" s="82"/>
      <c r="AK1760" s="82"/>
      <c r="AL1760" s="82"/>
      <c r="AM1760" s="82"/>
      <c r="AN1760" s="82"/>
      <c r="AO1760" s="82"/>
      <c r="AP1760" s="82"/>
      <c r="AQ1760" s="82"/>
      <c r="AR1760" s="82"/>
      <c r="AS1760" s="82"/>
      <c r="AT1760" s="82"/>
      <c r="AU1760" s="82"/>
    </row>
    <row r="1761" spans="1:47" s="47" customFormat="1">
      <c r="A1761" s="76"/>
      <c r="O1761" s="82"/>
      <c r="P1761" s="82"/>
      <c r="Q1761" s="82"/>
      <c r="R1761" s="82"/>
      <c r="S1761" s="82"/>
      <c r="T1761" s="82"/>
      <c r="U1761" s="82"/>
      <c r="V1761" s="82"/>
      <c r="W1761" s="82"/>
      <c r="X1761" s="82"/>
      <c r="Y1761" s="82"/>
      <c r="Z1761" s="82"/>
      <c r="AA1761" s="82"/>
      <c r="AB1761" s="82"/>
      <c r="AC1761" s="82"/>
      <c r="AD1761" s="82"/>
      <c r="AE1761" s="82"/>
      <c r="AF1761" s="82"/>
      <c r="AG1761" s="82"/>
      <c r="AH1761" s="82"/>
      <c r="AI1761" s="82"/>
      <c r="AJ1761" s="82"/>
      <c r="AK1761" s="82"/>
      <c r="AL1761" s="82"/>
      <c r="AM1761" s="82"/>
      <c r="AN1761" s="82"/>
      <c r="AO1761" s="82"/>
      <c r="AP1761" s="82"/>
      <c r="AQ1761" s="82"/>
      <c r="AR1761" s="82"/>
      <c r="AS1761" s="82"/>
      <c r="AT1761" s="82"/>
      <c r="AU1761" s="82"/>
    </row>
    <row r="1762" spans="1:47" s="47" customFormat="1">
      <c r="A1762" s="76"/>
      <c r="O1762" s="82"/>
      <c r="P1762" s="82"/>
      <c r="Q1762" s="82"/>
      <c r="R1762" s="82"/>
      <c r="S1762" s="82"/>
      <c r="T1762" s="82"/>
      <c r="U1762" s="82"/>
      <c r="V1762" s="82"/>
      <c r="W1762" s="82"/>
      <c r="X1762" s="82"/>
      <c r="Y1762" s="82"/>
      <c r="Z1762" s="82"/>
      <c r="AA1762" s="82"/>
      <c r="AB1762" s="82"/>
      <c r="AC1762" s="82"/>
      <c r="AD1762" s="82"/>
      <c r="AE1762" s="82"/>
      <c r="AF1762" s="82"/>
      <c r="AG1762" s="82"/>
      <c r="AH1762" s="82"/>
      <c r="AI1762" s="82"/>
      <c r="AJ1762" s="82"/>
      <c r="AK1762" s="82"/>
      <c r="AL1762" s="82"/>
      <c r="AM1762" s="82"/>
      <c r="AN1762" s="82"/>
      <c r="AO1762" s="82"/>
      <c r="AP1762" s="82"/>
      <c r="AQ1762" s="82"/>
      <c r="AR1762" s="82"/>
      <c r="AS1762" s="82"/>
      <c r="AT1762" s="82"/>
      <c r="AU1762" s="82"/>
    </row>
    <row r="1763" spans="1:47" s="47" customFormat="1">
      <c r="A1763" s="76"/>
      <c r="O1763" s="82"/>
      <c r="P1763" s="82"/>
      <c r="Q1763" s="82"/>
      <c r="R1763" s="82"/>
      <c r="S1763" s="82"/>
      <c r="T1763" s="82"/>
      <c r="U1763" s="82"/>
      <c r="V1763" s="82"/>
      <c r="W1763" s="82"/>
      <c r="X1763" s="82"/>
      <c r="Y1763" s="82"/>
      <c r="Z1763" s="82"/>
      <c r="AA1763" s="82"/>
      <c r="AB1763" s="82"/>
      <c r="AC1763" s="82"/>
      <c r="AD1763" s="82"/>
      <c r="AE1763" s="82"/>
      <c r="AF1763" s="82"/>
      <c r="AG1763" s="82"/>
      <c r="AH1763" s="82"/>
      <c r="AI1763" s="82"/>
      <c r="AJ1763" s="82"/>
      <c r="AK1763" s="82"/>
      <c r="AL1763" s="82"/>
      <c r="AM1763" s="82"/>
      <c r="AN1763" s="82"/>
      <c r="AO1763" s="82"/>
      <c r="AP1763" s="82"/>
      <c r="AQ1763" s="82"/>
      <c r="AR1763" s="82"/>
      <c r="AS1763" s="82"/>
      <c r="AT1763" s="82"/>
      <c r="AU1763" s="82"/>
    </row>
    <row r="1764" spans="1:47" s="47" customFormat="1">
      <c r="A1764" s="76"/>
      <c r="O1764" s="82"/>
      <c r="P1764" s="82"/>
      <c r="Q1764" s="82"/>
      <c r="R1764" s="82"/>
      <c r="S1764" s="82"/>
      <c r="T1764" s="82"/>
      <c r="U1764" s="82"/>
      <c r="V1764" s="82"/>
      <c r="W1764" s="82"/>
      <c r="X1764" s="82"/>
      <c r="Y1764" s="82"/>
      <c r="Z1764" s="82"/>
      <c r="AA1764" s="82"/>
      <c r="AB1764" s="82"/>
      <c r="AC1764" s="82"/>
      <c r="AD1764" s="82"/>
      <c r="AE1764" s="82"/>
      <c r="AF1764" s="82"/>
      <c r="AG1764" s="82"/>
      <c r="AH1764" s="82"/>
      <c r="AI1764" s="82"/>
      <c r="AJ1764" s="82"/>
      <c r="AK1764" s="82"/>
      <c r="AL1764" s="82"/>
      <c r="AM1764" s="82"/>
      <c r="AN1764" s="82"/>
      <c r="AO1764" s="82"/>
      <c r="AP1764" s="82"/>
      <c r="AQ1764" s="82"/>
      <c r="AR1764" s="82"/>
      <c r="AS1764" s="82"/>
      <c r="AT1764" s="82"/>
      <c r="AU1764" s="82"/>
    </row>
    <row r="1765" spans="1:47" s="47" customFormat="1">
      <c r="A1765" s="76"/>
      <c r="O1765" s="82"/>
      <c r="P1765" s="82"/>
      <c r="Q1765" s="82"/>
      <c r="R1765" s="82"/>
      <c r="S1765" s="82"/>
      <c r="T1765" s="82"/>
      <c r="U1765" s="82"/>
      <c r="V1765" s="82"/>
      <c r="W1765" s="82"/>
      <c r="X1765" s="82"/>
      <c r="Y1765" s="82"/>
      <c r="Z1765" s="82"/>
      <c r="AA1765" s="82"/>
      <c r="AB1765" s="82"/>
      <c r="AC1765" s="82"/>
      <c r="AD1765" s="82"/>
      <c r="AE1765" s="82"/>
      <c r="AF1765" s="82"/>
      <c r="AG1765" s="82"/>
      <c r="AH1765" s="82"/>
      <c r="AI1765" s="82"/>
      <c r="AJ1765" s="82"/>
      <c r="AK1765" s="82"/>
      <c r="AL1765" s="82"/>
      <c r="AM1765" s="82"/>
      <c r="AN1765" s="82"/>
      <c r="AO1765" s="82"/>
      <c r="AP1765" s="82"/>
      <c r="AQ1765" s="82"/>
      <c r="AR1765" s="82"/>
      <c r="AS1765" s="82"/>
      <c r="AT1765" s="82"/>
      <c r="AU1765" s="82"/>
    </row>
    <row r="1766" spans="1:47" s="47" customFormat="1">
      <c r="A1766" s="76"/>
      <c r="O1766" s="82"/>
      <c r="P1766" s="82"/>
      <c r="Q1766" s="82"/>
      <c r="R1766" s="82"/>
      <c r="S1766" s="82"/>
      <c r="T1766" s="82"/>
      <c r="U1766" s="82"/>
      <c r="V1766" s="82"/>
      <c r="W1766" s="82"/>
      <c r="X1766" s="82"/>
      <c r="Y1766" s="82"/>
      <c r="Z1766" s="82"/>
      <c r="AA1766" s="82"/>
      <c r="AB1766" s="82"/>
      <c r="AC1766" s="82"/>
      <c r="AD1766" s="82"/>
      <c r="AE1766" s="82"/>
      <c r="AF1766" s="82"/>
      <c r="AG1766" s="82"/>
      <c r="AH1766" s="82"/>
      <c r="AI1766" s="82"/>
      <c r="AJ1766" s="82"/>
      <c r="AK1766" s="82"/>
      <c r="AL1766" s="82"/>
      <c r="AM1766" s="82"/>
      <c r="AN1766" s="82"/>
      <c r="AO1766" s="82"/>
      <c r="AP1766" s="82"/>
      <c r="AQ1766" s="82"/>
      <c r="AR1766" s="82"/>
      <c r="AS1766" s="82"/>
      <c r="AT1766" s="82"/>
      <c r="AU1766" s="82"/>
    </row>
    <row r="1767" spans="1:47" s="47" customFormat="1">
      <c r="A1767" s="76"/>
      <c r="O1767" s="82"/>
      <c r="P1767" s="82"/>
      <c r="Q1767" s="82"/>
      <c r="R1767" s="82"/>
      <c r="S1767" s="82"/>
      <c r="T1767" s="82"/>
      <c r="U1767" s="82"/>
      <c r="V1767" s="82"/>
      <c r="W1767" s="82"/>
      <c r="X1767" s="82"/>
      <c r="Y1767" s="82"/>
      <c r="Z1767" s="82"/>
      <c r="AA1767" s="82"/>
      <c r="AB1767" s="82"/>
      <c r="AC1767" s="82"/>
      <c r="AD1767" s="82"/>
      <c r="AE1767" s="82"/>
      <c r="AF1767" s="82"/>
      <c r="AG1767" s="82"/>
      <c r="AH1767" s="82"/>
      <c r="AI1767" s="82"/>
      <c r="AJ1767" s="82"/>
      <c r="AK1767" s="82"/>
      <c r="AL1767" s="82"/>
      <c r="AM1767" s="82"/>
      <c r="AN1767" s="82"/>
      <c r="AO1767" s="82"/>
      <c r="AP1767" s="82"/>
      <c r="AQ1767" s="82"/>
      <c r="AR1767" s="82"/>
      <c r="AS1767" s="82"/>
      <c r="AT1767" s="82"/>
      <c r="AU1767" s="82"/>
    </row>
    <row r="1768" spans="1:47" s="47" customFormat="1">
      <c r="A1768" s="76"/>
      <c r="O1768" s="82"/>
      <c r="P1768" s="82"/>
      <c r="Q1768" s="82"/>
      <c r="R1768" s="82"/>
      <c r="S1768" s="82"/>
      <c r="T1768" s="82"/>
      <c r="U1768" s="82"/>
      <c r="V1768" s="82"/>
      <c r="W1768" s="82"/>
      <c r="X1768" s="82"/>
      <c r="Y1768" s="82"/>
      <c r="Z1768" s="82"/>
      <c r="AA1768" s="82"/>
      <c r="AB1768" s="82"/>
      <c r="AC1768" s="82"/>
      <c r="AD1768" s="82"/>
      <c r="AE1768" s="82"/>
      <c r="AF1768" s="82"/>
      <c r="AG1768" s="82"/>
      <c r="AH1768" s="82"/>
      <c r="AI1768" s="82"/>
      <c r="AJ1768" s="82"/>
      <c r="AK1768" s="82"/>
      <c r="AL1768" s="82"/>
      <c r="AM1768" s="82"/>
      <c r="AN1768" s="82"/>
      <c r="AO1768" s="82"/>
      <c r="AP1768" s="82"/>
      <c r="AQ1768" s="82"/>
      <c r="AR1768" s="82"/>
      <c r="AS1768" s="82"/>
      <c r="AT1768" s="82"/>
      <c r="AU1768" s="82"/>
    </row>
    <row r="1769" spans="1:47" s="47" customFormat="1">
      <c r="A1769" s="76"/>
      <c r="O1769" s="82"/>
      <c r="P1769" s="82"/>
      <c r="Q1769" s="82"/>
      <c r="R1769" s="82"/>
      <c r="S1769" s="82"/>
      <c r="T1769" s="82"/>
      <c r="U1769" s="82"/>
      <c r="V1769" s="82"/>
      <c r="W1769" s="82"/>
      <c r="X1769" s="82"/>
      <c r="Y1769" s="82"/>
      <c r="Z1769" s="82"/>
      <c r="AA1769" s="82"/>
      <c r="AB1769" s="82"/>
      <c r="AC1769" s="82"/>
      <c r="AD1769" s="82"/>
      <c r="AE1769" s="82"/>
      <c r="AF1769" s="82"/>
      <c r="AG1769" s="82"/>
      <c r="AH1769" s="82"/>
      <c r="AI1769" s="82"/>
      <c r="AJ1769" s="82"/>
      <c r="AK1769" s="82"/>
      <c r="AL1769" s="82"/>
      <c r="AM1769" s="82"/>
      <c r="AN1769" s="82"/>
      <c r="AO1769" s="82"/>
      <c r="AP1769" s="82"/>
      <c r="AQ1769" s="82"/>
      <c r="AR1769" s="82"/>
      <c r="AS1769" s="82"/>
      <c r="AT1769" s="82"/>
      <c r="AU1769" s="82"/>
    </row>
    <row r="1770" spans="1:47" s="47" customFormat="1">
      <c r="A1770" s="76"/>
      <c r="O1770" s="82"/>
      <c r="P1770" s="82"/>
      <c r="Q1770" s="82"/>
      <c r="R1770" s="82"/>
      <c r="S1770" s="82"/>
      <c r="T1770" s="82"/>
      <c r="U1770" s="82"/>
      <c r="V1770" s="82"/>
      <c r="W1770" s="82"/>
      <c r="X1770" s="82"/>
      <c r="Y1770" s="82"/>
      <c r="Z1770" s="82"/>
      <c r="AA1770" s="82"/>
      <c r="AB1770" s="82"/>
      <c r="AC1770" s="82"/>
      <c r="AD1770" s="82"/>
      <c r="AE1770" s="82"/>
      <c r="AF1770" s="82"/>
      <c r="AG1770" s="82"/>
      <c r="AH1770" s="82"/>
      <c r="AI1770" s="82"/>
      <c r="AJ1770" s="82"/>
      <c r="AK1770" s="82"/>
      <c r="AL1770" s="82"/>
      <c r="AM1770" s="82"/>
      <c r="AN1770" s="82"/>
      <c r="AO1770" s="82"/>
      <c r="AP1770" s="82"/>
      <c r="AQ1770" s="82"/>
      <c r="AR1770" s="82"/>
      <c r="AS1770" s="82"/>
      <c r="AT1770" s="82"/>
      <c r="AU1770" s="82"/>
    </row>
    <row r="1771" spans="1:47" s="47" customFormat="1">
      <c r="A1771" s="76"/>
      <c r="O1771" s="82"/>
      <c r="P1771" s="82"/>
      <c r="Q1771" s="82"/>
      <c r="R1771" s="82"/>
      <c r="S1771" s="82"/>
      <c r="T1771" s="82"/>
      <c r="U1771" s="82"/>
      <c r="V1771" s="82"/>
      <c r="W1771" s="82"/>
      <c r="X1771" s="82"/>
      <c r="Y1771" s="82"/>
      <c r="Z1771" s="82"/>
      <c r="AA1771" s="82"/>
      <c r="AB1771" s="82"/>
      <c r="AC1771" s="82"/>
      <c r="AD1771" s="82"/>
      <c r="AE1771" s="82"/>
      <c r="AF1771" s="82"/>
      <c r="AG1771" s="82"/>
      <c r="AH1771" s="82"/>
      <c r="AI1771" s="82"/>
      <c r="AJ1771" s="82"/>
      <c r="AK1771" s="82"/>
      <c r="AL1771" s="82"/>
      <c r="AM1771" s="82"/>
      <c r="AN1771" s="82"/>
      <c r="AO1771" s="82"/>
      <c r="AP1771" s="82"/>
      <c r="AQ1771" s="82"/>
      <c r="AR1771" s="82"/>
      <c r="AS1771" s="82"/>
      <c r="AT1771" s="82"/>
      <c r="AU1771" s="82"/>
    </row>
    <row r="1772" spans="1:47" s="47" customFormat="1">
      <c r="A1772" s="76"/>
      <c r="O1772" s="82"/>
      <c r="P1772" s="82"/>
      <c r="Q1772" s="82"/>
      <c r="R1772" s="82"/>
      <c r="S1772" s="82"/>
      <c r="T1772" s="82"/>
      <c r="U1772" s="82"/>
      <c r="V1772" s="82"/>
      <c r="W1772" s="82"/>
      <c r="X1772" s="82"/>
      <c r="Y1772" s="82"/>
      <c r="Z1772" s="82"/>
      <c r="AA1772" s="82"/>
      <c r="AB1772" s="82"/>
      <c r="AC1772" s="82"/>
      <c r="AD1772" s="82"/>
      <c r="AE1772" s="82"/>
      <c r="AF1772" s="82"/>
      <c r="AG1772" s="82"/>
      <c r="AH1772" s="82"/>
      <c r="AI1772" s="82"/>
      <c r="AJ1772" s="82"/>
      <c r="AK1772" s="82"/>
      <c r="AL1772" s="82"/>
      <c r="AM1772" s="82"/>
      <c r="AN1772" s="82"/>
      <c r="AO1772" s="82"/>
      <c r="AP1772" s="82"/>
      <c r="AQ1772" s="82"/>
      <c r="AR1772" s="82"/>
      <c r="AS1772" s="82"/>
      <c r="AT1772" s="82"/>
      <c r="AU1772" s="82"/>
    </row>
    <row r="1773" spans="1:47" s="47" customFormat="1">
      <c r="A1773" s="76"/>
      <c r="O1773" s="82"/>
      <c r="P1773" s="82"/>
      <c r="Q1773" s="82"/>
      <c r="R1773" s="82"/>
      <c r="S1773" s="82"/>
      <c r="T1773" s="82"/>
      <c r="U1773" s="82"/>
      <c r="V1773" s="82"/>
      <c r="W1773" s="82"/>
      <c r="X1773" s="82"/>
      <c r="Y1773" s="82"/>
      <c r="Z1773" s="82"/>
      <c r="AA1773" s="82"/>
      <c r="AB1773" s="82"/>
      <c r="AC1773" s="82"/>
      <c r="AD1773" s="82"/>
      <c r="AE1773" s="82"/>
      <c r="AF1773" s="82"/>
      <c r="AG1773" s="82"/>
      <c r="AH1773" s="82"/>
      <c r="AI1773" s="82"/>
      <c r="AJ1773" s="82"/>
      <c r="AK1773" s="82"/>
      <c r="AL1773" s="82"/>
      <c r="AM1773" s="82"/>
      <c r="AN1773" s="82"/>
      <c r="AO1773" s="82"/>
      <c r="AP1773" s="82"/>
      <c r="AQ1773" s="82"/>
      <c r="AR1773" s="82"/>
      <c r="AS1773" s="82"/>
      <c r="AT1773" s="82"/>
      <c r="AU1773" s="82"/>
    </row>
    <row r="1774" spans="1:47" s="47" customFormat="1">
      <c r="A1774" s="76"/>
      <c r="O1774" s="82"/>
      <c r="P1774" s="82"/>
      <c r="Q1774" s="82"/>
      <c r="R1774" s="82"/>
      <c r="S1774" s="82"/>
      <c r="T1774" s="82"/>
      <c r="U1774" s="82"/>
      <c r="V1774" s="82"/>
      <c r="W1774" s="82"/>
      <c r="X1774" s="82"/>
      <c r="Y1774" s="82"/>
      <c r="Z1774" s="82"/>
      <c r="AA1774" s="82"/>
      <c r="AB1774" s="82"/>
      <c r="AC1774" s="82"/>
      <c r="AD1774" s="82"/>
      <c r="AE1774" s="82"/>
      <c r="AF1774" s="82"/>
      <c r="AG1774" s="82"/>
      <c r="AH1774" s="82"/>
      <c r="AI1774" s="82"/>
      <c r="AJ1774" s="82"/>
      <c r="AK1774" s="82"/>
      <c r="AL1774" s="82"/>
      <c r="AM1774" s="82"/>
      <c r="AN1774" s="82"/>
      <c r="AO1774" s="82"/>
      <c r="AP1774" s="82"/>
      <c r="AQ1774" s="82"/>
      <c r="AR1774" s="82"/>
      <c r="AS1774" s="82"/>
      <c r="AT1774" s="82"/>
      <c r="AU1774" s="82"/>
    </row>
    <row r="1775" spans="1:47" s="47" customFormat="1">
      <c r="A1775" s="76"/>
      <c r="O1775" s="82"/>
      <c r="P1775" s="82"/>
      <c r="Q1775" s="82"/>
      <c r="R1775" s="82"/>
      <c r="S1775" s="82"/>
      <c r="T1775" s="82"/>
      <c r="U1775" s="82"/>
      <c r="V1775" s="82"/>
      <c r="W1775" s="82"/>
      <c r="X1775" s="82"/>
      <c r="Y1775" s="82"/>
      <c r="Z1775" s="82"/>
      <c r="AA1775" s="82"/>
      <c r="AB1775" s="82"/>
      <c r="AC1775" s="82"/>
      <c r="AD1775" s="82"/>
      <c r="AE1775" s="82"/>
      <c r="AF1775" s="82"/>
      <c r="AG1775" s="82"/>
      <c r="AH1775" s="82"/>
      <c r="AI1775" s="82"/>
      <c r="AJ1775" s="82"/>
      <c r="AK1775" s="82"/>
      <c r="AL1775" s="82"/>
      <c r="AM1775" s="82"/>
      <c r="AN1775" s="82"/>
      <c r="AO1775" s="82"/>
      <c r="AP1775" s="82"/>
      <c r="AQ1775" s="82"/>
      <c r="AR1775" s="82"/>
      <c r="AS1775" s="82"/>
      <c r="AT1775" s="82"/>
      <c r="AU1775" s="82"/>
    </row>
    <row r="1776" spans="1:47" s="47" customFormat="1">
      <c r="A1776" s="76"/>
      <c r="O1776" s="82"/>
      <c r="P1776" s="82"/>
      <c r="Q1776" s="82"/>
      <c r="R1776" s="82"/>
      <c r="S1776" s="82"/>
      <c r="T1776" s="82"/>
      <c r="U1776" s="82"/>
      <c r="V1776" s="82"/>
      <c r="W1776" s="82"/>
      <c r="X1776" s="82"/>
      <c r="Y1776" s="82"/>
      <c r="Z1776" s="82"/>
      <c r="AA1776" s="82"/>
      <c r="AB1776" s="82"/>
      <c r="AC1776" s="82"/>
      <c r="AD1776" s="82"/>
      <c r="AE1776" s="82"/>
      <c r="AF1776" s="82"/>
      <c r="AG1776" s="82"/>
      <c r="AH1776" s="82"/>
      <c r="AI1776" s="82"/>
      <c r="AJ1776" s="82"/>
      <c r="AK1776" s="82"/>
      <c r="AL1776" s="82"/>
      <c r="AM1776" s="82"/>
      <c r="AN1776" s="82"/>
      <c r="AO1776" s="82"/>
      <c r="AP1776" s="82"/>
      <c r="AQ1776" s="82"/>
      <c r="AR1776" s="82"/>
      <c r="AS1776" s="82"/>
      <c r="AT1776" s="82"/>
      <c r="AU1776" s="82"/>
    </row>
    <row r="1777" spans="1:47" s="47" customFormat="1">
      <c r="A1777" s="76"/>
      <c r="O1777" s="82"/>
      <c r="P1777" s="82"/>
      <c r="Q1777" s="82"/>
      <c r="R1777" s="82"/>
      <c r="S1777" s="82"/>
      <c r="T1777" s="82"/>
      <c r="U1777" s="82"/>
      <c r="V1777" s="82"/>
      <c r="W1777" s="82"/>
      <c r="X1777" s="82"/>
      <c r="Y1777" s="82"/>
      <c r="Z1777" s="82"/>
      <c r="AA1777" s="82"/>
      <c r="AB1777" s="82"/>
      <c r="AC1777" s="82"/>
      <c r="AD1777" s="82"/>
      <c r="AE1777" s="82"/>
      <c r="AF1777" s="82"/>
      <c r="AG1777" s="82"/>
      <c r="AH1777" s="82"/>
      <c r="AI1777" s="82"/>
      <c r="AJ1777" s="82"/>
      <c r="AK1777" s="82"/>
      <c r="AL1777" s="82"/>
      <c r="AM1777" s="82"/>
      <c r="AN1777" s="82"/>
      <c r="AO1777" s="82"/>
      <c r="AP1777" s="82"/>
      <c r="AQ1777" s="82"/>
      <c r="AR1777" s="82"/>
      <c r="AS1777" s="82"/>
      <c r="AT1777" s="82"/>
      <c r="AU1777" s="82"/>
    </row>
    <row r="1778" spans="1:47" s="47" customFormat="1">
      <c r="A1778" s="76"/>
      <c r="O1778" s="82"/>
      <c r="P1778" s="82"/>
      <c r="Q1778" s="82"/>
      <c r="R1778" s="82"/>
      <c r="S1778" s="82"/>
      <c r="T1778" s="82"/>
      <c r="U1778" s="82"/>
      <c r="V1778" s="82"/>
      <c r="W1778" s="82"/>
      <c r="X1778" s="82"/>
      <c r="Y1778" s="82"/>
      <c r="Z1778" s="82"/>
      <c r="AA1778" s="82"/>
      <c r="AB1778" s="82"/>
      <c r="AC1778" s="82"/>
      <c r="AD1778" s="82"/>
      <c r="AE1778" s="82"/>
      <c r="AF1778" s="82"/>
      <c r="AG1778" s="82"/>
      <c r="AH1778" s="82"/>
      <c r="AI1778" s="82"/>
      <c r="AJ1778" s="82"/>
      <c r="AK1778" s="82"/>
      <c r="AL1778" s="82"/>
      <c r="AM1778" s="82"/>
      <c r="AN1778" s="82"/>
      <c r="AO1778" s="82"/>
      <c r="AP1778" s="82"/>
      <c r="AQ1778" s="82"/>
      <c r="AR1778" s="82"/>
      <c r="AS1778" s="82"/>
      <c r="AT1778" s="82"/>
      <c r="AU1778" s="82"/>
    </row>
    <row r="1779" spans="1:47" s="47" customFormat="1">
      <c r="A1779" s="76"/>
      <c r="O1779" s="82"/>
      <c r="P1779" s="82"/>
      <c r="Q1779" s="82"/>
      <c r="R1779" s="82"/>
      <c r="S1779" s="82"/>
      <c r="T1779" s="82"/>
      <c r="U1779" s="82"/>
      <c r="V1779" s="82"/>
      <c r="W1779" s="82"/>
      <c r="X1779" s="82"/>
      <c r="Y1779" s="82"/>
      <c r="Z1779" s="82"/>
      <c r="AA1779" s="82"/>
      <c r="AB1779" s="82"/>
      <c r="AC1779" s="82"/>
      <c r="AD1779" s="82"/>
      <c r="AE1779" s="82"/>
      <c r="AF1779" s="82"/>
      <c r="AG1779" s="82"/>
      <c r="AH1779" s="82"/>
      <c r="AI1779" s="82"/>
      <c r="AJ1779" s="82"/>
      <c r="AK1779" s="82"/>
      <c r="AL1779" s="82"/>
      <c r="AM1779" s="82"/>
      <c r="AN1779" s="82"/>
      <c r="AO1779" s="82"/>
      <c r="AP1779" s="82"/>
      <c r="AQ1779" s="82"/>
      <c r="AR1779" s="82"/>
      <c r="AS1779" s="82"/>
      <c r="AT1779" s="82"/>
      <c r="AU1779" s="82"/>
    </row>
    <row r="1780" spans="1:47" s="47" customFormat="1">
      <c r="A1780" s="76"/>
      <c r="O1780" s="82"/>
      <c r="P1780" s="82"/>
      <c r="Q1780" s="82"/>
      <c r="R1780" s="82"/>
      <c r="S1780" s="82"/>
      <c r="T1780" s="82"/>
      <c r="U1780" s="82"/>
      <c r="V1780" s="82"/>
      <c r="W1780" s="82"/>
      <c r="X1780" s="82"/>
      <c r="Y1780" s="82"/>
      <c r="Z1780" s="82"/>
      <c r="AA1780" s="82"/>
      <c r="AB1780" s="82"/>
      <c r="AC1780" s="82"/>
      <c r="AD1780" s="82"/>
      <c r="AE1780" s="82"/>
      <c r="AF1780" s="82"/>
      <c r="AG1780" s="82"/>
      <c r="AH1780" s="82"/>
      <c r="AI1780" s="82"/>
      <c r="AJ1780" s="82"/>
      <c r="AK1780" s="82"/>
      <c r="AL1780" s="82"/>
      <c r="AM1780" s="82"/>
      <c r="AN1780" s="82"/>
      <c r="AO1780" s="82"/>
      <c r="AP1780" s="82"/>
      <c r="AQ1780" s="82"/>
      <c r="AR1780" s="82"/>
      <c r="AS1780" s="82"/>
      <c r="AT1780" s="82"/>
      <c r="AU1780" s="82"/>
    </row>
    <row r="1781" spans="1:47" s="47" customFormat="1">
      <c r="A1781" s="76"/>
      <c r="O1781" s="82"/>
      <c r="P1781" s="82"/>
      <c r="Q1781" s="82"/>
      <c r="R1781" s="82"/>
      <c r="S1781" s="82"/>
      <c r="T1781" s="82"/>
      <c r="U1781" s="82"/>
      <c r="V1781" s="82"/>
      <c r="W1781" s="82"/>
      <c r="X1781" s="82"/>
      <c r="Y1781" s="82"/>
      <c r="Z1781" s="82"/>
      <c r="AA1781" s="82"/>
      <c r="AB1781" s="82"/>
      <c r="AC1781" s="82"/>
      <c r="AD1781" s="82"/>
      <c r="AE1781" s="82"/>
      <c r="AF1781" s="82"/>
      <c r="AG1781" s="82"/>
      <c r="AH1781" s="82"/>
      <c r="AI1781" s="82"/>
      <c r="AJ1781" s="82"/>
      <c r="AK1781" s="82"/>
      <c r="AL1781" s="82"/>
      <c r="AM1781" s="82"/>
      <c r="AN1781" s="82"/>
      <c r="AO1781" s="82"/>
      <c r="AP1781" s="82"/>
      <c r="AQ1781" s="82"/>
      <c r="AR1781" s="82"/>
      <c r="AS1781" s="82"/>
      <c r="AT1781" s="82"/>
      <c r="AU1781" s="82"/>
    </row>
    <row r="1782" spans="1:47" s="47" customFormat="1">
      <c r="A1782" s="76"/>
      <c r="O1782" s="82"/>
      <c r="P1782" s="82"/>
      <c r="Q1782" s="82"/>
      <c r="R1782" s="82"/>
      <c r="S1782" s="82"/>
      <c r="T1782" s="82"/>
      <c r="U1782" s="82"/>
      <c r="V1782" s="82"/>
      <c r="W1782" s="82"/>
      <c r="X1782" s="82"/>
      <c r="Y1782" s="82"/>
      <c r="Z1782" s="82"/>
      <c r="AA1782" s="82"/>
      <c r="AB1782" s="82"/>
      <c r="AC1782" s="82"/>
      <c r="AD1782" s="82"/>
      <c r="AE1782" s="82"/>
      <c r="AF1782" s="82"/>
      <c r="AG1782" s="82"/>
      <c r="AH1782" s="82"/>
      <c r="AI1782" s="82"/>
      <c r="AJ1782" s="82"/>
      <c r="AK1782" s="82"/>
      <c r="AL1782" s="82"/>
      <c r="AM1782" s="82"/>
      <c r="AN1782" s="82"/>
      <c r="AO1782" s="82"/>
      <c r="AP1782" s="82"/>
      <c r="AQ1782" s="82"/>
      <c r="AR1782" s="82"/>
      <c r="AS1782" s="82"/>
      <c r="AT1782" s="82"/>
      <c r="AU1782" s="82"/>
    </row>
    <row r="1783" spans="1:47" s="47" customFormat="1">
      <c r="A1783" s="76"/>
      <c r="O1783" s="82"/>
      <c r="P1783" s="82"/>
      <c r="Q1783" s="82"/>
      <c r="R1783" s="82"/>
      <c r="S1783" s="82"/>
      <c r="T1783" s="82"/>
      <c r="U1783" s="82"/>
      <c r="V1783" s="82"/>
      <c r="W1783" s="82"/>
      <c r="X1783" s="82"/>
      <c r="Y1783" s="82"/>
      <c r="Z1783" s="82"/>
      <c r="AA1783" s="82"/>
      <c r="AB1783" s="82"/>
      <c r="AC1783" s="82"/>
      <c r="AD1783" s="82"/>
      <c r="AE1783" s="82"/>
      <c r="AF1783" s="82"/>
      <c r="AG1783" s="82"/>
      <c r="AH1783" s="82"/>
      <c r="AI1783" s="82"/>
      <c r="AJ1783" s="82"/>
      <c r="AK1783" s="82"/>
      <c r="AL1783" s="82"/>
      <c r="AM1783" s="82"/>
      <c r="AN1783" s="82"/>
      <c r="AO1783" s="82"/>
      <c r="AP1783" s="82"/>
      <c r="AQ1783" s="82"/>
      <c r="AR1783" s="82"/>
      <c r="AS1783" s="82"/>
      <c r="AT1783" s="82"/>
      <c r="AU1783" s="82"/>
    </row>
    <row r="1784" spans="1:47" s="47" customFormat="1">
      <c r="A1784" s="76"/>
      <c r="O1784" s="82"/>
      <c r="P1784" s="82"/>
      <c r="Q1784" s="82"/>
      <c r="R1784" s="82"/>
      <c r="S1784" s="82"/>
      <c r="T1784" s="82"/>
      <c r="U1784" s="82"/>
      <c r="V1784" s="82"/>
      <c r="W1784" s="82"/>
      <c r="X1784" s="82"/>
      <c r="Y1784" s="82"/>
      <c r="Z1784" s="82"/>
      <c r="AA1784" s="82"/>
      <c r="AB1784" s="82"/>
      <c r="AC1784" s="82"/>
      <c r="AD1784" s="82"/>
      <c r="AE1784" s="82"/>
      <c r="AF1784" s="82"/>
      <c r="AG1784" s="82"/>
      <c r="AH1784" s="82"/>
      <c r="AI1784" s="82"/>
      <c r="AJ1784" s="82"/>
      <c r="AK1784" s="82"/>
      <c r="AL1784" s="82"/>
      <c r="AM1784" s="82"/>
      <c r="AN1784" s="82"/>
      <c r="AO1784" s="82"/>
      <c r="AP1784" s="82"/>
      <c r="AQ1784" s="82"/>
      <c r="AR1784" s="82"/>
      <c r="AS1784" s="82"/>
      <c r="AT1784" s="82"/>
      <c r="AU1784" s="82"/>
    </row>
    <row r="1785" spans="1:47" s="47" customFormat="1">
      <c r="A1785" s="76"/>
      <c r="O1785" s="82"/>
      <c r="P1785" s="82"/>
      <c r="Q1785" s="82"/>
      <c r="R1785" s="82"/>
      <c r="S1785" s="82"/>
      <c r="T1785" s="82"/>
      <c r="U1785" s="82"/>
      <c r="V1785" s="82"/>
      <c r="W1785" s="82"/>
      <c r="X1785" s="82"/>
      <c r="Y1785" s="82"/>
      <c r="Z1785" s="82"/>
      <c r="AA1785" s="82"/>
      <c r="AB1785" s="82"/>
      <c r="AC1785" s="82"/>
      <c r="AD1785" s="82"/>
      <c r="AE1785" s="82"/>
      <c r="AF1785" s="82"/>
      <c r="AG1785" s="82"/>
      <c r="AH1785" s="82"/>
      <c r="AI1785" s="82"/>
      <c r="AJ1785" s="82"/>
      <c r="AK1785" s="82"/>
      <c r="AL1785" s="82"/>
      <c r="AM1785" s="82"/>
      <c r="AN1785" s="82"/>
      <c r="AO1785" s="82"/>
      <c r="AP1785" s="82"/>
      <c r="AQ1785" s="82"/>
      <c r="AR1785" s="82"/>
      <c r="AS1785" s="82"/>
      <c r="AT1785" s="82"/>
      <c r="AU1785" s="82"/>
    </row>
    <row r="1786" spans="1:47" s="47" customFormat="1">
      <c r="A1786" s="76"/>
      <c r="O1786" s="82"/>
      <c r="P1786" s="82"/>
      <c r="Q1786" s="82"/>
      <c r="R1786" s="82"/>
      <c r="S1786" s="82"/>
      <c r="T1786" s="82"/>
      <c r="U1786" s="82"/>
      <c r="V1786" s="82"/>
      <c r="W1786" s="82"/>
      <c r="X1786" s="82"/>
      <c r="Y1786" s="82"/>
      <c r="Z1786" s="82"/>
      <c r="AA1786" s="82"/>
      <c r="AB1786" s="82"/>
      <c r="AC1786" s="82"/>
      <c r="AD1786" s="82"/>
      <c r="AE1786" s="82"/>
      <c r="AF1786" s="82"/>
      <c r="AG1786" s="82"/>
      <c r="AH1786" s="82"/>
      <c r="AI1786" s="82"/>
      <c r="AJ1786" s="82"/>
      <c r="AK1786" s="82"/>
      <c r="AL1786" s="82"/>
      <c r="AM1786" s="82"/>
      <c r="AN1786" s="82"/>
      <c r="AO1786" s="82"/>
      <c r="AP1786" s="82"/>
      <c r="AQ1786" s="82"/>
      <c r="AR1786" s="82"/>
      <c r="AS1786" s="82"/>
      <c r="AT1786" s="82"/>
      <c r="AU1786" s="82"/>
    </row>
    <row r="1787" spans="1:47" s="47" customFormat="1">
      <c r="A1787" s="76"/>
      <c r="O1787" s="82"/>
      <c r="P1787" s="82"/>
      <c r="Q1787" s="82"/>
      <c r="R1787" s="82"/>
      <c r="S1787" s="82"/>
      <c r="T1787" s="82"/>
      <c r="U1787" s="82"/>
      <c r="V1787" s="82"/>
      <c r="W1787" s="82"/>
      <c r="X1787" s="82"/>
      <c r="Y1787" s="82"/>
      <c r="Z1787" s="82"/>
      <c r="AA1787" s="82"/>
      <c r="AB1787" s="82"/>
      <c r="AC1787" s="82"/>
      <c r="AD1787" s="82"/>
      <c r="AE1787" s="82"/>
      <c r="AF1787" s="82"/>
      <c r="AG1787" s="82"/>
      <c r="AH1787" s="82"/>
      <c r="AI1787" s="82"/>
      <c r="AJ1787" s="82"/>
      <c r="AK1787" s="82"/>
      <c r="AL1787" s="82"/>
      <c r="AM1787" s="82"/>
      <c r="AN1787" s="82"/>
      <c r="AO1787" s="82"/>
      <c r="AP1787" s="82"/>
      <c r="AQ1787" s="82"/>
      <c r="AR1787" s="82"/>
      <c r="AS1787" s="82"/>
      <c r="AT1787" s="82"/>
      <c r="AU1787" s="82"/>
    </row>
    <row r="1788" spans="1:47" s="47" customFormat="1">
      <c r="A1788" s="76"/>
      <c r="O1788" s="82"/>
      <c r="P1788" s="82"/>
      <c r="Q1788" s="82"/>
      <c r="R1788" s="82"/>
      <c r="S1788" s="82"/>
      <c r="T1788" s="82"/>
      <c r="U1788" s="82"/>
      <c r="V1788" s="82"/>
      <c r="W1788" s="82"/>
      <c r="X1788" s="82"/>
      <c r="Y1788" s="82"/>
      <c r="Z1788" s="82"/>
      <c r="AA1788" s="82"/>
      <c r="AB1788" s="82"/>
      <c r="AC1788" s="82"/>
      <c r="AD1788" s="82"/>
      <c r="AE1788" s="82"/>
      <c r="AF1788" s="82"/>
      <c r="AG1788" s="82"/>
      <c r="AH1788" s="82"/>
      <c r="AI1788" s="82"/>
      <c r="AJ1788" s="82"/>
      <c r="AK1788" s="82"/>
      <c r="AL1788" s="82"/>
      <c r="AM1788" s="82"/>
      <c r="AN1788" s="82"/>
      <c r="AO1788" s="82"/>
      <c r="AP1788" s="82"/>
      <c r="AQ1788" s="82"/>
      <c r="AR1788" s="82"/>
      <c r="AS1788" s="82"/>
      <c r="AT1788" s="82"/>
      <c r="AU1788" s="82"/>
    </row>
    <row r="1789" spans="1:47" s="47" customFormat="1">
      <c r="A1789" s="76"/>
      <c r="O1789" s="82"/>
      <c r="P1789" s="82"/>
      <c r="Q1789" s="82"/>
      <c r="R1789" s="82"/>
      <c r="S1789" s="82"/>
      <c r="T1789" s="82"/>
      <c r="U1789" s="82"/>
      <c r="V1789" s="82"/>
      <c r="W1789" s="82"/>
      <c r="X1789" s="82"/>
      <c r="Y1789" s="82"/>
      <c r="Z1789" s="82"/>
      <c r="AA1789" s="82"/>
      <c r="AB1789" s="82"/>
      <c r="AC1789" s="82"/>
      <c r="AD1789" s="82"/>
      <c r="AE1789" s="82"/>
      <c r="AF1789" s="82"/>
      <c r="AG1789" s="82"/>
      <c r="AH1789" s="82"/>
      <c r="AI1789" s="82"/>
      <c r="AJ1789" s="82"/>
      <c r="AK1789" s="82"/>
      <c r="AL1789" s="82"/>
      <c r="AM1789" s="82"/>
      <c r="AN1789" s="82"/>
      <c r="AO1789" s="82"/>
      <c r="AP1789" s="82"/>
      <c r="AQ1789" s="82"/>
      <c r="AR1789" s="82"/>
      <c r="AS1789" s="82"/>
      <c r="AT1789" s="82"/>
      <c r="AU1789" s="82"/>
    </row>
    <row r="1790" spans="1:47" s="47" customFormat="1">
      <c r="A1790" s="76"/>
      <c r="O1790" s="82"/>
      <c r="P1790" s="82"/>
      <c r="Q1790" s="82"/>
      <c r="R1790" s="82"/>
      <c r="S1790" s="82"/>
      <c r="T1790" s="82"/>
      <c r="U1790" s="82"/>
      <c r="V1790" s="82"/>
      <c r="W1790" s="82"/>
      <c r="X1790" s="82"/>
      <c r="Y1790" s="82"/>
      <c r="Z1790" s="82"/>
      <c r="AA1790" s="82"/>
      <c r="AB1790" s="82"/>
      <c r="AC1790" s="82"/>
      <c r="AD1790" s="82"/>
      <c r="AE1790" s="82"/>
      <c r="AF1790" s="82"/>
      <c r="AG1790" s="82"/>
      <c r="AH1790" s="82"/>
      <c r="AI1790" s="82"/>
      <c r="AJ1790" s="82"/>
      <c r="AK1790" s="82"/>
      <c r="AL1790" s="82"/>
      <c r="AM1790" s="82"/>
      <c r="AN1790" s="82"/>
      <c r="AO1790" s="82"/>
      <c r="AP1790" s="82"/>
      <c r="AQ1790" s="82"/>
      <c r="AR1790" s="82"/>
      <c r="AS1790" s="82"/>
      <c r="AT1790" s="82"/>
      <c r="AU1790" s="82"/>
    </row>
    <row r="1791" spans="1:47" s="47" customFormat="1">
      <c r="A1791" s="76"/>
      <c r="O1791" s="82"/>
      <c r="P1791" s="82"/>
      <c r="Q1791" s="82"/>
      <c r="R1791" s="82"/>
      <c r="S1791" s="82"/>
      <c r="T1791" s="82"/>
      <c r="U1791" s="82"/>
      <c r="V1791" s="82"/>
      <c r="W1791" s="82"/>
      <c r="X1791" s="82"/>
      <c r="Y1791" s="82"/>
      <c r="Z1791" s="82"/>
      <c r="AA1791" s="82"/>
      <c r="AB1791" s="82"/>
      <c r="AC1791" s="82"/>
      <c r="AD1791" s="82"/>
      <c r="AE1791" s="82"/>
      <c r="AF1791" s="82"/>
      <c r="AG1791" s="82"/>
      <c r="AH1791" s="82"/>
      <c r="AI1791" s="82"/>
      <c r="AJ1791" s="82"/>
      <c r="AK1791" s="82"/>
      <c r="AL1791" s="82"/>
      <c r="AM1791" s="82"/>
      <c r="AN1791" s="82"/>
      <c r="AO1791" s="82"/>
      <c r="AP1791" s="82"/>
      <c r="AQ1791" s="82"/>
      <c r="AR1791" s="82"/>
      <c r="AS1791" s="82"/>
      <c r="AT1791" s="82"/>
      <c r="AU1791" s="82"/>
    </row>
    <row r="1792" spans="1:47" s="47" customFormat="1">
      <c r="A1792" s="76"/>
      <c r="O1792" s="82"/>
      <c r="P1792" s="82"/>
      <c r="Q1792" s="82"/>
      <c r="R1792" s="82"/>
      <c r="S1792" s="82"/>
      <c r="T1792" s="82"/>
      <c r="U1792" s="82"/>
      <c r="V1792" s="82"/>
      <c r="W1792" s="82"/>
      <c r="X1792" s="82"/>
      <c r="Y1792" s="82"/>
      <c r="Z1792" s="82"/>
      <c r="AA1792" s="82"/>
      <c r="AB1792" s="82"/>
      <c r="AC1792" s="82"/>
      <c r="AD1792" s="82"/>
      <c r="AE1792" s="82"/>
      <c r="AF1792" s="82"/>
      <c r="AG1792" s="82"/>
      <c r="AH1792" s="82"/>
      <c r="AI1792" s="82"/>
      <c r="AJ1792" s="82"/>
      <c r="AK1792" s="82"/>
      <c r="AL1792" s="82"/>
      <c r="AM1792" s="82"/>
      <c r="AN1792" s="82"/>
      <c r="AO1792" s="82"/>
      <c r="AP1792" s="82"/>
      <c r="AQ1792" s="82"/>
      <c r="AR1792" s="82"/>
      <c r="AS1792" s="82"/>
      <c r="AT1792" s="82"/>
      <c r="AU1792" s="82"/>
    </row>
    <row r="1793" spans="1:47" s="47" customFormat="1">
      <c r="A1793" s="76"/>
      <c r="O1793" s="82"/>
      <c r="P1793" s="82"/>
      <c r="Q1793" s="82"/>
      <c r="R1793" s="82"/>
      <c r="S1793" s="82"/>
      <c r="T1793" s="82"/>
      <c r="U1793" s="82"/>
      <c r="V1793" s="82"/>
      <c r="W1793" s="82"/>
      <c r="X1793" s="82"/>
      <c r="Y1793" s="82"/>
      <c r="Z1793" s="82"/>
      <c r="AA1793" s="82"/>
      <c r="AB1793" s="82"/>
      <c r="AC1793" s="82"/>
      <c r="AD1793" s="82"/>
      <c r="AE1793" s="82"/>
      <c r="AF1793" s="82"/>
      <c r="AG1793" s="82"/>
      <c r="AH1793" s="82"/>
      <c r="AI1793" s="82"/>
      <c r="AJ1793" s="82"/>
      <c r="AK1793" s="82"/>
      <c r="AL1793" s="82"/>
      <c r="AM1793" s="82"/>
      <c r="AN1793" s="82"/>
      <c r="AO1793" s="82"/>
      <c r="AP1793" s="82"/>
      <c r="AQ1793" s="82"/>
      <c r="AR1793" s="82"/>
      <c r="AS1793" s="82"/>
      <c r="AT1793" s="82"/>
      <c r="AU1793" s="82"/>
    </row>
    <row r="1794" spans="1:47" s="47" customFormat="1">
      <c r="A1794" s="76"/>
      <c r="O1794" s="82"/>
      <c r="P1794" s="82"/>
      <c r="Q1794" s="82"/>
      <c r="R1794" s="82"/>
      <c r="S1794" s="82"/>
      <c r="T1794" s="82"/>
      <c r="U1794" s="82"/>
      <c r="V1794" s="82"/>
      <c r="W1794" s="82"/>
      <c r="X1794" s="82"/>
      <c r="Y1794" s="82"/>
      <c r="Z1794" s="82"/>
      <c r="AA1794" s="82"/>
      <c r="AB1794" s="82"/>
      <c r="AC1794" s="82"/>
      <c r="AD1794" s="82"/>
      <c r="AE1794" s="82"/>
      <c r="AF1794" s="82"/>
      <c r="AG1794" s="82"/>
      <c r="AH1794" s="82"/>
      <c r="AI1794" s="82"/>
      <c r="AJ1794" s="82"/>
      <c r="AK1794" s="82"/>
      <c r="AL1794" s="82"/>
      <c r="AM1794" s="82"/>
      <c r="AN1794" s="82"/>
      <c r="AO1794" s="82"/>
      <c r="AP1794" s="82"/>
      <c r="AQ1794" s="82"/>
      <c r="AR1794" s="82"/>
      <c r="AS1794" s="82"/>
      <c r="AT1794" s="82"/>
      <c r="AU1794" s="82"/>
    </row>
    <row r="1795" spans="1:47" s="47" customFormat="1">
      <c r="A1795" s="76"/>
      <c r="O1795" s="82"/>
      <c r="P1795" s="82"/>
      <c r="Q1795" s="82"/>
      <c r="R1795" s="82"/>
      <c r="S1795" s="82"/>
      <c r="T1795" s="82"/>
      <c r="U1795" s="82"/>
      <c r="V1795" s="82"/>
      <c r="W1795" s="82"/>
      <c r="X1795" s="82"/>
      <c r="Y1795" s="82"/>
      <c r="Z1795" s="82"/>
      <c r="AA1795" s="82"/>
      <c r="AB1795" s="82"/>
      <c r="AC1795" s="82"/>
      <c r="AD1795" s="82"/>
      <c r="AE1795" s="82"/>
      <c r="AF1795" s="82"/>
      <c r="AG1795" s="82"/>
      <c r="AH1795" s="82"/>
      <c r="AI1795" s="82"/>
      <c r="AJ1795" s="82"/>
      <c r="AK1795" s="82"/>
      <c r="AL1795" s="82"/>
      <c r="AM1795" s="82"/>
      <c r="AN1795" s="82"/>
      <c r="AO1795" s="82"/>
      <c r="AP1795" s="82"/>
      <c r="AQ1795" s="82"/>
      <c r="AR1795" s="82"/>
      <c r="AS1795" s="82"/>
      <c r="AT1795" s="82"/>
      <c r="AU1795" s="82"/>
    </row>
    <row r="1796" spans="1:47" s="47" customFormat="1">
      <c r="A1796" s="76"/>
      <c r="O1796" s="82"/>
      <c r="P1796" s="82"/>
      <c r="Q1796" s="82"/>
      <c r="R1796" s="82"/>
      <c r="S1796" s="82"/>
      <c r="T1796" s="82"/>
      <c r="U1796" s="82"/>
      <c r="V1796" s="82"/>
      <c r="W1796" s="82"/>
      <c r="X1796" s="82"/>
      <c r="Y1796" s="82"/>
      <c r="Z1796" s="82"/>
      <c r="AA1796" s="82"/>
      <c r="AB1796" s="82"/>
      <c r="AC1796" s="82"/>
      <c r="AD1796" s="82"/>
      <c r="AE1796" s="82"/>
      <c r="AF1796" s="82"/>
      <c r="AG1796" s="82"/>
      <c r="AH1796" s="82"/>
      <c r="AI1796" s="82"/>
      <c r="AJ1796" s="82"/>
      <c r="AK1796" s="82"/>
      <c r="AL1796" s="82"/>
      <c r="AM1796" s="82"/>
      <c r="AN1796" s="82"/>
      <c r="AO1796" s="82"/>
      <c r="AP1796" s="82"/>
      <c r="AQ1796" s="82"/>
      <c r="AR1796" s="82"/>
      <c r="AS1796" s="82"/>
      <c r="AT1796" s="82"/>
      <c r="AU1796" s="82"/>
    </row>
    <row r="1797" spans="1:47" s="47" customFormat="1">
      <c r="A1797" s="76"/>
      <c r="O1797" s="82"/>
      <c r="P1797" s="82"/>
      <c r="Q1797" s="82"/>
      <c r="R1797" s="82"/>
      <c r="S1797" s="82"/>
      <c r="T1797" s="82"/>
      <c r="U1797" s="82"/>
      <c r="V1797" s="82"/>
      <c r="W1797" s="82"/>
      <c r="X1797" s="82"/>
      <c r="Y1797" s="82"/>
      <c r="Z1797" s="82"/>
      <c r="AA1797" s="82"/>
      <c r="AB1797" s="82"/>
      <c r="AC1797" s="82"/>
      <c r="AD1797" s="82"/>
      <c r="AE1797" s="82"/>
      <c r="AF1797" s="82"/>
      <c r="AG1797" s="82"/>
      <c r="AH1797" s="82"/>
      <c r="AI1797" s="82"/>
      <c r="AJ1797" s="82"/>
      <c r="AK1797" s="82"/>
      <c r="AL1797" s="82"/>
      <c r="AM1797" s="82"/>
      <c r="AN1797" s="82"/>
      <c r="AO1797" s="82"/>
      <c r="AP1797" s="82"/>
      <c r="AQ1797" s="82"/>
      <c r="AR1797" s="82"/>
      <c r="AS1797" s="82"/>
      <c r="AT1797" s="82"/>
      <c r="AU1797" s="82"/>
    </row>
    <row r="1798" spans="1:47" s="47" customFormat="1">
      <c r="A1798" s="76"/>
      <c r="O1798" s="82"/>
      <c r="P1798" s="82"/>
      <c r="Q1798" s="82"/>
      <c r="R1798" s="82"/>
      <c r="S1798" s="82"/>
      <c r="T1798" s="82"/>
      <c r="U1798" s="82"/>
      <c r="V1798" s="82"/>
      <c r="W1798" s="82"/>
      <c r="X1798" s="82"/>
      <c r="Y1798" s="82"/>
      <c r="Z1798" s="82"/>
      <c r="AA1798" s="82"/>
      <c r="AB1798" s="82"/>
      <c r="AC1798" s="82"/>
      <c r="AD1798" s="82"/>
      <c r="AE1798" s="82"/>
      <c r="AF1798" s="82"/>
      <c r="AG1798" s="82"/>
      <c r="AH1798" s="82"/>
      <c r="AI1798" s="82"/>
      <c r="AJ1798" s="82"/>
      <c r="AK1798" s="82"/>
      <c r="AL1798" s="82"/>
      <c r="AM1798" s="82"/>
      <c r="AN1798" s="82"/>
      <c r="AO1798" s="82"/>
      <c r="AP1798" s="82"/>
      <c r="AQ1798" s="82"/>
      <c r="AR1798" s="82"/>
      <c r="AS1798" s="82"/>
      <c r="AT1798" s="82"/>
      <c r="AU1798" s="82"/>
    </row>
    <row r="1799" spans="1:47" s="47" customFormat="1">
      <c r="A1799" s="76"/>
      <c r="O1799" s="82"/>
      <c r="P1799" s="82"/>
      <c r="Q1799" s="82"/>
      <c r="R1799" s="82"/>
      <c r="S1799" s="82"/>
      <c r="T1799" s="82"/>
      <c r="U1799" s="82"/>
      <c r="V1799" s="82"/>
      <c r="W1799" s="82"/>
      <c r="X1799" s="82"/>
      <c r="Y1799" s="82"/>
      <c r="Z1799" s="82"/>
      <c r="AA1799" s="82"/>
      <c r="AB1799" s="82"/>
      <c r="AC1799" s="82"/>
      <c r="AD1799" s="82"/>
      <c r="AE1799" s="82"/>
      <c r="AF1799" s="82"/>
      <c r="AG1799" s="82"/>
      <c r="AH1799" s="82"/>
      <c r="AI1799" s="82"/>
      <c r="AJ1799" s="82"/>
      <c r="AK1799" s="82"/>
      <c r="AL1799" s="82"/>
      <c r="AM1799" s="82"/>
      <c r="AN1799" s="82"/>
      <c r="AO1799" s="82"/>
      <c r="AP1799" s="82"/>
      <c r="AQ1799" s="82"/>
      <c r="AR1799" s="82"/>
      <c r="AS1799" s="82"/>
      <c r="AT1799" s="82"/>
      <c r="AU1799" s="82"/>
    </row>
    <row r="1800" spans="1:47" s="47" customFormat="1">
      <c r="A1800" s="76"/>
      <c r="O1800" s="82"/>
      <c r="P1800" s="82"/>
      <c r="Q1800" s="82"/>
      <c r="R1800" s="82"/>
      <c r="S1800" s="82"/>
      <c r="T1800" s="82"/>
      <c r="U1800" s="82"/>
      <c r="V1800" s="82"/>
      <c r="W1800" s="82"/>
      <c r="X1800" s="82"/>
      <c r="Y1800" s="82"/>
      <c r="Z1800" s="82"/>
      <c r="AA1800" s="82"/>
      <c r="AB1800" s="82"/>
      <c r="AC1800" s="82"/>
      <c r="AD1800" s="82"/>
      <c r="AE1800" s="82"/>
      <c r="AF1800" s="82"/>
      <c r="AG1800" s="82"/>
      <c r="AH1800" s="82"/>
      <c r="AI1800" s="82"/>
      <c r="AJ1800" s="82"/>
      <c r="AK1800" s="82"/>
      <c r="AL1800" s="82"/>
      <c r="AM1800" s="82"/>
      <c r="AN1800" s="82"/>
      <c r="AO1800" s="82"/>
      <c r="AP1800" s="82"/>
      <c r="AQ1800" s="82"/>
      <c r="AR1800" s="82"/>
      <c r="AS1800" s="82"/>
      <c r="AT1800" s="82"/>
      <c r="AU1800" s="82"/>
    </row>
    <row r="1801" spans="1:47" s="47" customFormat="1">
      <c r="A1801" s="76"/>
      <c r="O1801" s="82"/>
      <c r="P1801" s="82"/>
      <c r="Q1801" s="82"/>
      <c r="R1801" s="82"/>
      <c r="S1801" s="82"/>
      <c r="T1801" s="82"/>
      <c r="U1801" s="82"/>
      <c r="V1801" s="82"/>
      <c r="W1801" s="82"/>
      <c r="X1801" s="82"/>
      <c r="Y1801" s="82"/>
      <c r="Z1801" s="82"/>
      <c r="AA1801" s="82"/>
      <c r="AB1801" s="82"/>
      <c r="AC1801" s="82"/>
      <c r="AD1801" s="82"/>
      <c r="AE1801" s="82"/>
      <c r="AF1801" s="82"/>
      <c r="AG1801" s="82"/>
      <c r="AH1801" s="82"/>
      <c r="AI1801" s="82"/>
      <c r="AJ1801" s="82"/>
      <c r="AK1801" s="82"/>
      <c r="AL1801" s="82"/>
      <c r="AM1801" s="82"/>
      <c r="AN1801" s="82"/>
      <c r="AO1801" s="82"/>
      <c r="AP1801" s="82"/>
      <c r="AQ1801" s="82"/>
      <c r="AR1801" s="82"/>
      <c r="AS1801" s="82"/>
      <c r="AT1801" s="82"/>
      <c r="AU1801" s="82"/>
    </row>
    <row r="1802" spans="1:47" s="47" customFormat="1">
      <c r="A1802" s="76"/>
      <c r="O1802" s="82"/>
      <c r="P1802" s="82"/>
      <c r="Q1802" s="82"/>
      <c r="R1802" s="82"/>
      <c r="S1802" s="82"/>
      <c r="T1802" s="82"/>
      <c r="U1802" s="82"/>
      <c r="V1802" s="82"/>
      <c r="W1802" s="82"/>
      <c r="X1802" s="82"/>
      <c r="Y1802" s="82"/>
      <c r="Z1802" s="82"/>
      <c r="AA1802" s="82"/>
      <c r="AB1802" s="82"/>
      <c r="AC1802" s="82"/>
      <c r="AD1802" s="82"/>
      <c r="AE1802" s="82"/>
      <c r="AF1802" s="82"/>
      <c r="AG1802" s="82"/>
      <c r="AH1802" s="82"/>
      <c r="AI1802" s="82"/>
      <c r="AJ1802" s="82"/>
      <c r="AK1802" s="82"/>
      <c r="AL1802" s="82"/>
      <c r="AM1802" s="82"/>
      <c r="AN1802" s="82"/>
      <c r="AO1802" s="82"/>
      <c r="AP1802" s="82"/>
      <c r="AQ1802" s="82"/>
      <c r="AR1802" s="82"/>
      <c r="AS1802" s="82"/>
      <c r="AT1802" s="82"/>
      <c r="AU1802" s="82"/>
    </row>
    <row r="1803" spans="1:47" s="47" customFormat="1">
      <c r="A1803" s="76"/>
      <c r="O1803" s="82"/>
      <c r="P1803" s="82"/>
      <c r="Q1803" s="82"/>
      <c r="R1803" s="82"/>
      <c r="S1803" s="82"/>
      <c r="T1803" s="82"/>
      <c r="U1803" s="82"/>
      <c r="V1803" s="82"/>
      <c r="W1803" s="82"/>
      <c r="X1803" s="82"/>
      <c r="Y1803" s="82"/>
      <c r="Z1803" s="82"/>
      <c r="AA1803" s="82"/>
      <c r="AB1803" s="82"/>
      <c r="AC1803" s="82"/>
      <c r="AD1803" s="82"/>
      <c r="AE1803" s="82"/>
      <c r="AF1803" s="82"/>
      <c r="AG1803" s="82"/>
      <c r="AH1803" s="82"/>
      <c r="AI1803" s="82"/>
      <c r="AJ1803" s="82"/>
      <c r="AK1803" s="82"/>
      <c r="AL1803" s="82"/>
      <c r="AM1803" s="82"/>
      <c r="AN1803" s="82"/>
      <c r="AO1803" s="82"/>
      <c r="AP1803" s="82"/>
      <c r="AQ1803" s="82"/>
      <c r="AR1803" s="82"/>
      <c r="AS1803" s="82"/>
      <c r="AT1803" s="82"/>
      <c r="AU1803" s="82"/>
    </row>
    <row r="1804" spans="1:47" s="47" customFormat="1">
      <c r="A1804" s="76"/>
      <c r="O1804" s="82"/>
      <c r="P1804" s="82"/>
      <c r="Q1804" s="82"/>
      <c r="R1804" s="82"/>
      <c r="S1804" s="82"/>
      <c r="T1804" s="82"/>
      <c r="U1804" s="82"/>
      <c r="V1804" s="82"/>
      <c r="W1804" s="82"/>
      <c r="X1804" s="82"/>
      <c r="Y1804" s="82"/>
      <c r="Z1804" s="82"/>
      <c r="AA1804" s="82"/>
      <c r="AB1804" s="82"/>
      <c r="AC1804" s="82"/>
      <c r="AD1804" s="82"/>
      <c r="AE1804" s="82"/>
      <c r="AF1804" s="82"/>
      <c r="AG1804" s="82"/>
      <c r="AH1804" s="82"/>
      <c r="AI1804" s="82"/>
      <c r="AJ1804" s="82"/>
      <c r="AK1804" s="82"/>
      <c r="AL1804" s="82"/>
      <c r="AM1804" s="82"/>
      <c r="AN1804" s="82"/>
      <c r="AO1804" s="82"/>
      <c r="AP1804" s="82"/>
      <c r="AQ1804" s="82"/>
      <c r="AR1804" s="82"/>
      <c r="AS1804" s="82"/>
      <c r="AT1804" s="82"/>
      <c r="AU1804" s="82"/>
    </row>
    <row r="1805" spans="1:47" s="47" customFormat="1">
      <c r="A1805" s="76"/>
      <c r="O1805" s="82"/>
      <c r="P1805" s="82"/>
      <c r="Q1805" s="82"/>
      <c r="R1805" s="82"/>
      <c r="S1805" s="82"/>
      <c r="T1805" s="82"/>
      <c r="U1805" s="82"/>
      <c r="V1805" s="82"/>
      <c r="W1805" s="82"/>
      <c r="X1805" s="82"/>
      <c r="Y1805" s="82"/>
      <c r="Z1805" s="82"/>
      <c r="AA1805" s="82"/>
      <c r="AB1805" s="82"/>
      <c r="AC1805" s="82"/>
      <c r="AD1805" s="82"/>
      <c r="AE1805" s="82"/>
      <c r="AF1805" s="82"/>
      <c r="AG1805" s="82"/>
      <c r="AH1805" s="82"/>
      <c r="AI1805" s="82"/>
      <c r="AJ1805" s="82"/>
      <c r="AK1805" s="82"/>
      <c r="AL1805" s="82"/>
      <c r="AM1805" s="82"/>
      <c r="AN1805" s="82"/>
      <c r="AO1805" s="82"/>
      <c r="AP1805" s="82"/>
      <c r="AQ1805" s="82"/>
      <c r="AR1805" s="82"/>
      <c r="AS1805" s="82"/>
      <c r="AT1805" s="82"/>
      <c r="AU1805" s="82"/>
    </row>
    <row r="1806" spans="1:47" s="47" customFormat="1">
      <c r="A1806" s="76"/>
      <c r="O1806" s="82"/>
      <c r="P1806" s="82"/>
      <c r="Q1806" s="82"/>
      <c r="R1806" s="82"/>
      <c r="S1806" s="82"/>
      <c r="T1806" s="82"/>
      <c r="U1806" s="82"/>
      <c r="V1806" s="82"/>
      <c r="W1806" s="82"/>
      <c r="X1806" s="82"/>
      <c r="Y1806" s="82"/>
      <c r="Z1806" s="82"/>
      <c r="AA1806" s="82"/>
      <c r="AB1806" s="82"/>
      <c r="AC1806" s="82"/>
      <c r="AD1806" s="82"/>
      <c r="AE1806" s="82"/>
      <c r="AF1806" s="82"/>
      <c r="AG1806" s="82"/>
      <c r="AH1806" s="82"/>
      <c r="AI1806" s="82"/>
      <c r="AJ1806" s="82"/>
      <c r="AK1806" s="82"/>
      <c r="AL1806" s="82"/>
      <c r="AM1806" s="82"/>
      <c r="AN1806" s="82"/>
      <c r="AO1806" s="82"/>
      <c r="AP1806" s="82"/>
      <c r="AQ1806" s="82"/>
      <c r="AR1806" s="82"/>
      <c r="AS1806" s="82"/>
      <c r="AT1806" s="82"/>
      <c r="AU1806" s="82"/>
    </row>
    <row r="1807" spans="1:47" s="47" customFormat="1">
      <c r="A1807" s="76"/>
      <c r="O1807" s="82"/>
      <c r="P1807" s="82"/>
      <c r="Q1807" s="82"/>
      <c r="R1807" s="82"/>
      <c r="S1807" s="82"/>
      <c r="T1807" s="82"/>
      <c r="U1807" s="82"/>
      <c r="V1807" s="82"/>
      <c r="W1807" s="82"/>
      <c r="X1807" s="82"/>
      <c r="Y1807" s="82"/>
      <c r="Z1807" s="82"/>
      <c r="AA1807" s="82"/>
      <c r="AB1807" s="82"/>
      <c r="AC1807" s="82"/>
      <c r="AD1807" s="82"/>
      <c r="AE1807" s="82"/>
      <c r="AF1807" s="82"/>
      <c r="AG1807" s="82"/>
      <c r="AH1807" s="82"/>
      <c r="AI1807" s="82"/>
      <c r="AJ1807" s="82"/>
      <c r="AK1807" s="82"/>
      <c r="AL1807" s="82"/>
      <c r="AM1807" s="82"/>
      <c r="AN1807" s="82"/>
      <c r="AO1807" s="82"/>
      <c r="AP1807" s="82"/>
      <c r="AQ1807" s="82"/>
      <c r="AR1807" s="82"/>
      <c r="AS1807" s="82"/>
      <c r="AT1807" s="82"/>
      <c r="AU1807" s="82"/>
    </row>
    <row r="1808" spans="1:47" s="47" customFormat="1">
      <c r="A1808" s="76"/>
      <c r="O1808" s="82"/>
      <c r="P1808" s="82"/>
      <c r="Q1808" s="82"/>
      <c r="R1808" s="82"/>
      <c r="S1808" s="82"/>
      <c r="T1808" s="82"/>
      <c r="U1808" s="82"/>
      <c r="V1808" s="82"/>
      <c r="W1808" s="82"/>
      <c r="X1808" s="82"/>
      <c r="Y1808" s="82"/>
      <c r="Z1808" s="82"/>
      <c r="AA1808" s="82"/>
      <c r="AB1808" s="82"/>
      <c r="AC1808" s="82"/>
      <c r="AD1808" s="82"/>
      <c r="AE1808" s="82"/>
      <c r="AF1808" s="82"/>
      <c r="AG1808" s="82"/>
      <c r="AH1808" s="82"/>
      <c r="AI1808" s="82"/>
      <c r="AJ1808" s="82"/>
      <c r="AK1808" s="82"/>
      <c r="AL1808" s="82"/>
      <c r="AM1808" s="82"/>
      <c r="AN1808" s="82"/>
      <c r="AO1808" s="82"/>
      <c r="AP1808" s="82"/>
      <c r="AQ1808" s="82"/>
      <c r="AR1808" s="82"/>
      <c r="AS1808" s="82"/>
      <c r="AT1808" s="82"/>
      <c r="AU1808" s="82"/>
    </row>
    <row r="1809" spans="1:47" s="47" customFormat="1">
      <c r="A1809" s="76"/>
      <c r="O1809" s="82"/>
      <c r="P1809" s="82"/>
      <c r="Q1809" s="82"/>
      <c r="R1809" s="82"/>
      <c r="S1809" s="82"/>
      <c r="T1809" s="82"/>
      <c r="U1809" s="82"/>
      <c r="V1809" s="82"/>
      <c r="W1809" s="82"/>
      <c r="X1809" s="82"/>
      <c r="Y1809" s="82"/>
      <c r="Z1809" s="82"/>
      <c r="AA1809" s="82"/>
      <c r="AB1809" s="82"/>
      <c r="AC1809" s="82"/>
      <c r="AD1809" s="82"/>
      <c r="AE1809" s="82"/>
      <c r="AF1809" s="82"/>
      <c r="AG1809" s="82"/>
      <c r="AH1809" s="82"/>
      <c r="AI1809" s="82"/>
      <c r="AJ1809" s="82"/>
      <c r="AK1809" s="82"/>
      <c r="AL1809" s="82"/>
      <c r="AM1809" s="82"/>
      <c r="AN1809" s="82"/>
      <c r="AO1809" s="82"/>
      <c r="AP1809" s="82"/>
      <c r="AQ1809" s="82"/>
      <c r="AR1809" s="82"/>
      <c r="AS1809" s="82"/>
      <c r="AT1809" s="82"/>
      <c r="AU1809" s="82"/>
    </row>
    <row r="1810" spans="1:47" s="47" customFormat="1">
      <c r="A1810" s="76"/>
      <c r="O1810" s="82"/>
      <c r="P1810" s="82"/>
      <c r="Q1810" s="82"/>
      <c r="R1810" s="82"/>
      <c r="S1810" s="82"/>
      <c r="T1810" s="82"/>
      <c r="U1810" s="82"/>
      <c r="V1810" s="82"/>
      <c r="W1810" s="82"/>
      <c r="X1810" s="82"/>
      <c r="Y1810" s="82"/>
      <c r="Z1810" s="82"/>
      <c r="AA1810" s="82"/>
      <c r="AB1810" s="82"/>
      <c r="AC1810" s="82"/>
      <c r="AD1810" s="82"/>
      <c r="AE1810" s="82"/>
      <c r="AF1810" s="82"/>
      <c r="AG1810" s="82"/>
      <c r="AH1810" s="82"/>
      <c r="AI1810" s="82"/>
      <c r="AJ1810" s="82"/>
      <c r="AK1810" s="82"/>
      <c r="AL1810" s="82"/>
      <c r="AM1810" s="82"/>
      <c r="AN1810" s="82"/>
      <c r="AO1810" s="82"/>
      <c r="AP1810" s="82"/>
      <c r="AQ1810" s="82"/>
      <c r="AR1810" s="82"/>
      <c r="AS1810" s="82"/>
      <c r="AT1810" s="82"/>
      <c r="AU1810" s="82"/>
    </row>
    <row r="1811" spans="1:47" s="47" customFormat="1">
      <c r="A1811" s="76"/>
      <c r="O1811" s="82"/>
      <c r="P1811" s="82"/>
      <c r="Q1811" s="82"/>
      <c r="R1811" s="82"/>
      <c r="S1811" s="82"/>
      <c r="T1811" s="82"/>
      <c r="U1811" s="82"/>
      <c r="V1811" s="82"/>
      <c r="W1811" s="82"/>
      <c r="X1811" s="82"/>
      <c r="Y1811" s="82"/>
      <c r="Z1811" s="82"/>
      <c r="AA1811" s="82"/>
      <c r="AB1811" s="82"/>
      <c r="AC1811" s="82"/>
      <c r="AD1811" s="82"/>
      <c r="AE1811" s="82"/>
      <c r="AF1811" s="82"/>
      <c r="AG1811" s="82"/>
      <c r="AH1811" s="82"/>
      <c r="AI1811" s="82"/>
      <c r="AJ1811" s="82"/>
      <c r="AK1811" s="82"/>
      <c r="AL1811" s="82"/>
      <c r="AM1811" s="82"/>
      <c r="AN1811" s="82"/>
      <c r="AO1811" s="82"/>
      <c r="AP1811" s="82"/>
      <c r="AQ1811" s="82"/>
      <c r="AR1811" s="82"/>
      <c r="AS1811" s="82"/>
      <c r="AT1811" s="82"/>
      <c r="AU1811" s="82"/>
    </row>
    <row r="1812" spans="1:47" s="47" customFormat="1">
      <c r="A1812" s="76"/>
      <c r="O1812" s="82"/>
      <c r="P1812" s="82"/>
      <c r="Q1812" s="82"/>
      <c r="R1812" s="82"/>
      <c r="S1812" s="82"/>
      <c r="T1812" s="82"/>
      <c r="U1812" s="82"/>
      <c r="V1812" s="82"/>
      <c r="W1812" s="82"/>
      <c r="X1812" s="82"/>
      <c r="Y1812" s="82"/>
      <c r="Z1812" s="82"/>
      <c r="AA1812" s="82"/>
      <c r="AB1812" s="82"/>
      <c r="AC1812" s="82"/>
      <c r="AD1812" s="82"/>
      <c r="AE1812" s="82"/>
      <c r="AF1812" s="82"/>
      <c r="AG1812" s="82"/>
      <c r="AH1812" s="82"/>
      <c r="AI1812" s="82"/>
      <c r="AJ1812" s="82"/>
      <c r="AK1812" s="82"/>
      <c r="AL1812" s="82"/>
      <c r="AM1812" s="82"/>
      <c r="AN1812" s="82"/>
      <c r="AO1812" s="82"/>
      <c r="AP1812" s="82"/>
      <c r="AQ1812" s="82"/>
      <c r="AR1812" s="82"/>
      <c r="AS1812" s="82"/>
      <c r="AT1812" s="82"/>
      <c r="AU1812" s="82"/>
    </row>
    <row r="1813" spans="1:47" s="47" customFormat="1">
      <c r="A1813" s="76"/>
      <c r="O1813" s="82"/>
      <c r="P1813" s="82"/>
      <c r="Q1813" s="82"/>
      <c r="R1813" s="82"/>
      <c r="S1813" s="82"/>
      <c r="T1813" s="82"/>
      <c r="U1813" s="82"/>
      <c r="V1813" s="82"/>
      <c r="W1813" s="82"/>
      <c r="X1813" s="82"/>
      <c r="Y1813" s="82"/>
      <c r="Z1813" s="82"/>
      <c r="AA1813" s="82"/>
      <c r="AB1813" s="82"/>
      <c r="AC1813" s="82"/>
      <c r="AD1813" s="82"/>
      <c r="AE1813" s="82"/>
      <c r="AF1813" s="82"/>
      <c r="AG1813" s="82"/>
      <c r="AH1813" s="82"/>
      <c r="AI1813" s="82"/>
      <c r="AJ1813" s="82"/>
      <c r="AK1813" s="82"/>
      <c r="AL1813" s="82"/>
      <c r="AM1813" s="82"/>
      <c r="AN1813" s="82"/>
      <c r="AO1813" s="82"/>
      <c r="AP1813" s="82"/>
      <c r="AQ1813" s="82"/>
      <c r="AR1813" s="82"/>
      <c r="AS1813" s="82"/>
      <c r="AT1813" s="82"/>
      <c r="AU1813" s="82"/>
    </row>
    <row r="1814" spans="1:47" s="47" customFormat="1">
      <c r="A1814" s="76"/>
      <c r="O1814" s="82"/>
      <c r="P1814" s="82"/>
      <c r="Q1814" s="82"/>
      <c r="R1814" s="82"/>
      <c r="S1814" s="82"/>
      <c r="T1814" s="82"/>
      <c r="U1814" s="82"/>
      <c r="V1814" s="82"/>
      <c r="W1814" s="82"/>
      <c r="X1814" s="82"/>
      <c r="Y1814" s="82"/>
      <c r="Z1814" s="82"/>
      <c r="AA1814" s="82"/>
      <c r="AB1814" s="82"/>
      <c r="AC1814" s="82"/>
      <c r="AD1814" s="82"/>
      <c r="AE1814" s="82"/>
      <c r="AF1814" s="82"/>
      <c r="AG1814" s="82"/>
      <c r="AH1814" s="82"/>
      <c r="AI1814" s="82"/>
      <c r="AJ1814" s="82"/>
      <c r="AK1814" s="82"/>
      <c r="AL1814" s="82"/>
      <c r="AM1814" s="82"/>
      <c r="AN1814" s="82"/>
      <c r="AO1814" s="82"/>
      <c r="AP1814" s="82"/>
      <c r="AQ1814" s="82"/>
      <c r="AR1814" s="82"/>
      <c r="AS1814" s="82"/>
      <c r="AT1814" s="82"/>
      <c r="AU1814" s="82"/>
    </row>
    <row r="1815" spans="1:47" s="47" customFormat="1">
      <c r="A1815" s="76"/>
      <c r="O1815" s="82"/>
      <c r="P1815" s="82"/>
      <c r="Q1815" s="82"/>
      <c r="R1815" s="82"/>
      <c r="S1815" s="82"/>
      <c r="T1815" s="82"/>
      <c r="U1815" s="82"/>
      <c r="V1815" s="82"/>
      <c r="W1815" s="82"/>
      <c r="X1815" s="82"/>
      <c r="Y1815" s="82"/>
      <c r="Z1815" s="82"/>
      <c r="AA1815" s="82"/>
      <c r="AB1815" s="82"/>
      <c r="AC1815" s="82"/>
      <c r="AD1815" s="82"/>
      <c r="AE1815" s="82"/>
      <c r="AF1815" s="82"/>
      <c r="AG1815" s="82"/>
      <c r="AH1815" s="82"/>
      <c r="AI1815" s="82"/>
      <c r="AJ1815" s="82"/>
      <c r="AK1815" s="82"/>
      <c r="AL1815" s="82"/>
      <c r="AM1815" s="82"/>
      <c r="AN1815" s="82"/>
      <c r="AO1815" s="82"/>
      <c r="AP1815" s="82"/>
      <c r="AQ1815" s="82"/>
      <c r="AR1815" s="82"/>
      <c r="AS1815" s="82"/>
      <c r="AT1815" s="82"/>
      <c r="AU1815" s="82"/>
    </row>
    <row r="1816" spans="1:47" s="47" customFormat="1">
      <c r="A1816" s="76"/>
      <c r="O1816" s="82"/>
      <c r="P1816" s="82"/>
      <c r="Q1816" s="82"/>
      <c r="R1816" s="82"/>
      <c r="S1816" s="82"/>
      <c r="T1816" s="82"/>
      <c r="U1816" s="82"/>
      <c r="V1816" s="82"/>
      <c r="W1816" s="82"/>
      <c r="X1816" s="82"/>
      <c r="Y1816" s="82"/>
      <c r="Z1816" s="82"/>
      <c r="AA1816" s="82"/>
      <c r="AB1816" s="82"/>
      <c r="AC1816" s="82"/>
      <c r="AD1816" s="82"/>
      <c r="AE1816" s="82"/>
      <c r="AF1816" s="82"/>
      <c r="AG1816" s="82"/>
      <c r="AH1816" s="82"/>
      <c r="AI1816" s="82"/>
      <c r="AJ1816" s="82"/>
      <c r="AK1816" s="82"/>
      <c r="AL1816" s="82"/>
      <c r="AM1816" s="82"/>
      <c r="AN1816" s="82"/>
      <c r="AO1816" s="82"/>
      <c r="AP1816" s="82"/>
      <c r="AQ1816" s="82"/>
      <c r="AR1816" s="82"/>
      <c r="AS1816" s="82"/>
      <c r="AT1816" s="82"/>
      <c r="AU1816" s="82"/>
    </row>
    <row r="1817" spans="1:47" s="47" customFormat="1">
      <c r="A1817" s="76"/>
      <c r="O1817" s="82"/>
      <c r="P1817" s="82"/>
      <c r="Q1817" s="82"/>
      <c r="R1817" s="82"/>
      <c r="S1817" s="82"/>
      <c r="T1817" s="82"/>
      <c r="U1817" s="82"/>
      <c r="V1817" s="82"/>
      <c r="W1817" s="82"/>
      <c r="X1817" s="82"/>
      <c r="Y1817" s="82"/>
      <c r="Z1817" s="82"/>
      <c r="AA1817" s="82"/>
      <c r="AB1817" s="82"/>
      <c r="AC1817" s="82"/>
      <c r="AD1817" s="82"/>
      <c r="AE1817" s="82"/>
      <c r="AF1817" s="82"/>
      <c r="AG1817" s="82"/>
      <c r="AH1817" s="82"/>
      <c r="AI1817" s="82"/>
      <c r="AJ1817" s="82"/>
      <c r="AK1817" s="82"/>
      <c r="AL1817" s="82"/>
      <c r="AM1817" s="82"/>
      <c r="AN1817" s="82"/>
      <c r="AO1817" s="82"/>
      <c r="AP1817" s="82"/>
      <c r="AQ1817" s="82"/>
      <c r="AR1817" s="82"/>
      <c r="AS1817" s="82"/>
      <c r="AT1817" s="82"/>
      <c r="AU1817" s="82"/>
    </row>
    <row r="1818" spans="1:47" s="47" customFormat="1">
      <c r="A1818" s="76"/>
      <c r="O1818" s="82"/>
      <c r="P1818" s="82"/>
      <c r="Q1818" s="82"/>
      <c r="R1818" s="82"/>
      <c r="S1818" s="82"/>
      <c r="T1818" s="82"/>
      <c r="U1818" s="82"/>
      <c r="V1818" s="82"/>
      <c r="W1818" s="82"/>
      <c r="X1818" s="82"/>
      <c r="Y1818" s="82"/>
      <c r="Z1818" s="82"/>
      <c r="AA1818" s="82"/>
      <c r="AB1818" s="82"/>
      <c r="AC1818" s="82"/>
      <c r="AD1818" s="82"/>
      <c r="AE1818" s="82"/>
      <c r="AF1818" s="82"/>
      <c r="AG1818" s="82"/>
      <c r="AH1818" s="82"/>
      <c r="AI1818" s="82"/>
      <c r="AJ1818" s="82"/>
      <c r="AK1818" s="82"/>
      <c r="AL1818" s="82"/>
      <c r="AM1818" s="82"/>
      <c r="AN1818" s="82"/>
      <c r="AO1818" s="82"/>
      <c r="AP1818" s="82"/>
      <c r="AQ1818" s="82"/>
      <c r="AR1818" s="82"/>
      <c r="AS1818" s="82"/>
      <c r="AT1818" s="82"/>
      <c r="AU1818" s="82"/>
    </row>
    <row r="1819" spans="1:47" s="47" customFormat="1">
      <c r="A1819" s="76"/>
      <c r="O1819" s="82"/>
      <c r="P1819" s="82"/>
      <c r="Q1819" s="82"/>
      <c r="R1819" s="82"/>
      <c r="S1819" s="82"/>
      <c r="T1819" s="82"/>
      <c r="U1819" s="82"/>
      <c r="V1819" s="82"/>
      <c r="W1819" s="82"/>
      <c r="X1819" s="82"/>
      <c r="Y1819" s="82"/>
      <c r="Z1819" s="82"/>
      <c r="AA1819" s="82"/>
      <c r="AB1819" s="82"/>
      <c r="AC1819" s="82"/>
      <c r="AD1819" s="82"/>
      <c r="AE1819" s="82"/>
      <c r="AF1819" s="82"/>
      <c r="AG1819" s="82"/>
      <c r="AH1819" s="82"/>
      <c r="AI1819" s="82"/>
      <c r="AJ1819" s="82"/>
      <c r="AK1819" s="82"/>
      <c r="AL1819" s="82"/>
      <c r="AM1819" s="82"/>
      <c r="AN1819" s="82"/>
      <c r="AO1819" s="82"/>
      <c r="AP1819" s="82"/>
      <c r="AQ1819" s="82"/>
      <c r="AR1819" s="82"/>
      <c r="AS1819" s="82"/>
      <c r="AT1819" s="82"/>
      <c r="AU1819" s="82"/>
    </row>
    <row r="1820" spans="1:47" s="47" customFormat="1">
      <c r="A1820" s="76"/>
      <c r="O1820" s="82"/>
      <c r="P1820" s="82"/>
      <c r="Q1820" s="82"/>
      <c r="R1820" s="82"/>
      <c r="S1820" s="82"/>
      <c r="T1820" s="82"/>
      <c r="U1820" s="82"/>
      <c r="V1820" s="82"/>
      <c r="W1820" s="82"/>
      <c r="X1820" s="82"/>
      <c r="Y1820" s="82"/>
      <c r="Z1820" s="82"/>
      <c r="AA1820" s="82"/>
      <c r="AB1820" s="82"/>
      <c r="AC1820" s="82"/>
      <c r="AD1820" s="82"/>
      <c r="AE1820" s="82"/>
      <c r="AF1820" s="82"/>
      <c r="AG1820" s="82"/>
      <c r="AH1820" s="82"/>
      <c r="AI1820" s="82"/>
      <c r="AJ1820" s="82"/>
      <c r="AK1820" s="82"/>
      <c r="AL1820" s="82"/>
      <c r="AM1820" s="82"/>
      <c r="AN1820" s="82"/>
      <c r="AO1820" s="82"/>
      <c r="AP1820" s="82"/>
      <c r="AQ1820" s="82"/>
      <c r="AR1820" s="82"/>
      <c r="AS1820" s="82"/>
      <c r="AT1820" s="82"/>
      <c r="AU1820" s="82"/>
    </row>
    <row r="1821" spans="1:47" s="47" customFormat="1">
      <c r="A1821" s="76"/>
      <c r="O1821" s="82"/>
      <c r="P1821" s="82"/>
      <c r="Q1821" s="82"/>
      <c r="R1821" s="82"/>
      <c r="S1821" s="82"/>
      <c r="T1821" s="82"/>
      <c r="U1821" s="82"/>
      <c r="V1821" s="82"/>
      <c r="W1821" s="82"/>
      <c r="X1821" s="82"/>
      <c r="Y1821" s="82"/>
      <c r="Z1821" s="82"/>
      <c r="AA1821" s="82"/>
      <c r="AB1821" s="82"/>
      <c r="AC1821" s="82"/>
      <c r="AD1821" s="82"/>
      <c r="AE1821" s="82"/>
      <c r="AF1821" s="82"/>
      <c r="AG1821" s="82"/>
      <c r="AH1821" s="82"/>
      <c r="AI1821" s="82"/>
      <c r="AJ1821" s="82"/>
      <c r="AK1821" s="82"/>
      <c r="AL1821" s="82"/>
      <c r="AM1821" s="82"/>
      <c r="AN1821" s="82"/>
      <c r="AO1821" s="82"/>
      <c r="AP1821" s="82"/>
      <c r="AQ1821" s="82"/>
      <c r="AR1821" s="82"/>
      <c r="AS1821" s="82"/>
      <c r="AT1821" s="82"/>
      <c r="AU1821" s="82"/>
    </row>
    <row r="1822" spans="1:47" s="47" customFormat="1">
      <c r="A1822" s="76"/>
      <c r="O1822" s="82"/>
      <c r="P1822" s="82"/>
      <c r="Q1822" s="82"/>
      <c r="R1822" s="82"/>
      <c r="S1822" s="82"/>
      <c r="T1822" s="82"/>
      <c r="U1822" s="82"/>
      <c r="V1822" s="82"/>
      <c r="W1822" s="82"/>
      <c r="X1822" s="82"/>
      <c r="Y1822" s="82"/>
      <c r="Z1822" s="82"/>
      <c r="AA1822" s="82"/>
      <c r="AB1822" s="82"/>
      <c r="AC1822" s="82"/>
      <c r="AD1822" s="82"/>
      <c r="AE1822" s="82"/>
      <c r="AF1822" s="82"/>
      <c r="AG1822" s="82"/>
      <c r="AH1822" s="82"/>
      <c r="AI1822" s="82"/>
      <c r="AJ1822" s="82"/>
      <c r="AK1822" s="82"/>
      <c r="AL1822" s="82"/>
      <c r="AM1822" s="82"/>
      <c r="AN1822" s="82"/>
      <c r="AO1822" s="82"/>
      <c r="AP1822" s="82"/>
      <c r="AQ1822" s="82"/>
      <c r="AR1822" s="82"/>
      <c r="AS1822" s="82"/>
      <c r="AT1822" s="82"/>
      <c r="AU1822" s="82"/>
    </row>
    <row r="1823" spans="1:47" s="47" customFormat="1">
      <c r="A1823" s="76"/>
      <c r="O1823" s="82"/>
      <c r="P1823" s="82"/>
      <c r="Q1823" s="82"/>
      <c r="R1823" s="82"/>
      <c r="S1823" s="82"/>
      <c r="T1823" s="82"/>
      <c r="U1823" s="82"/>
      <c r="V1823" s="82"/>
      <c r="W1823" s="82"/>
      <c r="X1823" s="82"/>
      <c r="Y1823" s="82"/>
      <c r="Z1823" s="82"/>
      <c r="AA1823" s="82"/>
      <c r="AB1823" s="82"/>
      <c r="AC1823" s="82"/>
      <c r="AD1823" s="82"/>
      <c r="AE1823" s="82"/>
      <c r="AF1823" s="82"/>
      <c r="AG1823" s="82"/>
      <c r="AH1823" s="82"/>
      <c r="AI1823" s="82"/>
      <c r="AJ1823" s="82"/>
      <c r="AK1823" s="82"/>
      <c r="AL1823" s="82"/>
      <c r="AM1823" s="82"/>
      <c r="AN1823" s="82"/>
      <c r="AO1823" s="82"/>
      <c r="AP1823" s="82"/>
      <c r="AQ1823" s="82"/>
      <c r="AR1823" s="82"/>
      <c r="AS1823" s="82"/>
      <c r="AT1823" s="82"/>
      <c r="AU1823" s="82"/>
    </row>
    <row r="1824" spans="1:47" s="47" customFormat="1">
      <c r="A1824" s="76"/>
      <c r="O1824" s="82"/>
      <c r="P1824" s="82"/>
      <c r="Q1824" s="82"/>
      <c r="R1824" s="82"/>
      <c r="S1824" s="82"/>
      <c r="T1824" s="82"/>
      <c r="U1824" s="82"/>
      <c r="V1824" s="82"/>
      <c r="W1824" s="82"/>
      <c r="X1824" s="82"/>
      <c r="Y1824" s="82"/>
      <c r="Z1824" s="82"/>
      <c r="AA1824" s="82"/>
      <c r="AB1824" s="82"/>
      <c r="AC1824" s="82"/>
      <c r="AD1824" s="82"/>
      <c r="AE1824" s="82"/>
      <c r="AF1824" s="82"/>
      <c r="AG1824" s="82"/>
      <c r="AH1824" s="82"/>
      <c r="AI1824" s="82"/>
      <c r="AJ1824" s="82"/>
      <c r="AK1824" s="82"/>
      <c r="AL1824" s="82"/>
      <c r="AM1824" s="82"/>
      <c r="AN1824" s="82"/>
      <c r="AO1824" s="82"/>
      <c r="AP1824" s="82"/>
      <c r="AQ1824" s="82"/>
      <c r="AR1824" s="82"/>
      <c r="AS1824" s="82"/>
      <c r="AT1824" s="82"/>
      <c r="AU1824" s="82"/>
    </row>
    <row r="1825" spans="1:47" s="47" customFormat="1">
      <c r="A1825" s="76"/>
      <c r="O1825" s="82"/>
      <c r="P1825" s="82"/>
      <c r="Q1825" s="82"/>
      <c r="R1825" s="82"/>
      <c r="S1825" s="82"/>
      <c r="T1825" s="82"/>
      <c r="U1825" s="82"/>
      <c r="V1825" s="82"/>
      <c r="W1825" s="82"/>
      <c r="X1825" s="82"/>
      <c r="Y1825" s="82"/>
      <c r="Z1825" s="82"/>
      <c r="AA1825" s="82"/>
      <c r="AB1825" s="82"/>
      <c r="AC1825" s="82"/>
      <c r="AD1825" s="82"/>
      <c r="AE1825" s="82"/>
      <c r="AF1825" s="82"/>
      <c r="AG1825" s="82"/>
      <c r="AH1825" s="82"/>
      <c r="AI1825" s="82"/>
      <c r="AJ1825" s="82"/>
      <c r="AK1825" s="82"/>
      <c r="AL1825" s="82"/>
      <c r="AM1825" s="82"/>
      <c r="AN1825" s="82"/>
      <c r="AO1825" s="82"/>
      <c r="AP1825" s="82"/>
      <c r="AQ1825" s="82"/>
      <c r="AR1825" s="82"/>
      <c r="AS1825" s="82"/>
      <c r="AT1825" s="82"/>
      <c r="AU1825" s="82"/>
    </row>
    <row r="1826" spans="1:47" s="47" customFormat="1">
      <c r="A1826" s="76"/>
      <c r="O1826" s="82"/>
      <c r="P1826" s="82"/>
      <c r="Q1826" s="82"/>
      <c r="R1826" s="82"/>
      <c r="S1826" s="82"/>
      <c r="T1826" s="82"/>
      <c r="U1826" s="82"/>
      <c r="V1826" s="82"/>
      <c r="W1826" s="82"/>
      <c r="X1826" s="82"/>
      <c r="Y1826" s="82"/>
      <c r="Z1826" s="82"/>
      <c r="AA1826" s="82"/>
      <c r="AB1826" s="82"/>
      <c r="AC1826" s="82"/>
      <c r="AD1826" s="82"/>
      <c r="AE1826" s="82"/>
      <c r="AF1826" s="82"/>
      <c r="AG1826" s="82"/>
      <c r="AH1826" s="82"/>
      <c r="AI1826" s="82"/>
      <c r="AJ1826" s="82"/>
      <c r="AK1826" s="82"/>
      <c r="AL1826" s="82"/>
      <c r="AM1826" s="82"/>
      <c r="AN1826" s="82"/>
      <c r="AO1826" s="82"/>
      <c r="AP1826" s="82"/>
      <c r="AQ1826" s="82"/>
      <c r="AR1826" s="82"/>
      <c r="AS1826" s="82"/>
      <c r="AT1826" s="82"/>
      <c r="AU1826" s="82"/>
    </row>
    <row r="1827" spans="1:47" s="47" customFormat="1">
      <c r="A1827" s="76"/>
      <c r="O1827" s="82"/>
      <c r="P1827" s="82"/>
      <c r="Q1827" s="82"/>
      <c r="R1827" s="82"/>
      <c r="S1827" s="82"/>
      <c r="T1827" s="82"/>
      <c r="U1827" s="82"/>
      <c r="V1827" s="82"/>
      <c r="W1827" s="82"/>
      <c r="X1827" s="82"/>
      <c r="Y1827" s="82"/>
      <c r="Z1827" s="82"/>
      <c r="AA1827" s="82"/>
      <c r="AB1827" s="82"/>
      <c r="AC1827" s="82"/>
      <c r="AD1827" s="82"/>
      <c r="AE1827" s="82"/>
      <c r="AF1827" s="82"/>
      <c r="AG1827" s="82"/>
      <c r="AH1827" s="82"/>
      <c r="AI1827" s="82"/>
      <c r="AJ1827" s="82"/>
      <c r="AK1827" s="82"/>
      <c r="AL1827" s="82"/>
      <c r="AM1827" s="82"/>
      <c r="AN1827" s="82"/>
      <c r="AO1827" s="82"/>
      <c r="AP1827" s="82"/>
      <c r="AQ1827" s="82"/>
      <c r="AR1827" s="82"/>
      <c r="AS1827" s="82"/>
      <c r="AT1827" s="82"/>
      <c r="AU1827" s="82"/>
    </row>
    <row r="1828" spans="1:47" s="47" customFormat="1">
      <c r="A1828" s="76"/>
      <c r="O1828" s="82"/>
      <c r="P1828" s="82"/>
      <c r="Q1828" s="82"/>
      <c r="R1828" s="82"/>
      <c r="S1828" s="82"/>
      <c r="T1828" s="82"/>
      <c r="U1828" s="82"/>
      <c r="V1828" s="82"/>
      <c r="W1828" s="82"/>
      <c r="X1828" s="82"/>
      <c r="Y1828" s="82"/>
      <c r="Z1828" s="82"/>
      <c r="AA1828" s="82"/>
      <c r="AB1828" s="82"/>
      <c r="AC1828" s="82"/>
      <c r="AD1828" s="82"/>
      <c r="AE1828" s="82"/>
      <c r="AF1828" s="82"/>
      <c r="AG1828" s="82"/>
      <c r="AH1828" s="82"/>
      <c r="AI1828" s="82"/>
      <c r="AJ1828" s="82"/>
      <c r="AK1828" s="82"/>
      <c r="AL1828" s="82"/>
      <c r="AM1828" s="82"/>
      <c r="AN1828" s="82"/>
      <c r="AO1828" s="82"/>
      <c r="AP1828" s="82"/>
      <c r="AQ1828" s="82"/>
      <c r="AR1828" s="82"/>
      <c r="AS1828" s="82"/>
      <c r="AT1828" s="82"/>
      <c r="AU1828" s="82"/>
    </row>
    <row r="1829" spans="1:47" s="47" customFormat="1">
      <c r="A1829" s="76"/>
      <c r="O1829" s="82"/>
      <c r="P1829" s="82"/>
      <c r="Q1829" s="82"/>
      <c r="R1829" s="82"/>
      <c r="S1829" s="82"/>
      <c r="T1829" s="82"/>
      <c r="U1829" s="82"/>
      <c r="V1829" s="82"/>
      <c r="W1829" s="82"/>
      <c r="X1829" s="82"/>
      <c r="Y1829" s="82"/>
      <c r="Z1829" s="82"/>
      <c r="AA1829" s="82"/>
      <c r="AB1829" s="82"/>
      <c r="AC1829" s="82"/>
      <c r="AD1829" s="82"/>
      <c r="AE1829" s="82"/>
      <c r="AF1829" s="82"/>
      <c r="AG1829" s="82"/>
      <c r="AH1829" s="82"/>
      <c r="AI1829" s="82"/>
      <c r="AJ1829" s="82"/>
      <c r="AK1829" s="82"/>
      <c r="AL1829" s="82"/>
      <c r="AM1829" s="82"/>
      <c r="AN1829" s="82"/>
      <c r="AO1829" s="82"/>
      <c r="AP1829" s="82"/>
      <c r="AQ1829" s="82"/>
      <c r="AR1829" s="82"/>
      <c r="AS1829" s="82"/>
      <c r="AT1829" s="82"/>
      <c r="AU1829" s="82"/>
    </row>
    <row r="1830" spans="1:47" s="47" customFormat="1">
      <c r="A1830" s="76"/>
      <c r="O1830" s="82"/>
      <c r="P1830" s="82"/>
      <c r="Q1830" s="82"/>
      <c r="R1830" s="82"/>
      <c r="S1830" s="82"/>
      <c r="T1830" s="82"/>
      <c r="U1830" s="82"/>
      <c r="V1830" s="82"/>
      <c r="W1830" s="82"/>
      <c r="X1830" s="82"/>
      <c r="Y1830" s="82"/>
      <c r="Z1830" s="82"/>
      <c r="AA1830" s="82"/>
      <c r="AB1830" s="82"/>
      <c r="AC1830" s="82"/>
      <c r="AD1830" s="82"/>
      <c r="AE1830" s="82"/>
      <c r="AF1830" s="82"/>
      <c r="AG1830" s="82"/>
      <c r="AH1830" s="82"/>
      <c r="AI1830" s="82"/>
      <c r="AJ1830" s="82"/>
      <c r="AK1830" s="82"/>
      <c r="AL1830" s="82"/>
      <c r="AM1830" s="82"/>
      <c r="AN1830" s="82"/>
      <c r="AO1830" s="82"/>
      <c r="AP1830" s="82"/>
      <c r="AQ1830" s="82"/>
      <c r="AR1830" s="82"/>
      <c r="AS1830" s="82"/>
      <c r="AT1830" s="82"/>
      <c r="AU1830" s="82"/>
    </row>
    <row r="1831" spans="1:47" s="47" customFormat="1">
      <c r="A1831" s="76"/>
      <c r="O1831" s="82"/>
      <c r="P1831" s="82"/>
      <c r="Q1831" s="82"/>
      <c r="R1831" s="82"/>
      <c r="S1831" s="82"/>
      <c r="T1831" s="82"/>
      <c r="U1831" s="82"/>
      <c r="V1831" s="82"/>
      <c r="W1831" s="82"/>
      <c r="X1831" s="82"/>
      <c r="Y1831" s="82"/>
      <c r="Z1831" s="82"/>
      <c r="AA1831" s="82"/>
      <c r="AB1831" s="82"/>
      <c r="AC1831" s="82"/>
      <c r="AD1831" s="82"/>
      <c r="AE1831" s="82"/>
      <c r="AF1831" s="82"/>
      <c r="AG1831" s="82"/>
      <c r="AH1831" s="82"/>
      <c r="AI1831" s="82"/>
      <c r="AJ1831" s="82"/>
      <c r="AK1831" s="82"/>
      <c r="AL1831" s="82"/>
      <c r="AM1831" s="82"/>
      <c r="AN1831" s="82"/>
      <c r="AO1831" s="82"/>
      <c r="AP1831" s="82"/>
      <c r="AQ1831" s="82"/>
      <c r="AR1831" s="82"/>
      <c r="AS1831" s="82"/>
      <c r="AT1831" s="82"/>
      <c r="AU1831" s="82"/>
    </row>
    <row r="1832" spans="1:47" s="47" customFormat="1">
      <c r="A1832" s="76"/>
      <c r="O1832" s="82"/>
      <c r="P1832" s="82"/>
      <c r="Q1832" s="82"/>
      <c r="R1832" s="82"/>
      <c r="S1832" s="82"/>
      <c r="T1832" s="82"/>
      <c r="U1832" s="82"/>
      <c r="V1832" s="82"/>
      <c r="W1832" s="82"/>
      <c r="X1832" s="82"/>
      <c r="Y1832" s="82"/>
      <c r="Z1832" s="82"/>
      <c r="AA1832" s="82"/>
      <c r="AB1832" s="82"/>
      <c r="AC1832" s="82"/>
      <c r="AD1832" s="82"/>
      <c r="AE1832" s="82"/>
      <c r="AF1832" s="82"/>
      <c r="AG1832" s="82"/>
      <c r="AH1832" s="82"/>
      <c r="AI1832" s="82"/>
      <c r="AJ1832" s="82"/>
      <c r="AK1832" s="82"/>
      <c r="AL1832" s="82"/>
      <c r="AM1832" s="82"/>
      <c r="AN1832" s="82"/>
      <c r="AO1832" s="82"/>
      <c r="AP1832" s="82"/>
      <c r="AQ1832" s="82"/>
      <c r="AR1832" s="82"/>
      <c r="AS1832" s="82"/>
      <c r="AT1832" s="82"/>
      <c r="AU1832" s="82"/>
    </row>
    <row r="1833" spans="1:47" s="47" customFormat="1">
      <c r="A1833" s="76"/>
      <c r="O1833" s="82"/>
      <c r="P1833" s="82"/>
      <c r="Q1833" s="82"/>
      <c r="R1833" s="82"/>
      <c r="S1833" s="82"/>
      <c r="T1833" s="82"/>
      <c r="U1833" s="82"/>
      <c r="V1833" s="82"/>
      <c r="W1833" s="82"/>
      <c r="X1833" s="82"/>
      <c r="Y1833" s="82"/>
      <c r="Z1833" s="82"/>
      <c r="AA1833" s="82"/>
      <c r="AB1833" s="82"/>
      <c r="AC1833" s="82"/>
      <c r="AD1833" s="82"/>
      <c r="AE1833" s="82"/>
      <c r="AF1833" s="82"/>
      <c r="AG1833" s="82"/>
      <c r="AH1833" s="82"/>
      <c r="AI1833" s="82"/>
      <c r="AJ1833" s="82"/>
      <c r="AK1833" s="82"/>
      <c r="AL1833" s="82"/>
      <c r="AM1833" s="82"/>
      <c r="AN1833" s="82"/>
      <c r="AO1833" s="82"/>
      <c r="AP1833" s="82"/>
      <c r="AQ1833" s="82"/>
      <c r="AR1833" s="82"/>
      <c r="AS1833" s="82"/>
      <c r="AT1833" s="82"/>
      <c r="AU1833" s="82"/>
    </row>
    <row r="1834" spans="1:47" s="47" customFormat="1">
      <c r="A1834" s="76"/>
      <c r="O1834" s="82"/>
      <c r="P1834" s="82"/>
      <c r="Q1834" s="82"/>
      <c r="R1834" s="82"/>
      <c r="S1834" s="82"/>
      <c r="T1834" s="82"/>
      <c r="U1834" s="82"/>
      <c r="V1834" s="82"/>
      <c r="W1834" s="82"/>
      <c r="X1834" s="82"/>
      <c r="Y1834" s="82"/>
      <c r="Z1834" s="82"/>
      <c r="AA1834" s="82"/>
      <c r="AB1834" s="82"/>
      <c r="AC1834" s="82"/>
      <c r="AD1834" s="82"/>
      <c r="AE1834" s="82"/>
      <c r="AF1834" s="82"/>
      <c r="AG1834" s="82"/>
      <c r="AH1834" s="82"/>
      <c r="AI1834" s="82"/>
      <c r="AJ1834" s="82"/>
      <c r="AK1834" s="82"/>
      <c r="AL1834" s="82"/>
      <c r="AM1834" s="82"/>
      <c r="AN1834" s="82"/>
      <c r="AO1834" s="82"/>
      <c r="AP1834" s="82"/>
      <c r="AQ1834" s="82"/>
      <c r="AR1834" s="82"/>
      <c r="AS1834" s="82"/>
      <c r="AT1834" s="82"/>
      <c r="AU1834" s="82"/>
    </row>
    <row r="1835" spans="1:47" s="47" customFormat="1">
      <c r="A1835" s="76"/>
      <c r="O1835" s="82"/>
      <c r="P1835" s="82"/>
      <c r="Q1835" s="82"/>
      <c r="R1835" s="82"/>
      <c r="S1835" s="82"/>
      <c r="T1835" s="82"/>
      <c r="U1835" s="82"/>
      <c r="V1835" s="82"/>
      <c r="W1835" s="82"/>
      <c r="X1835" s="82"/>
      <c r="Y1835" s="82"/>
      <c r="Z1835" s="82"/>
      <c r="AA1835" s="82"/>
      <c r="AB1835" s="82"/>
      <c r="AC1835" s="82"/>
      <c r="AD1835" s="82"/>
      <c r="AE1835" s="82"/>
      <c r="AF1835" s="82"/>
      <c r="AG1835" s="82"/>
      <c r="AH1835" s="82"/>
      <c r="AI1835" s="82"/>
      <c r="AJ1835" s="82"/>
      <c r="AK1835" s="82"/>
      <c r="AL1835" s="82"/>
      <c r="AM1835" s="82"/>
      <c r="AN1835" s="82"/>
      <c r="AO1835" s="82"/>
      <c r="AP1835" s="82"/>
      <c r="AQ1835" s="82"/>
      <c r="AR1835" s="82"/>
      <c r="AS1835" s="82"/>
      <c r="AT1835" s="82"/>
      <c r="AU1835" s="82"/>
    </row>
    <row r="1836" spans="1:47" s="47" customFormat="1">
      <c r="A1836" s="76"/>
      <c r="O1836" s="82"/>
      <c r="P1836" s="82"/>
      <c r="Q1836" s="82"/>
      <c r="R1836" s="82"/>
      <c r="S1836" s="82"/>
      <c r="T1836" s="82"/>
      <c r="U1836" s="82"/>
      <c r="V1836" s="82"/>
      <c r="W1836" s="82"/>
      <c r="X1836" s="82"/>
      <c r="Y1836" s="82"/>
      <c r="Z1836" s="82"/>
      <c r="AA1836" s="82"/>
      <c r="AB1836" s="82"/>
      <c r="AC1836" s="82"/>
      <c r="AD1836" s="82"/>
      <c r="AE1836" s="82"/>
      <c r="AF1836" s="82"/>
      <c r="AG1836" s="82"/>
      <c r="AH1836" s="82"/>
      <c r="AI1836" s="82"/>
      <c r="AJ1836" s="82"/>
      <c r="AK1836" s="82"/>
      <c r="AL1836" s="82"/>
      <c r="AM1836" s="82"/>
      <c r="AN1836" s="82"/>
      <c r="AO1836" s="82"/>
      <c r="AP1836" s="82"/>
      <c r="AQ1836" s="82"/>
      <c r="AR1836" s="82"/>
      <c r="AS1836" s="82"/>
      <c r="AT1836" s="82"/>
      <c r="AU1836" s="82"/>
    </row>
    <row r="1837" spans="1:47" s="47" customFormat="1">
      <c r="A1837" s="76"/>
      <c r="O1837" s="82"/>
      <c r="P1837" s="82"/>
      <c r="Q1837" s="82"/>
      <c r="R1837" s="82"/>
      <c r="S1837" s="82"/>
      <c r="T1837" s="82"/>
      <c r="U1837" s="82"/>
      <c r="V1837" s="82"/>
      <c r="W1837" s="82"/>
      <c r="X1837" s="82"/>
      <c r="Y1837" s="82"/>
      <c r="Z1837" s="82"/>
      <c r="AA1837" s="82"/>
      <c r="AB1837" s="82"/>
      <c r="AC1837" s="82"/>
      <c r="AD1837" s="82"/>
      <c r="AE1837" s="82"/>
      <c r="AF1837" s="82"/>
      <c r="AG1837" s="82"/>
      <c r="AH1837" s="82"/>
      <c r="AI1837" s="82"/>
      <c r="AJ1837" s="82"/>
      <c r="AK1837" s="82"/>
      <c r="AL1837" s="82"/>
      <c r="AM1837" s="82"/>
      <c r="AN1837" s="82"/>
      <c r="AO1837" s="82"/>
      <c r="AP1837" s="82"/>
      <c r="AQ1837" s="82"/>
      <c r="AR1837" s="82"/>
      <c r="AS1837" s="82"/>
      <c r="AT1837" s="82"/>
      <c r="AU1837" s="82"/>
    </row>
    <row r="1838" spans="1:47" s="47" customFormat="1">
      <c r="A1838" s="76"/>
      <c r="O1838" s="82"/>
      <c r="P1838" s="82"/>
      <c r="Q1838" s="82"/>
      <c r="R1838" s="82"/>
      <c r="S1838" s="82"/>
      <c r="T1838" s="82"/>
      <c r="U1838" s="82"/>
      <c r="V1838" s="82"/>
      <c r="W1838" s="82"/>
      <c r="X1838" s="82"/>
      <c r="Y1838" s="82"/>
      <c r="Z1838" s="82"/>
      <c r="AA1838" s="82"/>
      <c r="AB1838" s="82"/>
      <c r="AC1838" s="82"/>
      <c r="AD1838" s="82"/>
      <c r="AE1838" s="82"/>
      <c r="AF1838" s="82"/>
      <c r="AG1838" s="82"/>
      <c r="AH1838" s="82"/>
      <c r="AI1838" s="82"/>
      <c r="AJ1838" s="82"/>
      <c r="AK1838" s="82"/>
      <c r="AL1838" s="82"/>
      <c r="AM1838" s="82"/>
      <c r="AN1838" s="82"/>
      <c r="AO1838" s="82"/>
      <c r="AP1838" s="82"/>
      <c r="AQ1838" s="82"/>
      <c r="AR1838" s="82"/>
      <c r="AS1838" s="82"/>
      <c r="AT1838" s="82"/>
      <c r="AU1838" s="82"/>
    </row>
    <row r="1839" spans="1:47" s="47" customFormat="1">
      <c r="A1839" s="76"/>
      <c r="O1839" s="82"/>
      <c r="P1839" s="82"/>
      <c r="Q1839" s="82"/>
      <c r="R1839" s="82"/>
      <c r="S1839" s="82"/>
      <c r="T1839" s="82"/>
      <c r="U1839" s="82"/>
      <c r="V1839" s="82"/>
      <c r="W1839" s="82"/>
      <c r="X1839" s="82"/>
      <c r="Y1839" s="82"/>
      <c r="Z1839" s="82"/>
      <c r="AA1839" s="82"/>
      <c r="AB1839" s="82"/>
      <c r="AC1839" s="82"/>
      <c r="AD1839" s="82"/>
      <c r="AE1839" s="82"/>
      <c r="AF1839" s="82"/>
      <c r="AG1839" s="82"/>
      <c r="AH1839" s="82"/>
      <c r="AI1839" s="82"/>
      <c r="AJ1839" s="82"/>
      <c r="AK1839" s="82"/>
      <c r="AL1839" s="82"/>
      <c r="AM1839" s="82"/>
      <c r="AN1839" s="82"/>
      <c r="AO1839" s="82"/>
      <c r="AP1839" s="82"/>
      <c r="AQ1839" s="82"/>
      <c r="AR1839" s="82"/>
      <c r="AS1839" s="82"/>
      <c r="AT1839" s="82"/>
      <c r="AU1839" s="82"/>
    </row>
    <row r="1840" spans="1:47" s="47" customFormat="1">
      <c r="A1840" s="76"/>
      <c r="O1840" s="82"/>
      <c r="P1840" s="82"/>
      <c r="Q1840" s="82"/>
      <c r="R1840" s="82"/>
      <c r="S1840" s="82"/>
      <c r="T1840" s="82"/>
      <c r="U1840" s="82"/>
      <c r="V1840" s="82"/>
      <c r="W1840" s="82"/>
      <c r="X1840" s="82"/>
      <c r="Y1840" s="82"/>
      <c r="Z1840" s="82"/>
      <c r="AA1840" s="82"/>
      <c r="AB1840" s="82"/>
      <c r="AC1840" s="82"/>
      <c r="AD1840" s="82"/>
      <c r="AE1840" s="82"/>
      <c r="AF1840" s="82"/>
      <c r="AG1840" s="82"/>
      <c r="AH1840" s="82"/>
      <c r="AI1840" s="82"/>
      <c r="AJ1840" s="82"/>
      <c r="AK1840" s="82"/>
      <c r="AL1840" s="82"/>
      <c r="AM1840" s="82"/>
      <c r="AN1840" s="82"/>
      <c r="AO1840" s="82"/>
      <c r="AP1840" s="82"/>
      <c r="AQ1840" s="82"/>
      <c r="AR1840" s="82"/>
      <c r="AS1840" s="82"/>
      <c r="AT1840" s="82"/>
      <c r="AU1840" s="82"/>
    </row>
    <row r="1841" spans="1:47" s="47" customFormat="1">
      <c r="A1841" s="76"/>
      <c r="O1841" s="82"/>
      <c r="P1841" s="82"/>
      <c r="Q1841" s="82"/>
      <c r="R1841" s="82"/>
      <c r="S1841" s="82"/>
      <c r="T1841" s="82"/>
      <c r="U1841" s="82"/>
      <c r="V1841" s="82"/>
      <c r="W1841" s="82"/>
      <c r="X1841" s="82"/>
      <c r="Y1841" s="82"/>
      <c r="Z1841" s="82"/>
      <c r="AA1841" s="82"/>
      <c r="AB1841" s="82"/>
      <c r="AC1841" s="82"/>
      <c r="AD1841" s="82"/>
      <c r="AE1841" s="82"/>
      <c r="AF1841" s="82"/>
      <c r="AG1841" s="82"/>
      <c r="AH1841" s="82"/>
      <c r="AI1841" s="82"/>
      <c r="AJ1841" s="82"/>
      <c r="AK1841" s="82"/>
      <c r="AL1841" s="82"/>
      <c r="AM1841" s="82"/>
      <c r="AN1841" s="82"/>
      <c r="AO1841" s="82"/>
      <c r="AP1841" s="82"/>
      <c r="AQ1841" s="82"/>
      <c r="AR1841" s="82"/>
      <c r="AS1841" s="82"/>
      <c r="AT1841" s="82"/>
      <c r="AU1841" s="82"/>
    </row>
    <row r="1842" spans="1:47" s="47" customFormat="1">
      <c r="A1842" s="76"/>
      <c r="O1842" s="82"/>
      <c r="P1842" s="82"/>
      <c r="Q1842" s="82"/>
      <c r="R1842" s="82"/>
      <c r="S1842" s="82"/>
      <c r="T1842" s="82"/>
      <c r="U1842" s="82"/>
      <c r="V1842" s="82"/>
      <c r="W1842" s="82"/>
      <c r="X1842" s="82"/>
      <c r="Y1842" s="82"/>
      <c r="Z1842" s="82"/>
      <c r="AA1842" s="82"/>
      <c r="AB1842" s="82"/>
      <c r="AC1842" s="82"/>
      <c r="AD1842" s="82"/>
      <c r="AE1842" s="82"/>
      <c r="AF1842" s="82"/>
      <c r="AG1842" s="82"/>
      <c r="AH1842" s="82"/>
      <c r="AI1842" s="82"/>
      <c r="AJ1842" s="82"/>
      <c r="AK1842" s="82"/>
      <c r="AL1842" s="82"/>
      <c r="AM1842" s="82"/>
      <c r="AN1842" s="82"/>
      <c r="AO1842" s="82"/>
      <c r="AP1842" s="82"/>
      <c r="AQ1842" s="82"/>
      <c r="AR1842" s="82"/>
      <c r="AS1842" s="82"/>
      <c r="AT1842" s="82"/>
      <c r="AU1842" s="82"/>
    </row>
    <row r="1843" spans="1:47" s="47" customFormat="1">
      <c r="A1843" s="76"/>
      <c r="O1843" s="82"/>
      <c r="P1843" s="82"/>
      <c r="Q1843" s="82"/>
      <c r="R1843" s="82"/>
      <c r="S1843" s="82"/>
      <c r="T1843" s="82"/>
      <c r="U1843" s="82"/>
      <c r="V1843" s="82"/>
      <c r="W1843" s="82"/>
      <c r="X1843" s="82"/>
      <c r="Y1843" s="82"/>
      <c r="Z1843" s="82"/>
      <c r="AA1843" s="82"/>
      <c r="AB1843" s="82"/>
      <c r="AC1843" s="82"/>
      <c r="AD1843" s="82"/>
      <c r="AE1843" s="82"/>
      <c r="AF1843" s="82"/>
      <c r="AG1843" s="82"/>
      <c r="AH1843" s="82"/>
      <c r="AI1843" s="82"/>
      <c r="AJ1843" s="82"/>
      <c r="AK1843" s="82"/>
      <c r="AL1843" s="82"/>
      <c r="AM1843" s="82"/>
      <c r="AN1843" s="82"/>
      <c r="AO1843" s="82"/>
      <c r="AP1843" s="82"/>
      <c r="AQ1843" s="82"/>
      <c r="AR1843" s="82"/>
      <c r="AS1843" s="82"/>
      <c r="AT1843" s="82"/>
      <c r="AU1843" s="82"/>
    </row>
    <row r="1844" spans="1:47" s="47" customFormat="1">
      <c r="A1844" s="76"/>
      <c r="O1844" s="82"/>
      <c r="P1844" s="82"/>
      <c r="Q1844" s="82"/>
      <c r="R1844" s="82"/>
      <c r="S1844" s="82"/>
      <c r="T1844" s="82"/>
      <c r="U1844" s="82"/>
      <c r="V1844" s="82"/>
      <c r="W1844" s="82"/>
      <c r="X1844" s="82"/>
      <c r="Y1844" s="82"/>
      <c r="Z1844" s="82"/>
      <c r="AA1844" s="82"/>
      <c r="AB1844" s="82"/>
      <c r="AC1844" s="82"/>
      <c r="AD1844" s="82"/>
      <c r="AE1844" s="82"/>
      <c r="AF1844" s="82"/>
      <c r="AG1844" s="82"/>
      <c r="AH1844" s="82"/>
      <c r="AI1844" s="82"/>
      <c r="AJ1844" s="82"/>
      <c r="AK1844" s="82"/>
      <c r="AL1844" s="82"/>
      <c r="AM1844" s="82"/>
      <c r="AN1844" s="82"/>
      <c r="AO1844" s="82"/>
      <c r="AP1844" s="82"/>
      <c r="AQ1844" s="82"/>
      <c r="AR1844" s="82"/>
      <c r="AS1844" s="82"/>
      <c r="AT1844" s="82"/>
      <c r="AU1844" s="82"/>
    </row>
    <row r="1845" spans="1:47" s="47" customFormat="1">
      <c r="A1845" s="76"/>
      <c r="O1845" s="82"/>
      <c r="P1845" s="82"/>
      <c r="Q1845" s="82"/>
      <c r="R1845" s="82"/>
      <c r="S1845" s="82"/>
      <c r="T1845" s="82"/>
      <c r="U1845" s="82"/>
      <c r="V1845" s="82"/>
      <c r="W1845" s="82"/>
      <c r="X1845" s="82"/>
      <c r="Y1845" s="82"/>
      <c r="Z1845" s="82"/>
      <c r="AA1845" s="82"/>
      <c r="AB1845" s="82"/>
      <c r="AC1845" s="82"/>
      <c r="AD1845" s="82"/>
      <c r="AE1845" s="82"/>
      <c r="AF1845" s="82"/>
      <c r="AG1845" s="82"/>
      <c r="AH1845" s="82"/>
      <c r="AI1845" s="82"/>
      <c r="AJ1845" s="82"/>
      <c r="AK1845" s="82"/>
      <c r="AL1845" s="82"/>
      <c r="AM1845" s="82"/>
      <c r="AN1845" s="82"/>
      <c r="AO1845" s="82"/>
      <c r="AP1845" s="82"/>
      <c r="AQ1845" s="82"/>
      <c r="AR1845" s="82"/>
      <c r="AS1845" s="82"/>
      <c r="AT1845" s="82"/>
      <c r="AU1845" s="82"/>
    </row>
    <row r="1846" spans="1:47" s="47" customFormat="1">
      <c r="A1846" s="76"/>
      <c r="O1846" s="82"/>
      <c r="P1846" s="82"/>
      <c r="Q1846" s="82"/>
      <c r="R1846" s="82"/>
      <c r="S1846" s="82"/>
      <c r="T1846" s="82"/>
      <c r="U1846" s="82"/>
      <c r="V1846" s="82"/>
      <c r="W1846" s="82"/>
      <c r="X1846" s="82"/>
      <c r="Y1846" s="82"/>
      <c r="Z1846" s="82"/>
      <c r="AA1846" s="82"/>
      <c r="AB1846" s="82"/>
      <c r="AC1846" s="82"/>
      <c r="AD1846" s="82"/>
      <c r="AE1846" s="82"/>
      <c r="AF1846" s="82"/>
      <c r="AG1846" s="82"/>
      <c r="AH1846" s="82"/>
      <c r="AI1846" s="82"/>
      <c r="AJ1846" s="82"/>
      <c r="AK1846" s="82"/>
      <c r="AL1846" s="82"/>
      <c r="AM1846" s="82"/>
      <c r="AN1846" s="82"/>
      <c r="AO1846" s="82"/>
      <c r="AP1846" s="82"/>
      <c r="AQ1846" s="82"/>
      <c r="AR1846" s="82"/>
      <c r="AS1846" s="82"/>
      <c r="AT1846" s="82"/>
      <c r="AU1846" s="82"/>
    </row>
    <row r="1847" spans="1:47" s="47" customFormat="1">
      <c r="A1847" s="76"/>
      <c r="O1847" s="82"/>
      <c r="P1847" s="82"/>
      <c r="Q1847" s="82"/>
      <c r="R1847" s="82"/>
      <c r="S1847" s="82"/>
      <c r="T1847" s="82"/>
      <c r="U1847" s="82"/>
      <c r="V1847" s="82"/>
      <c r="W1847" s="82"/>
      <c r="X1847" s="82"/>
      <c r="Y1847" s="82"/>
      <c r="Z1847" s="82"/>
      <c r="AA1847" s="82"/>
      <c r="AB1847" s="82"/>
      <c r="AC1847" s="82"/>
      <c r="AD1847" s="82"/>
      <c r="AE1847" s="82"/>
      <c r="AF1847" s="82"/>
      <c r="AG1847" s="82"/>
      <c r="AH1847" s="82"/>
      <c r="AI1847" s="82"/>
      <c r="AJ1847" s="82"/>
      <c r="AK1847" s="82"/>
      <c r="AL1847" s="82"/>
      <c r="AM1847" s="82"/>
      <c r="AN1847" s="82"/>
      <c r="AO1847" s="82"/>
      <c r="AP1847" s="82"/>
      <c r="AQ1847" s="82"/>
      <c r="AR1847" s="82"/>
      <c r="AS1847" s="82"/>
      <c r="AT1847" s="82"/>
      <c r="AU1847" s="82"/>
    </row>
    <row r="1848" spans="1:47" s="47" customFormat="1">
      <c r="A1848" s="76"/>
      <c r="O1848" s="82"/>
      <c r="P1848" s="82"/>
      <c r="Q1848" s="82"/>
      <c r="R1848" s="82"/>
      <c r="S1848" s="82"/>
      <c r="T1848" s="82"/>
      <c r="U1848" s="82"/>
      <c r="V1848" s="82"/>
      <c r="W1848" s="82"/>
      <c r="X1848" s="82"/>
      <c r="Y1848" s="82"/>
      <c r="Z1848" s="82"/>
      <c r="AA1848" s="82"/>
      <c r="AB1848" s="82"/>
      <c r="AC1848" s="82"/>
      <c r="AD1848" s="82"/>
      <c r="AE1848" s="82"/>
      <c r="AF1848" s="82"/>
      <c r="AG1848" s="82"/>
      <c r="AH1848" s="82"/>
      <c r="AI1848" s="82"/>
      <c r="AJ1848" s="82"/>
      <c r="AK1848" s="82"/>
      <c r="AL1848" s="82"/>
      <c r="AM1848" s="82"/>
      <c r="AN1848" s="82"/>
      <c r="AO1848" s="82"/>
      <c r="AP1848" s="82"/>
      <c r="AQ1848" s="82"/>
      <c r="AR1848" s="82"/>
      <c r="AS1848" s="82"/>
      <c r="AT1848" s="82"/>
      <c r="AU1848" s="82"/>
    </row>
    <row r="1849" spans="1:47" s="47" customFormat="1">
      <c r="A1849" s="76"/>
      <c r="O1849" s="82"/>
      <c r="P1849" s="82"/>
      <c r="Q1849" s="82"/>
      <c r="R1849" s="82"/>
      <c r="S1849" s="82"/>
      <c r="T1849" s="82"/>
      <c r="U1849" s="82"/>
      <c r="V1849" s="82"/>
      <c r="W1849" s="82"/>
      <c r="X1849" s="82"/>
      <c r="Y1849" s="82"/>
      <c r="Z1849" s="82"/>
      <c r="AA1849" s="82"/>
      <c r="AB1849" s="82"/>
      <c r="AC1849" s="82"/>
      <c r="AD1849" s="82"/>
      <c r="AE1849" s="82"/>
      <c r="AF1849" s="82"/>
      <c r="AG1849" s="82"/>
      <c r="AH1849" s="82"/>
      <c r="AI1849" s="82"/>
      <c r="AJ1849" s="82"/>
      <c r="AK1849" s="82"/>
      <c r="AL1849" s="82"/>
      <c r="AM1849" s="82"/>
      <c r="AN1849" s="82"/>
      <c r="AO1849" s="82"/>
      <c r="AP1849" s="82"/>
      <c r="AQ1849" s="82"/>
      <c r="AR1849" s="82"/>
      <c r="AS1849" s="82"/>
      <c r="AT1849" s="82"/>
      <c r="AU1849" s="82"/>
    </row>
    <row r="1850" spans="1:47" s="47" customFormat="1">
      <c r="A1850" s="76"/>
      <c r="O1850" s="82"/>
      <c r="P1850" s="82"/>
      <c r="Q1850" s="82"/>
      <c r="R1850" s="82"/>
      <c r="S1850" s="82"/>
      <c r="T1850" s="82"/>
      <c r="U1850" s="82"/>
      <c r="V1850" s="82"/>
      <c r="W1850" s="82"/>
      <c r="X1850" s="82"/>
      <c r="Y1850" s="82"/>
      <c r="Z1850" s="82"/>
      <c r="AA1850" s="82"/>
      <c r="AB1850" s="82"/>
      <c r="AC1850" s="82"/>
      <c r="AD1850" s="82"/>
      <c r="AE1850" s="82"/>
      <c r="AF1850" s="82"/>
      <c r="AG1850" s="82"/>
      <c r="AH1850" s="82"/>
      <c r="AI1850" s="82"/>
      <c r="AJ1850" s="82"/>
      <c r="AK1850" s="82"/>
      <c r="AL1850" s="82"/>
      <c r="AM1850" s="82"/>
      <c r="AN1850" s="82"/>
      <c r="AO1850" s="82"/>
      <c r="AP1850" s="82"/>
      <c r="AQ1850" s="82"/>
      <c r="AR1850" s="82"/>
      <c r="AS1850" s="82"/>
      <c r="AT1850" s="82"/>
      <c r="AU1850" s="82"/>
    </row>
    <row r="1851" spans="1:47" s="47" customFormat="1">
      <c r="A1851" s="76"/>
      <c r="O1851" s="82"/>
      <c r="P1851" s="82"/>
      <c r="Q1851" s="82"/>
      <c r="R1851" s="82"/>
      <c r="S1851" s="82"/>
      <c r="T1851" s="82"/>
      <c r="U1851" s="82"/>
      <c r="V1851" s="82"/>
      <c r="W1851" s="82"/>
      <c r="X1851" s="82"/>
      <c r="Y1851" s="82"/>
      <c r="Z1851" s="82"/>
      <c r="AA1851" s="82"/>
      <c r="AB1851" s="82"/>
      <c r="AC1851" s="82"/>
      <c r="AD1851" s="82"/>
      <c r="AE1851" s="82"/>
      <c r="AF1851" s="82"/>
      <c r="AG1851" s="82"/>
      <c r="AH1851" s="82"/>
      <c r="AI1851" s="82"/>
      <c r="AJ1851" s="82"/>
      <c r="AK1851" s="82"/>
      <c r="AL1851" s="82"/>
      <c r="AM1851" s="82"/>
      <c r="AN1851" s="82"/>
      <c r="AO1851" s="82"/>
      <c r="AP1851" s="82"/>
      <c r="AQ1851" s="82"/>
      <c r="AR1851" s="82"/>
      <c r="AS1851" s="82"/>
      <c r="AT1851" s="82"/>
      <c r="AU1851" s="82"/>
    </row>
    <row r="1852" spans="1:47" s="47" customFormat="1">
      <c r="A1852" s="76"/>
      <c r="O1852" s="82"/>
      <c r="P1852" s="82"/>
      <c r="Q1852" s="82"/>
      <c r="R1852" s="82"/>
      <c r="S1852" s="82"/>
      <c r="T1852" s="82"/>
      <c r="U1852" s="82"/>
      <c r="V1852" s="82"/>
      <c r="W1852" s="82"/>
      <c r="X1852" s="82"/>
      <c r="Y1852" s="82"/>
      <c r="Z1852" s="82"/>
      <c r="AA1852" s="82"/>
      <c r="AB1852" s="82"/>
      <c r="AC1852" s="82"/>
      <c r="AD1852" s="82"/>
      <c r="AE1852" s="82"/>
      <c r="AF1852" s="82"/>
      <c r="AG1852" s="82"/>
      <c r="AH1852" s="82"/>
      <c r="AI1852" s="82"/>
      <c r="AJ1852" s="82"/>
      <c r="AK1852" s="82"/>
      <c r="AL1852" s="82"/>
      <c r="AM1852" s="82"/>
      <c r="AN1852" s="82"/>
      <c r="AO1852" s="82"/>
      <c r="AP1852" s="82"/>
      <c r="AQ1852" s="82"/>
      <c r="AR1852" s="82"/>
      <c r="AS1852" s="82"/>
      <c r="AT1852" s="82"/>
      <c r="AU1852" s="82"/>
    </row>
    <row r="1853" spans="1:47" s="47" customFormat="1">
      <c r="A1853" s="76"/>
      <c r="O1853" s="82"/>
      <c r="P1853" s="82"/>
      <c r="Q1853" s="82"/>
      <c r="R1853" s="82"/>
      <c r="S1853" s="82"/>
      <c r="T1853" s="82"/>
      <c r="U1853" s="82"/>
      <c r="V1853" s="82"/>
      <c r="W1853" s="82"/>
      <c r="X1853" s="82"/>
      <c r="Y1853" s="82"/>
      <c r="Z1853" s="82"/>
      <c r="AA1853" s="82"/>
      <c r="AB1853" s="82"/>
      <c r="AC1853" s="82"/>
      <c r="AD1853" s="82"/>
      <c r="AE1853" s="82"/>
      <c r="AF1853" s="82"/>
      <c r="AG1853" s="82"/>
      <c r="AH1853" s="82"/>
      <c r="AI1853" s="82"/>
      <c r="AJ1853" s="82"/>
      <c r="AK1853" s="82"/>
      <c r="AL1853" s="82"/>
      <c r="AM1853" s="82"/>
      <c r="AN1853" s="82"/>
      <c r="AO1853" s="82"/>
      <c r="AP1853" s="82"/>
      <c r="AQ1853" s="82"/>
      <c r="AR1853" s="82"/>
      <c r="AS1853" s="82"/>
      <c r="AT1853" s="82"/>
      <c r="AU1853" s="82"/>
    </row>
    <row r="1854" spans="1:47" s="47" customFormat="1">
      <c r="A1854" s="76"/>
      <c r="O1854" s="82"/>
      <c r="P1854" s="82"/>
      <c r="Q1854" s="82"/>
      <c r="R1854" s="82"/>
      <c r="S1854" s="82"/>
      <c r="T1854" s="82"/>
      <c r="U1854" s="82"/>
      <c r="V1854" s="82"/>
      <c r="W1854" s="82"/>
      <c r="X1854" s="82"/>
      <c r="Y1854" s="82"/>
      <c r="Z1854" s="82"/>
      <c r="AA1854" s="82"/>
      <c r="AB1854" s="82"/>
      <c r="AC1854" s="82"/>
      <c r="AD1854" s="82"/>
      <c r="AE1854" s="82"/>
      <c r="AF1854" s="82"/>
      <c r="AG1854" s="82"/>
      <c r="AH1854" s="82"/>
      <c r="AI1854" s="82"/>
      <c r="AJ1854" s="82"/>
      <c r="AK1854" s="82"/>
      <c r="AL1854" s="82"/>
      <c r="AM1854" s="82"/>
      <c r="AN1854" s="82"/>
      <c r="AO1854" s="82"/>
      <c r="AP1854" s="82"/>
      <c r="AQ1854" s="82"/>
      <c r="AR1854" s="82"/>
      <c r="AS1854" s="82"/>
      <c r="AT1854" s="82"/>
      <c r="AU1854" s="82"/>
    </row>
    <row r="1855" spans="1:47" s="47" customFormat="1">
      <c r="A1855" s="76"/>
      <c r="O1855" s="82"/>
      <c r="P1855" s="82"/>
      <c r="Q1855" s="82"/>
      <c r="R1855" s="82"/>
      <c r="S1855" s="82"/>
      <c r="T1855" s="82"/>
      <c r="U1855" s="82"/>
      <c r="V1855" s="82"/>
      <c r="W1855" s="82"/>
      <c r="X1855" s="82"/>
      <c r="Y1855" s="82"/>
      <c r="Z1855" s="82"/>
      <c r="AA1855" s="82"/>
      <c r="AB1855" s="82"/>
      <c r="AC1855" s="82"/>
      <c r="AD1855" s="82"/>
      <c r="AE1855" s="82"/>
      <c r="AF1855" s="82"/>
      <c r="AG1855" s="82"/>
      <c r="AH1855" s="82"/>
      <c r="AI1855" s="82"/>
      <c r="AJ1855" s="82"/>
      <c r="AK1855" s="82"/>
      <c r="AL1855" s="82"/>
      <c r="AM1855" s="82"/>
      <c r="AN1855" s="82"/>
      <c r="AO1855" s="82"/>
      <c r="AP1855" s="82"/>
      <c r="AQ1855" s="82"/>
      <c r="AR1855" s="82"/>
      <c r="AS1855" s="82"/>
      <c r="AT1855" s="82"/>
      <c r="AU1855" s="82"/>
    </row>
    <row r="1856" spans="1:47" s="47" customFormat="1">
      <c r="A1856" s="76"/>
      <c r="O1856" s="82"/>
      <c r="P1856" s="82"/>
      <c r="Q1856" s="82"/>
      <c r="R1856" s="82"/>
      <c r="S1856" s="82"/>
      <c r="T1856" s="82"/>
      <c r="U1856" s="82"/>
      <c r="V1856" s="82"/>
      <c r="W1856" s="82"/>
      <c r="X1856" s="82"/>
      <c r="Y1856" s="82"/>
      <c r="Z1856" s="82"/>
      <c r="AA1856" s="82"/>
      <c r="AB1856" s="82"/>
      <c r="AC1856" s="82"/>
      <c r="AD1856" s="82"/>
      <c r="AE1856" s="82"/>
      <c r="AF1856" s="82"/>
      <c r="AG1856" s="82"/>
      <c r="AH1856" s="82"/>
      <c r="AI1856" s="82"/>
      <c r="AJ1856" s="82"/>
      <c r="AK1856" s="82"/>
      <c r="AL1856" s="82"/>
      <c r="AM1856" s="82"/>
      <c r="AN1856" s="82"/>
      <c r="AO1856" s="82"/>
      <c r="AP1856" s="82"/>
      <c r="AQ1856" s="82"/>
      <c r="AR1856" s="82"/>
      <c r="AS1856" s="82"/>
      <c r="AT1856" s="82"/>
      <c r="AU1856" s="82"/>
    </row>
    <row r="1857" spans="1:47" s="47" customFormat="1">
      <c r="A1857" s="76"/>
      <c r="O1857" s="82"/>
      <c r="P1857" s="82"/>
      <c r="Q1857" s="82"/>
      <c r="R1857" s="82"/>
      <c r="S1857" s="82"/>
      <c r="T1857" s="82"/>
      <c r="U1857" s="82"/>
      <c r="V1857" s="82"/>
      <c r="W1857" s="82"/>
      <c r="X1857" s="82"/>
      <c r="Y1857" s="82"/>
      <c r="Z1857" s="82"/>
      <c r="AA1857" s="82"/>
      <c r="AB1857" s="82"/>
      <c r="AC1857" s="82"/>
      <c r="AD1857" s="82"/>
      <c r="AE1857" s="82"/>
      <c r="AF1857" s="82"/>
      <c r="AG1857" s="82"/>
      <c r="AH1857" s="82"/>
      <c r="AI1857" s="82"/>
      <c r="AJ1857" s="82"/>
      <c r="AK1857" s="82"/>
      <c r="AL1857" s="82"/>
      <c r="AM1857" s="82"/>
      <c r="AN1857" s="82"/>
      <c r="AO1857" s="82"/>
      <c r="AP1857" s="82"/>
      <c r="AQ1857" s="82"/>
      <c r="AR1857" s="82"/>
      <c r="AS1857" s="82"/>
      <c r="AT1857" s="82"/>
      <c r="AU1857" s="82"/>
    </row>
    <row r="1858" spans="1:47" s="47" customFormat="1">
      <c r="A1858" s="76"/>
      <c r="O1858" s="82"/>
      <c r="P1858" s="82"/>
      <c r="Q1858" s="82"/>
      <c r="R1858" s="82"/>
      <c r="S1858" s="82"/>
      <c r="T1858" s="82"/>
      <c r="U1858" s="82"/>
      <c r="V1858" s="82"/>
      <c r="W1858" s="82"/>
      <c r="X1858" s="82"/>
      <c r="Y1858" s="82"/>
      <c r="Z1858" s="82"/>
      <c r="AA1858" s="82"/>
      <c r="AB1858" s="82"/>
      <c r="AC1858" s="82"/>
      <c r="AD1858" s="82"/>
      <c r="AE1858" s="82"/>
      <c r="AF1858" s="82"/>
      <c r="AG1858" s="82"/>
      <c r="AH1858" s="82"/>
      <c r="AI1858" s="82"/>
      <c r="AJ1858" s="82"/>
      <c r="AK1858" s="82"/>
      <c r="AL1858" s="82"/>
      <c r="AM1858" s="82"/>
      <c r="AN1858" s="82"/>
      <c r="AO1858" s="82"/>
      <c r="AP1858" s="82"/>
      <c r="AQ1858" s="82"/>
      <c r="AR1858" s="82"/>
      <c r="AS1858" s="82"/>
      <c r="AT1858" s="82"/>
      <c r="AU1858" s="82"/>
    </row>
    <row r="1859" spans="1:47" s="47" customFormat="1">
      <c r="A1859" s="76"/>
      <c r="O1859" s="82"/>
      <c r="P1859" s="82"/>
      <c r="Q1859" s="82"/>
      <c r="R1859" s="82"/>
      <c r="S1859" s="82"/>
      <c r="T1859" s="82"/>
      <c r="U1859" s="82"/>
      <c r="V1859" s="82"/>
      <c r="W1859" s="82"/>
      <c r="X1859" s="82"/>
      <c r="Y1859" s="82"/>
      <c r="Z1859" s="82"/>
      <c r="AA1859" s="82"/>
      <c r="AB1859" s="82"/>
      <c r="AC1859" s="82"/>
      <c r="AD1859" s="82"/>
      <c r="AE1859" s="82"/>
      <c r="AF1859" s="82"/>
      <c r="AG1859" s="82"/>
      <c r="AH1859" s="82"/>
      <c r="AI1859" s="82"/>
      <c r="AJ1859" s="82"/>
      <c r="AK1859" s="82"/>
      <c r="AL1859" s="82"/>
      <c r="AM1859" s="82"/>
      <c r="AN1859" s="82"/>
      <c r="AO1859" s="82"/>
      <c r="AP1859" s="82"/>
      <c r="AQ1859" s="82"/>
      <c r="AR1859" s="82"/>
      <c r="AS1859" s="82"/>
      <c r="AT1859" s="82"/>
      <c r="AU1859" s="82"/>
    </row>
    <row r="1860" spans="1:47" s="47" customFormat="1">
      <c r="A1860" s="76"/>
      <c r="O1860" s="82"/>
      <c r="P1860" s="82"/>
      <c r="Q1860" s="82"/>
      <c r="R1860" s="82"/>
      <c r="S1860" s="82"/>
      <c r="T1860" s="82"/>
      <c r="U1860" s="82"/>
      <c r="V1860" s="82"/>
      <c r="W1860" s="82"/>
      <c r="X1860" s="82"/>
      <c r="Y1860" s="82"/>
      <c r="Z1860" s="82"/>
      <c r="AA1860" s="82"/>
      <c r="AB1860" s="82"/>
      <c r="AC1860" s="82"/>
      <c r="AD1860" s="82"/>
      <c r="AE1860" s="82"/>
      <c r="AF1860" s="82"/>
      <c r="AG1860" s="82"/>
      <c r="AH1860" s="82"/>
      <c r="AI1860" s="82"/>
      <c r="AJ1860" s="82"/>
      <c r="AK1860" s="82"/>
      <c r="AL1860" s="82"/>
      <c r="AM1860" s="82"/>
      <c r="AN1860" s="82"/>
      <c r="AO1860" s="82"/>
      <c r="AP1860" s="82"/>
      <c r="AQ1860" s="82"/>
      <c r="AR1860" s="82"/>
      <c r="AS1860" s="82"/>
      <c r="AT1860" s="82"/>
      <c r="AU1860" s="82"/>
    </row>
    <row r="1861" spans="1:47" s="47" customFormat="1">
      <c r="A1861" s="76"/>
      <c r="O1861" s="82"/>
      <c r="P1861" s="82"/>
      <c r="Q1861" s="82"/>
      <c r="R1861" s="82"/>
      <c r="S1861" s="82"/>
      <c r="T1861" s="82"/>
      <c r="U1861" s="82"/>
      <c r="V1861" s="82"/>
      <c r="W1861" s="82"/>
      <c r="X1861" s="82"/>
      <c r="Y1861" s="82"/>
      <c r="Z1861" s="82"/>
      <c r="AA1861" s="82"/>
      <c r="AB1861" s="82"/>
      <c r="AC1861" s="82"/>
      <c r="AD1861" s="82"/>
      <c r="AE1861" s="82"/>
      <c r="AF1861" s="82"/>
      <c r="AG1861" s="82"/>
      <c r="AH1861" s="82"/>
      <c r="AI1861" s="82"/>
      <c r="AJ1861" s="82"/>
      <c r="AK1861" s="82"/>
      <c r="AL1861" s="82"/>
      <c r="AM1861" s="82"/>
      <c r="AN1861" s="82"/>
      <c r="AO1861" s="82"/>
      <c r="AP1861" s="82"/>
      <c r="AQ1861" s="82"/>
      <c r="AR1861" s="82"/>
      <c r="AS1861" s="82"/>
      <c r="AT1861" s="82"/>
      <c r="AU1861" s="82"/>
    </row>
    <row r="1862" spans="1:47" s="47" customFormat="1">
      <c r="A1862" s="76"/>
      <c r="O1862" s="82"/>
      <c r="P1862" s="82"/>
      <c r="Q1862" s="82"/>
      <c r="R1862" s="82"/>
      <c r="S1862" s="82"/>
      <c r="T1862" s="82"/>
      <c r="U1862" s="82"/>
      <c r="V1862" s="82"/>
      <c r="W1862" s="82"/>
      <c r="X1862" s="82"/>
      <c r="Y1862" s="82"/>
      <c r="Z1862" s="82"/>
      <c r="AA1862" s="82"/>
      <c r="AB1862" s="82"/>
      <c r="AC1862" s="82"/>
      <c r="AD1862" s="82"/>
      <c r="AE1862" s="82"/>
      <c r="AF1862" s="82"/>
      <c r="AG1862" s="82"/>
      <c r="AH1862" s="82"/>
      <c r="AI1862" s="82"/>
      <c r="AJ1862" s="82"/>
      <c r="AK1862" s="82"/>
      <c r="AL1862" s="82"/>
      <c r="AM1862" s="82"/>
      <c r="AN1862" s="82"/>
      <c r="AO1862" s="82"/>
      <c r="AP1862" s="82"/>
      <c r="AQ1862" s="82"/>
      <c r="AR1862" s="82"/>
      <c r="AS1862" s="82"/>
      <c r="AT1862" s="82"/>
      <c r="AU1862" s="82"/>
    </row>
    <row r="1863" spans="1:47" s="47" customFormat="1">
      <c r="A1863" s="76"/>
      <c r="O1863" s="82"/>
      <c r="P1863" s="82"/>
      <c r="Q1863" s="82"/>
      <c r="R1863" s="82"/>
      <c r="S1863" s="82"/>
      <c r="T1863" s="82"/>
      <c r="U1863" s="82"/>
      <c r="V1863" s="82"/>
      <c r="W1863" s="82"/>
      <c r="X1863" s="82"/>
      <c r="Y1863" s="82"/>
      <c r="Z1863" s="82"/>
      <c r="AA1863" s="82"/>
      <c r="AB1863" s="82"/>
      <c r="AC1863" s="82"/>
      <c r="AD1863" s="82"/>
      <c r="AE1863" s="82"/>
      <c r="AF1863" s="82"/>
      <c r="AG1863" s="82"/>
      <c r="AH1863" s="82"/>
      <c r="AI1863" s="82"/>
      <c r="AJ1863" s="82"/>
      <c r="AK1863" s="82"/>
      <c r="AL1863" s="82"/>
      <c r="AM1863" s="82"/>
      <c r="AN1863" s="82"/>
      <c r="AO1863" s="82"/>
      <c r="AP1863" s="82"/>
      <c r="AQ1863" s="82"/>
      <c r="AR1863" s="82"/>
      <c r="AS1863" s="82"/>
      <c r="AT1863" s="82"/>
      <c r="AU1863" s="82"/>
    </row>
    <row r="1864" spans="1:47" s="47" customFormat="1">
      <c r="A1864" s="76"/>
      <c r="O1864" s="82"/>
      <c r="P1864" s="82"/>
      <c r="Q1864" s="82"/>
      <c r="R1864" s="82"/>
      <c r="S1864" s="82"/>
      <c r="T1864" s="82"/>
      <c r="U1864" s="82"/>
      <c r="V1864" s="82"/>
      <c r="W1864" s="82"/>
      <c r="X1864" s="82"/>
      <c r="Y1864" s="82"/>
      <c r="Z1864" s="82"/>
      <c r="AA1864" s="82"/>
      <c r="AB1864" s="82"/>
      <c r="AC1864" s="82"/>
      <c r="AD1864" s="82"/>
      <c r="AE1864" s="82"/>
      <c r="AF1864" s="82"/>
      <c r="AG1864" s="82"/>
      <c r="AH1864" s="82"/>
      <c r="AI1864" s="82"/>
      <c r="AJ1864" s="82"/>
      <c r="AK1864" s="82"/>
      <c r="AL1864" s="82"/>
      <c r="AM1864" s="82"/>
      <c r="AN1864" s="82"/>
      <c r="AO1864" s="82"/>
      <c r="AP1864" s="82"/>
      <c r="AQ1864" s="82"/>
      <c r="AR1864" s="82"/>
      <c r="AS1864" s="82"/>
      <c r="AT1864" s="82"/>
      <c r="AU1864" s="82"/>
    </row>
    <row r="1865" spans="1:47" s="47" customFormat="1">
      <c r="A1865" s="76"/>
      <c r="O1865" s="82"/>
      <c r="P1865" s="82"/>
      <c r="Q1865" s="82"/>
      <c r="R1865" s="82"/>
      <c r="S1865" s="82"/>
      <c r="T1865" s="82"/>
      <c r="U1865" s="82"/>
      <c r="V1865" s="82"/>
      <c r="W1865" s="82"/>
      <c r="X1865" s="82"/>
      <c r="Y1865" s="82"/>
      <c r="Z1865" s="82"/>
      <c r="AA1865" s="82"/>
      <c r="AB1865" s="82"/>
      <c r="AC1865" s="82"/>
      <c r="AD1865" s="82"/>
      <c r="AE1865" s="82"/>
      <c r="AF1865" s="82"/>
      <c r="AG1865" s="82"/>
      <c r="AH1865" s="82"/>
      <c r="AI1865" s="82"/>
      <c r="AJ1865" s="82"/>
      <c r="AK1865" s="82"/>
      <c r="AL1865" s="82"/>
      <c r="AM1865" s="82"/>
      <c r="AN1865" s="82"/>
      <c r="AO1865" s="82"/>
      <c r="AP1865" s="82"/>
      <c r="AQ1865" s="82"/>
      <c r="AR1865" s="82"/>
      <c r="AS1865" s="82"/>
      <c r="AT1865" s="82"/>
      <c r="AU1865" s="82"/>
    </row>
    <row r="1866" spans="1:47" s="47" customFormat="1">
      <c r="A1866" s="76"/>
      <c r="O1866" s="82"/>
      <c r="P1866" s="82"/>
      <c r="Q1866" s="82"/>
      <c r="R1866" s="82"/>
      <c r="S1866" s="82"/>
      <c r="T1866" s="82"/>
      <c r="U1866" s="82"/>
      <c r="V1866" s="82"/>
      <c r="W1866" s="82"/>
      <c r="X1866" s="82"/>
      <c r="Y1866" s="82"/>
      <c r="Z1866" s="82"/>
      <c r="AA1866" s="82"/>
      <c r="AB1866" s="82"/>
      <c r="AC1866" s="82"/>
      <c r="AD1866" s="82"/>
      <c r="AE1866" s="82"/>
      <c r="AF1866" s="82"/>
      <c r="AG1866" s="82"/>
      <c r="AH1866" s="82"/>
      <c r="AI1866" s="82"/>
      <c r="AJ1866" s="82"/>
      <c r="AK1866" s="82"/>
      <c r="AL1866" s="82"/>
      <c r="AM1866" s="82"/>
      <c r="AN1866" s="82"/>
      <c r="AO1866" s="82"/>
      <c r="AP1866" s="82"/>
      <c r="AQ1866" s="82"/>
      <c r="AR1866" s="82"/>
      <c r="AS1866" s="82"/>
      <c r="AT1866" s="82"/>
      <c r="AU1866" s="82"/>
    </row>
    <row r="1867" spans="1:47" s="47" customFormat="1">
      <c r="A1867" s="76"/>
      <c r="O1867" s="82"/>
      <c r="P1867" s="82"/>
      <c r="Q1867" s="82"/>
      <c r="R1867" s="82"/>
      <c r="S1867" s="82"/>
      <c r="T1867" s="82"/>
      <c r="U1867" s="82"/>
      <c r="V1867" s="82"/>
      <c r="W1867" s="82"/>
      <c r="X1867" s="82"/>
      <c r="Y1867" s="82"/>
      <c r="Z1867" s="82"/>
      <c r="AA1867" s="82"/>
      <c r="AB1867" s="82"/>
      <c r="AC1867" s="82"/>
      <c r="AD1867" s="82"/>
      <c r="AE1867" s="82"/>
      <c r="AF1867" s="82"/>
      <c r="AG1867" s="82"/>
      <c r="AH1867" s="82"/>
      <c r="AI1867" s="82"/>
      <c r="AJ1867" s="82"/>
      <c r="AK1867" s="82"/>
      <c r="AL1867" s="82"/>
      <c r="AM1867" s="82"/>
      <c r="AN1867" s="82"/>
      <c r="AO1867" s="82"/>
      <c r="AP1867" s="82"/>
      <c r="AQ1867" s="82"/>
      <c r="AR1867" s="82"/>
      <c r="AS1867" s="82"/>
      <c r="AT1867" s="82"/>
      <c r="AU1867" s="82"/>
    </row>
    <row r="1868" spans="1:47" s="47" customFormat="1">
      <c r="A1868" s="76"/>
      <c r="O1868" s="82"/>
      <c r="P1868" s="82"/>
      <c r="Q1868" s="82"/>
      <c r="R1868" s="82"/>
      <c r="S1868" s="82"/>
      <c r="T1868" s="82"/>
      <c r="U1868" s="82"/>
      <c r="V1868" s="82"/>
      <c r="W1868" s="82"/>
      <c r="X1868" s="82"/>
      <c r="Y1868" s="82"/>
      <c r="Z1868" s="82"/>
      <c r="AA1868" s="82"/>
      <c r="AB1868" s="82"/>
      <c r="AC1868" s="82"/>
      <c r="AD1868" s="82"/>
      <c r="AE1868" s="82"/>
      <c r="AF1868" s="82"/>
      <c r="AG1868" s="82"/>
      <c r="AH1868" s="82"/>
      <c r="AI1868" s="82"/>
      <c r="AJ1868" s="82"/>
      <c r="AK1868" s="82"/>
      <c r="AL1868" s="82"/>
      <c r="AM1868" s="82"/>
      <c r="AN1868" s="82"/>
      <c r="AO1868" s="82"/>
      <c r="AP1868" s="82"/>
      <c r="AQ1868" s="82"/>
      <c r="AR1868" s="82"/>
      <c r="AS1868" s="82"/>
      <c r="AT1868" s="82"/>
      <c r="AU1868" s="82"/>
    </row>
    <row r="1869" spans="1:47" s="47" customFormat="1">
      <c r="A1869" s="76"/>
      <c r="O1869" s="82"/>
      <c r="P1869" s="82"/>
      <c r="Q1869" s="82"/>
      <c r="R1869" s="82"/>
      <c r="S1869" s="82"/>
      <c r="T1869" s="82"/>
      <c r="U1869" s="82"/>
      <c r="V1869" s="82"/>
      <c r="W1869" s="82"/>
      <c r="X1869" s="82"/>
      <c r="Y1869" s="82"/>
      <c r="Z1869" s="82"/>
      <c r="AA1869" s="82"/>
      <c r="AB1869" s="82"/>
      <c r="AC1869" s="82"/>
      <c r="AD1869" s="82"/>
      <c r="AE1869" s="82"/>
      <c r="AF1869" s="82"/>
      <c r="AG1869" s="82"/>
      <c r="AH1869" s="82"/>
      <c r="AI1869" s="82"/>
      <c r="AJ1869" s="82"/>
      <c r="AK1869" s="82"/>
      <c r="AL1869" s="82"/>
      <c r="AM1869" s="82"/>
      <c r="AN1869" s="82"/>
      <c r="AO1869" s="82"/>
      <c r="AP1869" s="82"/>
      <c r="AQ1869" s="82"/>
      <c r="AR1869" s="82"/>
      <c r="AS1869" s="82"/>
      <c r="AT1869" s="82"/>
      <c r="AU1869" s="82"/>
    </row>
    <row r="1870" spans="1:47" s="47" customFormat="1">
      <c r="A1870" s="76"/>
      <c r="O1870" s="82"/>
      <c r="P1870" s="82"/>
      <c r="Q1870" s="82"/>
      <c r="R1870" s="82"/>
      <c r="S1870" s="82"/>
      <c r="T1870" s="82"/>
      <c r="U1870" s="82"/>
      <c r="V1870" s="82"/>
      <c r="W1870" s="82"/>
      <c r="X1870" s="82"/>
      <c r="Y1870" s="82"/>
      <c r="Z1870" s="82"/>
      <c r="AA1870" s="82"/>
      <c r="AB1870" s="82"/>
      <c r="AC1870" s="82"/>
      <c r="AD1870" s="82"/>
      <c r="AE1870" s="82"/>
      <c r="AF1870" s="82"/>
      <c r="AG1870" s="82"/>
      <c r="AH1870" s="82"/>
      <c r="AI1870" s="82"/>
      <c r="AJ1870" s="82"/>
      <c r="AK1870" s="82"/>
      <c r="AL1870" s="82"/>
      <c r="AM1870" s="82"/>
      <c r="AN1870" s="82"/>
      <c r="AO1870" s="82"/>
      <c r="AP1870" s="82"/>
      <c r="AQ1870" s="82"/>
      <c r="AR1870" s="82"/>
      <c r="AS1870" s="82"/>
      <c r="AT1870" s="82"/>
      <c r="AU1870" s="82"/>
    </row>
    <row r="1871" spans="1:47" s="47" customFormat="1">
      <c r="A1871" s="76"/>
      <c r="O1871" s="82"/>
      <c r="P1871" s="82"/>
      <c r="Q1871" s="82"/>
      <c r="R1871" s="82"/>
      <c r="S1871" s="82"/>
      <c r="T1871" s="82"/>
      <c r="U1871" s="82"/>
      <c r="V1871" s="82"/>
      <c r="W1871" s="82"/>
      <c r="X1871" s="82"/>
      <c r="Y1871" s="82"/>
      <c r="Z1871" s="82"/>
      <c r="AA1871" s="82"/>
      <c r="AB1871" s="82"/>
      <c r="AC1871" s="82"/>
      <c r="AD1871" s="82"/>
      <c r="AE1871" s="82"/>
      <c r="AF1871" s="82"/>
      <c r="AG1871" s="82"/>
      <c r="AH1871" s="82"/>
      <c r="AI1871" s="82"/>
      <c r="AJ1871" s="82"/>
      <c r="AK1871" s="82"/>
      <c r="AL1871" s="82"/>
      <c r="AM1871" s="82"/>
      <c r="AN1871" s="82"/>
      <c r="AO1871" s="82"/>
      <c r="AP1871" s="82"/>
      <c r="AQ1871" s="82"/>
      <c r="AR1871" s="82"/>
      <c r="AS1871" s="82"/>
      <c r="AT1871" s="82"/>
      <c r="AU1871" s="82"/>
    </row>
    <row r="1872" spans="1:47" s="47" customFormat="1">
      <c r="A1872" s="76"/>
      <c r="O1872" s="82"/>
      <c r="P1872" s="82"/>
      <c r="Q1872" s="82"/>
      <c r="R1872" s="82"/>
      <c r="S1872" s="82"/>
      <c r="T1872" s="82"/>
      <c r="U1872" s="82"/>
      <c r="V1872" s="82"/>
      <c r="W1872" s="82"/>
      <c r="X1872" s="82"/>
      <c r="Y1872" s="82"/>
      <c r="Z1872" s="82"/>
      <c r="AA1872" s="82"/>
      <c r="AB1872" s="82"/>
      <c r="AC1872" s="82"/>
      <c r="AD1872" s="82"/>
      <c r="AE1872" s="82"/>
      <c r="AF1872" s="82"/>
      <c r="AG1872" s="82"/>
      <c r="AH1872" s="82"/>
      <c r="AI1872" s="82"/>
      <c r="AJ1872" s="82"/>
      <c r="AK1872" s="82"/>
      <c r="AL1872" s="82"/>
      <c r="AM1872" s="82"/>
      <c r="AN1872" s="82"/>
      <c r="AO1872" s="82"/>
      <c r="AP1872" s="82"/>
      <c r="AQ1872" s="82"/>
      <c r="AR1872" s="82"/>
      <c r="AS1872" s="82"/>
      <c r="AT1872" s="82"/>
      <c r="AU1872" s="82"/>
    </row>
    <row r="1873" spans="1:47" s="47" customFormat="1">
      <c r="A1873" s="76"/>
      <c r="O1873" s="82"/>
      <c r="P1873" s="82"/>
      <c r="Q1873" s="82"/>
      <c r="R1873" s="82"/>
      <c r="S1873" s="82"/>
      <c r="T1873" s="82"/>
      <c r="U1873" s="82"/>
      <c r="V1873" s="82"/>
      <c r="W1873" s="82"/>
      <c r="X1873" s="82"/>
      <c r="Y1873" s="82"/>
      <c r="Z1873" s="82"/>
      <c r="AA1873" s="82"/>
      <c r="AB1873" s="82"/>
      <c r="AC1873" s="82"/>
      <c r="AD1873" s="82"/>
      <c r="AE1873" s="82"/>
      <c r="AF1873" s="82"/>
      <c r="AG1873" s="82"/>
      <c r="AH1873" s="82"/>
      <c r="AI1873" s="82"/>
      <c r="AJ1873" s="82"/>
      <c r="AK1873" s="82"/>
      <c r="AL1873" s="82"/>
      <c r="AM1873" s="82"/>
      <c r="AN1873" s="82"/>
      <c r="AO1873" s="82"/>
      <c r="AP1873" s="82"/>
      <c r="AQ1873" s="82"/>
      <c r="AR1873" s="82"/>
      <c r="AS1873" s="82"/>
      <c r="AT1873" s="82"/>
      <c r="AU1873" s="82"/>
    </row>
    <row r="1874" spans="1:47" s="47" customFormat="1">
      <c r="A1874" s="76"/>
      <c r="O1874" s="82"/>
      <c r="P1874" s="82"/>
      <c r="Q1874" s="82"/>
      <c r="R1874" s="82"/>
      <c r="S1874" s="82"/>
      <c r="T1874" s="82"/>
      <c r="U1874" s="82"/>
      <c r="V1874" s="82"/>
      <c r="W1874" s="82"/>
      <c r="X1874" s="82"/>
      <c r="Y1874" s="82"/>
      <c r="Z1874" s="82"/>
      <c r="AA1874" s="82"/>
      <c r="AB1874" s="82"/>
      <c r="AC1874" s="82"/>
      <c r="AD1874" s="82"/>
      <c r="AE1874" s="82"/>
      <c r="AF1874" s="82"/>
      <c r="AG1874" s="82"/>
      <c r="AH1874" s="82"/>
      <c r="AI1874" s="82"/>
      <c r="AJ1874" s="82"/>
      <c r="AK1874" s="82"/>
      <c r="AL1874" s="82"/>
      <c r="AM1874" s="82"/>
      <c r="AN1874" s="82"/>
      <c r="AO1874" s="82"/>
      <c r="AP1874" s="82"/>
      <c r="AQ1874" s="82"/>
      <c r="AR1874" s="82"/>
      <c r="AS1874" s="82"/>
      <c r="AT1874" s="82"/>
      <c r="AU1874" s="82"/>
    </row>
    <row r="1875" spans="1:47" s="47" customFormat="1">
      <c r="A1875" s="76"/>
      <c r="O1875" s="82"/>
      <c r="P1875" s="82"/>
      <c r="Q1875" s="82"/>
      <c r="R1875" s="82"/>
      <c r="S1875" s="82"/>
      <c r="T1875" s="82"/>
      <c r="U1875" s="82"/>
      <c r="V1875" s="82"/>
      <c r="W1875" s="82"/>
      <c r="X1875" s="82"/>
      <c r="Y1875" s="82"/>
      <c r="Z1875" s="82"/>
      <c r="AA1875" s="82"/>
      <c r="AB1875" s="82"/>
      <c r="AC1875" s="82"/>
      <c r="AD1875" s="82"/>
      <c r="AE1875" s="82"/>
      <c r="AF1875" s="82"/>
      <c r="AG1875" s="82"/>
      <c r="AH1875" s="82"/>
      <c r="AI1875" s="82"/>
      <c r="AJ1875" s="82"/>
      <c r="AK1875" s="82"/>
      <c r="AL1875" s="82"/>
      <c r="AM1875" s="82"/>
      <c r="AN1875" s="82"/>
      <c r="AO1875" s="82"/>
      <c r="AP1875" s="82"/>
      <c r="AQ1875" s="82"/>
      <c r="AR1875" s="82"/>
      <c r="AS1875" s="82"/>
      <c r="AT1875" s="82"/>
      <c r="AU1875" s="82"/>
    </row>
    <row r="1876" spans="1:47" s="47" customFormat="1">
      <c r="A1876" s="76"/>
      <c r="O1876" s="82"/>
      <c r="P1876" s="82"/>
      <c r="Q1876" s="82"/>
      <c r="R1876" s="82"/>
      <c r="S1876" s="82"/>
      <c r="T1876" s="82"/>
      <c r="U1876" s="82"/>
      <c r="V1876" s="82"/>
      <c r="W1876" s="82"/>
      <c r="X1876" s="82"/>
      <c r="Y1876" s="82"/>
      <c r="Z1876" s="82"/>
      <c r="AA1876" s="82"/>
      <c r="AB1876" s="82"/>
      <c r="AC1876" s="82"/>
      <c r="AD1876" s="82"/>
      <c r="AE1876" s="82"/>
      <c r="AF1876" s="82"/>
      <c r="AG1876" s="82"/>
      <c r="AH1876" s="82"/>
      <c r="AI1876" s="82"/>
      <c r="AJ1876" s="82"/>
      <c r="AK1876" s="82"/>
      <c r="AL1876" s="82"/>
      <c r="AM1876" s="82"/>
      <c r="AN1876" s="82"/>
      <c r="AO1876" s="82"/>
      <c r="AP1876" s="82"/>
      <c r="AQ1876" s="82"/>
      <c r="AR1876" s="82"/>
      <c r="AS1876" s="82"/>
      <c r="AT1876" s="82"/>
      <c r="AU1876" s="82"/>
    </row>
    <row r="1877" spans="1:47" s="47" customFormat="1">
      <c r="A1877" s="76"/>
      <c r="O1877" s="82"/>
      <c r="P1877" s="82"/>
      <c r="Q1877" s="82"/>
      <c r="R1877" s="82"/>
      <c r="S1877" s="82"/>
      <c r="T1877" s="82"/>
      <c r="U1877" s="82"/>
      <c r="V1877" s="82"/>
      <c r="W1877" s="82"/>
      <c r="X1877" s="82"/>
      <c r="Y1877" s="82"/>
      <c r="Z1877" s="82"/>
      <c r="AA1877" s="82"/>
      <c r="AB1877" s="82"/>
      <c r="AC1877" s="82"/>
      <c r="AD1877" s="82"/>
      <c r="AE1877" s="82"/>
      <c r="AF1877" s="82"/>
      <c r="AG1877" s="82"/>
      <c r="AH1877" s="82"/>
      <c r="AI1877" s="82"/>
      <c r="AJ1877" s="82"/>
      <c r="AK1877" s="82"/>
      <c r="AL1877" s="82"/>
      <c r="AM1877" s="82"/>
      <c r="AN1877" s="82"/>
      <c r="AO1877" s="82"/>
      <c r="AP1877" s="82"/>
      <c r="AQ1877" s="82"/>
      <c r="AR1877" s="82"/>
      <c r="AS1877" s="82"/>
      <c r="AT1877" s="82"/>
      <c r="AU1877" s="82"/>
    </row>
    <row r="1878" spans="1:47" s="47" customFormat="1">
      <c r="A1878" s="76"/>
      <c r="O1878" s="82"/>
      <c r="P1878" s="82"/>
      <c r="Q1878" s="82"/>
      <c r="R1878" s="82"/>
      <c r="S1878" s="82"/>
      <c r="T1878" s="82"/>
      <c r="U1878" s="82"/>
      <c r="V1878" s="82"/>
      <c r="W1878" s="82"/>
      <c r="X1878" s="82"/>
      <c r="Y1878" s="82"/>
      <c r="Z1878" s="82"/>
      <c r="AA1878" s="82"/>
      <c r="AB1878" s="82"/>
      <c r="AC1878" s="82"/>
      <c r="AD1878" s="82"/>
      <c r="AE1878" s="82"/>
      <c r="AF1878" s="82"/>
      <c r="AG1878" s="82"/>
      <c r="AH1878" s="82"/>
      <c r="AI1878" s="82"/>
      <c r="AJ1878" s="82"/>
      <c r="AK1878" s="82"/>
      <c r="AL1878" s="82"/>
      <c r="AM1878" s="82"/>
      <c r="AN1878" s="82"/>
      <c r="AO1878" s="82"/>
      <c r="AP1878" s="82"/>
      <c r="AQ1878" s="82"/>
      <c r="AR1878" s="82"/>
      <c r="AS1878" s="82"/>
      <c r="AT1878" s="82"/>
      <c r="AU1878" s="82"/>
    </row>
    <row r="1879" spans="1:47" s="47" customFormat="1">
      <c r="A1879" s="76"/>
      <c r="O1879" s="82"/>
      <c r="P1879" s="82"/>
      <c r="Q1879" s="82"/>
      <c r="R1879" s="82"/>
      <c r="S1879" s="82"/>
      <c r="T1879" s="82"/>
      <c r="U1879" s="82"/>
      <c r="V1879" s="82"/>
      <c r="W1879" s="82"/>
      <c r="X1879" s="82"/>
      <c r="Y1879" s="82"/>
      <c r="Z1879" s="82"/>
      <c r="AA1879" s="82"/>
      <c r="AB1879" s="82"/>
      <c r="AC1879" s="82"/>
      <c r="AD1879" s="82"/>
      <c r="AE1879" s="82"/>
      <c r="AF1879" s="82"/>
      <c r="AG1879" s="82"/>
      <c r="AH1879" s="82"/>
      <c r="AI1879" s="82"/>
      <c r="AJ1879" s="82"/>
      <c r="AK1879" s="82"/>
      <c r="AL1879" s="82"/>
      <c r="AM1879" s="82"/>
      <c r="AN1879" s="82"/>
      <c r="AO1879" s="82"/>
      <c r="AP1879" s="82"/>
      <c r="AQ1879" s="82"/>
      <c r="AR1879" s="82"/>
      <c r="AS1879" s="82"/>
      <c r="AT1879" s="82"/>
      <c r="AU1879" s="82"/>
    </row>
    <row r="1880" spans="1:47" s="47" customFormat="1">
      <c r="A1880" s="76"/>
      <c r="O1880" s="82"/>
      <c r="P1880" s="82"/>
      <c r="Q1880" s="82"/>
      <c r="R1880" s="82"/>
      <c r="S1880" s="82"/>
      <c r="T1880" s="82"/>
      <c r="U1880" s="82"/>
      <c r="V1880" s="82"/>
      <c r="W1880" s="82"/>
      <c r="X1880" s="82"/>
      <c r="Y1880" s="82"/>
      <c r="Z1880" s="82"/>
      <c r="AA1880" s="82"/>
      <c r="AB1880" s="82"/>
      <c r="AC1880" s="82"/>
      <c r="AD1880" s="82"/>
      <c r="AE1880" s="82"/>
      <c r="AF1880" s="82"/>
      <c r="AG1880" s="82"/>
      <c r="AH1880" s="82"/>
      <c r="AI1880" s="82"/>
      <c r="AJ1880" s="82"/>
      <c r="AK1880" s="82"/>
      <c r="AL1880" s="82"/>
      <c r="AM1880" s="82"/>
      <c r="AN1880" s="82"/>
      <c r="AO1880" s="82"/>
      <c r="AP1880" s="82"/>
      <c r="AQ1880" s="82"/>
      <c r="AR1880" s="82"/>
      <c r="AS1880" s="82"/>
      <c r="AT1880" s="82"/>
      <c r="AU1880" s="82"/>
    </row>
    <row r="1881" spans="1:47" s="47" customFormat="1">
      <c r="A1881" s="76"/>
      <c r="O1881" s="82"/>
      <c r="P1881" s="82"/>
      <c r="Q1881" s="82"/>
      <c r="R1881" s="82"/>
      <c r="S1881" s="82"/>
      <c r="T1881" s="82"/>
      <c r="U1881" s="82"/>
      <c r="V1881" s="82"/>
      <c r="W1881" s="82"/>
      <c r="X1881" s="82"/>
      <c r="Y1881" s="82"/>
      <c r="Z1881" s="82"/>
      <c r="AA1881" s="82"/>
      <c r="AB1881" s="82"/>
      <c r="AC1881" s="82"/>
      <c r="AD1881" s="82"/>
      <c r="AE1881" s="82"/>
      <c r="AF1881" s="82"/>
      <c r="AG1881" s="82"/>
      <c r="AH1881" s="82"/>
      <c r="AI1881" s="82"/>
      <c r="AJ1881" s="82"/>
      <c r="AK1881" s="82"/>
      <c r="AL1881" s="82"/>
      <c r="AM1881" s="82"/>
      <c r="AN1881" s="82"/>
      <c r="AO1881" s="82"/>
      <c r="AP1881" s="82"/>
      <c r="AQ1881" s="82"/>
      <c r="AR1881" s="82"/>
      <c r="AS1881" s="82"/>
      <c r="AT1881" s="82"/>
      <c r="AU1881" s="82"/>
    </row>
    <row r="1882" spans="1:47" s="47" customFormat="1">
      <c r="A1882" s="76"/>
      <c r="O1882" s="82"/>
      <c r="P1882" s="82"/>
      <c r="Q1882" s="82"/>
      <c r="R1882" s="82"/>
      <c r="S1882" s="82"/>
      <c r="T1882" s="82"/>
      <c r="U1882" s="82"/>
      <c r="V1882" s="82"/>
      <c r="W1882" s="82"/>
      <c r="X1882" s="82"/>
      <c r="Y1882" s="82"/>
      <c r="Z1882" s="82"/>
      <c r="AA1882" s="82"/>
      <c r="AB1882" s="82"/>
      <c r="AC1882" s="82"/>
      <c r="AD1882" s="82"/>
      <c r="AE1882" s="82"/>
      <c r="AF1882" s="82"/>
      <c r="AG1882" s="82"/>
      <c r="AH1882" s="82"/>
      <c r="AI1882" s="82"/>
      <c r="AJ1882" s="82"/>
      <c r="AK1882" s="82"/>
      <c r="AL1882" s="82"/>
      <c r="AM1882" s="82"/>
      <c r="AN1882" s="82"/>
      <c r="AO1882" s="82"/>
      <c r="AP1882" s="82"/>
      <c r="AQ1882" s="82"/>
      <c r="AR1882" s="82"/>
      <c r="AS1882" s="82"/>
      <c r="AT1882" s="82"/>
      <c r="AU1882" s="82"/>
    </row>
    <row r="1883" spans="1:47" s="47" customFormat="1">
      <c r="A1883" s="76"/>
      <c r="O1883" s="82"/>
      <c r="P1883" s="82"/>
      <c r="Q1883" s="82"/>
      <c r="R1883" s="82"/>
      <c r="S1883" s="82"/>
      <c r="T1883" s="82"/>
      <c r="U1883" s="82"/>
      <c r="V1883" s="82"/>
      <c r="W1883" s="82"/>
      <c r="X1883" s="82"/>
      <c r="Y1883" s="82"/>
      <c r="Z1883" s="82"/>
      <c r="AA1883" s="82"/>
      <c r="AB1883" s="82"/>
      <c r="AC1883" s="82"/>
      <c r="AD1883" s="82"/>
      <c r="AE1883" s="82"/>
      <c r="AF1883" s="82"/>
      <c r="AG1883" s="82"/>
      <c r="AH1883" s="82"/>
      <c r="AI1883" s="82"/>
      <c r="AJ1883" s="82"/>
      <c r="AK1883" s="82"/>
      <c r="AL1883" s="82"/>
      <c r="AM1883" s="82"/>
      <c r="AN1883" s="82"/>
      <c r="AO1883" s="82"/>
      <c r="AP1883" s="82"/>
      <c r="AQ1883" s="82"/>
      <c r="AR1883" s="82"/>
      <c r="AS1883" s="82"/>
      <c r="AT1883" s="82"/>
      <c r="AU1883" s="82"/>
    </row>
    <row r="1884" spans="1:47" s="47" customFormat="1">
      <c r="A1884" s="76"/>
      <c r="O1884" s="82"/>
      <c r="P1884" s="82"/>
      <c r="Q1884" s="82"/>
      <c r="R1884" s="82"/>
      <c r="S1884" s="82"/>
      <c r="T1884" s="82"/>
      <c r="U1884" s="82"/>
      <c r="V1884" s="82"/>
      <c r="W1884" s="82"/>
      <c r="X1884" s="82"/>
      <c r="Y1884" s="82"/>
      <c r="Z1884" s="82"/>
      <c r="AA1884" s="82"/>
      <c r="AB1884" s="82"/>
      <c r="AC1884" s="82"/>
      <c r="AD1884" s="82"/>
      <c r="AE1884" s="82"/>
      <c r="AF1884" s="82"/>
      <c r="AG1884" s="82"/>
      <c r="AH1884" s="82"/>
      <c r="AI1884" s="82"/>
      <c r="AJ1884" s="82"/>
      <c r="AK1884" s="82"/>
      <c r="AL1884" s="82"/>
      <c r="AM1884" s="82"/>
      <c r="AN1884" s="82"/>
      <c r="AO1884" s="82"/>
      <c r="AP1884" s="82"/>
      <c r="AQ1884" s="82"/>
      <c r="AR1884" s="82"/>
      <c r="AS1884" s="82"/>
      <c r="AT1884" s="82"/>
      <c r="AU1884" s="82"/>
    </row>
    <row r="1885" spans="1:47" s="47" customFormat="1">
      <c r="A1885" s="76"/>
      <c r="O1885" s="82"/>
      <c r="P1885" s="82"/>
      <c r="Q1885" s="82"/>
      <c r="R1885" s="82"/>
      <c r="S1885" s="82"/>
      <c r="T1885" s="82"/>
      <c r="U1885" s="82"/>
      <c r="V1885" s="82"/>
      <c r="W1885" s="82"/>
      <c r="X1885" s="82"/>
      <c r="Y1885" s="82"/>
      <c r="Z1885" s="82"/>
      <c r="AA1885" s="82"/>
      <c r="AB1885" s="82"/>
      <c r="AC1885" s="82"/>
      <c r="AD1885" s="82"/>
      <c r="AE1885" s="82"/>
      <c r="AF1885" s="82"/>
      <c r="AG1885" s="82"/>
      <c r="AH1885" s="82"/>
      <c r="AI1885" s="82"/>
      <c r="AJ1885" s="82"/>
      <c r="AK1885" s="82"/>
      <c r="AL1885" s="82"/>
      <c r="AM1885" s="82"/>
      <c r="AN1885" s="82"/>
      <c r="AO1885" s="82"/>
      <c r="AP1885" s="82"/>
      <c r="AQ1885" s="82"/>
      <c r="AR1885" s="82"/>
      <c r="AS1885" s="82"/>
      <c r="AT1885" s="82"/>
      <c r="AU1885" s="82"/>
    </row>
    <row r="1886" spans="1:47" s="47" customFormat="1">
      <c r="A1886" s="76"/>
      <c r="O1886" s="82"/>
      <c r="P1886" s="82"/>
      <c r="Q1886" s="82"/>
      <c r="R1886" s="82"/>
      <c r="S1886" s="82"/>
      <c r="T1886" s="82"/>
      <c r="U1886" s="82"/>
      <c r="V1886" s="82"/>
      <c r="W1886" s="82"/>
      <c r="X1886" s="82"/>
      <c r="Y1886" s="82"/>
      <c r="Z1886" s="82"/>
      <c r="AA1886" s="82"/>
      <c r="AB1886" s="82"/>
      <c r="AC1886" s="82"/>
      <c r="AD1886" s="82"/>
      <c r="AE1886" s="82"/>
      <c r="AF1886" s="82"/>
      <c r="AG1886" s="82"/>
      <c r="AH1886" s="82"/>
      <c r="AI1886" s="82"/>
      <c r="AJ1886" s="82"/>
      <c r="AK1886" s="82"/>
      <c r="AL1886" s="82"/>
      <c r="AM1886" s="82"/>
      <c r="AN1886" s="82"/>
      <c r="AO1886" s="82"/>
      <c r="AP1886" s="82"/>
      <c r="AQ1886" s="82"/>
      <c r="AR1886" s="82"/>
      <c r="AS1886" s="82"/>
      <c r="AT1886" s="82"/>
      <c r="AU1886" s="82"/>
    </row>
    <row r="1887" spans="1:47" s="47" customFormat="1">
      <c r="A1887" s="76"/>
      <c r="O1887" s="82"/>
      <c r="P1887" s="82"/>
      <c r="Q1887" s="82"/>
      <c r="R1887" s="82"/>
      <c r="S1887" s="82"/>
      <c r="T1887" s="82"/>
      <c r="U1887" s="82"/>
      <c r="V1887" s="82"/>
      <c r="W1887" s="82"/>
      <c r="X1887" s="82"/>
      <c r="Y1887" s="82"/>
      <c r="Z1887" s="82"/>
      <c r="AA1887" s="82"/>
      <c r="AB1887" s="82"/>
      <c r="AC1887" s="82"/>
      <c r="AD1887" s="82"/>
      <c r="AE1887" s="82"/>
      <c r="AF1887" s="82"/>
      <c r="AG1887" s="82"/>
      <c r="AH1887" s="82"/>
      <c r="AI1887" s="82"/>
      <c r="AJ1887" s="82"/>
      <c r="AK1887" s="82"/>
      <c r="AL1887" s="82"/>
      <c r="AM1887" s="82"/>
      <c r="AN1887" s="82"/>
      <c r="AO1887" s="82"/>
      <c r="AP1887" s="82"/>
      <c r="AQ1887" s="82"/>
      <c r="AR1887" s="82"/>
      <c r="AS1887" s="82"/>
      <c r="AT1887" s="82"/>
      <c r="AU1887" s="82"/>
    </row>
    <row r="1888" spans="1:47" s="47" customFormat="1">
      <c r="A1888" s="76"/>
      <c r="O1888" s="82"/>
      <c r="P1888" s="82"/>
      <c r="Q1888" s="82"/>
      <c r="R1888" s="82"/>
      <c r="S1888" s="82"/>
      <c r="T1888" s="82"/>
      <c r="U1888" s="82"/>
      <c r="V1888" s="82"/>
      <c r="W1888" s="82"/>
      <c r="X1888" s="82"/>
      <c r="Y1888" s="82"/>
      <c r="Z1888" s="82"/>
      <c r="AA1888" s="82"/>
      <c r="AB1888" s="82"/>
      <c r="AC1888" s="82"/>
      <c r="AD1888" s="82"/>
      <c r="AE1888" s="82"/>
      <c r="AF1888" s="82"/>
      <c r="AG1888" s="82"/>
      <c r="AH1888" s="82"/>
      <c r="AI1888" s="82"/>
      <c r="AJ1888" s="82"/>
      <c r="AK1888" s="82"/>
      <c r="AL1888" s="82"/>
      <c r="AM1888" s="82"/>
      <c r="AN1888" s="82"/>
      <c r="AO1888" s="82"/>
      <c r="AP1888" s="82"/>
      <c r="AQ1888" s="82"/>
      <c r="AR1888" s="82"/>
      <c r="AS1888" s="82"/>
      <c r="AT1888" s="82"/>
      <c r="AU1888" s="82"/>
    </row>
    <row r="1889" spans="1:47" s="47" customFormat="1">
      <c r="A1889" s="76"/>
      <c r="O1889" s="82"/>
      <c r="P1889" s="82"/>
      <c r="Q1889" s="82"/>
      <c r="R1889" s="82"/>
      <c r="S1889" s="82"/>
      <c r="T1889" s="82"/>
      <c r="U1889" s="82"/>
      <c r="V1889" s="82"/>
      <c r="W1889" s="82"/>
      <c r="X1889" s="82"/>
      <c r="Y1889" s="82"/>
      <c r="Z1889" s="82"/>
      <c r="AA1889" s="82"/>
      <c r="AB1889" s="82"/>
      <c r="AC1889" s="82"/>
      <c r="AD1889" s="82"/>
      <c r="AE1889" s="82"/>
      <c r="AF1889" s="82"/>
      <c r="AG1889" s="82"/>
      <c r="AH1889" s="82"/>
      <c r="AI1889" s="82"/>
      <c r="AJ1889" s="82"/>
      <c r="AK1889" s="82"/>
      <c r="AL1889" s="82"/>
      <c r="AM1889" s="82"/>
      <c r="AN1889" s="82"/>
      <c r="AO1889" s="82"/>
      <c r="AP1889" s="82"/>
      <c r="AQ1889" s="82"/>
      <c r="AR1889" s="82"/>
      <c r="AS1889" s="82"/>
      <c r="AT1889" s="82"/>
      <c r="AU1889" s="82"/>
    </row>
    <row r="1890" spans="1:47" s="47" customFormat="1">
      <c r="A1890" s="76"/>
      <c r="O1890" s="82"/>
      <c r="P1890" s="82"/>
      <c r="Q1890" s="82"/>
      <c r="R1890" s="82"/>
      <c r="S1890" s="82"/>
      <c r="T1890" s="82"/>
      <c r="U1890" s="82"/>
      <c r="V1890" s="82"/>
      <c r="W1890" s="82"/>
      <c r="X1890" s="82"/>
      <c r="Y1890" s="82"/>
      <c r="Z1890" s="82"/>
      <c r="AA1890" s="82"/>
      <c r="AB1890" s="82"/>
      <c r="AC1890" s="82"/>
      <c r="AD1890" s="82"/>
      <c r="AE1890" s="82"/>
      <c r="AF1890" s="82"/>
      <c r="AG1890" s="82"/>
      <c r="AH1890" s="82"/>
      <c r="AI1890" s="82"/>
      <c r="AJ1890" s="82"/>
      <c r="AK1890" s="82"/>
      <c r="AL1890" s="82"/>
      <c r="AM1890" s="82"/>
      <c r="AN1890" s="82"/>
      <c r="AO1890" s="82"/>
      <c r="AP1890" s="82"/>
      <c r="AQ1890" s="82"/>
      <c r="AR1890" s="82"/>
      <c r="AS1890" s="82"/>
      <c r="AT1890" s="82"/>
      <c r="AU1890" s="82"/>
    </row>
    <row r="1891" spans="1:47" s="47" customFormat="1">
      <c r="A1891" s="76"/>
      <c r="O1891" s="82"/>
      <c r="P1891" s="82"/>
      <c r="Q1891" s="82"/>
      <c r="R1891" s="82"/>
      <c r="S1891" s="82"/>
      <c r="T1891" s="82"/>
      <c r="U1891" s="82"/>
      <c r="V1891" s="82"/>
      <c r="W1891" s="82"/>
      <c r="X1891" s="82"/>
      <c r="Y1891" s="82"/>
      <c r="Z1891" s="82"/>
      <c r="AA1891" s="82"/>
      <c r="AB1891" s="82"/>
      <c r="AC1891" s="82"/>
      <c r="AD1891" s="82"/>
      <c r="AE1891" s="82"/>
      <c r="AF1891" s="82"/>
      <c r="AG1891" s="82"/>
      <c r="AH1891" s="82"/>
      <c r="AI1891" s="82"/>
      <c r="AJ1891" s="82"/>
      <c r="AK1891" s="82"/>
      <c r="AL1891" s="82"/>
      <c r="AM1891" s="82"/>
      <c r="AN1891" s="82"/>
      <c r="AO1891" s="82"/>
      <c r="AP1891" s="82"/>
      <c r="AQ1891" s="82"/>
      <c r="AR1891" s="82"/>
      <c r="AS1891" s="82"/>
      <c r="AT1891" s="82"/>
      <c r="AU1891" s="82"/>
    </row>
    <row r="1892" spans="1:47" s="47" customFormat="1">
      <c r="A1892" s="76"/>
      <c r="O1892" s="82"/>
      <c r="P1892" s="82"/>
      <c r="Q1892" s="82"/>
      <c r="R1892" s="82"/>
      <c r="S1892" s="82"/>
      <c r="T1892" s="82"/>
      <c r="U1892" s="82"/>
      <c r="V1892" s="82"/>
      <c r="W1892" s="82"/>
      <c r="X1892" s="82"/>
      <c r="Y1892" s="82"/>
      <c r="Z1892" s="82"/>
      <c r="AA1892" s="82"/>
      <c r="AB1892" s="82"/>
      <c r="AC1892" s="82"/>
      <c r="AD1892" s="82"/>
      <c r="AE1892" s="82"/>
      <c r="AF1892" s="82"/>
      <c r="AG1892" s="82"/>
      <c r="AH1892" s="82"/>
      <c r="AI1892" s="82"/>
      <c r="AJ1892" s="82"/>
      <c r="AK1892" s="82"/>
      <c r="AL1892" s="82"/>
      <c r="AM1892" s="82"/>
      <c r="AN1892" s="82"/>
      <c r="AO1892" s="82"/>
      <c r="AP1892" s="82"/>
      <c r="AQ1892" s="82"/>
      <c r="AR1892" s="82"/>
      <c r="AS1892" s="82"/>
      <c r="AT1892" s="82"/>
      <c r="AU1892" s="82"/>
    </row>
    <row r="1893" spans="1:47" s="47" customFormat="1">
      <c r="A1893" s="76"/>
      <c r="O1893" s="82"/>
      <c r="P1893" s="82"/>
      <c r="Q1893" s="82"/>
      <c r="R1893" s="82"/>
      <c r="S1893" s="82"/>
      <c r="T1893" s="82"/>
      <c r="U1893" s="82"/>
      <c r="V1893" s="82"/>
      <c r="W1893" s="82"/>
      <c r="X1893" s="82"/>
      <c r="Y1893" s="82"/>
      <c r="Z1893" s="82"/>
      <c r="AA1893" s="82"/>
      <c r="AB1893" s="82"/>
      <c r="AC1893" s="82"/>
      <c r="AD1893" s="82"/>
      <c r="AE1893" s="82"/>
      <c r="AF1893" s="82"/>
      <c r="AG1893" s="82"/>
      <c r="AH1893" s="82"/>
      <c r="AI1893" s="82"/>
      <c r="AJ1893" s="82"/>
      <c r="AK1893" s="82"/>
      <c r="AL1893" s="82"/>
      <c r="AM1893" s="82"/>
      <c r="AN1893" s="82"/>
      <c r="AO1893" s="82"/>
      <c r="AP1893" s="82"/>
      <c r="AQ1893" s="82"/>
      <c r="AR1893" s="82"/>
      <c r="AS1893" s="82"/>
      <c r="AT1893" s="82"/>
      <c r="AU1893" s="82"/>
    </row>
    <row r="1894" spans="1:47" s="47" customFormat="1">
      <c r="A1894" s="76"/>
      <c r="O1894" s="82"/>
      <c r="P1894" s="82"/>
      <c r="Q1894" s="82"/>
      <c r="R1894" s="82"/>
      <c r="S1894" s="82"/>
      <c r="T1894" s="82"/>
      <c r="U1894" s="82"/>
      <c r="V1894" s="82"/>
      <c r="W1894" s="82"/>
      <c r="X1894" s="82"/>
      <c r="Y1894" s="82"/>
      <c r="Z1894" s="82"/>
      <c r="AA1894" s="82"/>
      <c r="AB1894" s="82"/>
      <c r="AC1894" s="82"/>
      <c r="AD1894" s="82"/>
      <c r="AE1894" s="82"/>
      <c r="AF1894" s="82"/>
      <c r="AG1894" s="82"/>
      <c r="AH1894" s="82"/>
      <c r="AI1894" s="82"/>
      <c r="AJ1894" s="82"/>
      <c r="AK1894" s="82"/>
      <c r="AL1894" s="82"/>
      <c r="AM1894" s="82"/>
      <c r="AN1894" s="82"/>
      <c r="AO1894" s="82"/>
      <c r="AP1894" s="82"/>
      <c r="AQ1894" s="82"/>
      <c r="AR1894" s="82"/>
      <c r="AS1894" s="82"/>
      <c r="AT1894" s="82"/>
      <c r="AU1894" s="82"/>
    </row>
    <row r="1895" spans="1:47" s="47" customFormat="1">
      <c r="A1895" s="76"/>
      <c r="O1895" s="82"/>
      <c r="P1895" s="82"/>
      <c r="Q1895" s="82"/>
      <c r="R1895" s="82"/>
      <c r="S1895" s="82"/>
      <c r="T1895" s="82"/>
      <c r="U1895" s="82"/>
      <c r="V1895" s="82"/>
      <c r="W1895" s="82"/>
      <c r="X1895" s="82"/>
      <c r="Y1895" s="82"/>
      <c r="Z1895" s="82"/>
      <c r="AA1895" s="82"/>
      <c r="AB1895" s="82"/>
      <c r="AC1895" s="82"/>
      <c r="AD1895" s="82"/>
      <c r="AE1895" s="82"/>
      <c r="AF1895" s="82"/>
      <c r="AG1895" s="82"/>
      <c r="AH1895" s="82"/>
      <c r="AI1895" s="82"/>
      <c r="AJ1895" s="82"/>
      <c r="AK1895" s="82"/>
      <c r="AL1895" s="82"/>
      <c r="AM1895" s="82"/>
      <c r="AN1895" s="82"/>
      <c r="AO1895" s="82"/>
      <c r="AP1895" s="82"/>
      <c r="AQ1895" s="82"/>
      <c r="AR1895" s="82"/>
      <c r="AS1895" s="82"/>
      <c r="AT1895" s="82"/>
      <c r="AU1895" s="82"/>
    </row>
    <row r="1896" spans="1:47" s="47" customFormat="1">
      <c r="A1896" s="76"/>
      <c r="O1896" s="82"/>
      <c r="P1896" s="82"/>
      <c r="Q1896" s="82"/>
      <c r="R1896" s="82"/>
      <c r="S1896" s="82"/>
      <c r="T1896" s="82"/>
      <c r="U1896" s="82"/>
      <c r="V1896" s="82"/>
      <c r="W1896" s="82"/>
      <c r="X1896" s="82"/>
      <c r="Y1896" s="82"/>
      <c r="Z1896" s="82"/>
      <c r="AA1896" s="82"/>
      <c r="AB1896" s="82"/>
      <c r="AC1896" s="82"/>
      <c r="AD1896" s="82"/>
      <c r="AE1896" s="82"/>
      <c r="AF1896" s="82"/>
      <c r="AG1896" s="82"/>
      <c r="AH1896" s="82"/>
      <c r="AI1896" s="82"/>
      <c r="AJ1896" s="82"/>
      <c r="AK1896" s="82"/>
      <c r="AL1896" s="82"/>
      <c r="AM1896" s="82"/>
      <c r="AN1896" s="82"/>
      <c r="AO1896" s="82"/>
      <c r="AP1896" s="82"/>
      <c r="AQ1896" s="82"/>
      <c r="AR1896" s="82"/>
      <c r="AS1896" s="82"/>
      <c r="AT1896" s="82"/>
      <c r="AU1896" s="82"/>
    </row>
    <row r="1897" spans="1:47" s="47" customFormat="1">
      <c r="A1897" s="76"/>
      <c r="O1897" s="82"/>
      <c r="P1897" s="82"/>
      <c r="Q1897" s="82"/>
      <c r="R1897" s="82"/>
      <c r="S1897" s="82"/>
      <c r="T1897" s="82"/>
      <c r="U1897" s="82"/>
      <c r="V1897" s="82"/>
      <c r="W1897" s="82"/>
      <c r="X1897" s="82"/>
      <c r="Y1897" s="82"/>
      <c r="Z1897" s="82"/>
      <c r="AA1897" s="82"/>
      <c r="AB1897" s="82"/>
      <c r="AC1897" s="82"/>
      <c r="AD1897" s="82"/>
      <c r="AE1897" s="82"/>
      <c r="AF1897" s="82"/>
      <c r="AG1897" s="82"/>
      <c r="AH1897" s="82"/>
      <c r="AI1897" s="82"/>
      <c r="AJ1897" s="82"/>
      <c r="AK1897" s="82"/>
      <c r="AL1897" s="82"/>
      <c r="AM1897" s="82"/>
      <c r="AN1897" s="82"/>
      <c r="AO1897" s="82"/>
      <c r="AP1897" s="82"/>
      <c r="AQ1897" s="82"/>
      <c r="AR1897" s="82"/>
      <c r="AS1897" s="82"/>
      <c r="AT1897" s="82"/>
      <c r="AU1897" s="82"/>
    </row>
    <row r="1898" spans="1:47" s="47" customFormat="1">
      <c r="A1898" s="76"/>
      <c r="O1898" s="82"/>
      <c r="P1898" s="82"/>
      <c r="Q1898" s="82"/>
      <c r="R1898" s="82"/>
      <c r="S1898" s="82"/>
      <c r="T1898" s="82"/>
      <c r="U1898" s="82"/>
      <c r="V1898" s="82"/>
      <c r="W1898" s="82"/>
      <c r="X1898" s="82"/>
      <c r="Y1898" s="82"/>
      <c r="Z1898" s="82"/>
      <c r="AA1898" s="82"/>
      <c r="AB1898" s="82"/>
      <c r="AC1898" s="82"/>
      <c r="AD1898" s="82"/>
      <c r="AE1898" s="82"/>
      <c r="AF1898" s="82"/>
      <c r="AG1898" s="82"/>
      <c r="AH1898" s="82"/>
      <c r="AI1898" s="82"/>
      <c r="AJ1898" s="82"/>
      <c r="AK1898" s="82"/>
      <c r="AL1898" s="82"/>
      <c r="AM1898" s="82"/>
      <c r="AN1898" s="82"/>
      <c r="AO1898" s="82"/>
      <c r="AP1898" s="82"/>
      <c r="AQ1898" s="82"/>
      <c r="AR1898" s="82"/>
      <c r="AS1898" s="82"/>
      <c r="AT1898" s="82"/>
      <c r="AU1898" s="82"/>
    </row>
    <row r="1899" spans="1:47" s="47" customFormat="1">
      <c r="A1899" s="76"/>
      <c r="O1899" s="82"/>
      <c r="P1899" s="82"/>
      <c r="Q1899" s="82"/>
      <c r="R1899" s="82"/>
      <c r="S1899" s="82"/>
      <c r="T1899" s="82"/>
      <c r="U1899" s="82"/>
      <c r="V1899" s="82"/>
      <c r="W1899" s="82"/>
      <c r="X1899" s="82"/>
      <c r="Y1899" s="82"/>
      <c r="Z1899" s="82"/>
      <c r="AA1899" s="82"/>
      <c r="AB1899" s="82"/>
      <c r="AC1899" s="82"/>
      <c r="AD1899" s="82"/>
      <c r="AE1899" s="82"/>
      <c r="AF1899" s="82"/>
      <c r="AG1899" s="82"/>
      <c r="AH1899" s="82"/>
      <c r="AI1899" s="82"/>
      <c r="AJ1899" s="82"/>
      <c r="AK1899" s="82"/>
      <c r="AL1899" s="82"/>
      <c r="AM1899" s="82"/>
      <c r="AN1899" s="82"/>
      <c r="AO1899" s="82"/>
      <c r="AP1899" s="82"/>
      <c r="AQ1899" s="82"/>
      <c r="AR1899" s="82"/>
      <c r="AS1899" s="82"/>
      <c r="AT1899" s="82"/>
      <c r="AU1899" s="82"/>
    </row>
    <row r="1900" spans="1:47" s="47" customFormat="1">
      <c r="A1900" s="76"/>
      <c r="O1900" s="82"/>
      <c r="P1900" s="82"/>
      <c r="Q1900" s="82"/>
      <c r="R1900" s="82"/>
      <c r="S1900" s="82"/>
      <c r="T1900" s="82"/>
      <c r="U1900" s="82"/>
      <c r="V1900" s="82"/>
      <c r="W1900" s="82"/>
      <c r="X1900" s="82"/>
      <c r="Y1900" s="82"/>
      <c r="Z1900" s="82"/>
      <c r="AA1900" s="82"/>
      <c r="AB1900" s="82"/>
      <c r="AC1900" s="82"/>
      <c r="AD1900" s="82"/>
      <c r="AE1900" s="82"/>
      <c r="AF1900" s="82"/>
      <c r="AG1900" s="82"/>
      <c r="AH1900" s="82"/>
      <c r="AI1900" s="82"/>
      <c r="AJ1900" s="82"/>
      <c r="AK1900" s="82"/>
      <c r="AL1900" s="82"/>
      <c r="AM1900" s="82"/>
      <c r="AN1900" s="82"/>
      <c r="AO1900" s="82"/>
      <c r="AP1900" s="82"/>
      <c r="AQ1900" s="82"/>
      <c r="AR1900" s="82"/>
      <c r="AS1900" s="82"/>
      <c r="AT1900" s="82"/>
      <c r="AU1900" s="82"/>
    </row>
    <row r="1901" spans="1:47" s="47" customFormat="1">
      <c r="A1901" s="76"/>
      <c r="O1901" s="82"/>
      <c r="P1901" s="82"/>
      <c r="Q1901" s="82"/>
      <c r="R1901" s="82"/>
      <c r="S1901" s="82"/>
      <c r="T1901" s="82"/>
      <c r="U1901" s="82"/>
      <c r="V1901" s="82"/>
      <c r="W1901" s="82"/>
      <c r="X1901" s="82"/>
      <c r="Y1901" s="82"/>
      <c r="Z1901" s="82"/>
      <c r="AA1901" s="82"/>
      <c r="AB1901" s="82"/>
      <c r="AC1901" s="82"/>
      <c r="AD1901" s="82"/>
      <c r="AE1901" s="82"/>
      <c r="AF1901" s="82"/>
      <c r="AG1901" s="82"/>
      <c r="AH1901" s="82"/>
      <c r="AI1901" s="82"/>
      <c r="AJ1901" s="82"/>
      <c r="AK1901" s="82"/>
      <c r="AL1901" s="82"/>
      <c r="AM1901" s="82"/>
      <c r="AN1901" s="82"/>
      <c r="AO1901" s="82"/>
      <c r="AP1901" s="82"/>
      <c r="AQ1901" s="82"/>
      <c r="AR1901" s="82"/>
      <c r="AS1901" s="82"/>
      <c r="AT1901" s="82"/>
      <c r="AU1901" s="82"/>
    </row>
    <row r="1902" spans="1:47" s="47" customFormat="1">
      <c r="A1902" s="76"/>
      <c r="O1902" s="82"/>
      <c r="P1902" s="82"/>
      <c r="Q1902" s="82"/>
      <c r="R1902" s="82"/>
      <c r="S1902" s="82"/>
      <c r="T1902" s="82"/>
      <c r="U1902" s="82"/>
      <c r="V1902" s="82"/>
      <c r="W1902" s="82"/>
      <c r="X1902" s="82"/>
      <c r="Y1902" s="82"/>
      <c r="Z1902" s="82"/>
      <c r="AA1902" s="82"/>
      <c r="AB1902" s="82"/>
      <c r="AC1902" s="82"/>
      <c r="AD1902" s="82"/>
      <c r="AE1902" s="82"/>
      <c r="AF1902" s="82"/>
      <c r="AG1902" s="82"/>
      <c r="AH1902" s="82"/>
      <c r="AI1902" s="82"/>
      <c r="AJ1902" s="82"/>
      <c r="AK1902" s="82"/>
      <c r="AL1902" s="82"/>
      <c r="AM1902" s="82"/>
      <c r="AN1902" s="82"/>
      <c r="AO1902" s="82"/>
      <c r="AP1902" s="82"/>
      <c r="AQ1902" s="82"/>
      <c r="AR1902" s="82"/>
      <c r="AS1902" s="82"/>
      <c r="AT1902" s="82"/>
      <c r="AU1902" s="82"/>
    </row>
    <row r="1903" spans="1:47" s="47" customFormat="1">
      <c r="A1903" s="76"/>
      <c r="O1903" s="82"/>
      <c r="P1903" s="82"/>
      <c r="Q1903" s="82"/>
      <c r="R1903" s="82"/>
      <c r="S1903" s="82"/>
      <c r="T1903" s="82"/>
      <c r="U1903" s="82"/>
      <c r="V1903" s="82"/>
      <c r="W1903" s="82"/>
      <c r="X1903" s="82"/>
      <c r="Y1903" s="82"/>
      <c r="Z1903" s="82"/>
      <c r="AA1903" s="82"/>
      <c r="AB1903" s="82"/>
      <c r="AC1903" s="82"/>
      <c r="AD1903" s="82"/>
      <c r="AE1903" s="82"/>
      <c r="AF1903" s="82"/>
      <c r="AG1903" s="82"/>
      <c r="AH1903" s="82"/>
      <c r="AI1903" s="82"/>
      <c r="AJ1903" s="82"/>
      <c r="AK1903" s="82"/>
      <c r="AL1903" s="82"/>
      <c r="AM1903" s="82"/>
      <c r="AN1903" s="82"/>
      <c r="AO1903" s="82"/>
      <c r="AP1903" s="82"/>
      <c r="AQ1903" s="82"/>
      <c r="AR1903" s="82"/>
      <c r="AS1903" s="82"/>
      <c r="AT1903" s="82"/>
      <c r="AU1903" s="82"/>
    </row>
    <row r="1904" spans="1:47" s="47" customFormat="1">
      <c r="A1904" s="76"/>
      <c r="O1904" s="82"/>
      <c r="P1904" s="82"/>
      <c r="Q1904" s="82"/>
      <c r="R1904" s="82"/>
      <c r="S1904" s="82"/>
      <c r="T1904" s="82"/>
      <c r="U1904" s="82"/>
      <c r="V1904" s="82"/>
      <c r="W1904" s="82"/>
      <c r="X1904" s="82"/>
      <c r="Y1904" s="82"/>
      <c r="Z1904" s="82"/>
      <c r="AA1904" s="82"/>
      <c r="AB1904" s="82"/>
      <c r="AC1904" s="82"/>
      <c r="AD1904" s="82"/>
      <c r="AE1904" s="82"/>
      <c r="AF1904" s="82"/>
      <c r="AG1904" s="82"/>
      <c r="AH1904" s="82"/>
      <c r="AI1904" s="82"/>
      <c r="AJ1904" s="82"/>
      <c r="AK1904" s="82"/>
      <c r="AL1904" s="82"/>
      <c r="AM1904" s="82"/>
      <c r="AN1904" s="82"/>
      <c r="AO1904" s="82"/>
      <c r="AP1904" s="82"/>
      <c r="AQ1904" s="82"/>
      <c r="AR1904" s="82"/>
      <c r="AS1904" s="82"/>
      <c r="AT1904" s="82"/>
      <c r="AU1904" s="82"/>
    </row>
    <row r="1905" spans="1:47" s="47" customFormat="1">
      <c r="A1905" s="76"/>
      <c r="O1905" s="82"/>
      <c r="P1905" s="82"/>
      <c r="Q1905" s="82"/>
      <c r="R1905" s="82"/>
      <c r="S1905" s="82"/>
      <c r="T1905" s="82"/>
      <c r="U1905" s="82"/>
      <c r="V1905" s="82"/>
      <c r="W1905" s="82"/>
      <c r="X1905" s="82"/>
      <c r="Y1905" s="82"/>
      <c r="Z1905" s="82"/>
      <c r="AA1905" s="82"/>
      <c r="AB1905" s="82"/>
      <c r="AC1905" s="82"/>
      <c r="AD1905" s="82"/>
      <c r="AE1905" s="82"/>
      <c r="AF1905" s="82"/>
      <c r="AG1905" s="82"/>
      <c r="AH1905" s="82"/>
      <c r="AI1905" s="82"/>
      <c r="AJ1905" s="82"/>
      <c r="AK1905" s="82"/>
      <c r="AL1905" s="82"/>
      <c r="AM1905" s="82"/>
      <c r="AN1905" s="82"/>
      <c r="AO1905" s="82"/>
      <c r="AP1905" s="82"/>
      <c r="AQ1905" s="82"/>
      <c r="AR1905" s="82"/>
      <c r="AS1905" s="82"/>
      <c r="AT1905" s="82"/>
      <c r="AU1905" s="82"/>
    </row>
    <row r="1906" spans="1:47" s="47" customFormat="1">
      <c r="A1906" s="76"/>
      <c r="O1906" s="82"/>
      <c r="P1906" s="82"/>
      <c r="Q1906" s="82"/>
      <c r="R1906" s="82"/>
      <c r="S1906" s="82"/>
      <c r="T1906" s="82"/>
      <c r="U1906" s="82"/>
      <c r="V1906" s="82"/>
      <c r="W1906" s="82"/>
      <c r="X1906" s="82"/>
      <c r="Y1906" s="82"/>
      <c r="Z1906" s="82"/>
      <c r="AA1906" s="82"/>
      <c r="AB1906" s="82"/>
      <c r="AC1906" s="82"/>
      <c r="AD1906" s="82"/>
      <c r="AE1906" s="82"/>
      <c r="AF1906" s="82"/>
      <c r="AG1906" s="82"/>
      <c r="AH1906" s="82"/>
      <c r="AI1906" s="82"/>
      <c r="AJ1906" s="82"/>
      <c r="AK1906" s="82"/>
      <c r="AL1906" s="82"/>
      <c r="AM1906" s="82"/>
      <c r="AN1906" s="82"/>
      <c r="AO1906" s="82"/>
      <c r="AP1906" s="82"/>
      <c r="AQ1906" s="82"/>
      <c r="AR1906" s="82"/>
      <c r="AS1906" s="82"/>
      <c r="AT1906" s="82"/>
      <c r="AU1906" s="82"/>
    </row>
    <row r="1907" spans="1:47" s="47" customFormat="1">
      <c r="A1907" s="76"/>
      <c r="O1907" s="82"/>
      <c r="P1907" s="82"/>
      <c r="Q1907" s="82"/>
      <c r="R1907" s="82"/>
      <c r="S1907" s="82"/>
      <c r="T1907" s="82"/>
      <c r="U1907" s="82"/>
      <c r="V1907" s="82"/>
      <c r="W1907" s="82"/>
      <c r="X1907" s="82"/>
      <c r="Y1907" s="82"/>
      <c r="Z1907" s="82"/>
      <c r="AA1907" s="82"/>
      <c r="AB1907" s="82"/>
      <c r="AC1907" s="82"/>
      <c r="AD1907" s="82"/>
      <c r="AE1907" s="82"/>
      <c r="AF1907" s="82"/>
      <c r="AG1907" s="82"/>
      <c r="AH1907" s="82"/>
      <c r="AI1907" s="82"/>
      <c r="AJ1907" s="82"/>
      <c r="AK1907" s="82"/>
      <c r="AL1907" s="82"/>
      <c r="AM1907" s="82"/>
      <c r="AN1907" s="82"/>
      <c r="AO1907" s="82"/>
      <c r="AP1907" s="82"/>
      <c r="AQ1907" s="82"/>
      <c r="AR1907" s="82"/>
      <c r="AS1907" s="82"/>
      <c r="AT1907" s="82"/>
      <c r="AU1907" s="82"/>
    </row>
    <row r="1908" spans="1:47" s="47" customFormat="1">
      <c r="A1908" s="76"/>
      <c r="O1908" s="82"/>
      <c r="P1908" s="82"/>
      <c r="Q1908" s="82"/>
      <c r="R1908" s="82"/>
      <c r="S1908" s="82"/>
      <c r="T1908" s="82"/>
      <c r="U1908" s="82"/>
      <c r="V1908" s="82"/>
      <c r="W1908" s="82"/>
      <c r="X1908" s="82"/>
      <c r="Y1908" s="82"/>
      <c r="Z1908" s="82"/>
      <c r="AA1908" s="82"/>
      <c r="AB1908" s="82"/>
      <c r="AC1908" s="82"/>
      <c r="AD1908" s="82"/>
      <c r="AE1908" s="82"/>
      <c r="AF1908" s="82"/>
      <c r="AG1908" s="82"/>
      <c r="AH1908" s="82"/>
      <c r="AI1908" s="82"/>
      <c r="AJ1908" s="82"/>
      <c r="AK1908" s="82"/>
      <c r="AL1908" s="82"/>
      <c r="AM1908" s="82"/>
      <c r="AN1908" s="82"/>
      <c r="AO1908" s="82"/>
      <c r="AP1908" s="82"/>
      <c r="AQ1908" s="82"/>
      <c r="AR1908" s="82"/>
      <c r="AS1908" s="82"/>
      <c r="AT1908" s="82"/>
      <c r="AU1908" s="82"/>
    </row>
    <row r="1909" spans="1:47" s="47" customFormat="1">
      <c r="A1909" s="76"/>
      <c r="O1909" s="82"/>
      <c r="P1909" s="82"/>
      <c r="Q1909" s="82"/>
      <c r="R1909" s="82"/>
      <c r="S1909" s="82"/>
      <c r="T1909" s="82"/>
      <c r="U1909" s="82"/>
      <c r="V1909" s="82"/>
      <c r="W1909" s="82"/>
      <c r="X1909" s="82"/>
      <c r="Y1909" s="82"/>
      <c r="Z1909" s="82"/>
      <c r="AA1909" s="82"/>
      <c r="AB1909" s="82"/>
      <c r="AC1909" s="82"/>
      <c r="AD1909" s="82"/>
      <c r="AE1909" s="82"/>
      <c r="AF1909" s="82"/>
      <c r="AG1909" s="82"/>
      <c r="AH1909" s="82"/>
      <c r="AI1909" s="82"/>
      <c r="AJ1909" s="82"/>
      <c r="AK1909" s="82"/>
      <c r="AL1909" s="82"/>
      <c r="AM1909" s="82"/>
      <c r="AN1909" s="82"/>
      <c r="AO1909" s="82"/>
      <c r="AP1909" s="82"/>
      <c r="AQ1909" s="82"/>
      <c r="AR1909" s="82"/>
      <c r="AS1909" s="82"/>
      <c r="AT1909" s="82"/>
      <c r="AU1909" s="82"/>
    </row>
    <row r="1910" spans="1:47" s="47" customFormat="1">
      <c r="A1910" s="76"/>
      <c r="O1910" s="82"/>
      <c r="P1910" s="82"/>
      <c r="Q1910" s="82"/>
      <c r="R1910" s="82"/>
      <c r="S1910" s="82"/>
      <c r="T1910" s="82"/>
      <c r="U1910" s="82"/>
      <c r="V1910" s="82"/>
      <c r="W1910" s="82"/>
      <c r="X1910" s="82"/>
      <c r="Y1910" s="82"/>
      <c r="Z1910" s="82"/>
      <c r="AA1910" s="82"/>
      <c r="AB1910" s="82"/>
      <c r="AC1910" s="82"/>
      <c r="AD1910" s="82"/>
      <c r="AE1910" s="82"/>
      <c r="AF1910" s="82"/>
      <c r="AG1910" s="82"/>
      <c r="AH1910" s="82"/>
      <c r="AI1910" s="82"/>
      <c r="AJ1910" s="82"/>
      <c r="AK1910" s="82"/>
      <c r="AL1910" s="82"/>
      <c r="AM1910" s="82"/>
      <c r="AN1910" s="82"/>
      <c r="AO1910" s="82"/>
      <c r="AP1910" s="82"/>
      <c r="AQ1910" s="82"/>
      <c r="AR1910" s="82"/>
      <c r="AS1910" s="82"/>
      <c r="AT1910" s="82"/>
      <c r="AU1910" s="82"/>
    </row>
    <row r="1911" spans="1:47" s="47" customFormat="1">
      <c r="A1911" s="76"/>
      <c r="O1911" s="82"/>
      <c r="P1911" s="82"/>
      <c r="Q1911" s="82"/>
      <c r="R1911" s="82"/>
      <c r="S1911" s="82"/>
      <c r="T1911" s="82"/>
      <c r="U1911" s="82"/>
      <c r="V1911" s="82"/>
      <c r="W1911" s="82"/>
      <c r="X1911" s="82"/>
      <c r="Y1911" s="82"/>
      <c r="Z1911" s="82"/>
      <c r="AA1911" s="82"/>
      <c r="AB1911" s="82"/>
      <c r="AC1911" s="82"/>
      <c r="AD1911" s="82"/>
      <c r="AE1911" s="82"/>
      <c r="AF1911" s="82"/>
      <c r="AG1911" s="82"/>
      <c r="AH1911" s="82"/>
      <c r="AI1911" s="82"/>
      <c r="AJ1911" s="82"/>
      <c r="AK1911" s="82"/>
      <c r="AL1911" s="82"/>
      <c r="AM1911" s="82"/>
      <c r="AN1911" s="82"/>
      <c r="AO1911" s="82"/>
      <c r="AP1911" s="82"/>
      <c r="AQ1911" s="82"/>
      <c r="AR1911" s="82"/>
      <c r="AS1911" s="82"/>
      <c r="AT1911" s="82"/>
      <c r="AU1911" s="82"/>
    </row>
    <row r="1912" spans="1:47" s="47" customFormat="1">
      <c r="A1912" s="76"/>
      <c r="O1912" s="82"/>
      <c r="P1912" s="82"/>
      <c r="Q1912" s="82"/>
      <c r="R1912" s="82"/>
      <c r="S1912" s="82"/>
      <c r="T1912" s="82"/>
      <c r="U1912" s="82"/>
      <c r="V1912" s="82"/>
      <c r="W1912" s="82"/>
      <c r="X1912" s="82"/>
      <c r="Y1912" s="82"/>
      <c r="Z1912" s="82"/>
      <c r="AA1912" s="82"/>
      <c r="AB1912" s="82"/>
      <c r="AC1912" s="82"/>
      <c r="AD1912" s="82"/>
      <c r="AE1912" s="82"/>
      <c r="AF1912" s="82"/>
      <c r="AG1912" s="82"/>
      <c r="AH1912" s="82"/>
      <c r="AI1912" s="82"/>
      <c r="AJ1912" s="82"/>
      <c r="AK1912" s="82"/>
      <c r="AL1912" s="82"/>
      <c r="AM1912" s="82"/>
      <c r="AN1912" s="82"/>
      <c r="AO1912" s="82"/>
      <c r="AP1912" s="82"/>
      <c r="AQ1912" s="82"/>
      <c r="AR1912" s="82"/>
      <c r="AS1912" s="82"/>
      <c r="AT1912" s="82"/>
      <c r="AU1912" s="82"/>
    </row>
    <row r="1913" spans="1:47" s="47" customFormat="1">
      <c r="A1913" s="76"/>
      <c r="O1913" s="82"/>
      <c r="P1913" s="82"/>
      <c r="Q1913" s="82"/>
      <c r="R1913" s="82"/>
      <c r="S1913" s="82"/>
      <c r="T1913" s="82"/>
      <c r="U1913" s="82"/>
      <c r="V1913" s="82"/>
      <c r="W1913" s="82"/>
      <c r="X1913" s="82"/>
      <c r="Y1913" s="82"/>
      <c r="Z1913" s="82"/>
      <c r="AA1913" s="82"/>
      <c r="AB1913" s="82"/>
      <c r="AC1913" s="82"/>
      <c r="AD1913" s="82"/>
      <c r="AE1913" s="82"/>
      <c r="AF1913" s="82"/>
      <c r="AG1913" s="82"/>
      <c r="AH1913" s="82"/>
      <c r="AI1913" s="82"/>
      <c r="AJ1913" s="82"/>
      <c r="AK1913" s="82"/>
      <c r="AL1913" s="82"/>
      <c r="AM1913" s="82"/>
      <c r="AN1913" s="82"/>
      <c r="AO1913" s="82"/>
      <c r="AP1913" s="82"/>
      <c r="AQ1913" s="82"/>
      <c r="AR1913" s="82"/>
      <c r="AS1913" s="82"/>
      <c r="AT1913" s="82"/>
      <c r="AU1913" s="82"/>
    </row>
    <row r="1914" spans="1:47" s="47" customFormat="1">
      <c r="A1914" s="76"/>
      <c r="O1914" s="82"/>
      <c r="P1914" s="82"/>
      <c r="Q1914" s="82"/>
      <c r="R1914" s="82"/>
      <c r="S1914" s="82"/>
      <c r="T1914" s="82"/>
      <c r="U1914" s="82"/>
      <c r="V1914" s="82"/>
      <c r="W1914" s="82"/>
      <c r="X1914" s="82"/>
      <c r="Y1914" s="82"/>
      <c r="Z1914" s="82"/>
      <c r="AA1914" s="82"/>
      <c r="AB1914" s="82"/>
      <c r="AC1914" s="82"/>
      <c r="AD1914" s="82"/>
      <c r="AE1914" s="82"/>
      <c r="AF1914" s="82"/>
      <c r="AG1914" s="82"/>
      <c r="AH1914" s="82"/>
      <c r="AI1914" s="82"/>
      <c r="AJ1914" s="82"/>
      <c r="AK1914" s="82"/>
      <c r="AL1914" s="82"/>
      <c r="AM1914" s="82"/>
      <c r="AN1914" s="82"/>
      <c r="AO1914" s="82"/>
      <c r="AP1914" s="82"/>
      <c r="AQ1914" s="82"/>
      <c r="AR1914" s="82"/>
      <c r="AS1914" s="82"/>
      <c r="AT1914" s="82"/>
      <c r="AU1914" s="82"/>
    </row>
    <row r="1915" spans="1:47" s="47" customFormat="1">
      <c r="A1915" s="76"/>
      <c r="O1915" s="82"/>
      <c r="P1915" s="82"/>
      <c r="Q1915" s="82"/>
      <c r="R1915" s="82"/>
      <c r="S1915" s="82"/>
      <c r="T1915" s="82"/>
      <c r="U1915" s="82"/>
      <c r="V1915" s="82"/>
      <c r="W1915" s="82"/>
      <c r="X1915" s="82"/>
      <c r="Y1915" s="82"/>
      <c r="Z1915" s="82"/>
      <c r="AA1915" s="82"/>
      <c r="AB1915" s="82"/>
      <c r="AC1915" s="82"/>
      <c r="AD1915" s="82"/>
      <c r="AE1915" s="82"/>
      <c r="AF1915" s="82"/>
      <c r="AG1915" s="82"/>
      <c r="AH1915" s="82"/>
      <c r="AI1915" s="82"/>
      <c r="AJ1915" s="82"/>
      <c r="AK1915" s="82"/>
      <c r="AL1915" s="82"/>
      <c r="AM1915" s="82"/>
      <c r="AN1915" s="82"/>
      <c r="AO1915" s="82"/>
      <c r="AP1915" s="82"/>
      <c r="AQ1915" s="82"/>
      <c r="AR1915" s="82"/>
      <c r="AS1915" s="82"/>
      <c r="AT1915" s="82"/>
      <c r="AU1915" s="82"/>
    </row>
    <row r="1916" spans="1:47" s="47" customFormat="1">
      <c r="A1916" s="76"/>
      <c r="O1916" s="82"/>
      <c r="P1916" s="82"/>
      <c r="Q1916" s="82"/>
      <c r="R1916" s="82"/>
      <c r="S1916" s="82"/>
      <c r="T1916" s="82"/>
      <c r="U1916" s="82"/>
      <c r="V1916" s="82"/>
      <c r="W1916" s="82"/>
      <c r="X1916" s="82"/>
      <c r="Y1916" s="82"/>
      <c r="Z1916" s="82"/>
      <c r="AA1916" s="82"/>
      <c r="AB1916" s="82"/>
      <c r="AC1916" s="82"/>
      <c r="AD1916" s="82"/>
      <c r="AE1916" s="82"/>
      <c r="AF1916" s="82"/>
      <c r="AG1916" s="82"/>
      <c r="AH1916" s="82"/>
      <c r="AI1916" s="82"/>
      <c r="AJ1916" s="82"/>
      <c r="AK1916" s="82"/>
      <c r="AL1916" s="82"/>
      <c r="AM1916" s="82"/>
      <c r="AN1916" s="82"/>
      <c r="AO1916" s="82"/>
      <c r="AP1916" s="82"/>
      <c r="AQ1916" s="82"/>
      <c r="AR1916" s="82"/>
      <c r="AS1916" s="82"/>
      <c r="AT1916" s="82"/>
      <c r="AU1916" s="82"/>
    </row>
    <row r="1917" spans="1:47" s="47" customFormat="1">
      <c r="A1917" s="76"/>
      <c r="O1917" s="82"/>
      <c r="P1917" s="82"/>
      <c r="Q1917" s="82"/>
      <c r="R1917" s="82"/>
      <c r="S1917" s="82"/>
      <c r="T1917" s="82"/>
      <c r="U1917" s="82"/>
      <c r="V1917" s="82"/>
      <c r="W1917" s="82"/>
      <c r="X1917" s="82"/>
      <c r="Y1917" s="82"/>
      <c r="Z1917" s="82"/>
      <c r="AA1917" s="82"/>
      <c r="AB1917" s="82"/>
      <c r="AC1917" s="82"/>
      <c r="AD1917" s="82"/>
      <c r="AE1917" s="82"/>
      <c r="AF1917" s="82"/>
      <c r="AG1917" s="82"/>
      <c r="AH1917" s="82"/>
      <c r="AI1917" s="82"/>
      <c r="AJ1917" s="82"/>
      <c r="AK1917" s="82"/>
      <c r="AL1917" s="82"/>
      <c r="AM1917" s="82"/>
      <c r="AN1917" s="82"/>
      <c r="AO1917" s="82"/>
      <c r="AP1917" s="82"/>
      <c r="AQ1917" s="82"/>
      <c r="AR1917" s="82"/>
      <c r="AS1917" s="82"/>
      <c r="AT1917" s="82"/>
      <c r="AU1917" s="82"/>
    </row>
    <row r="1918" spans="1:47" s="47" customFormat="1">
      <c r="A1918" s="76"/>
      <c r="O1918" s="82"/>
      <c r="P1918" s="82"/>
      <c r="Q1918" s="82"/>
      <c r="R1918" s="82"/>
      <c r="S1918" s="82"/>
      <c r="T1918" s="82"/>
      <c r="U1918" s="82"/>
      <c r="V1918" s="82"/>
      <c r="W1918" s="82"/>
      <c r="X1918" s="82"/>
      <c r="Y1918" s="82"/>
      <c r="Z1918" s="82"/>
      <c r="AA1918" s="82"/>
      <c r="AB1918" s="82"/>
      <c r="AC1918" s="82"/>
      <c r="AD1918" s="82"/>
      <c r="AE1918" s="82"/>
      <c r="AF1918" s="82"/>
      <c r="AG1918" s="82"/>
      <c r="AH1918" s="82"/>
      <c r="AI1918" s="82"/>
      <c r="AJ1918" s="82"/>
      <c r="AK1918" s="82"/>
      <c r="AL1918" s="82"/>
      <c r="AM1918" s="82"/>
      <c r="AN1918" s="82"/>
      <c r="AO1918" s="82"/>
      <c r="AP1918" s="82"/>
      <c r="AQ1918" s="82"/>
      <c r="AR1918" s="82"/>
      <c r="AS1918" s="82"/>
      <c r="AT1918" s="82"/>
      <c r="AU1918" s="82"/>
    </row>
    <row r="1919" spans="1:47" s="47" customFormat="1">
      <c r="A1919" s="76"/>
      <c r="O1919" s="82"/>
      <c r="P1919" s="82"/>
      <c r="Q1919" s="82"/>
      <c r="R1919" s="82"/>
      <c r="S1919" s="82"/>
      <c r="T1919" s="82"/>
      <c r="U1919" s="82"/>
      <c r="V1919" s="82"/>
      <c r="W1919" s="82"/>
      <c r="X1919" s="82"/>
      <c r="Y1919" s="82"/>
      <c r="Z1919" s="82"/>
      <c r="AA1919" s="82"/>
      <c r="AB1919" s="82"/>
      <c r="AC1919" s="82"/>
      <c r="AD1919" s="82"/>
      <c r="AE1919" s="82"/>
      <c r="AF1919" s="82"/>
      <c r="AG1919" s="82"/>
      <c r="AH1919" s="82"/>
      <c r="AI1919" s="82"/>
      <c r="AJ1919" s="82"/>
      <c r="AK1919" s="82"/>
      <c r="AL1919" s="82"/>
      <c r="AM1919" s="82"/>
      <c r="AN1919" s="82"/>
      <c r="AO1919" s="82"/>
      <c r="AP1919" s="82"/>
      <c r="AQ1919" s="82"/>
      <c r="AR1919" s="82"/>
      <c r="AS1919" s="82"/>
      <c r="AT1919" s="82"/>
      <c r="AU1919" s="82"/>
    </row>
    <row r="1920" spans="1:47" s="47" customFormat="1">
      <c r="A1920" s="76"/>
      <c r="O1920" s="82"/>
      <c r="P1920" s="82"/>
      <c r="Q1920" s="82"/>
      <c r="R1920" s="82"/>
      <c r="S1920" s="82"/>
      <c r="T1920" s="82"/>
      <c r="U1920" s="82"/>
      <c r="V1920" s="82"/>
      <c r="W1920" s="82"/>
      <c r="X1920" s="82"/>
      <c r="Y1920" s="82"/>
      <c r="Z1920" s="82"/>
      <c r="AA1920" s="82"/>
      <c r="AB1920" s="82"/>
      <c r="AC1920" s="82"/>
      <c r="AD1920" s="82"/>
      <c r="AE1920" s="82"/>
      <c r="AF1920" s="82"/>
      <c r="AG1920" s="82"/>
      <c r="AH1920" s="82"/>
      <c r="AI1920" s="82"/>
      <c r="AJ1920" s="82"/>
      <c r="AK1920" s="82"/>
      <c r="AL1920" s="82"/>
      <c r="AM1920" s="82"/>
      <c r="AN1920" s="82"/>
      <c r="AO1920" s="82"/>
      <c r="AP1920" s="82"/>
      <c r="AQ1920" s="82"/>
      <c r="AR1920" s="82"/>
      <c r="AS1920" s="82"/>
      <c r="AT1920" s="82"/>
      <c r="AU1920" s="82"/>
    </row>
    <row r="1921" spans="1:47" s="47" customFormat="1">
      <c r="A1921" s="76"/>
      <c r="O1921" s="82"/>
      <c r="P1921" s="82"/>
      <c r="Q1921" s="82"/>
      <c r="R1921" s="82"/>
      <c r="S1921" s="82"/>
      <c r="T1921" s="82"/>
      <c r="U1921" s="82"/>
      <c r="V1921" s="82"/>
      <c r="W1921" s="82"/>
      <c r="X1921" s="82"/>
      <c r="Y1921" s="82"/>
      <c r="Z1921" s="82"/>
      <c r="AA1921" s="82"/>
      <c r="AB1921" s="82"/>
      <c r="AC1921" s="82"/>
      <c r="AD1921" s="82"/>
      <c r="AE1921" s="82"/>
      <c r="AF1921" s="82"/>
      <c r="AG1921" s="82"/>
      <c r="AH1921" s="82"/>
      <c r="AI1921" s="82"/>
      <c r="AJ1921" s="82"/>
      <c r="AK1921" s="82"/>
      <c r="AL1921" s="82"/>
      <c r="AM1921" s="82"/>
      <c r="AN1921" s="82"/>
      <c r="AO1921" s="82"/>
      <c r="AP1921" s="82"/>
      <c r="AQ1921" s="82"/>
      <c r="AR1921" s="82"/>
      <c r="AS1921" s="82"/>
      <c r="AT1921" s="82"/>
      <c r="AU1921" s="82"/>
    </row>
    <row r="1922" spans="1:47" s="47" customFormat="1">
      <c r="A1922" s="76"/>
      <c r="O1922" s="82"/>
      <c r="P1922" s="82"/>
      <c r="Q1922" s="82"/>
      <c r="R1922" s="82"/>
      <c r="S1922" s="82"/>
      <c r="T1922" s="82"/>
      <c r="U1922" s="82"/>
      <c r="V1922" s="82"/>
      <c r="W1922" s="82"/>
      <c r="X1922" s="82"/>
      <c r="Y1922" s="82"/>
      <c r="Z1922" s="82"/>
      <c r="AA1922" s="82"/>
      <c r="AB1922" s="82"/>
      <c r="AC1922" s="82"/>
      <c r="AD1922" s="82"/>
      <c r="AE1922" s="82"/>
      <c r="AF1922" s="82"/>
      <c r="AG1922" s="82"/>
      <c r="AH1922" s="82"/>
      <c r="AI1922" s="82"/>
      <c r="AJ1922" s="82"/>
      <c r="AK1922" s="82"/>
      <c r="AL1922" s="82"/>
      <c r="AM1922" s="82"/>
      <c r="AN1922" s="82"/>
      <c r="AO1922" s="82"/>
      <c r="AP1922" s="82"/>
      <c r="AQ1922" s="82"/>
      <c r="AR1922" s="82"/>
      <c r="AS1922" s="82"/>
      <c r="AT1922" s="82"/>
      <c r="AU1922" s="82"/>
    </row>
    <row r="1923" spans="1:47" s="47" customFormat="1">
      <c r="A1923" s="76"/>
      <c r="O1923" s="82"/>
      <c r="P1923" s="82"/>
      <c r="Q1923" s="82"/>
      <c r="R1923" s="82"/>
      <c r="S1923" s="82"/>
      <c r="T1923" s="82"/>
      <c r="U1923" s="82"/>
      <c r="V1923" s="82"/>
      <c r="W1923" s="82"/>
      <c r="X1923" s="82"/>
      <c r="Y1923" s="82"/>
      <c r="Z1923" s="82"/>
      <c r="AA1923" s="82"/>
      <c r="AB1923" s="82"/>
      <c r="AC1923" s="82"/>
      <c r="AD1923" s="82"/>
      <c r="AE1923" s="82"/>
      <c r="AF1923" s="82"/>
      <c r="AG1923" s="82"/>
      <c r="AH1923" s="82"/>
      <c r="AI1923" s="82"/>
      <c r="AJ1923" s="82"/>
      <c r="AK1923" s="82"/>
      <c r="AL1923" s="82"/>
      <c r="AM1923" s="82"/>
      <c r="AN1923" s="82"/>
      <c r="AO1923" s="82"/>
      <c r="AP1923" s="82"/>
      <c r="AQ1923" s="82"/>
      <c r="AR1923" s="82"/>
      <c r="AS1923" s="82"/>
      <c r="AT1923" s="82"/>
      <c r="AU1923" s="82"/>
    </row>
    <row r="1924" spans="1:47" s="47" customFormat="1">
      <c r="A1924" s="76"/>
      <c r="O1924" s="82"/>
      <c r="P1924" s="82"/>
      <c r="Q1924" s="82"/>
      <c r="R1924" s="82"/>
      <c r="S1924" s="82"/>
      <c r="T1924" s="82"/>
      <c r="U1924" s="82"/>
      <c r="V1924" s="82"/>
      <c r="W1924" s="82"/>
      <c r="X1924" s="82"/>
      <c r="Y1924" s="82"/>
      <c r="Z1924" s="82"/>
      <c r="AA1924" s="82"/>
      <c r="AB1924" s="82"/>
      <c r="AC1924" s="82"/>
      <c r="AD1924" s="82"/>
      <c r="AE1924" s="82"/>
      <c r="AF1924" s="82"/>
      <c r="AG1924" s="82"/>
      <c r="AH1924" s="82"/>
      <c r="AI1924" s="82"/>
      <c r="AJ1924" s="82"/>
      <c r="AK1924" s="82"/>
      <c r="AL1924" s="82"/>
      <c r="AM1924" s="82"/>
      <c r="AN1924" s="82"/>
      <c r="AO1924" s="82"/>
      <c r="AP1924" s="82"/>
      <c r="AQ1924" s="82"/>
      <c r="AR1924" s="82"/>
      <c r="AS1924" s="82"/>
      <c r="AT1924" s="82"/>
      <c r="AU1924" s="82"/>
    </row>
    <row r="1925" spans="1:47" s="47" customFormat="1">
      <c r="A1925" s="76"/>
      <c r="O1925" s="82"/>
      <c r="P1925" s="82"/>
      <c r="Q1925" s="82"/>
      <c r="R1925" s="82"/>
      <c r="S1925" s="82"/>
      <c r="T1925" s="82"/>
      <c r="U1925" s="82"/>
      <c r="V1925" s="82"/>
      <c r="W1925" s="82"/>
      <c r="X1925" s="82"/>
      <c r="Y1925" s="82"/>
      <c r="Z1925" s="82"/>
      <c r="AA1925" s="82"/>
      <c r="AB1925" s="82"/>
      <c r="AC1925" s="82"/>
      <c r="AD1925" s="82"/>
      <c r="AE1925" s="82"/>
      <c r="AF1925" s="82"/>
      <c r="AG1925" s="82"/>
      <c r="AH1925" s="82"/>
      <c r="AI1925" s="82"/>
      <c r="AJ1925" s="82"/>
      <c r="AK1925" s="82"/>
      <c r="AL1925" s="82"/>
      <c r="AM1925" s="82"/>
      <c r="AN1925" s="82"/>
      <c r="AO1925" s="82"/>
      <c r="AP1925" s="82"/>
      <c r="AQ1925" s="82"/>
      <c r="AR1925" s="82"/>
      <c r="AS1925" s="82"/>
      <c r="AT1925" s="82"/>
      <c r="AU1925" s="82"/>
    </row>
    <row r="1926" spans="1:47" s="47" customFormat="1">
      <c r="A1926" s="76"/>
      <c r="O1926" s="82"/>
      <c r="P1926" s="82"/>
      <c r="Q1926" s="82"/>
      <c r="R1926" s="82"/>
      <c r="S1926" s="82"/>
      <c r="T1926" s="82"/>
      <c r="U1926" s="82"/>
      <c r="V1926" s="82"/>
      <c r="W1926" s="82"/>
      <c r="X1926" s="82"/>
      <c r="Y1926" s="82"/>
      <c r="Z1926" s="82"/>
      <c r="AA1926" s="82"/>
      <c r="AB1926" s="82"/>
      <c r="AC1926" s="82"/>
      <c r="AD1926" s="82"/>
      <c r="AE1926" s="82"/>
      <c r="AF1926" s="82"/>
      <c r="AG1926" s="82"/>
      <c r="AH1926" s="82"/>
      <c r="AI1926" s="82"/>
      <c r="AJ1926" s="82"/>
      <c r="AK1926" s="82"/>
      <c r="AL1926" s="82"/>
      <c r="AM1926" s="82"/>
      <c r="AN1926" s="82"/>
      <c r="AO1926" s="82"/>
      <c r="AP1926" s="82"/>
      <c r="AQ1926" s="82"/>
      <c r="AR1926" s="82"/>
      <c r="AS1926" s="82"/>
      <c r="AT1926" s="82"/>
      <c r="AU1926" s="82"/>
    </row>
    <row r="1927" spans="1:47" s="47" customFormat="1">
      <c r="A1927" s="76"/>
      <c r="O1927" s="82"/>
      <c r="P1927" s="82"/>
      <c r="Q1927" s="82"/>
      <c r="R1927" s="82"/>
      <c r="S1927" s="82"/>
      <c r="T1927" s="82"/>
      <c r="U1927" s="82"/>
      <c r="V1927" s="82"/>
      <c r="W1927" s="82"/>
      <c r="X1927" s="82"/>
      <c r="Y1927" s="82"/>
      <c r="Z1927" s="82"/>
      <c r="AA1927" s="82"/>
      <c r="AB1927" s="82"/>
      <c r="AC1927" s="82"/>
      <c r="AD1927" s="82"/>
      <c r="AE1927" s="82"/>
      <c r="AF1927" s="82"/>
      <c r="AG1927" s="82"/>
      <c r="AH1927" s="82"/>
      <c r="AI1927" s="82"/>
      <c r="AJ1927" s="82"/>
      <c r="AK1927" s="82"/>
      <c r="AL1927" s="82"/>
      <c r="AM1927" s="82"/>
      <c r="AN1927" s="82"/>
      <c r="AO1927" s="82"/>
      <c r="AP1927" s="82"/>
      <c r="AQ1927" s="82"/>
      <c r="AR1927" s="82"/>
      <c r="AS1927" s="82"/>
      <c r="AT1927" s="82"/>
      <c r="AU1927" s="82"/>
    </row>
    <row r="1928" spans="1:47" s="47" customFormat="1">
      <c r="A1928" s="76"/>
      <c r="O1928" s="82"/>
      <c r="P1928" s="82"/>
      <c r="Q1928" s="82"/>
      <c r="R1928" s="82"/>
      <c r="S1928" s="82"/>
      <c r="T1928" s="82"/>
      <c r="U1928" s="82"/>
      <c r="V1928" s="82"/>
      <c r="W1928" s="82"/>
      <c r="X1928" s="82"/>
      <c r="Y1928" s="82"/>
      <c r="Z1928" s="82"/>
      <c r="AA1928" s="82"/>
      <c r="AB1928" s="82"/>
      <c r="AC1928" s="82"/>
      <c r="AD1928" s="82"/>
      <c r="AE1928" s="82"/>
      <c r="AF1928" s="82"/>
      <c r="AG1928" s="82"/>
      <c r="AH1928" s="82"/>
      <c r="AI1928" s="82"/>
      <c r="AJ1928" s="82"/>
      <c r="AK1928" s="82"/>
      <c r="AL1928" s="82"/>
      <c r="AM1928" s="82"/>
      <c r="AN1928" s="82"/>
      <c r="AO1928" s="82"/>
      <c r="AP1928" s="82"/>
      <c r="AQ1928" s="82"/>
      <c r="AR1928" s="82"/>
      <c r="AS1928" s="82"/>
      <c r="AT1928" s="82"/>
      <c r="AU1928" s="82"/>
    </row>
    <row r="1929" spans="1:47" s="47" customFormat="1">
      <c r="A1929" s="76"/>
      <c r="O1929" s="82"/>
      <c r="P1929" s="82"/>
      <c r="Q1929" s="82"/>
      <c r="R1929" s="82"/>
      <c r="S1929" s="82"/>
      <c r="T1929" s="82"/>
      <c r="U1929" s="82"/>
      <c r="V1929" s="82"/>
      <c r="W1929" s="82"/>
      <c r="X1929" s="82"/>
      <c r="Y1929" s="82"/>
      <c r="Z1929" s="82"/>
      <c r="AA1929" s="82"/>
      <c r="AB1929" s="82"/>
      <c r="AC1929" s="82"/>
      <c r="AD1929" s="82"/>
      <c r="AE1929" s="82"/>
      <c r="AF1929" s="82"/>
      <c r="AG1929" s="82"/>
      <c r="AH1929" s="82"/>
      <c r="AI1929" s="82"/>
      <c r="AJ1929" s="82"/>
      <c r="AK1929" s="82"/>
      <c r="AL1929" s="82"/>
      <c r="AM1929" s="82"/>
      <c r="AN1929" s="82"/>
      <c r="AO1929" s="82"/>
      <c r="AP1929" s="82"/>
      <c r="AQ1929" s="82"/>
      <c r="AR1929" s="82"/>
      <c r="AS1929" s="82"/>
      <c r="AT1929" s="82"/>
      <c r="AU1929" s="82"/>
    </row>
    <row r="1930" spans="1:47" s="47" customFormat="1">
      <c r="A1930" s="76"/>
      <c r="O1930" s="82"/>
      <c r="P1930" s="82"/>
      <c r="Q1930" s="82"/>
      <c r="R1930" s="82"/>
      <c r="S1930" s="82"/>
      <c r="T1930" s="82"/>
      <c r="U1930" s="82"/>
      <c r="V1930" s="82"/>
      <c r="W1930" s="82"/>
      <c r="X1930" s="82"/>
      <c r="Y1930" s="82"/>
      <c r="Z1930" s="82"/>
      <c r="AA1930" s="82"/>
      <c r="AB1930" s="82"/>
      <c r="AC1930" s="82"/>
      <c r="AD1930" s="82"/>
      <c r="AE1930" s="82"/>
      <c r="AF1930" s="82"/>
      <c r="AG1930" s="82"/>
      <c r="AH1930" s="82"/>
      <c r="AI1930" s="82"/>
      <c r="AJ1930" s="82"/>
      <c r="AK1930" s="82"/>
      <c r="AL1930" s="82"/>
      <c r="AM1930" s="82"/>
      <c r="AN1930" s="82"/>
      <c r="AO1930" s="82"/>
      <c r="AP1930" s="82"/>
      <c r="AQ1930" s="82"/>
      <c r="AR1930" s="82"/>
      <c r="AS1930" s="82"/>
      <c r="AT1930" s="82"/>
      <c r="AU1930" s="82"/>
    </row>
    <row r="1931" spans="1:47" s="47" customFormat="1">
      <c r="A1931" s="76"/>
      <c r="O1931" s="82"/>
      <c r="P1931" s="82"/>
      <c r="Q1931" s="82"/>
      <c r="R1931" s="82"/>
      <c r="S1931" s="82"/>
      <c r="T1931" s="82"/>
      <c r="U1931" s="82"/>
      <c r="V1931" s="82"/>
      <c r="W1931" s="82"/>
      <c r="X1931" s="82"/>
      <c r="Y1931" s="82"/>
      <c r="Z1931" s="82"/>
      <c r="AA1931" s="82"/>
      <c r="AB1931" s="82"/>
      <c r="AC1931" s="82"/>
      <c r="AD1931" s="82"/>
      <c r="AE1931" s="82"/>
      <c r="AF1931" s="82"/>
      <c r="AG1931" s="82"/>
      <c r="AH1931" s="82"/>
      <c r="AI1931" s="82"/>
      <c r="AJ1931" s="82"/>
      <c r="AK1931" s="82"/>
      <c r="AL1931" s="82"/>
      <c r="AM1931" s="82"/>
      <c r="AN1931" s="82"/>
      <c r="AO1931" s="82"/>
      <c r="AP1931" s="82"/>
      <c r="AQ1931" s="82"/>
      <c r="AR1931" s="82"/>
      <c r="AS1931" s="82"/>
      <c r="AT1931" s="82"/>
      <c r="AU1931" s="82"/>
    </row>
    <row r="1932" spans="1:47" s="47" customFormat="1">
      <c r="A1932" s="76"/>
      <c r="O1932" s="82"/>
      <c r="P1932" s="82"/>
      <c r="Q1932" s="82"/>
      <c r="R1932" s="82"/>
      <c r="S1932" s="82"/>
      <c r="T1932" s="82"/>
      <c r="U1932" s="82"/>
      <c r="V1932" s="82"/>
      <c r="W1932" s="82"/>
      <c r="X1932" s="82"/>
      <c r="Y1932" s="82"/>
      <c r="Z1932" s="82"/>
      <c r="AA1932" s="82"/>
      <c r="AB1932" s="82"/>
      <c r="AC1932" s="82"/>
      <c r="AD1932" s="82"/>
      <c r="AE1932" s="82"/>
      <c r="AF1932" s="82"/>
      <c r="AG1932" s="82"/>
      <c r="AH1932" s="82"/>
      <c r="AI1932" s="82"/>
      <c r="AJ1932" s="82"/>
      <c r="AK1932" s="82"/>
      <c r="AL1932" s="82"/>
      <c r="AM1932" s="82"/>
      <c r="AN1932" s="82"/>
      <c r="AO1932" s="82"/>
      <c r="AP1932" s="82"/>
      <c r="AQ1932" s="82"/>
      <c r="AR1932" s="82"/>
      <c r="AS1932" s="82"/>
      <c r="AT1932" s="82"/>
      <c r="AU1932" s="82"/>
    </row>
    <row r="1933" spans="1:47" s="47" customFormat="1">
      <c r="A1933" s="76"/>
      <c r="O1933" s="82"/>
      <c r="P1933" s="82"/>
      <c r="Q1933" s="82"/>
      <c r="R1933" s="82"/>
      <c r="S1933" s="82"/>
      <c r="T1933" s="82"/>
      <c r="U1933" s="82"/>
      <c r="V1933" s="82"/>
      <c r="W1933" s="82"/>
      <c r="X1933" s="82"/>
      <c r="Y1933" s="82"/>
      <c r="Z1933" s="82"/>
      <c r="AA1933" s="82"/>
      <c r="AB1933" s="82"/>
      <c r="AC1933" s="82"/>
      <c r="AD1933" s="82"/>
      <c r="AE1933" s="82"/>
      <c r="AF1933" s="82"/>
      <c r="AG1933" s="82"/>
      <c r="AH1933" s="82"/>
      <c r="AI1933" s="82"/>
      <c r="AJ1933" s="82"/>
      <c r="AK1933" s="82"/>
      <c r="AL1933" s="82"/>
      <c r="AM1933" s="82"/>
      <c r="AN1933" s="82"/>
      <c r="AO1933" s="82"/>
      <c r="AP1933" s="82"/>
      <c r="AQ1933" s="82"/>
      <c r="AR1933" s="82"/>
      <c r="AS1933" s="82"/>
      <c r="AT1933" s="82"/>
      <c r="AU1933" s="82"/>
    </row>
    <row r="1934" spans="1:47" s="47" customFormat="1">
      <c r="A1934" s="76"/>
      <c r="O1934" s="82"/>
      <c r="P1934" s="82"/>
      <c r="Q1934" s="82"/>
      <c r="R1934" s="82"/>
      <c r="S1934" s="82"/>
      <c r="T1934" s="82"/>
      <c r="U1934" s="82"/>
      <c r="V1934" s="82"/>
      <c r="W1934" s="82"/>
      <c r="X1934" s="82"/>
      <c r="Y1934" s="82"/>
      <c r="Z1934" s="82"/>
      <c r="AA1934" s="82"/>
      <c r="AB1934" s="82"/>
      <c r="AC1934" s="82"/>
      <c r="AD1934" s="82"/>
      <c r="AE1934" s="82"/>
      <c r="AF1934" s="82"/>
      <c r="AG1934" s="82"/>
      <c r="AH1934" s="82"/>
      <c r="AI1934" s="82"/>
      <c r="AJ1934" s="82"/>
      <c r="AK1934" s="82"/>
      <c r="AL1934" s="82"/>
      <c r="AM1934" s="82"/>
      <c r="AN1934" s="82"/>
      <c r="AO1934" s="82"/>
      <c r="AP1934" s="82"/>
      <c r="AQ1934" s="82"/>
      <c r="AR1934" s="82"/>
      <c r="AS1934" s="82"/>
      <c r="AT1934" s="82"/>
      <c r="AU1934" s="82"/>
    </row>
    <row r="1935" spans="1:47" s="47" customFormat="1">
      <c r="A1935" s="76"/>
      <c r="O1935" s="82"/>
      <c r="P1935" s="82"/>
      <c r="Q1935" s="82"/>
      <c r="R1935" s="82"/>
      <c r="S1935" s="82"/>
      <c r="T1935" s="82"/>
      <c r="U1935" s="82"/>
      <c r="V1935" s="82"/>
      <c r="W1935" s="82"/>
      <c r="X1935" s="82"/>
      <c r="Y1935" s="82"/>
      <c r="Z1935" s="82"/>
      <c r="AA1935" s="82"/>
      <c r="AB1935" s="82"/>
      <c r="AC1935" s="82"/>
      <c r="AD1935" s="82"/>
      <c r="AE1935" s="82"/>
      <c r="AF1935" s="82"/>
      <c r="AG1935" s="82"/>
      <c r="AH1935" s="82"/>
      <c r="AI1935" s="82"/>
      <c r="AJ1935" s="82"/>
      <c r="AK1935" s="82"/>
      <c r="AL1935" s="82"/>
      <c r="AM1935" s="82"/>
      <c r="AN1935" s="82"/>
      <c r="AO1935" s="82"/>
      <c r="AP1935" s="82"/>
      <c r="AQ1935" s="82"/>
      <c r="AR1935" s="82"/>
      <c r="AS1935" s="82"/>
      <c r="AT1935" s="82"/>
      <c r="AU1935" s="82"/>
    </row>
    <row r="1936" spans="1:47" s="47" customFormat="1">
      <c r="A1936" s="76"/>
      <c r="O1936" s="82"/>
      <c r="P1936" s="82"/>
      <c r="Q1936" s="82"/>
      <c r="R1936" s="82"/>
      <c r="S1936" s="82"/>
      <c r="T1936" s="82"/>
      <c r="U1936" s="82"/>
      <c r="V1936" s="82"/>
      <c r="W1936" s="82"/>
      <c r="X1936" s="82"/>
      <c r="Y1936" s="82"/>
      <c r="Z1936" s="82"/>
      <c r="AA1936" s="82"/>
      <c r="AB1936" s="82"/>
      <c r="AC1936" s="82"/>
      <c r="AD1936" s="82"/>
      <c r="AE1936" s="82"/>
      <c r="AF1936" s="82"/>
      <c r="AG1936" s="82"/>
      <c r="AH1936" s="82"/>
      <c r="AI1936" s="82"/>
      <c r="AJ1936" s="82"/>
      <c r="AK1936" s="82"/>
      <c r="AL1936" s="82"/>
      <c r="AM1936" s="82"/>
      <c r="AN1936" s="82"/>
      <c r="AO1936" s="82"/>
      <c r="AP1936" s="82"/>
      <c r="AQ1936" s="82"/>
      <c r="AR1936" s="82"/>
      <c r="AS1936" s="82"/>
      <c r="AT1936" s="82"/>
      <c r="AU1936" s="82"/>
    </row>
    <row r="1937" spans="1:47" s="47" customFormat="1">
      <c r="A1937" s="76"/>
      <c r="O1937" s="82"/>
      <c r="P1937" s="82"/>
      <c r="Q1937" s="82"/>
      <c r="R1937" s="82"/>
      <c r="S1937" s="82"/>
      <c r="T1937" s="82"/>
      <c r="U1937" s="82"/>
      <c r="V1937" s="82"/>
      <c r="W1937" s="82"/>
      <c r="X1937" s="82"/>
      <c r="Y1937" s="82"/>
      <c r="Z1937" s="82"/>
      <c r="AA1937" s="82"/>
      <c r="AB1937" s="82"/>
      <c r="AC1937" s="82"/>
      <c r="AD1937" s="82"/>
      <c r="AE1937" s="82"/>
      <c r="AF1937" s="82"/>
      <c r="AG1937" s="82"/>
      <c r="AH1937" s="82"/>
      <c r="AI1937" s="82"/>
      <c r="AJ1937" s="82"/>
      <c r="AK1937" s="82"/>
      <c r="AL1937" s="82"/>
      <c r="AM1937" s="82"/>
      <c r="AN1937" s="82"/>
      <c r="AO1937" s="82"/>
      <c r="AP1937" s="82"/>
      <c r="AQ1937" s="82"/>
      <c r="AR1937" s="82"/>
      <c r="AS1937" s="82"/>
      <c r="AT1937" s="82"/>
      <c r="AU1937" s="82"/>
    </row>
    <row r="1938" spans="1:47" s="47" customFormat="1">
      <c r="A1938" s="76"/>
      <c r="O1938" s="82"/>
      <c r="P1938" s="82"/>
      <c r="Q1938" s="82"/>
      <c r="R1938" s="82"/>
      <c r="S1938" s="82"/>
      <c r="T1938" s="82"/>
      <c r="U1938" s="82"/>
      <c r="V1938" s="82"/>
      <c r="W1938" s="82"/>
      <c r="X1938" s="82"/>
      <c r="Y1938" s="82"/>
      <c r="Z1938" s="82"/>
      <c r="AA1938" s="82"/>
      <c r="AB1938" s="82"/>
      <c r="AC1938" s="82"/>
      <c r="AD1938" s="82"/>
      <c r="AE1938" s="82"/>
      <c r="AF1938" s="82"/>
      <c r="AG1938" s="82"/>
      <c r="AH1938" s="82"/>
      <c r="AI1938" s="82"/>
      <c r="AJ1938" s="82"/>
      <c r="AK1938" s="82"/>
      <c r="AL1938" s="82"/>
      <c r="AM1938" s="82"/>
      <c r="AN1938" s="82"/>
      <c r="AO1938" s="82"/>
      <c r="AP1938" s="82"/>
      <c r="AQ1938" s="82"/>
      <c r="AR1938" s="82"/>
      <c r="AS1938" s="82"/>
      <c r="AT1938" s="82"/>
      <c r="AU1938" s="82"/>
    </row>
    <row r="1939" spans="1:47" s="47" customFormat="1">
      <c r="A1939" s="76"/>
      <c r="O1939" s="82"/>
      <c r="P1939" s="82"/>
      <c r="Q1939" s="82"/>
      <c r="R1939" s="82"/>
      <c r="S1939" s="82"/>
      <c r="T1939" s="82"/>
      <c r="U1939" s="82"/>
      <c r="V1939" s="82"/>
      <c r="W1939" s="82"/>
      <c r="X1939" s="82"/>
      <c r="Y1939" s="82"/>
      <c r="Z1939" s="82"/>
      <c r="AA1939" s="82"/>
      <c r="AB1939" s="82"/>
      <c r="AC1939" s="82"/>
      <c r="AD1939" s="82"/>
      <c r="AE1939" s="82"/>
      <c r="AF1939" s="82"/>
      <c r="AG1939" s="82"/>
      <c r="AH1939" s="82"/>
      <c r="AI1939" s="82"/>
      <c r="AJ1939" s="82"/>
      <c r="AK1939" s="82"/>
      <c r="AL1939" s="82"/>
      <c r="AM1939" s="82"/>
      <c r="AN1939" s="82"/>
      <c r="AO1939" s="82"/>
      <c r="AP1939" s="82"/>
      <c r="AQ1939" s="82"/>
      <c r="AR1939" s="82"/>
      <c r="AS1939" s="82"/>
      <c r="AT1939" s="82"/>
      <c r="AU1939" s="82"/>
    </row>
    <row r="1940" spans="1:47" s="47" customFormat="1">
      <c r="A1940" s="76"/>
      <c r="O1940" s="82"/>
      <c r="P1940" s="82"/>
      <c r="Q1940" s="82"/>
      <c r="R1940" s="82"/>
      <c r="S1940" s="82"/>
      <c r="T1940" s="82"/>
      <c r="U1940" s="82"/>
      <c r="V1940" s="82"/>
      <c r="W1940" s="82"/>
      <c r="X1940" s="82"/>
      <c r="Y1940" s="82"/>
      <c r="Z1940" s="82"/>
      <c r="AA1940" s="82"/>
      <c r="AB1940" s="82"/>
      <c r="AC1940" s="82"/>
      <c r="AD1940" s="82"/>
      <c r="AE1940" s="82"/>
      <c r="AF1940" s="82"/>
      <c r="AG1940" s="82"/>
      <c r="AH1940" s="82"/>
      <c r="AI1940" s="82"/>
      <c r="AJ1940" s="82"/>
      <c r="AK1940" s="82"/>
      <c r="AL1940" s="82"/>
      <c r="AM1940" s="82"/>
      <c r="AN1940" s="82"/>
      <c r="AO1940" s="82"/>
      <c r="AP1940" s="82"/>
      <c r="AQ1940" s="82"/>
      <c r="AR1940" s="82"/>
      <c r="AS1940" s="82"/>
      <c r="AT1940" s="82"/>
      <c r="AU1940" s="82"/>
    </row>
    <row r="1941" spans="1:47" s="47" customFormat="1">
      <c r="A1941" s="76"/>
      <c r="O1941" s="82"/>
      <c r="P1941" s="82"/>
      <c r="Q1941" s="82"/>
      <c r="R1941" s="82"/>
      <c r="S1941" s="82"/>
      <c r="T1941" s="82"/>
      <c r="U1941" s="82"/>
      <c r="V1941" s="82"/>
      <c r="W1941" s="82"/>
      <c r="X1941" s="82"/>
      <c r="Y1941" s="82"/>
      <c r="Z1941" s="82"/>
      <c r="AA1941" s="82"/>
      <c r="AB1941" s="82"/>
      <c r="AC1941" s="82"/>
      <c r="AD1941" s="82"/>
      <c r="AE1941" s="82"/>
      <c r="AF1941" s="82"/>
      <c r="AG1941" s="82"/>
      <c r="AH1941" s="82"/>
      <c r="AI1941" s="82"/>
      <c r="AJ1941" s="82"/>
      <c r="AK1941" s="82"/>
      <c r="AL1941" s="82"/>
      <c r="AM1941" s="82"/>
      <c r="AN1941" s="82"/>
      <c r="AO1941" s="82"/>
      <c r="AP1941" s="82"/>
      <c r="AQ1941" s="82"/>
      <c r="AR1941" s="82"/>
      <c r="AS1941" s="82"/>
      <c r="AT1941" s="82"/>
      <c r="AU1941" s="82"/>
    </row>
    <row r="1942" spans="1:47" s="47" customFormat="1">
      <c r="A1942" s="76"/>
      <c r="O1942" s="82"/>
      <c r="P1942" s="82"/>
      <c r="Q1942" s="82"/>
      <c r="R1942" s="82"/>
      <c r="S1942" s="82"/>
      <c r="T1942" s="82"/>
      <c r="U1942" s="82"/>
      <c r="V1942" s="82"/>
      <c r="W1942" s="82"/>
      <c r="X1942" s="82"/>
      <c r="Y1942" s="82"/>
      <c r="Z1942" s="82"/>
      <c r="AA1942" s="82"/>
      <c r="AB1942" s="82"/>
      <c r="AC1942" s="82"/>
      <c r="AD1942" s="82"/>
      <c r="AE1942" s="82"/>
      <c r="AF1942" s="82"/>
      <c r="AG1942" s="82"/>
      <c r="AH1942" s="82"/>
      <c r="AI1942" s="82"/>
      <c r="AJ1942" s="82"/>
      <c r="AK1942" s="82"/>
      <c r="AL1942" s="82"/>
      <c r="AM1942" s="82"/>
      <c r="AN1942" s="82"/>
      <c r="AO1942" s="82"/>
      <c r="AP1942" s="82"/>
      <c r="AQ1942" s="82"/>
      <c r="AR1942" s="82"/>
      <c r="AS1942" s="82"/>
      <c r="AT1942" s="82"/>
      <c r="AU1942" s="82"/>
    </row>
    <row r="1943" spans="1:47" s="47" customFormat="1">
      <c r="A1943" s="76"/>
      <c r="O1943" s="82"/>
      <c r="P1943" s="82"/>
      <c r="Q1943" s="82"/>
      <c r="R1943" s="82"/>
      <c r="S1943" s="82"/>
      <c r="T1943" s="82"/>
      <c r="U1943" s="82"/>
      <c r="V1943" s="82"/>
      <c r="W1943" s="82"/>
      <c r="X1943" s="82"/>
      <c r="Y1943" s="82"/>
      <c r="Z1943" s="82"/>
      <c r="AA1943" s="82"/>
      <c r="AB1943" s="82"/>
      <c r="AC1943" s="82"/>
      <c r="AD1943" s="82"/>
      <c r="AE1943" s="82"/>
      <c r="AF1943" s="82"/>
      <c r="AG1943" s="82"/>
      <c r="AH1943" s="82"/>
      <c r="AI1943" s="82"/>
      <c r="AJ1943" s="82"/>
      <c r="AK1943" s="82"/>
      <c r="AL1943" s="82"/>
      <c r="AM1943" s="82"/>
      <c r="AN1943" s="82"/>
      <c r="AO1943" s="82"/>
      <c r="AP1943" s="82"/>
      <c r="AQ1943" s="82"/>
      <c r="AR1943" s="82"/>
      <c r="AS1943" s="82"/>
      <c r="AT1943" s="82"/>
      <c r="AU1943" s="82"/>
    </row>
    <row r="1944" spans="1:47" s="47" customFormat="1">
      <c r="A1944" s="76"/>
      <c r="O1944" s="82"/>
      <c r="P1944" s="82"/>
      <c r="Q1944" s="82"/>
      <c r="R1944" s="82"/>
      <c r="S1944" s="82"/>
      <c r="T1944" s="82"/>
      <c r="U1944" s="82"/>
      <c r="V1944" s="82"/>
      <c r="W1944" s="82"/>
      <c r="X1944" s="82"/>
      <c r="Y1944" s="82"/>
      <c r="Z1944" s="82"/>
      <c r="AA1944" s="82"/>
      <c r="AB1944" s="82"/>
      <c r="AC1944" s="82"/>
      <c r="AD1944" s="82"/>
      <c r="AE1944" s="82"/>
      <c r="AF1944" s="82"/>
      <c r="AG1944" s="82"/>
      <c r="AH1944" s="82"/>
      <c r="AI1944" s="82"/>
      <c r="AJ1944" s="82"/>
      <c r="AK1944" s="82"/>
      <c r="AL1944" s="82"/>
      <c r="AM1944" s="82"/>
      <c r="AN1944" s="82"/>
      <c r="AO1944" s="82"/>
      <c r="AP1944" s="82"/>
      <c r="AQ1944" s="82"/>
      <c r="AR1944" s="82"/>
      <c r="AS1944" s="82"/>
      <c r="AT1944" s="82"/>
      <c r="AU1944" s="82"/>
    </row>
    <row r="1945" spans="1:47" s="47" customFormat="1">
      <c r="A1945" s="76"/>
      <c r="O1945" s="82"/>
      <c r="P1945" s="82"/>
      <c r="Q1945" s="82"/>
      <c r="R1945" s="82"/>
      <c r="S1945" s="82"/>
      <c r="T1945" s="82"/>
      <c r="U1945" s="82"/>
      <c r="V1945" s="82"/>
      <c r="W1945" s="82"/>
      <c r="X1945" s="82"/>
      <c r="Y1945" s="82"/>
      <c r="Z1945" s="82"/>
      <c r="AA1945" s="82"/>
      <c r="AB1945" s="82"/>
      <c r="AC1945" s="82"/>
      <c r="AD1945" s="82"/>
      <c r="AE1945" s="82"/>
      <c r="AF1945" s="82"/>
      <c r="AG1945" s="82"/>
      <c r="AH1945" s="82"/>
      <c r="AI1945" s="82"/>
      <c r="AJ1945" s="82"/>
      <c r="AK1945" s="82"/>
      <c r="AL1945" s="82"/>
      <c r="AM1945" s="82"/>
      <c r="AN1945" s="82"/>
      <c r="AO1945" s="82"/>
      <c r="AP1945" s="82"/>
      <c r="AQ1945" s="82"/>
      <c r="AR1945" s="82"/>
      <c r="AS1945" s="82"/>
      <c r="AT1945" s="82"/>
      <c r="AU1945" s="82"/>
    </row>
    <row r="1946" spans="1:47" s="47" customFormat="1">
      <c r="A1946" s="76"/>
      <c r="O1946" s="82"/>
      <c r="P1946" s="82"/>
      <c r="Q1946" s="82"/>
      <c r="R1946" s="82"/>
      <c r="S1946" s="82"/>
      <c r="T1946" s="82"/>
      <c r="U1946" s="82"/>
      <c r="V1946" s="82"/>
      <c r="W1946" s="82"/>
      <c r="X1946" s="82"/>
      <c r="Y1946" s="82"/>
      <c r="Z1946" s="82"/>
      <c r="AA1946" s="82"/>
      <c r="AB1946" s="82"/>
      <c r="AC1946" s="82"/>
      <c r="AD1946" s="82"/>
      <c r="AE1946" s="82"/>
      <c r="AF1946" s="82"/>
      <c r="AG1946" s="82"/>
      <c r="AH1946" s="82"/>
      <c r="AI1946" s="82"/>
      <c r="AJ1946" s="82"/>
      <c r="AK1946" s="82"/>
      <c r="AL1946" s="82"/>
      <c r="AM1946" s="82"/>
      <c r="AN1946" s="82"/>
      <c r="AO1946" s="82"/>
      <c r="AP1946" s="82"/>
      <c r="AQ1946" s="82"/>
      <c r="AR1946" s="82"/>
      <c r="AS1946" s="82"/>
      <c r="AT1946" s="82"/>
      <c r="AU1946" s="82"/>
    </row>
    <row r="1947" spans="1:47" s="47" customFormat="1">
      <c r="A1947" s="76"/>
      <c r="O1947" s="82"/>
      <c r="P1947" s="82"/>
      <c r="Q1947" s="82"/>
      <c r="R1947" s="82"/>
      <c r="S1947" s="82"/>
      <c r="T1947" s="82"/>
      <c r="U1947" s="82"/>
      <c r="V1947" s="82"/>
      <c r="W1947" s="82"/>
      <c r="X1947" s="82"/>
      <c r="Y1947" s="82"/>
      <c r="Z1947" s="82"/>
      <c r="AA1947" s="82"/>
      <c r="AB1947" s="82"/>
      <c r="AC1947" s="82"/>
      <c r="AD1947" s="82"/>
      <c r="AE1947" s="82"/>
      <c r="AF1947" s="82"/>
      <c r="AG1947" s="82"/>
      <c r="AH1947" s="82"/>
      <c r="AI1947" s="82"/>
      <c r="AJ1947" s="82"/>
      <c r="AK1947" s="82"/>
      <c r="AL1947" s="82"/>
      <c r="AM1947" s="82"/>
      <c r="AN1947" s="82"/>
      <c r="AO1947" s="82"/>
      <c r="AP1947" s="82"/>
      <c r="AQ1947" s="82"/>
      <c r="AR1947" s="82"/>
      <c r="AS1947" s="82"/>
      <c r="AT1947" s="82"/>
      <c r="AU1947" s="82"/>
    </row>
    <row r="1948" spans="1:47" s="47" customFormat="1">
      <c r="A1948" s="76"/>
      <c r="O1948" s="82"/>
      <c r="P1948" s="82"/>
      <c r="Q1948" s="82"/>
      <c r="R1948" s="82"/>
      <c r="S1948" s="82"/>
      <c r="T1948" s="82"/>
      <c r="U1948" s="82"/>
      <c r="V1948" s="82"/>
      <c r="W1948" s="82"/>
      <c r="X1948" s="82"/>
      <c r="Y1948" s="82"/>
      <c r="Z1948" s="82"/>
      <c r="AA1948" s="82"/>
      <c r="AB1948" s="82"/>
      <c r="AC1948" s="82"/>
      <c r="AD1948" s="82"/>
      <c r="AE1948" s="82"/>
      <c r="AF1948" s="82"/>
      <c r="AG1948" s="82"/>
      <c r="AH1948" s="82"/>
      <c r="AI1948" s="82"/>
      <c r="AJ1948" s="82"/>
      <c r="AK1948" s="82"/>
      <c r="AL1948" s="82"/>
      <c r="AM1948" s="82"/>
      <c r="AN1948" s="82"/>
      <c r="AO1948" s="82"/>
      <c r="AP1948" s="82"/>
      <c r="AQ1948" s="82"/>
      <c r="AR1948" s="82"/>
      <c r="AS1948" s="82"/>
      <c r="AT1948" s="82"/>
      <c r="AU1948" s="82"/>
    </row>
    <row r="1949" spans="1:47" s="47" customFormat="1">
      <c r="A1949" s="76"/>
      <c r="O1949" s="82"/>
      <c r="P1949" s="82"/>
      <c r="Q1949" s="82"/>
      <c r="R1949" s="82"/>
      <c r="S1949" s="82"/>
      <c r="T1949" s="82"/>
      <c r="U1949" s="82"/>
      <c r="V1949" s="82"/>
      <c r="W1949" s="82"/>
      <c r="X1949" s="82"/>
      <c r="Y1949" s="82"/>
      <c r="Z1949" s="82"/>
      <c r="AA1949" s="82"/>
      <c r="AB1949" s="82"/>
      <c r="AC1949" s="82"/>
      <c r="AD1949" s="82"/>
      <c r="AE1949" s="82"/>
      <c r="AF1949" s="82"/>
      <c r="AG1949" s="82"/>
      <c r="AH1949" s="82"/>
      <c r="AI1949" s="82"/>
      <c r="AJ1949" s="82"/>
      <c r="AK1949" s="82"/>
      <c r="AL1949" s="82"/>
      <c r="AM1949" s="82"/>
      <c r="AN1949" s="82"/>
      <c r="AO1949" s="82"/>
      <c r="AP1949" s="82"/>
      <c r="AQ1949" s="82"/>
      <c r="AR1949" s="82"/>
      <c r="AS1949" s="82"/>
      <c r="AT1949" s="82"/>
      <c r="AU1949" s="82"/>
    </row>
    <row r="1950" spans="1:47" s="47" customFormat="1">
      <c r="A1950" s="76"/>
      <c r="O1950" s="82"/>
      <c r="P1950" s="82"/>
      <c r="Q1950" s="82"/>
      <c r="R1950" s="82"/>
      <c r="S1950" s="82"/>
      <c r="T1950" s="82"/>
      <c r="U1950" s="82"/>
      <c r="V1950" s="82"/>
      <c r="W1950" s="82"/>
      <c r="X1950" s="82"/>
      <c r="Y1950" s="82"/>
      <c r="Z1950" s="82"/>
      <c r="AA1950" s="82"/>
      <c r="AB1950" s="82"/>
      <c r="AC1950" s="82"/>
      <c r="AD1950" s="82"/>
      <c r="AE1950" s="82"/>
      <c r="AF1950" s="82"/>
      <c r="AG1950" s="82"/>
      <c r="AH1950" s="82"/>
      <c r="AI1950" s="82"/>
      <c r="AJ1950" s="82"/>
      <c r="AK1950" s="82"/>
      <c r="AL1950" s="82"/>
      <c r="AM1950" s="82"/>
      <c r="AN1950" s="82"/>
      <c r="AO1950" s="82"/>
      <c r="AP1950" s="82"/>
      <c r="AQ1950" s="82"/>
      <c r="AR1950" s="82"/>
      <c r="AS1950" s="82"/>
      <c r="AT1950" s="82"/>
      <c r="AU1950" s="82"/>
    </row>
    <row r="1951" spans="1:47" s="47" customFormat="1">
      <c r="A1951" s="76"/>
      <c r="O1951" s="82"/>
      <c r="P1951" s="82"/>
      <c r="Q1951" s="82"/>
      <c r="R1951" s="82"/>
      <c r="S1951" s="82"/>
      <c r="T1951" s="82"/>
      <c r="U1951" s="82"/>
      <c r="V1951" s="82"/>
      <c r="W1951" s="82"/>
      <c r="X1951" s="82"/>
      <c r="Y1951" s="82"/>
      <c r="Z1951" s="82"/>
      <c r="AA1951" s="82"/>
      <c r="AB1951" s="82"/>
      <c r="AC1951" s="82"/>
      <c r="AD1951" s="82"/>
      <c r="AE1951" s="82"/>
      <c r="AF1951" s="82"/>
      <c r="AG1951" s="82"/>
      <c r="AH1951" s="82"/>
      <c r="AI1951" s="82"/>
      <c r="AJ1951" s="82"/>
      <c r="AK1951" s="82"/>
      <c r="AL1951" s="82"/>
      <c r="AM1951" s="82"/>
      <c r="AN1951" s="82"/>
      <c r="AO1951" s="82"/>
      <c r="AP1951" s="82"/>
      <c r="AQ1951" s="82"/>
      <c r="AR1951" s="82"/>
      <c r="AS1951" s="82"/>
      <c r="AT1951" s="82"/>
      <c r="AU1951" s="82"/>
    </row>
    <row r="1952" spans="1:47" s="47" customFormat="1">
      <c r="A1952" s="76"/>
      <c r="O1952" s="82"/>
      <c r="P1952" s="82"/>
      <c r="Q1952" s="82"/>
      <c r="R1952" s="82"/>
      <c r="S1952" s="82"/>
      <c r="T1952" s="82"/>
      <c r="U1952" s="82"/>
      <c r="V1952" s="82"/>
      <c r="W1952" s="82"/>
      <c r="X1952" s="82"/>
      <c r="Y1952" s="82"/>
      <c r="Z1952" s="82"/>
      <c r="AA1952" s="82"/>
      <c r="AB1952" s="82"/>
      <c r="AC1952" s="82"/>
      <c r="AD1952" s="82"/>
      <c r="AE1952" s="82"/>
      <c r="AF1952" s="82"/>
      <c r="AG1952" s="82"/>
      <c r="AH1952" s="82"/>
      <c r="AI1952" s="82"/>
      <c r="AJ1952" s="82"/>
      <c r="AK1952" s="82"/>
      <c r="AL1952" s="82"/>
      <c r="AM1952" s="82"/>
      <c r="AN1952" s="82"/>
      <c r="AO1952" s="82"/>
      <c r="AP1952" s="82"/>
      <c r="AQ1952" s="82"/>
      <c r="AR1952" s="82"/>
      <c r="AS1952" s="82"/>
      <c r="AT1952" s="82"/>
      <c r="AU1952" s="82"/>
    </row>
    <row r="1953" spans="1:47" s="47" customFormat="1">
      <c r="A1953" s="76"/>
      <c r="O1953" s="82"/>
      <c r="P1953" s="82"/>
      <c r="Q1953" s="82"/>
      <c r="R1953" s="82"/>
      <c r="S1953" s="82"/>
      <c r="T1953" s="82"/>
      <c r="U1953" s="82"/>
      <c r="V1953" s="82"/>
      <c r="W1953" s="82"/>
      <c r="X1953" s="82"/>
      <c r="Y1953" s="82"/>
      <c r="Z1953" s="82"/>
      <c r="AA1953" s="82"/>
      <c r="AB1953" s="82"/>
      <c r="AC1953" s="82"/>
      <c r="AD1953" s="82"/>
      <c r="AE1953" s="82"/>
      <c r="AF1953" s="82"/>
      <c r="AG1953" s="82"/>
      <c r="AH1953" s="82"/>
      <c r="AI1953" s="82"/>
      <c r="AJ1953" s="82"/>
      <c r="AK1953" s="82"/>
      <c r="AL1953" s="82"/>
      <c r="AM1953" s="82"/>
      <c r="AN1953" s="82"/>
      <c r="AO1953" s="82"/>
      <c r="AP1953" s="82"/>
      <c r="AQ1953" s="82"/>
      <c r="AR1953" s="82"/>
      <c r="AS1953" s="82"/>
      <c r="AT1953" s="82"/>
      <c r="AU1953" s="82"/>
    </row>
    <row r="1954" spans="1:47" s="47" customFormat="1">
      <c r="A1954" s="76"/>
      <c r="O1954" s="82"/>
      <c r="P1954" s="82"/>
      <c r="Q1954" s="82"/>
      <c r="R1954" s="82"/>
      <c r="S1954" s="82"/>
      <c r="T1954" s="82"/>
      <c r="U1954" s="82"/>
      <c r="V1954" s="82"/>
      <c r="W1954" s="82"/>
      <c r="X1954" s="82"/>
      <c r="Y1954" s="82"/>
      <c r="Z1954" s="82"/>
      <c r="AA1954" s="82"/>
      <c r="AB1954" s="82"/>
      <c r="AC1954" s="82"/>
      <c r="AD1954" s="82"/>
      <c r="AE1954" s="82"/>
      <c r="AF1954" s="82"/>
      <c r="AG1954" s="82"/>
      <c r="AH1954" s="82"/>
      <c r="AI1954" s="82"/>
      <c r="AJ1954" s="82"/>
      <c r="AK1954" s="82"/>
      <c r="AL1954" s="82"/>
      <c r="AM1954" s="82"/>
      <c r="AN1954" s="82"/>
      <c r="AO1954" s="82"/>
      <c r="AP1954" s="82"/>
      <c r="AQ1954" s="82"/>
      <c r="AR1954" s="82"/>
      <c r="AS1954" s="82"/>
      <c r="AT1954" s="82"/>
      <c r="AU1954" s="82"/>
    </row>
    <row r="1955" spans="1:47" s="47" customFormat="1">
      <c r="A1955" s="76"/>
      <c r="O1955" s="82"/>
      <c r="P1955" s="82"/>
      <c r="Q1955" s="82"/>
      <c r="R1955" s="82"/>
      <c r="S1955" s="82"/>
      <c r="T1955" s="82"/>
      <c r="U1955" s="82"/>
      <c r="V1955" s="82"/>
      <c r="W1955" s="82"/>
      <c r="X1955" s="82"/>
      <c r="Y1955" s="82"/>
      <c r="Z1955" s="82"/>
      <c r="AA1955" s="82"/>
      <c r="AB1955" s="82"/>
      <c r="AC1955" s="82"/>
      <c r="AD1955" s="82"/>
      <c r="AE1955" s="82"/>
      <c r="AF1955" s="82"/>
      <c r="AG1955" s="82"/>
      <c r="AH1955" s="82"/>
      <c r="AI1955" s="82"/>
      <c r="AJ1955" s="82"/>
      <c r="AK1955" s="82"/>
      <c r="AL1955" s="82"/>
      <c r="AM1955" s="82"/>
      <c r="AN1955" s="82"/>
      <c r="AO1955" s="82"/>
      <c r="AP1955" s="82"/>
      <c r="AQ1955" s="82"/>
      <c r="AR1955" s="82"/>
      <c r="AS1955" s="82"/>
      <c r="AT1955" s="82"/>
      <c r="AU1955" s="82"/>
    </row>
    <row r="1956" spans="1:47" s="47" customFormat="1">
      <c r="A1956" s="76"/>
      <c r="O1956" s="82"/>
      <c r="P1956" s="82"/>
      <c r="Q1956" s="82"/>
      <c r="R1956" s="82"/>
      <c r="S1956" s="82"/>
      <c r="T1956" s="82"/>
      <c r="U1956" s="82"/>
      <c r="V1956" s="82"/>
      <c r="W1956" s="82"/>
      <c r="X1956" s="82"/>
      <c r="Y1956" s="82"/>
      <c r="Z1956" s="82"/>
      <c r="AA1956" s="82"/>
      <c r="AB1956" s="82"/>
      <c r="AC1956" s="82"/>
      <c r="AD1956" s="82"/>
      <c r="AE1956" s="82"/>
      <c r="AF1956" s="82"/>
      <c r="AG1956" s="82"/>
      <c r="AH1956" s="82"/>
      <c r="AI1956" s="82"/>
      <c r="AJ1956" s="82"/>
      <c r="AK1956" s="82"/>
      <c r="AL1956" s="82"/>
      <c r="AM1956" s="82"/>
      <c r="AN1956" s="82"/>
      <c r="AO1956" s="82"/>
      <c r="AP1956" s="82"/>
      <c r="AQ1956" s="82"/>
      <c r="AR1956" s="82"/>
      <c r="AS1956" s="82"/>
      <c r="AT1956" s="82"/>
      <c r="AU1956" s="82"/>
    </row>
    <row r="1957" spans="1:47" s="47" customFormat="1">
      <c r="A1957" s="76"/>
      <c r="O1957" s="82"/>
      <c r="P1957" s="82"/>
      <c r="Q1957" s="82"/>
      <c r="R1957" s="82"/>
      <c r="S1957" s="82"/>
      <c r="T1957" s="82"/>
      <c r="U1957" s="82"/>
      <c r="V1957" s="82"/>
      <c r="W1957" s="82"/>
      <c r="X1957" s="82"/>
      <c r="Y1957" s="82"/>
      <c r="Z1957" s="82"/>
      <c r="AA1957" s="82"/>
      <c r="AB1957" s="82"/>
      <c r="AC1957" s="82"/>
      <c r="AD1957" s="82"/>
      <c r="AE1957" s="82"/>
      <c r="AF1957" s="82"/>
      <c r="AG1957" s="82"/>
      <c r="AH1957" s="82"/>
      <c r="AI1957" s="82"/>
      <c r="AJ1957" s="82"/>
      <c r="AK1957" s="82"/>
      <c r="AL1957" s="82"/>
      <c r="AM1957" s="82"/>
      <c r="AN1957" s="82"/>
      <c r="AO1957" s="82"/>
      <c r="AP1957" s="82"/>
      <c r="AQ1957" s="82"/>
      <c r="AR1957" s="82"/>
      <c r="AS1957" s="82"/>
      <c r="AT1957" s="82"/>
      <c r="AU1957" s="82"/>
    </row>
    <row r="1958" spans="1:47" s="47" customFormat="1">
      <c r="A1958" s="76"/>
      <c r="O1958" s="82"/>
      <c r="P1958" s="82"/>
      <c r="Q1958" s="82"/>
      <c r="R1958" s="82"/>
      <c r="S1958" s="82"/>
      <c r="T1958" s="82"/>
      <c r="U1958" s="82"/>
      <c r="V1958" s="82"/>
      <c r="W1958" s="82"/>
      <c r="X1958" s="82"/>
      <c r="Y1958" s="82"/>
      <c r="Z1958" s="82"/>
      <c r="AA1958" s="82"/>
      <c r="AB1958" s="82"/>
      <c r="AC1958" s="82"/>
      <c r="AD1958" s="82"/>
      <c r="AE1958" s="82"/>
      <c r="AF1958" s="82"/>
      <c r="AG1958" s="82"/>
      <c r="AH1958" s="82"/>
      <c r="AI1958" s="82"/>
      <c r="AJ1958" s="82"/>
      <c r="AK1958" s="82"/>
      <c r="AL1958" s="82"/>
      <c r="AM1958" s="82"/>
      <c r="AN1958" s="82"/>
      <c r="AO1958" s="82"/>
      <c r="AP1958" s="82"/>
      <c r="AQ1958" s="82"/>
      <c r="AR1958" s="82"/>
      <c r="AS1958" s="82"/>
      <c r="AT1958" s="82"/>
      <c r="AU1958" s="82"/>
    </row>
    <row r="1959" spans="1:47" s="47" customFormat="1">
      <c r="A1959" s="76"/>
      <c r="O1959" s="82"/>
      <c r="P1959" s="82"/>
      <c r="Q1959" s="82"/>
      <c r="R1959" s="82"/>
      <c r="S1959" s="82"/>
      <c r="T1959" s="82"/>
      <c r="U1959" s="82"/>
      <c r="V1959" s="82"/>
      <c r="W1959" s="82"/>
      <c r="X1959" s="82"/>
      <c r="Y1959" s="82"/>
      <c r="Z1959" s="82"/>
      <c r="AA1959" s="82"/>
      <c r="AB1959" s="82"/>
      <c r="AC1959" s="82"/>
      <c r="AD1959" s="82"/>
      <c r="AE1959" s="82"/>
      <c r="AF1959" s="82"/>
      <c r="AG1959" s="82"/>
      <c r="AH1959" s="82"/>
      <c r="AI1959" s="82"/>
      <c r="AJ1959" s="82"/>
      <c r="AK1959" s="82"/>
      <c r="AL1959" s="82"/>
      <c r="AM1959" s="82"/>
      <c r="AN1959" s="82"/>
      <c r="AO1959" s="82"/>
      <c r="AP1959" s="82"/>
      <c r="AQ1959" s="82"/>
      <c r="AR1959" s="82"/>
      <c r="AS1959" s="82"/>
      <c r="AT1959" s="82"/>
      <c r="AU1959" s="82"/>
    </row>
    <row r="1960" spans="1:47" s="47" customFormat="1">
      <c r="A1960" s="76"/>
      <c r="O1960" s="82"/>
      <c r="P1960" s="82"/>
      <c r="Q1960" s="82"/>
      <c r="R1960" s="82"/>
      <c r="S1960" s="82"/>
      <c r="T1960" s="82"/>
      <c r="U1960" s="82"/>
      <c r="V1960" s="82"/>
      <c r="W1960" s="82"/>
      <c r="X1960" s="82"/>
      <c r="Y1960" s="82"/>
      <c r="Z1960" s="82"/>
      <c r="AA1960" s="82"/>
      <c r="AB1960" s="82"/>
      <c r="AC1960" s="82"/>
      <c r="AD1960" s="82"/>
      <c r="AE1960" s="82"/>
      <c r="AF1960" s="82"/>
      <c r="AG1960" s="82"/>
      <c r="AH1960" s="82"/>
      <c r="AI1960" s="82"/>
      <c r="AJ1960" s="82"/>
      <c r="AK1960" s="82"/>
      <c r="AL1960" s="82"/>
      <c r="AM1960" s="82"/>
      <c r="AN1960" s="82"/>
      <c r="AO1960" s="82"/>
      <c r="AP1960" s="82"/>
      <c r="AQ1960" s="82"/>
      <c r="AR1960" s="82"/>
      <c r="AS1960" s="82"/>
      <c r="AT1960" s="82"/>
      <c r="AU1960" s="82"/>
    </row>
    <row r="1961" spans="1:47" s="47" customFormat="1">
      <c r="A1961" s="76"/>
      <c r="O1961" s="82"/>
      <c r="P1961" s="82"/>
      <c r="Q1961" s="82"/>
      <c r="R1961" s="82"/>
      <c r="S1961" s="82"/>
      <c r="T1961" s="82"/>
      <c r="U1961" s="82"/>
      <c r="V1961" s="82"/>
      <c r="W1961" s="82"/>
      <c r="X1961" s="82"/>
      <c r="Y1961" s="82"/>
      <c r="Z1961" s="82"/>
      <c r="AA1961" s="82"/>
      <c r="AB1961" s="82"/>
      <c r="AC1961" s="82"/>
      <c r="AD1961" s="82"/>
      <c r="AE1961" s="82"/>
      <c r="AF1961" s="82"/>
      <c r="AG1961" s="82"/>
      <c r="AH1961" s="82"/>
      <c r="AI1961" s="82"/>
      <c r="AJ1961" s="82"/>
      <c r="AK1961" s="82"/>
      <c r="AL1961" s="82"/>
      <c r="AM1961" s="82"/>
      <c r="AN1961" s="82"/>
      <c r="AO1961" s="82"/>
      <c r="AP1961" s="82"/>
      <c r="AQ1961" s="82"/>
      <c r="AR1961" s="82"/>
      <c r="AS1961" s="82"/>
      <c r="AT1961" s="82"/>
      <c r="AU1961" s="82"/>
    </row>
    <row r="1962" spans="1:47" s="47" customFormat="1">
      <c r="A1962" s="76"/>
      <c r="O1962" s="82"/>
      <c r="P1962" s="82"/>
      <c r="Q1962" s="82"/>
      <c r="R1962" s="82"/>
      <c r="S1962" s="82"/>
      <c r="T1962" s="82"/>
      <c r="U1962" s="82"/>
      <c r="V1962" s="82"/>
      <c r="W1962" s="82"/>
      <c r="X1962" s="82"/>
      <c r="Y1962" s="82"/>
      <c r="Z1962" s="82"/>
      <c r="AA1962" s="82"/>
      <c r="AB1962" s="82"/>
      <c r="AC1962" s="82"/>
      <c r="AD1962" s="82"/>
      <c r="AE1962" s="82"/>
      <c r="AF1962" s="82"/>
      <c r="AG1962" s="82"/>
      <c r="AH1962" s="82"/>
      <c r="AI1962" s="82"/>
      <c r="AJ1962" s="82"/>
      <c r="AK1962" s="82"/>
      <c r="AL1962" s="82"/>
      <c r="AM1962" s="82"/>
      <c r="AN1962" s="82"/>
      <c r="AO1962" s="82"/>
      <c r="AP1962" s="82"/>
      <c r="AQ1962" s="82"/>
      <c r="AR1962" s="82"/>
      <c r="AS1962" s="82"/>
      <c r="AT1962" s="82"/>
      <c r="AU1962" s="82"/>
    </row>
    <row r="1963" spans="1:47" s="47" customFormat="1">
      <c r="A1963" s="76"/>
      <c r="O1963" s="82"/>
      <c r="P1963" s="82"/>
      <c r="Q1963" s="82"/>
      <c r="R1963" s="82"/>
      <c r="S1963" s="82"/>
      <c r="T1963" s="82"/>
      <c r="U1963" s="82"/>
      <c r="V1963" s="82"/>
      <c r="W1963" s="82"/>
      <c r="X1963" s="82"/>
      <c r="Y1963" s="82"/>
      <c r="Z1963" s="82"/>
      <c r="AA1963" s="82"/>
      <c r="AB1963" s="82"/>
      <c r="AC1963" s="82"/>
      <c r="AD1963" s="82"/>
      <c r="AE1963" s="82"/>
      <c r="AF1963" s="82"/>
      <c r="AG1963" s="82"/>
      <c r="AH1963" s="82"/>
      <c r="AI1963" s="82"/>
      <c r="AJ1963" s="82"/>
      <c r="AK1963" s="82"/>
      <c r="AL1963" s="82"/>
      <c r="AM1963" s="82"/>
      <c r="AN1963" s="82"/>
      <c r="AO1963" s="82"/>
      <c r="AP1963" s="82"/>
      <c r="AQ1963" s="82"/>
      <c r="AR1963" s="82"/>
      <c r="AS1963" s="82"/>
      <c r="AT1963" s="82"/>
      <c r="AU1963" s="82"/>
    </row>
    <row r="1964" spans="1:47" s="47" customFormat="1">
      <c r="A1964" s="76"/>
      <c r="O1964" s="82"/>
      <c r="P1964" s="82"/>
      <c r="Q1964" s="82"/>
      <c r="R1964" s="82"/>
      <c r="S1964" s="82"/>
      <c r="T1964" s="82"/>
      <c r="U1964" s="82"/>
      <c r="V1964" s="82"/>
      <c r="W1964" s="82"/>
      <c r="X1964" s="82"/>
      <c r="Y1964" s="82"/>
      <c r="Z1964" s="82"/>
      <c r="AA1964" s="82"/>
      <c r="AB1964" s="82"/>
      <c r="AC1964" s="82"/>
      <c r="AD1964" s="82"/>
      <c r="AE1964" s="82"/>
      <c r="AF1964" s="82"/>
      <c r="AG1964" s="82"/>
      <c r="AH1964" s="82"/>
      <c r="AI1964" s="82"/>
      <c r="AJ1964" s="82"/>
      <c r="AK1964" s="82"/>
      <c r="AL1964" s="82"/>
      <c r="AM1964" s="82"/>
      <c r="AN1964" s="82"/>
      <c r="AO1964" s="82"/>
      <c r="AP1964" s="82"/>
      <c r="AQ1964" s="82"/>
      <c r="AR1964" s="82"/>
      <c r="AS1964" s="82"/>
      <c r="AT1964" s="82"/>
      <c r="AU1964" s="82"/>
    </row>
    <row r="1965" spans="1:47" s="47" customFormat="1">
      <c r="A1965" s="76"/>
      <c r="O1965" s="82"/>
      <c r="P1965" s="82"/>
      <c r="Q1965" s="82"/>
      <c r="R1965" s="82"/>
      <c r="S1965" s="82"/>
      <c r="T1965" s="82"/>
      <c r="U1965" s="82"/>
      <c r="V1965" s="82"/>
      <c r="W1965" s="82"/>
      <c r="X1965" s="82"/>
      <c r="Y1965" s="82"/>
      <c r="Z1965" s="82"/>
      <c r="AA1965" s="82"/>
      <c r="AB1965" s="82"/>
      <c r="AC1965" s="82"/>
      <c r="AD1965" s="82"/>
      <c r="AE1965" s="82"/>
      <c r="AF1965" s="82"/>
      <c r="AG1965" s="82"/>
      <c r="AH1965" s="82"/>
      <c r="AI1965" s="82"/>
      <c r="AJ1965" s="82"/>
      <c r="AK1965" s="82"/>
      <c r="AL1965" s="82"/>
      <c r="AM1965" s="82"/>
      <c r="AN1965" s="82"/>
      <c r="AO1965" s="82"/>
      <c r="AP1965" s="82"/>
      <c r="AQ1965" s="82"/>
      <c r="AR1965" s="82"/>
      <c r="AS1965" s="82"/>
      <c r="AT1965" s="82"/>
      <c r="AU1965" s="82"/>
    </row>
    <row r="1966" spans="1:47" s="47" customFormat="1">
      <c r="A1966" s="76"/>
      <c r="O1966" s="82"/>
      <c r="P1966" s="82"/>
      <c r="Q1966" s="82"/>
      <c r="R1966" s="82"/>
      <c r="S1966" s="82"/>
      <c r="T1966" s="82"/>
      <c r="U1966" s="82"/>
      <c r="V1966" s="82"/>
      <c r="W1966" s="82"/>
      <c r="X1966" s="82"/>
      <c r="Y1966" s="82"/>
      <c r="Z1966" s="82"/>
      <c r="AA1966" s="82"/>
      <c r="AB1966" s="82"/>
      <c r="AC1966" s="82"/>
      <c r="AD1966" s="82"/>
      <c r="AE1966" s="82"/>
      <c r="AF1966" s="82"/>
      <c r="AG1966" s="82"/>
      <c r="AH1966" s="82"/>
      <c r="AI1966" s="82"/>
      <c r="AJ1966" s="82"/>
      <c r="AK1966" s="82"/>
      <c r="AL1966" s="82"/>
      <c r="AM1966" s="82"/>
      <c r="AN1966" s="82"/>
      <c r="AO1966" s="82"/>
      <c r="AP1966" s="82"/>
      <c r="AQ1966" s="82"/>
      <c r="AR1966" s="82"/>
      <c r="AS1966" s="82"/>
      <c r="AT1966" s="82"/>
      <c r="AU1966" s="82"/>
    </row>
    <row r="1967" spans="1:47" s="47" customFormat="1">
      <c r="A1967" s="76"/>
      <c r="O1967" s="82"/>
      <c r="P1967" s="82"/>
      <c r="Q1967" s="82"/>
      <c r="R1967" s="82"/>
      <c r="S1967" s="82"/>
      <c r="T1967" s="82"/>
      <c r="U1967" s="82"/>
      <c r="V1967" s="82"/>
      <c r="W1967" s="82"/>
      <c r="X1967" s="82"/>
      <c r="Y1967" s="82"/>
      <c r="Z1967" s="82"/>
      <c r="AA1967" s="82"/>
      <c r="AB1967" s="82"/>
      <c r="AC1967" s="82"/>
      <c r="AD1967" s="82"/>
      <c r="AE1967" s="82"/>
      <c r="AF1967" s="82"/>
      <c r="AG1967" s="82"/>
      <c r="AH1967" s="82"/>
      <c r="AI1967" s="82"/>
      <c r="AJ1967" s="82"/>
      <c r="AK1967" s="82"/>
      <c r="AL1967" s="82"/>
      <c r="AM1967" s="82"/>
      <c r="AN1967" s="82"/>
      <c r="AO1967" s="82"/>
      <c r="AP1967" s="82"/>
      <c r="AQ1967" s="82"/>
      <c r="AR1967" s="82"/>
      <c r="AS1967" s="82"/>
      <c r="AT1967" s="82"/>
      <c r="AU1967" s="82"/>
    </row>
    <row r="1968" spans="1:47" s="47" customFormat="1">
      <c r="A1968" s="76"/>
      <c r="O1968" s="82"/>
      <c r="P1968" s="82"/>
      <c r="Q1968" s="82"/>
      <c r="R1968" s="82"/>
      <c r="S1968" s="82"/>
      <c r="T1968" s="82"/>
      <c r="U1968" s="82"/>
      <c r="V1968" s="82"/>
      <c r="W1968" s="82"/>
      <c r="X1968" s="82"/>
      <c r="Y1968" s="82"/>
      <c r="Z1968" s="82"/>
      <c r="AA1968" s="82"/>
      <c r="AB1968" s="82"/>
      <c r="AC1968" s="82"/>
      <c r="AD1968" s="82"/>
      <c r="AE1968" s="82"/>
      <c r="AF1968" s="82"/>
      <c r="AG1968" s="82"/>
      <c r="AH1968" s="82"/>
      <c r="AI1968" s="82"/>
      <c r="AJ1968" s="82"/>
      <c r="AK1968" s="82"/>
      <c r="AL1968" s="82"/>
      <c r="AM1968" s="82"/>
      <c r="AN1968" s="82"/>
      <c r="AO1968" s="82"/>
      <c r="AP1968" s="82"/>
      <c r="AQ1968" s="82"/>
      <c r="AR1968" s="82"/>
      <c r="AS1968" s="82"/>
      <c r="AT1968" s="82"/>
      <c r="AU1968" s="82"/>
    </row>
    <row r="1969" spans="1:47" s="47" customFormat="1">
      <c r="A1969" s="76"/>
      <c r="O1969" s="82"/>
      <c r="P1969" s="82"/>
      <c r="Q1969" s="82"/>
      <c r="R1969" s="82"/>
      <c r="S1969" s="82"/>
      <c r="T1969" s="82"/>
      <c r="U1969" s="82"/>
      <c r="V1969" s="82"/>
      <c r="W1969" s="82"/>
      <c r="X1969" s="82"/>
      <c r="Y1969" s="82"/>
      <c r="Z1969" s="82"/>
      <c r="AA1969" s="82"/>
      <c r="AB1969" s="82"/>
      <c r="AC1969" s="82"/>
      <c r="AD1969" s="82"/>
      <c r="AE1969" s="82"/>
      <c r="AF1969" s="82"/>
      <c r="AG1969" s="82"/>
      <c r="AH1969" s="82"/>
      <c r="AI1969" s="82"/>
      <c r="AJ1969" s="82"/>
      <c r="AK1969" s="82"/>
      <c r="AL1969" s="82"/>
      <c r="AM1969" s="82"/>
      <c r="AN1969" s="82"/>
      <c r="AO1969" s="82"/>
      <c r="AP1969" s="82"/>
      <c r="AQ1969" s="82"/>
      <c r="AR1969" s="82"/>
      <c r="AS1969" s="82"/>
      <c r="AT1969" s="82"/>
      <c r="AU1969" s="82"/>
    </row>
    <row r="1970" spans="1:47" s="47" customFormat="1">
      <c r="A1970" s="76"/>
      <c r="O1970" s="82"/>
      <c r="P1970" s="82"/>
      <c r="Q1970" s="82"/>
      <c r="R1970" s="82"/>
      <c r="S1970" s="82"/>
      <c r="T1970" s="82"/>
      <c r="U1970" s="82"/>
      <c r="V1970" s="82"/>
      <c r="W1970" s="82"/>
      <c r="X1970" s="82"/>
      <c r="Y1970" s="82"/>
      <c r="Z1970" s="82"/>
      <c r="AA1970" s="82"/>
      <c r="AB1970" s="82"/>
      <c r="AC1970" s="82"/>
      <c r="AD1970" s="82"/>
      <c r="AE1970" s="82"/>
      <c r="AF1970" s="82"/>
      <c r="AG1970" s="82"/>
      <c r="AH1970" s="82"/>
      <c r="AI1970" s="82"/>
      <c r="AJ1970" s="82"/>
      <c r="AK1970" s="82"/>
      <c r="AL1970" s="82"/>
      <c r="AM1970" s="82"/>
      <c r="AN1970" s="82"/>
      <c r="AO1970" s="82"/>
      <c r="AP1970" s="82"/>
      <c r="AQ1970" s="82"/>
      <c r="AR1970" s="82"/>
      <c r="AS1970" s="82"/>
      <c r="AT1970" s="82"/>
      <c r="AU1970" s="82"/>
    </row>
    <row r="1971" spans="1:47" s="47" customFormat="1">
      <c r="A1971" s="76"/>
      <c r="O1971" s="82"/>
      <c r="P1971" s="82"/>
      <c r="Q1971" s="82"/>
      <c r="R1971" s="82"/>
      <c r="S1971" s="82"/>
      <c r="T1971" s="82"/>
      <c r="U1971" s="82"/>
      <c r="V1971" s="82"/>
      <c r="W1971" s="82"/>
      <c r="X1971" s="82"/>
      <c r="Y1971" s="82"/>
      <c r="Z1971" s="82"/>
      <c r="AA1971" s="82"/>
      <c r="AB1971" s="82"/>
      <c r="AC1971" s="82"/>
      <c r="AD1971" s="82"/>
      <c r="AE1971" s="82"/>
      <c r="AF1971" s="82"/>
      <c r="AG1971" s="82"/>
      <c r="AH1971" s="82"/>
      <c r="AI1971" s="82"/>
      <c r="AJ1971" s="82"/>
      <c r="AK1971" s="82"/>
      <c r="AL1971" s="82"/>
      <c r="AM1971" s="82"/>
      <c r="AN1971" s="82"/>
      <c r="AO1971" s="82"/>
      <c r="AP1971" s="82"/>
      <c r="AQ1971" s="82"/>
      <c r="AR1971" s="82"/>
      <c r="AS1971" s="82"/>
      <c r="AT1971" s="82"/>
      <c r="AU1971" s="82"/>
    </row>
    <row r="1972" spans="1:47" s="47" customFormat="1">
      <c r="A1972" s="76"/>
      <c r="O1972" s="82"/>
      <c r="P1972" s="82"/>
      <c r="Q1972" s="82"/>
      <c r="R1972" s="82"/>
      <c r="S1972" s="82"/>
      <c r="T1972" s="82"/>
      <c r="U1972" s="82"/>
      <c r="V1972" s="82"/>
      <c r="W1972" s="82"/>
      <c r="X1972" s="82"/>
      <c r="Y1972" s="82"/>
      <c r="Z1972" s="82"/>
      <c r="AA1972" s="82"/>
      <c r="AB1972" s="82"/>
      <c r="AC1972" s="82"/>
      <c r="AD1972" s="82"/>
      <c r="AE1972" s="82"/>
      <c r="AF1972" s="82"/>
      <c r="AG1972" s="82"/>
      <c r="AH1972" s="82"/>
      <c r="AI1972" s="82"/>
      <c r="AJ1972" s="82"/>
      <c r="AK1972" s="82"/>
      <c r="AL1972" s="82"/>
      <c r="AM1972" s="82"/>
      <c r="AN1972" s="82"/>
      <c r="AO1972" s="82"/>
      <c r="AP1972" s="82"/>
      <c r="AQ1972" s="82"/>
      <c r="AR1972" s="82"/>
      <c r="AS1972" s="82"/>
      <c r="AT1972" s="82"/>
      <c r="AU1972" s="82"/>
    </row>
    <row r="1973" spans="1:47" s="47" customFormat="1">
      <c r="A1973" s="76"/>
      <c r="O1973" s="82"/>
      <c r="P1973" s="82"/>
      <c r="Q1973" s="82"/>
      <c r="R1973" s="82"/>
      <c r="S1973" s="82"/>
      <c r="T1973" s="82"/>
      <c r="U1973" s="82"/>
      <c r="V1973" s="82"/>
      <c r="W1973" s="82"/>
      <c r="X1973" s="82"/>
      <c r="Y1973" s="82"/>
      <c r="Z1973" s="82"/>
      <c r="AA1973" s="82"/>
      <c r="AB1973" s="82"/>
      <c r="AC1973" s="82"/>
      <c r="AD1973" s="82"/>
      <c r="AE1973" s="82"/>
      <c r="AF1973" s="82"/>
      <c r="AG1973" s="82"/>
      <c r="AH1973" s="82"/>
      <c r="AI1973" s="82"/>
      <c r="AJ1973" s="82"/>
      <c r="AK1973" s="82"/>
      <c r="AL1973" s="82"/>
      <c r="AM1973" s="82"/>
      <c r="AN1973" s="82"/>
      <c r="AO1973" s="82"/>
      <c r="AP1973" s="82"/>
      <c r="AQ1973" s="82"/>
      <c r="AR1973" s="82"/>
      <c r="AS1973" s="82"/>
      <c r="AT1973" s="82"/>
      <c r="AU1973" s="82"/>
    </row>
    <row r="1974" spans="1:47" s="47" customFormat="1">
      <c r="A1974" s="76"/>
      <c r="O1974" s="82"/>
      <c r="P1974" s="82"/>
      <c r="Q1974" s="82"/>
      <c r="R1974" s="82"/>
      <c r="S1974" s="82"/>
      <c r="T1974" s="82"/>
      <c r="U1974" s="82"/>
      <c r="V1974" s="82"/>
      <c r="W1974" s="82"/>
      <c r="X1974" s="82"/>
      <c r="Y1974" s="82"/>
      <c r="Z1974" s="82"/>
      <c r="AA1974" s="82"/>
      <c r="AB1974" s="82"/>
      <c r="AC1974" s="82"/>
      <c r="AD1974" s="82"/>
      <c r="AE1974" s="82"/>
      <c r="AF1974" s="82"/>
      <c r="AG1974" s="82"/>
      <c r="AH1974" s="82"/>
      <c r="AI1974" s="82"/>
      <c r="AJ1974" s="82"/>
      <c r="AK1974" s="82"/>
      <c r="AL1974" s="82"/>
      <c r="AM1974" s="82"/>
      <c r="AN1974" s="82"/>
      <c r="AO1974" s="82"/>
      <c r="AP1974" s="82"/>
      <c r="AQ1974" s="82"/>
      <c r="AR1974" s="82"/>
      <c r="AS1974" s="82"/>
      <c r="AT1974" s="82"/>
      <c r="AU1974" s="82"/>
    </row>
    <row r="1975" spans="1:47" s="47" customFormat="1">
      <c r="A1975" s="76"/>
      <c r="O1975" s="82"/>
      <c r="P1975" s="82"/>
      <c r="Q1975" s="82"/>
      <c r="R1975" s="82"/>
      <c r="S1975" s="82"/>
      <c r="T1975" s="82"/>
      <c r="U1975" s="82"/>
      <c r="V1975" s="82"/>
      <c r="W1975" s="82"/>
      <c r="X1975" s="82"/>
      <c r="Y1975" s="82"/>
      <c r="Z1975" s="82"/>
      <c r="AA1975" s="82"/>
      <c r="AB1975" s="82"/>
      <c r="AC1975" s="82"/>
      <c r="AD1975" s="82"/>
      <c r="AE1975" s="82"/>
      <c r="AF1975" s="82"/>
      <c r="AG1975" s="82"/>
      <c r="AH1975" s="82"/>
      <c r="AI1975" s="82"/>
      <c r="AJ1975" s="82"/>
      <c r="AK1975" s="82"/>
      <c r="AL1975" s="82"/>
      <c r="AM1975" s="82"/>
      <c r="AN1975" s="82"/>
      <c r="AO1975" s="82"/>
      <c r="AP1975" s="82"/>
      <c r="AQ1975" s="82"/>
      <c r="AR1975" s="82"/>
      <c r="AS1975" s="82"/>
      <c r="AT1975" s="82"/>
      <c r="AU1975" s="82"/>
    </row>
    <row r="1976" spans="1:47" s="47" customFormat="1">
      <c r="A1976" s="76"/>
      <c r="O1976" s="82"/>
      <c r="P1976" s="82"/>
      <c r="Q1976" s="82"/>
      <c r="R1976" s="82"/>
      <c r="S1976" s="82"/>
      <c r="T1976" s="82"/>
      <c r="U1976" s="82"/>
      <c r="V1976" s="82"/>
      <c r="W1976" s="82"/>
      <c r="X1976" s="82"/>
      <c r="Y1976" s="82"/>
      <c r="Z1976" s="82"/>
      <c r="AA1976" s="82"/>
      <c r="AB1976" s="82"/>
      <c r="AC1976" s="82"/>
      <c r="AD1976" s="82"/>
      <c r="AE1976" s="82"/>
      <c r="AF1976" s="82"/>
      <c r="AG1976" s="82"/>
      <c r="AH1976" s="82"/>
      <c r="AI1976" s="82"/>
      <c r="AJ1976" s="82"/>
      <c r="AK1976" s="82"/>
      <c r="AL1976" s="82"/>
      <c r="AM1976" s="82"/>
      <c r="AN1976" s="82"/>
      <c r="AO1976" s="82"/>
      <c r="AP1976" s="82"/>
      <c r="AQ1976" s="82"/>
      <c r="AR1976" s="82"/>
      <c r="AS1976" s="82"/>
      <c r="AT1976" s="82"/>
      <c r="AU1976" s="82"/>
    </row>
    <row r="1977" spans="1:47" s="47" customFormat="1">
      <c r="A1977" s="76"/>
      <c r="O1977" s="82"/>
      <c r="P1977" s="82"/>
      <c r="Q1977" s="82"/>
      <c r="R1977" s="82"/>
      <c r="S1977" s="82"/>
      <c r="T1977" s="82"/>
      <c r="U1977" s="82"/>
      <c r="V1977" s="82"/>
      <c r="W1977" s="82"/>
      <c r="X1977" s="82"/>
      <c r="Y1977" s="82"/>
      <c r="Z1977" s="82"/>
      <c r="AA1977" s="82"/>
      <c r="AB1977" s="82"/>
      <c r="AC1977" s="82"/>
      <c r="AD1977" s="82"/>
      <c r="AE1977" s="82"/>
      <c r="AF1977" s="82"/>
      <c r="AG1977" s="82"/>
      <c r="AH1977" s="82"/>
      <c r="AI1977" s="82"/>
      <c r="AJ1977" s="82"/>
      <c r="AK1977" s="82"/>
      <c r="AL1977" s="82"/>
      <c r="AM1977" s="82"/>
      <c r="AN1977" s="82"/>
      <c r="AO1977" s="82"/>
      <c r="AP1977" s="82"/>
      <c r="AQ1977" s="82"/>
      <c r="AR1977" s="82"/>
      <c r="AS1977" s="82"/>
      <c r="AT1977" s="82"/>
      <c r="AU1977" s="82"/>
    </row>
    <row r="1978" spans="1:47" s="47" customFormat="1">
      <c r="A1978" s="76"/>
      <c r="O1978" s="82"/>
      <c r="P1978" s="82"/>
      <c r="Q1978" s="82"/>
      <c r="R1978" s="82"/>
      <c r="S1978" s="82"/>
      <c r="T1978" s="82"/>
      <c r="U1978" s="82"/>
      <c r="V1978" s="82"/>
      <c r="W1978" s="82"/>
      <c r="X1978" s="82"/>
      <c r="Y1978" s="82"/>
      <c r="Z1978" s="82"/>
      <c r="AA1978" s="82"/>
      <c r="AB1978" s="82"/>
      <c r="AC1978" s="82"/>
      <c r="AD1978" s="82"/>
      <c r="AE1978" s="82"/>
      <c r="AF1978" s="82"/>
      <c r="AG1978" s="82"/>
      <c r="AH1978" s="82"/>
      <c r="AI1978" s="82"/>
      <c r="AJ1978" s="82"/>
      <c r="AK1978" s="82"/>
      <c r="AL1978" s="82"/>
      <c r="AM1978" s="82"/>
      <c r="AN1978" s="82"/>
      <c r="AO1978" s="82"/>
      <c r="AP1978" s="82"/>
      <c r="AQ1978" s="82"/>
      <c r="AR1978" s="82"/>
      <c r="AS1978" s="82"/>
      <c r="AT1978" s="82"/>
      <c r="AU1978" s="82"/>
    </row>
    <row r="1979" spans="1:47" s="47" customFormat="1">
      <c r="A1979" s="76"/>
      <c r="O1979" s="82"/>
      <c r="P1979" s="82"/>
      <c r="Q1979" s="82"/>
      <c r="R1979" s="82"/>
      <c r="S1979" s="82"/>
      <c r="T1979" s="82"/>
      <c r="U1979" s="82"/>
      <c r="V1979" s="82"/>
      <c r="W1979" s="82"/>
      <c r="X1979" s="82"/>
      <c r="Y1979" s="82"/>
      <c r="Z1979" s="82"/>
      <c r="AA1979" s="82"/>
      <c r="AB1979" s="82"/>
      <c r="AC1979" s="82"/>
      <c r="AD1979" s="82"/>
      <c r="AE1979" s="82"/>
      <c r="AF1979" s="82"/>
      <c r="AG1979" s="82"/>
      <c r="AH1979" s="82"/>
      <c r="AI1979" s="82"/>
      <c r="AJ1979" s="82"/>
      <c r="AK1979" s="82"/>
      <c r="AL1979" s="82"/>
      <c r="AM1979" s="82"/>
      <c r="AN1979" s="82"/>
      <c r="AO1979" s="82"/>
      <c r="AP1979" s="82"/>
      <c r="AQ1979" s="82"/>
      <c r="AR1979" s="82"/>
      <c r="AS1979" s="82"/>
      <c r="AT1979" s="82"/>
      <c r="AU1979" s="82"/>
    </row>
    <row r="1980" spans="1:47" s="47" customFormat="1">
      <c r="A1980" s="76"/>
      <c r="O1980" s="82"/>
      <c r="P1980" s="82"/>
      <c r="Q1980" s="82"/>
      <c r="R1980" s="82"/>
      <c r="S1980" s="82"/>
      <c r="T1980" s="82"/>
      <c r="U1980" s="82"/>
      <c r="V1980" s="82"/>
      <c r="W1980" s="82"/>
      <c r="X1980" s="82"/>
      <c r="Y1980" s="82"/>
      <c r="Z1980" s="82"/>
      <c r="AA1980" s="82"/>
      <c r="AB1980" s="82"/>
      <c r="AC1980" s="82"/>
      <c r="AD1980" s="82"/>
      <c r="AE1980" s="82"/>
      <c r="AF1980" s="82"/>
      <c r="AG1980" s="82"/>
      <c r="AH1980" s="82"/>
      <c r="AI1980" s="82"/>
      <c r="AJ1980" s="82"/>
      <c r="AK1980" s="82"/>
      <c r="AL1980" s="82"/>
      <c r="AM1980" s="82"/>
      <c r="AN1980" s="82"/>
      <c r="AO1980" s="82"/>
      <c r="AP1980" s="82"/>
      <c r="AQ1980" s="82"/>
      <c r="AR1980" s="82"/>
      <c r="AS1980" s="82"/>
      <c r="AT1980" s="82"/>
      <c r="AU1980" s="82"/>
    </row>
    <row r="1981" spans="1:47" s="47" customFormat="1">
      <c r="A1981" s="76"/>
      <c r="O1981" s="82"/>
      <c r="P1981" s="82"/>
      <c r="Q1981" s="82"/>
      <c r="R1981" s="82"/>
      <c r="S1981" s="82"/>
      <c r="T1981" s="82"/>
      <c r="U1981" s="82"/>
      <c r="V1981" s="82"/>
      <c r="W1981" s="82"/>
      <c r="X1981" s="82"/>
      <c r="Y1981" s="82"/>
      <c r="Z1981" s="82"/>
      <c r="AA1981" s="82"/>
      <c r="AB1981" s="82"/>
      <c r="AC1981" s="82"/>
      <c r="AD1981" s="82"/>
      <c r="AE1981" s="82"/>
      <c r="AF1981" s="82"/>
      <c r="AG1981" s="82"/>
      <c r="AH1981" s="82"/>
      <c r="AI1981" s="82"/>
      <c r="AJ1981" s="82"/>
      <c r="AK1981" s="82"/>
      <c r="AL1981" s="82"/>
      <c r="AM1981" s="82"/>
      <c r="AN1981" s="82"/>
      <c r="AO1981" s="82"/>
      <c r="AP1981" s="82"/>
      <c r="AQ1981" s="82"/>
      <c r="AR1981" s="82"/>
      <c r="AS1981" s="82"/>
      <c r="AT1981" s="82"/>
      <c r="AU1981" s="82"/>
    </row>
    <row r="1982" spans="1:47" s="47" customFormat="1">
      <c r="A1982" s="76"/>
      <c r="O1982" s="82"/>
      <c r="P1982" s="82"/>
      <c r="Q1982" s="82"/>
      <c r="R1982" s="82"/>
      <c r="S1982" s="82"/>
      <c r="T1982" s="82"/>
      <c r="U1982" s="82"/>
      <c r="V1982" s="82"/>
      <c r="W1982" s="82"/>
      <c r="X1982" s="82"/>
      <c r="Y1982" s="82"/>
      <c r="Z1982" s="82"/>
      <c r="AA1982" s="82"/>
      <c r="AB1982" s="82"/>
      <c r="AC1982" s="82"/>
      <c r="AD1982" s="82"/>
      <c r="AE1982" s="82"/>
      <c r="AF1982" s="82"/>
      <c r="AG1982" s="82"/>
      <c r="AH1982" s="82"/>
      <c r="AI1982" s="82"/>
      <c r="AJ1982" s="82"/>
      <c r="AK1982" s="82"/>
      <c r="AL1982" s="82"/>
      <c r="AM1982" s="82"/>
      <c r="AN1982" s="82"/>
      <c r="AO1982" s="82"/>
      <c r="AP1982" s="82"/>
      <c r="AQ1982" s="82"/>
      <c r="AR1982" s="82"/>
      <c r="AS1982" s="82"/>
      <c r="AT1982" s="82"/>
      <c r="AU1982" s="82"/>
    </row>
    <row r="1983" spans="1:47" s="47" customFormat="1">
      <c r="A1983" s="76"/>
      <c r="O1983" s="82"/>
      <c r="P1983" s="82"/>
      <c r="Q1983" s="82"/>
      <c r="R1983" s="82"/>
      <c r="S1983" s="82"/>
      <c r="T1983" s="82"/>
      <c r="U1983" s="82"/>
      <c r="V1983" s="82"/>
      <c r="W1983" s="82"/>
      <c r="X1983" s="82"/>
      <c r="Y1983" s="82"/>
      <c r="Z1983" s="82"/>
      <c r="AA1983" s="82"/>
      <c r="AB1983" s="82"/>
      <c r="AC1983" s="82"/>
      <c r="AD1983" s="82"/>
      <c r="AE1983" s="82"/>
      <c r="AF1983" s="82"/>
      <c r="AG1983" s="82"/>
      <c r="AH1983" s="82"/>
      <c r="AI1983" s="82"/>
      <c r="AJ1983" s="82"/>
      <c r="AK1983" s="82"/>
      <c r="AL1983" s="82"/>
      <c r="AM1983" s="82"/>
      <c r="AN1983" s="82"/>
      <c r="AO1983" s="82"/>
      <c r="AP1983" s="82"/>
      <c r="AQ1983" s="82"/>
      <c r="AR1983" s="82"/>
      <c r="AS1983" s="82"/>
      <c r="AT1983" s="82"/>
      <c r="AU1983" s="82"/>
    </row>
    <row r="1984" spans="1:47" s="47" customFormat="1">
      <c r="A1984" s="76"/>
      <c r="O1984" s="82"/>
      <c r="P1984" s="82"/>
      <c r="Q1984" s="82"/>
      <c r="R1984" s="82"/>
      <c r="S1984" s="82"/>
      <c r="T1984" s="82"/>
      <c r="U1984" s="82"/>
      <c r="V1984" s="82"/>
      <c r="W1984" s="82"/>
      <c r="X1984" s="82"/>
      <c r="Y1984" s="82"/>
      <c r="Z1984" s="82"/>
      <c r="AA1984" s="82"/>
      <c r="AB1984" s="82"/>
      <c r="AC1984" s="82"/>
      <c r="AD1984" s="82"/>
      <c r="AE1984" s="82"/>
      <c r="AF1984" s="82"/>
      <c r="AG1984" s="82"/>
      <c r="AH1984" s="82"/>
      <c r="AI1984" s="82"/>
      <c r="AJ1984" s="82"/>
      <c r="AK1984" s="82"/>
      <c r="AL1984" s="82"/>
      <c r="AM1984" s="82"/>
      <c r="AN1984" s="82"/>
      <c r="AO1984" s="82"/>
      <c r="AP1984" s="82"/>
      <c r="AQ1984" s="82"/>
      <c r="AR1984" s="82"/>
      <c r="AS1984" s="82"/>
      <c r="AT1984" s="82"/>
      <c r="AU1984" s="82"/>
    </row>
    <row r="1985" spans="1:47" s="47" customFormat="1">
      <c r="A1985" s="76"/>
      <c r="O1985" s="82"/>
      <c r="P1985" s="82"/>
      <c r="Q1985" s="82"/>
      <c r="R1985" s="82"/>
      <c r="S1985" s="82"/>
      <c r="T1985" s="82"/>
      <c r="U1985" s="82"/>
      <c r="V1985" s="82"/>
      <c r="W1985" s="82"/>
      <c r="X1985" s="82"/>
      <c r="Y1985" s="82"/>
      <c r="Z1985" s="82"/>
      <c r="AA1985" s="82"/>
      <c r="AB1985" s="82"/>
      <c r="AC1985" s="82"/>
      <c r="AD1985" s="82"/>
      <c r="AE1985" s="82"/>
      <c r="AF1985" s="82"/>
      <c r="AG1985" s="82"/>
      <c r="AH1985" s="82"/>
      <c r="AI1985" s="82"/>
      <c r="AJ1985" s="82"/>
      <c r="AK1985" s="82"/>
      <c r="AL1985" s="82"/>
      <c r="AM1985" s="82"/>
      <c r="AN1985" s="82"/>
      <c r="AO1985" s="82"/>
      <c r="AP1985" s="82"/>
      <c r="AQ1985" s="82"/>
      <c r="AR1985" s="82"/>
      <c r="AS1985" s="82"/>
      <c r="AT1985" s="82"/>
      <c r="AU1985" s="82"/>
    </row>
    <row r="1986" spans="1:47" s="47" customFormat="1">
      <c r="A1986" s="76"/>
      <c r="O1986" s="82"/>
      <c r="P1986" s="82"/>
      <c r="Q1986" s="82"/>
      <c r="R1986" s="82"/>
      <c r="S1986" s="82"/>
      <c r="T1986" s="82"/>
      <c r="U1986" s="82"/>
      <c r="V1986" s="82"/>
      <c r="W1986" s="82"/>
      <c r="X1986" s="82"/>
      <c r="Y1986" s="82"/>
      <c r="Z1986" s="82"/>
      <c r="AA1986" s="82"/>
      <c r="AB1986" s="82"/>
      <c r="AC1986" s="82"/>
      <c r="AD1986" s="82"/>
      <c r="AE1986" s="82"/>
      <c r="AF1986" s="82"/>
      <c r="AG1986" s="82"/>
      <c r="AH1986" s="82"/>
      <c r="AI1986" s="82"/>
      <c r="AJ1986" s="82"/>
      <c r="AK1986" s="82"/>
      <c r="AL1986" s="82"/>
      <c r="AM1986" s="82"/>
      <c r="AN1986" s="82"/>
      <c r="AO1986" s="82"/>
      <c r="AP1986" s="82"/>
      <c r="AQ1986" s="82"/>
      <c r="AR1986" s="82"/>
      <c r="AS1986" s="82"/>
      <c r="AT1986" s="82"/>
      <c r="AU1986" s="82"/>
    </row>
    <row r="1987" spans="1:47" s="47" customFormat="1">
      <c r="A1987" s="76"/>
      <c r="O1987" s="82"/>
      <c r="P1987" s="82"/>
      <c r="Q1987" s="82"/>
      <c r="R1987" s="82"/>
      <c r="S1987" s="82"/>
      <c r="T1987" s="82"/>
      <c r="U1987" s="82"/>
      <c r="V1987" s="82"/>
      <c r="W1987" s="82"/>
      <c r="X1987" s="82"/>
      <c r="Y1987" s="82"/>
      <c r="Z1987" s="82"/>
      <c r="AA1987" s="82"/>
      <c r="AB1987" s="82"/>
      <c r="AC1987" s="82"/>
      <c r="AD1987" s="82"/>
      <c r="AE1987" s="82"/>
      <c r="AF1987" s="82"/>
      <c r="AG1987" s="82"/>
      <c r="AH1987" s="82"/>
      <c r="AI1987" s="82"/>
      <c r="AJ1987" s="82"/>
      <c r="AK1987" s="82"/>
      <c r="AL1987" s="82"/>
      <c r="AM1987" s="82"/>
      <c r="AN1987" s="82"/>
      <c r="AO1987" s="82"/>
      <c r="AP1987" s="82"/>
      <c r="AQ1987" s="82"/>
      <c r="AR1987" s="82"/>
      <c r="AS1987" s="82"/>
      <c r="AT1987" s="82"/>
      <c r="AU1987" s="82"/>
    </row>
    <row r="1988" spans="1:47" s="47" customFormat="1">
      <c r="A1988" s="76"/>
      <c r="O1988" s="82"/>
      <c r="P1988" s="82"/>
      <c r="Q1988" s="82"/>
      <c r="R1988" s="82"/>
      <c r="S1988" s="82"/>
      <c r="T1988" s="82"/>
      <c r="U1988" s="82"/>
      <c r="V1988" s="82"/>
      <c r="W1988" s="82"/>
      <c r="X1988" s="82"/>
      <c r="Y1988" s="82"/>
      <c r="Z1988" s="82"/>
      <c r="AA1988" s="82"/>
      <c r="AB1988" s="82"/>
      <c r="AC1988" s="82"/>
      <c r="AD1988" s="82"/>
      <c r="AE1988" s="82"/>
      <c r="AF1988" s="82"/>
      <c r="AG1988" s="82"/>
      <c r="AH1988" s="82"/>
      <c r="AI1988" s="82"/>
      <c r="AJ1988" s="82"/>
      <c r="AK1988" s="82"/>
      <c r="AL1988" s="82"/>
      <c r="AM1988" s="82"/>
      <c r="AN1988" s="82"/>
      <c r="AO1988" s="82"/>
      <c r="AP1988" s="82"/>
      <c r="AQ1988" s="82"/>
      <c r="AR1988" s="82"/>
      <c r="AS1988" s="82"/>
      <c r="AT1988" s="82"/>
      <c r="AU1988" s="82"/>
    </row>
    <row r="1989" spans="1:47" s="47" customFormat="1">
      <c r="A1989" s="76"/>
      <c r="O1989" s="82"/>
      <c r="P1989" s="82"/>
      <c r="Q1989" s="82"/>
      <c r="R1989" s="82"/>
      <c r="S1989" s="82"/>
      <c r="T1989" s="82"/>
      <c r="U1989" s="82"/>
      <c r="V1989" s="82"/>
      <c r="W1989" s="82"/>
      <c r="X1989" s="82"/>
      <c r="Y1989" s="82"/>
      <c r="Z1989" s="82"/>
      <c r="AA1989" s="82"/>
      <c r="AB1989" s="82"/>
      <c r="AC1989" s="82"/>
      <c r="AD1989" s="82"/>
      <c r="AE1989" s="82"/>
      <c r="AF1989" s="82"/>
      <c r="AG1989" s="82"/>
      <c r="AH1989" s="82"/>
      <c r="AI1989" s="82"/>
      <c r="AJ1989" s="82"/>
      <c r="AK1989" s="82"/>
      <c r="AL1989" s="82"/>
      <c r="AM1989" s="82"/>
      <c r="AN1989" s="82"/>
      <c r="AO1989" s="82"/>
      <c r="AP1989" s="82"/>
      <c r="AQ1989" s="82"/>
      <c r="AR1989" s="82"/>
      <c r="AS1989" s="82"/>
      <c r="AT1989" s="82"/>
      <c r="AU1989" s="82"/>
    </row>
    <row r="1990" spans="1:47" s="47" customFormat="1">
      <c r="A1990" s="76"/>
      <c r="O1990" s="82"/>
      <c r="P1990" s="82"/>
      <c r="Q1990" s="82"/>
      <c r="R1990" s="82"/>
      <c r="S1990" s="82"/>
      <c r="T1990" s="82"/>
      <c r="U1990" s="82"/>
      <c r="V1990" s="82"/>
      <c r="W1990" s="82"/>
      <c r="X1990" s="82"/>
      <c r="Y1990" s="82"/>
      <c r="Z1990" s="82"/>
      <c r="AA1990" s="82"/>
      <c r="AB1990" s="82"/>
      <c r="AC1990" s="82"/>
      <c r="AD1990" s="82"/>
      <c r="AE1990" s="82"/>
      <c r="AF1990" s="82"/>
      <c r="AG1990" s="82"/>
      <c r="AH1990" s="82"/>
      <c r="AI1990" s="82"/>
      <c r="AJ1990" s="82"/>
      <c r="AK1990" s="82"/>
      <c r="AL1990" s="82"/>
      <c r="AM1990" s="82"/>
      <c r="AN1990" s="82"/>
      <c r="AO1990" s="82"/>
      <c r="AP1990" s="82"/>
      <c r="AQ1990" s="82"/>
      <c r="AR1990" s="82"/>
      <c r="AS1990" s="82"/>
      <c r="AT1990" s="82"/>
      <c r="AU1990" s="82"/>
    </row>
    <row r="1991" spans="1:47" s="47" customFormat="1">
      <c r="A1991" s="76"/>
      <c r="O1991" s="82"/>
      <c r="P1991" s="82"/>
      <c r="Q1991" s="82"/>
      <c r="R1991" s="82"/>
      <c r="S1991" s="82"/>
      <c r="T1991" s="82"/>
      <c r="U1991" s="82"/>
      <c r="V1991" s="82"/>
      <c r="W1991" s="82"/>
      <c r="X1991" s="82"/>
      <c r="Y1991" s="82"/>
      <c r="Z1991" s="82"/>
      <c r="AA1991" s="82"/>
      <c r="AB1991" s="82"/>
      <c r="AC1991" s="82"/>
      <c r="AD1991" s="82"/>
      <c r="AE1991" s="82"/>
      <c r="AF1991" s="82"/>
      <c r="AG1991" s="82"/>
      <c r="AH1991" s="82"/>
      <c r="AI1991" s="82"/>
      <c r="AJ1991" s="82"/>
      <c r="AK1991" s="82"/>
      <c r="AL1991" s="82"/>
      <c r="AM1991" s="82"/>
      <c r="AN1991" s="82"/>
      <c r="AO1991" s="82"/>
      <c r="AP1991" s="82"/>
      <c r="AQ1991" s="82"/>
      <c r="AR1991" s="82"/>
      <c r="AS1991" s="82"/>
      <c r="AT1991" s="82"/>
      <c r="AU1991" s="82"/>
    </row>
    <row r="1992" spans="1:47" s="47" customFormat="1">
      <c r="A1992" s="76"/>
      <c r="O1992" s="82"/>
      <c r="P1992" s="82"/>
      <c r="Q1992" s="82"/>
      <c r="R1992" s="82"/>
      <c r="S1992" s="82"/>
      <c r="T1992" s="82"/>
      <c r="U1992" s="82"/>
      <c r="V1992" s="82"/>
      <c r="W1992" s="82"/>
      <c r="X1992" s="82"/>
      <c r="Y1992" s="82"/>
      <c r="Z1992" s="82"/>
      <c r="AA1992" s="82"/>
      <c r="AB1992" s="82"/>
      <c r="AC1992" s="82"/>
      <c r="AD1992" s="82"/>
      <c r="AE1992" s="82"/>
      <c r="AF1992" s="82"/>
      <c r="AG1992" s="82"/>
      <c r="AH1992" s="82"/>
      <c r="AI1992" s="82"/>
      <c r="AJ1992" s="82"/>
      <c r="AK1992" s="82"/>
      <c r="AL1992" s="82"/>
      <c r="AM1992" s="82"/>
      <c r="AN1992" s="82"/>
      <c r="AO1992" s="82"/>
      <c r="AP1992" s="82"/>
      <c r="AQ1992" s="82"/>
      <c r="AR1992" s="82"/>
      <c r="AS1992" s="82"/>
      <c r="AT1992" s="82"/>
      <c r="AU1992" s="82"/>
    </row>
    <row r="1993" spans="1:47" s="47" customFormat="1">
      <c r="A1993" s="76"/>
      <c r="O1993" s="82"/>
      <c r="P1993" s="82"/>
      <c r="Q1993" s="82"/>
      <c r="R1993" s="82"/>
      <c r="S1993" s="82"/>
      <c r="T1993" s="82"/>
      <c r="U1993" s="82"/>
      <c r="V1993" s="82"/>
      <c r="W1993" s="82"/>
      <c r="X1993" s="82"/>
      <c r="Y1993" s="82"/>
      <c r="Z1993" s="82"/>
      <c r="AA1993" s="82"/>
      <c r="AB1993" s="82"/>
      <c r="AC1993" s="82"/>
      <c r="AD1993" s="82"/>
      <c r="AE1993" s="82"/>
      <c r="AF1993" s="82"/>
      <c r="AG1993" s="82"/>
      <c r="AH1993" s="82"/>
      <c r="AI1993" s="82"/>
      <c r="AJ1993" s="82"/>
      <c r="AK1993" s="82"/>
      <c r="AL1993" s="82"/>
      <c r="AM1993" s="82"/>
      <c r="AN1993" s="82"/>
      <c r="AO1993" s="82"/>
      <c r="AP1993" s="82"/>
      <c r="AQ1993" s="82"/>
      <c r="AR1993" s="82"/>
      <c r="AS1993" s="82"/>
      <c r="AT1993" s="82"/>
      <c r="AU1993" s="82"/>
    </row>
    <row r="1994" spans="1:47" s="47" customFormat="1">
      <c r="A1994" s="76"/>
      <c r="O1994" s="82"/>
      <c r="P1994" s="82"/>
      <c r="Q1994" s="82"/>
      <c r="R1994" s="82"/>
      <c r="S1994" s="82"/>
      <c r="T1994" s="82"/>
      <c r="U1994" s="82"/>
      <c r="V1994" s="82"/>
      <c r="W1994" s="82"/>
      <c r="X1994" s="82"/>
      <c r="Y1994" s="82"/>
      <c r="Z1994" s="82"/>
      <c r="AA1994" s="82"/>
      <c r="AB1994" s="82"/>
      <c r="AC1994" s="82"/>
      <c r="AD1994" s="82"/>
      <c r="AE1994" s="82"/>
      <c r="AF1994" s="82"/>
      <c r="AG1994" s="82"/>
      <c r="AH1994" s="82"/>
      <c r="AI1994" s="82"/>
      <c r="AJ1994" s="82"/>
      <c r="AK1994" s="82"/>
      <c r="AL1994" s="82"/>
      <c r="AM1994" s="82"/>
      <c r="AN1994" s="82"/>
      <c r="AO1994" s="82"/>
      <c r="AP1994" s="82"/>
      <c r="AQ1994" s="82"/>
      <c r="AR1994" s="82"/>
      <c r="AS1994" s="82"/>
      <c r="AT1994" s="82"/>
      <c r="AU1994" s="82"/>
    </row>
    <row r="1995" spans="1:47" s="47" customFormat="1">
      <c r="A1995" s="76"/>
      <c r="O1995" s="82"/>
      <c r="P1995" s="82"/>
      <c r="Q1995" s="82"/>
      <c r="R1995" s="82"/>
      <c r="S1995" s="82"/>
      <c r="T1995" s="82"/>
      <c r="U1995" s="82"/>
      <c r="V1995" s="82"/>
      <c r="W1995" s="82"/>
      <c r="X1995" s="82"/>
      <c r="Y1995" s="82"/>
      <c r="Z1995" s="82"/>
      <c r="AA1995" s="82"/>
      <c r="AB1995" s="82"/>
      <c r="AC1995" s="82"/>
      <c r="AD1995" s="82"/>
      <c r="AE1995" s="82"/>
      <c r="AF1995" s="82"/>
      <c r="AG1995" s="82"/>
      <c r="AH1995" s="82"/>
      <c r="AI1995" s="82"/>
      <c r="AJ1995" s="82"/>
      <c r="AK1995" s="82"/>
      <c r="AL1995" s="82"/>
      <c r="AM1995" s="82"/>
      <c r="AN1995" s="82"/>
      <c r="AO1995" s="82"/>
      <c r="AP1995" s="82"/>
      <c r="AQ1995" s="82"/>
      <c r="AR1995" s="82"/>
      <c r="AS1995" s="82"/>
      <c r="AT1995" s="82"/>
      <c r="AU1995" s="82"/>
    </row>
    <row r="1996" spans="1:47" s="47" customFormat="1">
      <c r="A1996" s="76"/>
      <c r="O1996" s="82"/>
      <c r="P1996" s="82"/>
      <c r="Q1996" s="82"/>
      <c r="R1996" s="82"/>
      <c r="S1996" s="82"/>
      <c r="T1996" s="82"/>
      <c r="U1996" s="82"/>
      <c r="V1996" s="82"/>
      <c r="W1996" s="82"/>
      <c r="X1996" s="82"/>
      <c r="Y1996" s="82"/>
      <c r="Z1996" s="82"/>
      <c r="AA1996" s="82"/>
      <c r="AB1996" s="82"/>
      <c r="AC1996" s="82"/>
      <c r="AD1996" s="82"/>
      <c r="AE1996" s="82"/>
      <c r="AF1996" s="82"/>
      <c r="AG1996" s="82"/>
      <c r="AH1996" s="82"/>
      <c r="AI1996" s="82"/>
      <c r="AJ1996" s="82"/>
      <c r="AK1996" s="82"/>
      <c r="AL1996" s="82"/>
      <c r="AM1996" s="82"/>
      <c r="AN1996" s="82"/>
      <c r="AO1996" s="82"/>
      <c r="AP1996" s="82"/>
      <c r="AQ1996" s="82"/>
      <c r="AR1996" s="82"/>
      <c r="AS1996" s="82"/>
      <c r="AT1996" s="82"/>
      <c r="AU1996" s="82"/>
    </row>
    <row r="1997" spans="1:47" s="47" customFormat="1">
      <c r="A1997" s="76"/>
      <c r="O1997" s="82"/>
      <c r="P1997" s="82"/>
      <c r="Q1997" s="82"/>
      <c r="R1997" s="82"/>
      <c r="S1997" s="82"/>
      <c r="T1997" s="82"/>
      <c r="U1997" s="82"/>
      <c r="V1997" s="82"/>
      <c r="W1997" s="82"/>
      <c r="X1997" s="82"/>
      <c r="Y1997" s="82"/>
      <c r="Z1997" s="82"/>
      <c r="AA1997" s="82"/>
      <c r="AB1997" s="82"/>
      <c r="AC1997" s="82"/>
      <c r="AD1997" s="82"/>
      <c r="AE1997" s="82"/>
      <c r="AF1997" s="82"/>
      <c r="AG1997" s="82"/>
      <c r="AH1997" s="82"/>
      <c r="AI1997" s="82"/>
      <c r="AJ1997" s="82"/>
      <c r="AK1997" s="82"/>
      <c r="AL1997" s="82"/>
      <c r="AM1997" s="82"/>
      <c r="AN1997" s="82"/>
      <c r="AO1997" s="82"/>
      <c r="AP1997" s="82"/>
      <c r="AQ1997" s="82"/>
      <c r="AR1997" s="82"/>
      <c r="AS1997" s="82"/>
      <c r="AT1997" s="82"/>
      <c r="AU1997" s="82"/>
    </row>
    <row r="1998" spans="1:47" s="47" customFormat="1">
      <c r="A1998" s="76"/>
      <c r="O1998" s="82"/>
      <c r="P1998" s="82"/>
      <c r="Q1998" s="82"/>
      <c r="R1998" s="82"/>
      <c r="S1998" s="82"/>
      <c r="T1998" s="82"/>
      <c r="U1998" s="82"/>
      <c r="V1998" s="82"/>
      <c r="W1998" s="82"/>
      <c r="X1998" s="82"/>
      <c r="Y1998" s="82"/>
      <c r="Z1998" s="82"/>
      <c r="AA1998" s="82"/>
      <c r="AB1998" s="82"/>
      <c r="AC1998" s="82"/>
      <c r="AD1998" s="82"/>
      <c r="AE1998" s="82"/>
      <c r="AF1998" s="82"/>
      <c r="AG1998" s="82"/>
      <c r="AH1998" s="82"/>
      <c r="AI1998" s="82"/>
      <c r="AJ1998" s="82"/>
      <c r="AK1998" s="82"/>
      <c r="AL1998" s="82"/>
      <c r="AM1998" s="82"/>
      <c r="AN1998" s="82"/>
      <c r="AO1998" s="82"/>
      <c r="AP1998" s="82"/>
      <c r="AQ1998" s="82"/>
      <c r="AR1998" s="82"/>
      <c r="AS1998" s="82"/>
      <c r="AT1998" s="82"/>
      <c r="AU1998" s="82"/>
    </row>
    <row r="1999" spans="1:47" s="47" customFormat="1">
      <c r="A1999" s="76"/>
      <c r="O1999" s="82"/>
      <c r="P1999" s="82"/>
      <c r="Q1999" s="82"/>
      <c r="R1999" s="82"/>
      <c r="S1999" s="82"/>
      <c r="T1999" s="82"/>
      <c r="U1999" s="82"/>
      <c r="V1999" s="82"/>
      <c r="W1999" s="82"/>
      <c r="X1999" s="82"/>
      <c r="Y1999" s="82"/>
      <c r="Z1999" s="82"/>
      <c r="AA1999" s="82"/>
      <c r="AB1999" s="82"/>
      <c r="AC1999" s="82"/>
      <c r="AD1999" s="82"/>
      <c r="AE1999" s="82"/>
      <c r="AF1999" s="82"/>
      <c r="AG1999" s="82"/>
      <c r="AH1999" s="82"/>
      <c r="AI1999" s="82"/>
      <c r="AJ1999" s="82"/>
      <c r="AK1999" s="82"/>
      <c r="AL1999" s="82"/>
      <c r="AM1999" s="82"/>
      <c r="AN1999" s="82"/>
      <c r="AO1999" s="82"/>
      <c r="AP1999" s="82"/>
      <c r="AQ1999" s="82"/>
      <c r="AR1999" s="82"/>
      <c r="AS1999" s="82"/>
      <c r="AT1999" s="82"/>
      <c r="AU1999" s="82"/>
    </row>
    <row r="2000" spans="1:47" s="47" customFormat="1">
      <c r="A2000" s="76"/>
      <c r="O2000" s="82"/>
      <c r="P2000" s="82"/>
      <c r="Q2000" s="82"/>
      <c r="R2000" s="82"/>
      <c r="S2000" s="82"/>
      <c r="T2000" s="82"/>
      <c r="U2000" s="82"/>
      <c r="V2000" s="82"/>
      <c r="W2000" s="82"/>
      <c r="X2000" s="82"/>
      <c r="Y2000" s="82"/>
      <c r="Z2000" s="82"/>
      <c r="AA2000" s="82"/>
      <c r="AB2000" s="82"/>
      <c r="AC2000" s="82"/>
      <c r="AD2000" s="82"/>
      <c r="AE2000" s="82"/>
      <c r="AF2000" s="82"/>
      <c r="AG2000" s="82"/>
      <c r="AH2000" s="82"/>
      <c r="AI2000" s="82"/>
      <c r="AJ2000" s="82"/>
      <c r="AK2000" s="82"/>
      <c r="AL2000" s="82"/>
      <c r="AM2000" s="82"/>
      <c r="AN2000" s="82"/>
      <c r="AO2000" s="82"/>
      <c r="AP2000" s="82"/>
      <c r="AQ2000" s="82"/>
      <c r="AR2000" s="82"/>
      <c r="AS2000" s="82"/>
      <c r="AT2000" s="82"/>
      <c r="AU2000" s="82"/>
    </row>
    <row r="2001" spans="1:47" s="47" customFormat="1">
      <c r="A2001" s="76"/>
      <c r="O2001" s="82"/>
      <c r="P2001" s="82"/>
      <c r="Q2001" s="82"/>
      <c r="R2001" s="82"/>
      <c r="S2001" s="82"/>
      <c r="T2001" s="82"/>
      <c r="U2001" s="82"/>
      <c r="V2001" s="82"/>
      <c r="W2001" s="82"/>
      <c r="X2001" s="82"/>
      <c r="Y2001" s="82"/>
      <c r="Z2001" s="82"/>
      <c r="AA2001" s="82"/>
      <c r="AB2001" s="82"/>
      <c r="AC2001" s="82"/>
      <c r="AD2001" s="82"/>
      <c r="AE2001" s="82"/>
      <c r="AF2001" s="82"/>
      <c r="AG2001" s="82"/>
      <c r="AH2001" s="82"/>
      <c r="AI2001" s="82"/>
      <c r="AJ2001" s="82"/>
      <c r="AK2001" s="82"/>
      <c r="AL2001" s="82"/>
      <c r="AM2001" s="82"/>
      <c r="AN2001" s="82"/>
      <c r="AO2001" s="82"/>
      <c r="AP2001" s="82"/>
      <c r="AQ2001" s="82"/>
      <c r="AR2001" s="82"/>
      <c r="AS2001" s="82"/>
      <c r="AT2001" s="82"/>
      <c r="AU2001" s="82"/>
    </row>
    <row r="2002" spans="1:47" s="47" customFormat="1">
      <c r="A2002" s="76"/>
      <c r="O2002" s="82"/>
      <c r="P2002" s="82"/>
      <c r="Q2002" s="82"/>
      <c r="R2002" s="82"/>
      <c r="S2002" s="82"/>
      <c r="T2002" s="82"/>
      <c r="U2002" s="82"/>
      <c r="V2002" s="82"/>
      <c r="W2002" s="82"/>
      <c r="X2002" s="82"/>
      <c r="Y2002" s="82"/>
      <c r="Z2002" s="82"/>
      <c r="AA2002" s="82"/>
      <c r="AB2002" s="82"/>
      <c r="AC2002" s="82"/>
      <c r="AD2002" s="82"/>
      <c r="AE2002" s="82"/>
      <c r="AF2002" s="82"/>
      <c r="AG2002" s="82"/>
      <c r="AH2002" s="82"/>
      <c r="AI2002" s="82"/>
      <c r="AJ2002" s="82"/>
      <c r="AK2002" s="82"/>
      <c r="AL2002" s="82"/>
      <c r="AM2002" s="82"/>
      <c r="AN2002" s="82"/>
      <c r="AO2002" s="82"/>
      <c r="AP2002" s="82"/>
      <c r="AQ2002" s="82"/>
      <c r="AR2002" s="82"/>
      <c r="AS2002" s="82"/>
      <c r="AT2002" s="82"/>
      <c r="AU2002" s="82"/>
    </row>
    <row r="2003" spans="1:47" s="47" customFormat="1">
      <c r="A2003" s="76"/>
      <c r="O2003" s="82"/>
      <c r="P2003" s="82"/>
      <c r="Q2003" s="82"/>
      <c r="R2003" s="82"/>
      <c r="S2003" s="82"/>
      <c r="T2003" s="82"/>
      <c r="U2003" s="82"/>
      <c r="V2003" s="82"/>
      <c r="W2003" s="82"/>
      <c r="X2003" s="82"/>
      <c r="Y2003" s="82"/>
      <c r="Z2003" s="82"/>
      <c r="AA2003" s="82"/>
      <c r="AB2003" s="82"/>
      <c r="AC2003" s="82"/>
      <c r="AD2003" s="82"/>
      <c r="AE2003" s="82"/>
      <c r="AF2003" s="82"/>
      <c r="AG2003" s="82"/>
      <c r="AH2003" s="82"/>
      <c r="AI2003" s="82"/>
      <c r="AJ2003" s="82"/>
      <c r="AK2003" s="82"/>
      <c r="AL2003" s="82"/>
      <c r="AM2003" s="82"/>
      <c r="AN2003" s="82"/>
      <c r="AO2003" s="82"/>
      <c r="AP2003" s="82"/>
      <c r="AQ2003" s="82"/>
      <c r="AR2003" s="82"/>
      <c r="AS2003" s="82"/>
      <c r="AT2003" s="82"/>
      <c r="AU2003" s="82"/>
    </row>
    <row r="2004" spans="1:47" s="47" customFormat="1">
      <c r="A2004" s="76"/>
      <c r="O2004" s="82"/>
      <c r="P2004" s="82"/>
      <c r="Q2004" s="82"/>
      <c r="R2004" s="82"/>
      <c r="S2004" s="82"/>
      <c r="T2004" s="82"/>
      <c r="U2004" s="82"/>
      <c r="V2004" s="82"/>
      <c r="W2004" s="82"/>
      <c r="X2004" s="82"/>
      <c r="Y2004" s="82"/>
      <c r="Z2004" s="82"/>
      <c r="AA2004" s="82"/>
      <c r="AB2004" s="82"/>
      <c r="AC2004" s="82"/>
      <c r="AD2004" s="82"/>
      <c r="AE2004" s="82"/>
      <c r="AF2004" s="82"/>
      <c r="AG2004" s="82"/>
      <c r="AH2004" s="82"/>
      <c r="AI2004" s="82"/>
      <c r="AJ2004" s="82"/>
      <c r="AK2004" s="82"/>
      <c r="AL2004" s="82"/>
      <c r="AM2004" s="82"/>
      <c r="AN2004" s="82"/>
      <c r="AO2004" s="82"/>
      <c r="AP2004" s="82"/>
      <c r="AQ2004" s="82"/>
      <c r="AR2004" s="82"/>
      <c r="AS2004" s="82"/>
      <c r="AT2004" s="82"/>
      <c r="AU2004" s="82"/>
    </row>
    <row r="2005" spans="1:47" s="47" customFormat="1">
      <c r="A2005" s="76"/>
      <c r="O2005" s="82"/>
      <c r="P2005" s="82"/>
      <c r="Q2005" s="82"/>
      <c r="R2005" s="82"/>
      <c r="S2005" s="82"/>
      <c r="T2005" s="82"/>
      <c r="U2005" s="82"/>
      <c r="V2005" s="82"/>
      <c r="W2005" s="82"/>
      <c r="X2005" s="82"/>
      <c r="Y2005" s="82"/>
      <c r="Z2005" s="82"/>
      <c r="AA2005" s="82"/>
      <c r="AB2005" s="82"/>
      <c r="AC2005" s="82"/>
      <c r="AD2005" s="82"/>
      <c r="AE2005" s="82"/>
      <c r="AF2005" s="82"/>
      <c r="AG2005" s="82"/>
      <c r="AH2005" s="82"/>
      <c r="AI2005" s="82"/>
      <c r="AJ2005" s="82"/>
      <c r="AK2005" s="82"/>
      <c r="AL2005" s="82"/>
      <c r="AM2005" s="82"/>
      <c r="AN2005" s="82"/>
      <c r="AO2005" s="82"/>
      <c r="AP2005" s="82"/>
      <c r="AQ2005" s="82"/>
      <c r="AR2005" s="82"/>
      <c r="AS2005" s="82"/>
      <c r="AT2005" s="82"/>
      <c r="AU2005" s="82"/>
    </row>
    <row r="2006" spans="1:47" s="47" customFormat="1">
      <c r="A2006" s="76"/>
      <c r="O2006" s="82"/>
      <c r="P2006" s="82"/>
      <c r="Q2006" s="82"/>
      <c r="R2006" s="82"/>
      <c r="S2006" s="82"/>
      <c r="T2006" s="82"/>
      <c r="U2006" s="82"/>
      <c r="V2006" s="82"/>
      <c r="W2006" s="82"/>
      <c r="X2006" s="82"/>
      <c r="Y2006" s="82"/>
      <c r="Z2006" s="82"/>
      <c r="AA2006" s="82"/>
      <c r="AB2006" s="82"/>
      <c r="AC2006" s="82"/>
      <c r="AD2006" s="82"/>
      <c r="AE2006" s="82"/>
      <c r="AF2006" s="82"/>
      <c r="AG2006" s="82"/>
      <c r="AH2006" s="82"/>
      <c r="AI2006" s="82"/>
      <c r="AJ2006" s="82"/>
      <c r="AK2006" s="82"/>
      <c r="AL2006" s="82"/>
      <c r="AM2006" s="82"/>
      <c r="AN2006" s="82"/>
      <c r="AO2006" s="82"/>
      <c r="AP2006" s="82"/>
      <c r="AQ2006" s="82"/>
      <c r="AR2006" s="82"/>
      <c r="AS2006" s="82"/>
      <c r="AT2006" s="82"/>
      <c r="AU2006" s="82"/>
    </row>
    <row r="2007" spans="1:47" s="47" customFormat="1">
      <c r="A2007" s="76"/>
      <c r="O2007" s="82"/>
      <c r="P2007" s="82"/>
      <c r="Q2007" s="82"/>
      <c r="R2007" s="82"/>
      <c r="S2007" s="82"/>
      <c r="T2007" s="82"/>
      <c r="U2007" s="82"/>
      <c r="V2007" s="82"/>
      <c r="W2007" s="82"/>
      <c r="X2007" s="82"/>
      <c r="Y2007" s="82"/>
      <c r="Z2007" s="82"/>
      <c r="AA2007" s="82"/>
      <c r="AB2007" s="82"/>
      <c r="AC2007" s="82"/>
      <c r="AD2007" s="82"/>
      <c r="AE2007" s="82"/>
      <c r="AF2007" s="82"/>
      <c r="AG2007" s="82"/>
      <c r="AH2007" s="82"/>
      <c r="AI2007" s="82"/>
      <c r="AJ2007" s="82"/>
      <c r="AK2007" s="82"/>
      <c r="AL2007" s="82"/>
      <c r="AM2007" s="82"/>
      <c r="AN2007" s="82"/>
      <c r="AO2007" s="82"/>
      <c r="AP2007" s="82"/>
      <c r="AQ2007" s="82"/>
      <c r="AR2007" s="82"/>
      <c r="AS2007" s="82"/>
      <c r="AT2007" s="82"/>
      <c r="AU2007" s="82"/>
    </row>
    <row r="2008" spans="1:47" s="47" customFormat="1">
      <c r="A2008" s="76"/>
      <c r="O2008" s="82"/>
      <c r="P2008" s="82"/>
      <c r="Q2008" s="82"/>
      <c r="R2008" s="82"/>
      <c r="S2008" s="82"/>
      <c r="T2008" s="82"/>
      <c r="U2008" s="82"/>
      <c r="V2008" s="82"/>
      <c r="W2008" s="82"/>
      <c r="X2008" s="82"/>
      <c r="Y2008" s="82"/>
      <c r="Z2008" s="82"/>
      <c r="AA2008" s="82"/>
      <c r="AB2008" s="82"/>
      <c r="AC2008" s="82"/>
      <c r="AD2008" s="82"/>
      <c r="AE2008" s="82"/>
      <c r="AF2008" s="82"/>
      <c r="AG2008" s="82"/>
      <c r="AH2008" s="82"/>
      <c r="AI2008" s="82"/>
      <c r="AJ2008" s="82"/>
      <c r="AK2008" s="82"/>
      <c r="AL2008" s="82"/>
      <c r="AM2008" s="82"/>
      <c r="AN2008" s="82"/>
      <c r="AO2008" s="82"/>
      <c r="AP2008" s="82"/>
      <c r="AQ2008" s="82"/>
      <c r="AR2008" s="82"/>
      <c r="AS2008" s="82"/>
      <c r="AT2008" s="82"/>
      <c r="AU2008" s="82"/>
    </row>
    <row r="2009" spans="1:47" s="47" customFormat="1">
      <c r="A2009" s="76"/>
      <c r="O2009" s="82"/>
      <c r="P2009" s="82"/>
      <c r="Q2009" s="82"/>
      <c r="R2009" s="82"/>
      <c r="S2009" s="82"/>
      <c r="T2009" s="82"/>
      <c r="U2009" s="82"/>
      <c r="V2009" s="82"/>
      <c r="W2009" s="82"/>
      <c r="X2009" s="82"/>
      <c r="Y2009" s="82"/>
      <c r="Z2009" s="82"/>
      <c r="AA2009" s="82"/>
      <c r="AB2009" s="82"/>
      <c r="AC2009" s="82"/>
      <c r="AD2009" s="82"/>
      <c r="AE2009" s="82"/>
      <c r="AF2009" s="82"/>
      <c r="AG2009" s="82"/>
      <c r="AH2009" s="82"/>
      <c r="AI2009" s="82"/>
      <c r="AJ2009" s="82"/>
      <c r="AK2009" s="82"/>
      <c r="AL2009" s="82"/>
      <c r="AM2009" s="82"/>
      <c r="AN2009" s="82"/>
      <c r="AO2009" s="82"/>
      <c r="AP2009" s="82"/>
      <c r="AQ2009" s="82"/>
      <c r="AR2009" s="82"/>
      <c r="AS2009" s="82"/>
      <c r="AT2009" s="82"/>
      <c r="AU2009" s="82"/>
    </row>
    <row r="2010" spans="1:47" s="47" customFormat="1">
      <c r="A2010" s="76"/>
      <c r="O2010" s="82"/>
      <c r="P2010" s="82"/>
      <c r="Q2010" s="82"/>
      <c r="R2010" s="82"/>
      <c r="S2010" s="82"/>
      <c r="T2010" s="82"/>
      <c r="U2010" s="82"/>
      <c r="V2010" s="82"/>
      <c r="W2010" s="82"/>
      <c r="X2010" s="82"/>
      <c r="Y2010" s="82"/>
      <c r="Z2010" s="82"/>
      <c r="AA2010" s="82"/>
      <c r="AB2010" s="82"/>
      <c r="AC2010" s="82"/>
      <c r="AD2010" s="82"/>
      <c r="AE2010" s="82"/>
      <c r="AF2010" s="82"/>
      <c r="AG2010" s="82"/>
      <c r="AH2010" s="82"/>
      <c r="AI2010" s="82"/>
      <c r="AJ2010" s="82"/>
      <c r="AK2010" s="82"/>
      <c r="AL2010" s="82"/>
      <c r="AM2010" s="82"/>
      <c r="AN2010" s="82"/>
      <c r="AO2010" s="82"/>
      <c r="AP2010" s="82"/>
      <c r="AQ2010" s="82"/>
      <c r="AR2010" s="82"/>
      <c r="AS2010" s="82"/>
      <c r="AT2010" s="82"/>
      <c r="AU2010" s="82"/>
    </row>
    <row r="2011" spans="1:47" s="47" customFormat="1">
      <c r="A2011" s="76"/>
      <c r="O2011" s="82"/>
      <c r="P2011" s="82"/>
      <c r="Q2011" s="82"/>
      <c r="R2011" s="82"/>
      <c r="S2011" s="82"/>
      <c r="T2011" s="82"/>
      <c r="U2011" s="82"/>
      <c r="V2011" s="82"/>
      <c r="W2011" s="82"/>
      <c r="X2011" s="82"/>
      <c r="Y2011" s="82"/>
      <c r="Z2011" s="82"/>
      <c r="AA2011" s="82"/>
      <c r="AB2011" s="82"/>
      <c r="AC2011" s="82"/>
      <c r="AD2011" s="82"/>
      <c r="AE2011" s="82"/>
      <c r="AF2011" s="82"/>
      <c r="AG2011" s="82"/>
      <c r="AH2011" s="82"/>
      <c r="AI2011" s="82"/>
      <c r="AJ2011" s="82"/>
      <c r="AK2011" s="82"/>
      <c r="AL2011" s="82"/>
      <c r="AM2011" s="82"/>
      <c r="AN2011" s="82"/>
      <c r="AO2011" s="82"/>
      <c r="AP2011" s="82"/>
      <c r="AQ2011" s="82"/>
      <c r="AR2011" s="82"/>
      <c r="AS2011" s="82"/>
      <c r="AT2011" s="82"/>
      <c r="AU2011" s="82"/>
    </row>
    <row r="2012" spans="1:47" s="47" customFormat="1">
      <c r="A2012" s="76"/>
      <c r="O2012" s="82"/>
      <c r="P2012" s="82"/>
      <c r="Q2012" s="82"/>
      <c r="R2012" s="82"/>
      <c r="S2012" s="82"/>
      <c r="T2012" s="82"/>
      <c r="U2012" s="82"/>
      <c r="V2012" s="82"/>
      <c r="W2012" s="82"/>
      <c r="X2012" s="82"/>
      <c r="Y2012" s="82"/>
      <c r="Z2012" s="82"/>
      <c r="AA2012" s="82"/>
      <c r="AB2012" s="82"/>
      <c r="AC2012" s="82"/>
      <c r="AD2012" s="82"/>
      <c r="AE2012" s="82"/>
      <c r="AF2012" s="82"/>
      <c r="AG2012" s="82"/>
      <c r="AH2012" s="82"/>
      <c r="AI2012" s="82"/>
      <c r="AJ2012" s="82"/>
      <c r="AK2012" s="82"/>
      <c r="AL2012" s="82"/>
      <c r="AM2012" s="82"/>
      <c r="AN2012" s="82"/>
      <c r="AO2012" s="82"/>
      <c r="AP2012" s="82"/>
      <c r="AQ2012" s="82"/>
      <c r="AR2012" s="82"/>
      <c r="AS2012" s="82"/>
      <c r="AT2012" s="82"/>
      <c r="AU2012" s="82"/>
    </row>
    <row r="2013" spans="1:47" s="47" customFormat="1">
      <c r="A2013" s="76"/>
      <c r="O2013" s="82"/>
      <c r="P2013" s="82"/>
      <c r="Q2013" s="82"/>
      <c r="R2013" s="82"/>
      <c r="S2013" s="82"/>
      <c r="T2013" s="82"/>
      <c r="U2013" s="82"/>
      <c r="V2013" s="82"/>
      <c r="W2013" s="82"/>
      <c r="X2013" s="82"/>
      <c r="Y2013" s="82"/>
      <c r="Z2013" s="82"/>
      <c r="AA2013" s="82"/>
      <c r="AB2013" s="82"/>
      <c r="AC2013" s="82"/>
      <c r="AD2013" s="82"/>
      <c r="AE2013" s="82"/>
      <c r="AF2013" s="82"/>
      <c r="AG2013" s="82"/>
      <c r="AH2013" s="82"/>
      <c r="AI2013" s="82"/>
      <c r="AJ2013" s="82"/>
      <c r="AK2013" s="82"/>
      <c r="AL2013" s="82"/>
      <c r="AM2013" s="82"/>
      <c r="AN2013" s="82"/>
      <c r="AO2013" s="82"/>
      <c r="AP2013" s="82"/>
      <c r="AQ2013" s="82"/>
      <c r="AR2013" s="82"/>
      <c r="AS2013" s="82"/>
      <c r="AT2013" s="82"/>
      <c r="AU2013" s="82"/>
    </row>
    <row r="2014" spans="1:47" s="47" customFormat="1">
      <c r="A2014" s="76"/>
      <c r="O2014" s="82"/>
      <c r="P2014" s="82"/>
      <c r="Q2014" s="82"/>
      <c r="R2014" s="82"/>
      <c r="S2014" s="82"/>
      <c r="T2014" s="82"/>
      <c r="U2014" s="82"/>
      <c r="V2014" s="82"/>
      <c r="W2014" s="82"/>
      <c r="X2014" s="82"/>
      <c r="Y2014" s="82"/>
      <c r="Z2014" s="82"/>
      <c r="AA2014" s="82"/>
      <c r="AB2014" s="82"/>
      <c r="AC2014" s="82"/>
      <c r="AD2014" s="82"/>
      <c r="AE2014" s="82"/>
      <c r="AF2014" s="82"/>
      <c r="AG2014" s="82"/>
      <c r="AH2014" s="82"/>
      <c r="AI2014" s="82"/>
      <c r="AJ2014" s="82"/>
      <c r="AK2014" s="82"/>
      <c r="AL2014" s="82"/>
      <c r="AM2014" s="82"/>
      <c r="AN2014" s="82"/>
      <c r="AO2014" s="82"/>
      <c r="AP2014" s="82"/>
      <c r="AQ2014" s="82"/>
      <c r="AR2014" s="82"/>
      <c r="AS2014" s="82"/>
      <c r="AT2014" s="82"/>
      <c r="AU2014" s="82"/>
    </row>
    <row r="2015" spans="1:47" s="47" customFormat="1">
      <c r="A2015" s="76"/>
      <c r="O2015" s="82"/>
      <c r="P2015" s="82"/>
      <c r="Q2015" s="82"/>
      <c r="R2015" s="82"/>
      <c r="S2015" s="82"/>
      <c r="T2015" s="82"/>
      <c r="U2015" s="82"/>
      <c r="V2015" s="82"/>
      <c r="W2015" s="82"/>
      <c r="X2015" s="82"/>
      <c r="Y2015" s="82"/>
      <c r="Z2015" s="82"/>
      <c r="AA2015" s="82"/>
      <c r="AB2015" s="82"/>
      <c r="AC2015" s="82"/>
      <c r="AD2015" s="82"/>
      <c r="AE2015" s="82"/>
      <c r="AF2015" s="82"/>
      <c r="AG2015" s="82"/>
      <c r="AH2015" s="82"/>
      <c r="AI2015" s="82"/>
      <c r="AJ2015" s="82"/>
      <c r="AK2015" s="82"/>
      <c r="AL2015" s="82"/>
      <c r="AM2015" s="82"/>
      <c r="AN2015" s="82"/>
      <c r="AO2015" s="82"/>
      <c r="AP2015" s="82"/>
      <c r="AQ2015" s="82"/>
      <c r="AR2015" s="82"/>
      <c r="AS2015" s="82"/>
      <c r="AT2015" s="82"/>
      <c r="AU2015" s="82"/>
    </row>
    <row r="2016" spans="1:47" s="47" customFormat="1">
      <c r="A2016" s="76"/>
      <c r="O2016" s="82"/>
      <c r="P2016" s="82"/>
      <c r="Q2016" s="82"/>
      <c r="R2016" s="82"/>
      <c r="S2016" s="82"/>
      <c r="T2016" s="82"/>
      <c r="U2016" s="82"/>
      <c r="V2016" s="82"/>
      <c r="W2016" s="82"/>
      <c r="X2016" s="82"/>
      <c r="Y2016" s="82"/>
      <c r="Z2016" s="82"/>
      <c r="AA2016" s="82"/>
      <c r="AB2016" s="82"/>
      <c r="AC2016" s="82"/>
      <c r="AD2016" s="82"/>
      <c r="AE2016" s="82"/>
      <c r="AF2016" s="82"/>
      <c r="AG2016" s="82"/>
      <c r="AH2016" s="82"/>
      <c r="AI2016" s="82"/>
      <c r="AJ2016" s="82"/>
      <c r="AK2016" s="82"/>
      <c r="AL2016" s="82"/>
      <c r="AM2016" s="82"/>
      <c r="AN2016" s="82"/>
      <c r="AO2016" s="82"/>
      <c r="AP2016" s="82"/>
      <c r="AQ2016" s="82"/>
      <c r="AR2016" s="82"/>
      <c r="AS2016" s="82"/>
      <c r="AT2016" s="82"/>
      <c r="AU2016" s="82"/>
    </row>
    <row r="2017" spans="1:47" s="47" customFormat="1">
      <c r="A2017" s="76"/>
      <c r="O2017" s="82"/>
      <c r="P2017" s="82"/>
      <c r="Q2017" s="82"/>
      <c r="R2017" s="82"/>
      <c r="S2017" s="82"/>
      <c r="T2017" s="82"/>
      <c r="U2017" s="82"/>
      <c r="V2017" s="82"/>
      <c r="W2017" s="82"/>
      <c r="X2017" s="82"/>
      <c r="Y2017" s="82"/>
      <c r="Z2017" s="82"/>
      <c r="AA2017" s="82"/>
      <c r="AB2017" s="82"/>
      <c r="AC2017" s="82"/>
      <c r="AD2017" s="82"/>
      <c r="AE2017" s="82"/>
      <c r="AF2017" s="82"/>
      <c r="AG2017" s="82"/>
      <c r="AH2017" s="82"/>
      <c r="AI2017" s="82"/>
      <c r="AJ2017" s="82"/>
      <c r="AK2017" s="82"/>
      <c r="AL2017" s="82"/>
      <c r="AM2017" s="82"/>
      <c r="AN2017" s="82"/>
      <c r="AO2017" s="82"/>
      <c r="AP2017" s="82"/>
      <c r="AQ2017" s="82"/>
      <c r="AR2017" s="82"/>
      <c r="AS2017" s="82"/>
      <c r="AT2017" s="82"/>
      <c r="AU2017" s="82"/>
    </row>
    <row r="2018" spans="1:47" s="47" customFormat="1">
      <c r="A2018" s="76"/>
      <c r="O2018" s="82"/>
      <c r="P2018" s="82"/>
      <c r="Q2018" s="82"/>
      <c r="R2018" s="82"/>
      <c r="S2018" s="82"/>
      <c r="T2018" s="82"/>
      <c r="U2018" s="82"/>
      <c r="V2018" s="82"/>
      <c r="W2018" s="82"/>
      <c r="X2018" s="82"/>
      <c r="Y2018" s="82"/>
      <c r="Z2018" s="82"/>
      <c r="AA2018" s="82"/>
      <c r="AB2018" s="82"/>
      <c r="AC2018" s="82"/>
      <c r="AD2018" s="82"/>
      <c r="AE2018" s="82"/>
      <c r="AF2018" s="82"/>
      <c r="AG2018" s="82"/>
      <c r="AH2018" s="82"/>
      <c r="AI2018" s="82"/>
      <c r="AJ2018" s="82"/>
      <c r="AK2018" s="82"/>
      <c r="AL2018" s="82"/>
      <c r="AM2018" s="82"/>
      <c r="AN2018" s="82"/>
      <c r="AO2018" s="82"/>
      <c r="AP2018" s="82"/>
      <c r="AQ2018" s="82"/>
      <c r="AR2018" s="82"/>
      <c r="AS2018" s="82"/>
      <c r="AT2018" s="82"/>
      <c r="AU2018" s="82"/>
    </row>
    <row r="2019" spans="1:47" s="47" customFormat="1">
      <c r="A2019" s="76"/>
      <c r="O2019" s="82"/>
      <c r="P2019" s="82"/>
      <c r="Q2019" s="82"/>
      <c r="R2019" s="82"/>
      <c r="S2019" s="82"/>
      <c r="T2019" s="82"/>
      <c r="U2019" s="82"/>
      <c r="V2019" s="82"/>
      <c r="W2019" s="82"/>
      <c r="X2019" s="82"/>
      <c r="Y2019" s="82"/>
      <c r="Z2019" s="82"/>
      <c r="AA2019" s="82"/>
      <c r="AB2019" s="82"/>
      <c r="AC2019" s="82"/>
      <c r="AD2019" s="82"/>
      <c r="AE2019" s="82"/>
      <c r="AF2019" s="82"/>
      <c r="AG2019" s="82"/>
      <c r="AH2019" s="82"/>
      <c r="AI2019" s="82"/>
      <c r="AJ2019" s="82"/>
      <c r="AK2019" s="82"/>
      <c r="AL2019" s="82"/>
      <c r="AM2019" s="82"/>
      <c r="AN2019" s="82"/>
      <c r="AO2019" s="82"/>
      <c r="AP2019" s="82"/>
      <c r="AQ2019" s="82"/>
      <c r="AR2019" s="82"/>
      <c r="AS2019" s="82"/>
      <c r="AT2019" s="82"/>
      <c r="AU2019" s="82"/>
    </row>
    <row r="2020" spans="1:47" s="47" customFormat="1">
      <c r="A2020" s="76"/>
      <c r="O2020" s="82"/>
      <c r="P2020" s="82"/>
      <c r="Q2020" s="82"/>
      <c r="R2020" s="82"/>
      <c r="S2020" s="82"/>
      <c r="T2020" s="82"/>
      <c r="U2020" s="82"/>
      <c r="V2020" s="82"/>
      <c r="W2020" s="82"/>
      <c r="X2020" s="82"/>
      <c r="Y2020" s="82"/>
      <c r="Z2020" s="82"/>
      <c r="AA2020" s="82"/>
      <c r="AB2020" s="82"/>
      <c r="AC2020" s="82"/>
      <c r="AD2020" s="82"/>
      <c r="AE2020" s="82"/>
      <c r="AF2020" s="82"/>
      <c r="AG2020" s="82"/>
      <c r="AH2020" s="82"/>
      <c r="AI2020" s="82"/>
      <c r="AJ2020" s="82"/>
      <c r="AK2020" s="82"/>
      <c r="AL2020" s="82"/>
      <c r="AM2020" s="82"/>
      <c r="AN2020" s="82"/>
      <c r="AO2020" s="82"/>
      <c r="AP2020" s="82"/>
      <c r="AQ2020" s="82"/>
      <c r="AR2020" s="82"/>
      <c r="AS2020" s="82"/>
      <c r="AT2020" s="82"/>
      <c r="AU2020" s="82"/>
    </row>
    <row r="2021" spans="1:47" s="47" customFormat="1">
      <c r="A2021" s="76"/>
      <c r="O2021" s="82"/>
      <c r="P2021" s="82"/>
      <c r="Q2021" s="82"/>
      <c r="R2021" s="82"/>
      <c r="S2021" s="82"/>
      <c r="T2021" s="82"/>
      <c r="U2021" s="82"/>
      <c r="V2021" s="82"/>
      <c r="W2021" s="82"/>
      <c r="X2021" s="82"/>
      <c r="Y2021" s="82"/>
      <c r="Z2021" s="82"/>
      <c r="AA2021" s="82"/>
      <c r="AB2021" s="82"/>
      <c r="AC2021" s="82"/>
      <c r="AD2021" s="82"/>
      <c r="AE2021" s="82"/>
      <c r="AF2021" s="82"/>
      <c r="AG2021" s="82"/>
      <c r="AH2021" s="82"/>
      <c r="AI2021" s="82"/>
      <c r="AJ2021" s="82"/>
      <c r="AK2021" s="82"/>
      <c r="AL2021" s="82"/>
      <c r="AM2021" s="82"/>
      <c r="AN2021" s="82"/>
      <c r="AO2021" s="82"/>
      <c r="AP2021" s="82"/>
      <c r="AQ2021" s="82"/>
      <c r="AR2021" s="82"/>
      <c r="AS2021" s="82"/>
      <c r="AT2021" s="82"/>
      <c r="AU2021" s="82"/>
    </row>
    <row r="2022" spans="1:47" s="47" customFormat="1">
      <c r="A2022" s="76"/>
      <c r="O2022" s="82"/>
      <c r="P2022" s="82"/>
      <c r="Q2022" s="82"/>
      <c r="R2022" s="82"/>
      <c r="S2022" s="82"/>
      <c r="T2022" s="82"/>
      <c r="U2022" s="82"/>
      <c r="V2022" s="82"/>
      <c r="W2022" s="82"/>
      <c r="X2022" s="82"/>
      <c r="Y2022" s="82"/>
      <c r="Z2022" s="82"/>
      <c r="AA2022" s="82"/>
      <c r="AB2022" s="82"/>
      <c r="AC2022" s="82"/>
      <c r="AD2022" s="82"/>
      <c r="AE2022" s="82"/>
      <c r="AF2022" s="82"/>
      <c r="AG2022" s="82"/>
      <c r="AH2022" s="82"/>
      <c r="AI2022" s="82"/>
      <c r="AJ2022" s="82"/>
      <c r="AK2022" s="82"/>
      <c r="AL2022" s="82"/>
      <c r="AM2022" s="82"/>
      <c r="AN2022" s="82"/>
      <c r="AO2022" s="82"/>
      <c r="AP2022" s="82"/>
      <c r="AQ2022" s="82"/>
      <c r="AR2022" s="82"/>
      <c r="AS2022" s="82"/>
      <c r="AT2022" s="82"/>
      <c r="AU2022" s="82"/>
    </row>
    <row r="2023" spans="1:47" s="47" customFormat="1">
      <c r="A2023" s="76"/>
      <c r="O2023" s="82"/>
      <c r="P2023" s="82"/>
      <c r="Q2023" s="82"/>
      <c r="R2023" s="82"/>
      <c r="S2023" s="82"/>
      <c r="T2023" s="82"/>
      <c r="U2023" s="82"/>
      <c r="V2023" s="82"/>
      <c r="W2023" s="82"/>
      <c r="X2023" s="82"/>
      <c r="Y2023" s="82"/>
      <c r="Z2023" s="82"/>
      <c r="AA2023" s="82"/>
      <c r="AB2023" s="82"/>
      <c r="AC2023" s="82"/>
      <c r="AD2023" s="82"/>
      <c r="AE2023" s="82"/>
      <c r="AF2023" s="82"/>
      <c r="AG2023" s="82"/>
      <c r="AH2023" s="82"/>
      <c r="AI2023" s="82"/>
      <c r="AJ2023" s="82"/>
      <c r="AK2023" s="82"/>
      <c r="AL2023" s="82"/>
      <c r="AM2023" s="82"/>
      <c r="AN2023" s="82"/>
      <c r="AO2023" s="82"/>
      <c r="AP2023" s="82"/>
      <c r="AQ2023" s="82"/>
      <c r="AR2023" s="82"/>
      <c r="AS2023" s="82"/>
      <c r="AT2023" s="82"/>
      <c r="AU2023" s="82"/>
    </row>
    <row r="2024" spans="1:47" s="47" customFormat="1">
      <c r="A2024" s="76"/>
      <c r="O2024" s="82"/>
      <c r="P2024" s="82"/>
      <c r="Q2024" s="82"/>
      <c r="R2024" s="82"/>
      <c r="S2024" s="82"/>
      <c r="T2024" s="82"/>
      <c r="U2024" s="82"/>
      <c r="V2024" s="82"/>
      <c r="W2024" s="82"/>
      <c r="X2024" s="82"/>
      <c r="Y2024" s="82"/>
      <c r="Z2024" s="82"/>
      <c r="AA2024" s="82"/>
      <c r="AB2024" s="82"/>
      <c r="AC2024" s="82"/>
      <c r="AD2024" s="82"/>
      <c r="AE2024" s="82"/>
      <c r="AF2024" s="82"/>
      <c r="AG2024" s="82"/>
      <c r="AH2024" s="82"/>
      <c r="AI2024" s="82"/>
      <c r="AJ2024" s="82"/>
      <c r="AK2024" s="82"/>
      <c r="AL2024" s="82"/>
      <c r="AM2024" s="82"/>
      <c r="AN2024" s="82"/>
      <c r="AO2024" s="82"/>
      <c r="AP2024" s="82"/>
      <c r="AQ2024" s="82"/>
      <c r="AR2024" s="82"/>
      <c r="AS2024" s="82"/>
      <c r="AT2024" s="82"/>
      <c r="AU2024" s="82"/>
    </row>
    <row r="2025" spans="1:47" s="47" customFormat="1">
      <c r="A2025" s="76"/>
      <c r="O2025" s="82"/>
      <c r="P2025" s="82"/>
      <c r="Q2025" s="82"/>
      <c r="R2025" s="82"/>
      <c r="S2025" s="82"/>
      <c r="T2025" s="82"/>
      <c r="U2025" s="82"/>
      <c r="V2025" s="82"/>
      <c r="W2025" s="82"/>
      <c r="X2025" s="82"/>
      <c r="Y2025" s="82"/>
      <c r="Z2025" s="82"/>
      <c r="AA2025" s="82"/>
      <c r="AB2025" s="82"/>
      <c r="AC2025" s="82"/>
      <c r="AD2025" s="82"/>
      <c r="AE2025" s="82"/>
      <c r="AF2025" s="82"/>
      <c r="AG2025" s="82"/>
      <c r="AH2025" s="82"/>
      <c r="AI2025" s="82"/>
      <c r="AJ2025" s="82"/>
      <c r="AK2025" s="82"/>
      <c r="AL2025" s="82"/>
      <c r="AM2025" s="82"/>
      <c r="AN2025" s="82"/>
      <c r="AO2025" s="82"/>
      <c r="AP2025" s="82"/>
      <c r="AQ2025" s="82"/>
      <c r="AR2025" s="82"/>
      <c r="AS2025" s="82"/>
      <c r="AT2025" s="82"/>
      <c r="AU2025" s="82"/>
    </row>
    <row r="2026" spans="1:47" s="47" customFormat="1">
      <c r="A2026" s="76"/>
      <c r="O2026" s="82"/>
      <c r="P2026" s="82"/>
      <c r="Q2026" s="82"/>
      <c r="R2026" s="82"/>
      <c r="S2026" s="82"/>
      <c r="T2026" s="82"/>
      <c r="U2026" s="82"/>
      <c r="V2026" s="82"/>
      <c r="W2026" s="82"/>
      <c r="X2026" s="82"/>
      <c r="Y2026" s="82"/>
      <c r="Z2026" s="82"/>
      <c r="AA2026" s="82"/>
      <c r="AB2026" s="82"/>
      <c r="AC2026" s="82"/>
      <c r="AD2026" s="82"/>
      <c r="AE2026" s="82"/>
      <c r="AF2026" s="82"/>
      <c r="AG2026" s="82"/>
      <c r="AH2026" s="82"/>
      <c r="AI2026" s="82"/>
      <c r="AJ2026" s="82"/>
      <c r="AK2026" s="82"/>
      <c r="AL2026" s="82"/>
      <c r="AM2026" s="82"/>
      <c r="AN2026" s="82"/>
      <c r="AO2026" s="82"/>
      <c r="AP2026" s="82"/>
      <c r="AQ2026" s="82"/>
      <c r="AR2026" s="82"/>
      <c r="AS2026" s="82"/>
      <c r="AT2026" s="82"/>
      <c r="AU2026" s="82"/>
    </row>
    <row r="2027" spans="1:47" s="47" customFormat="1">
      <c r="A2027" s="76"/>
      <c r="O2027" s="82"/>
      <c r="P2027" s="82"/>
      <c r="Q2027" s="82"/>
      <c r="R2027" s="82"/>
      <c r="S2027" s="82"/>
      <c r="T2027" s="82"/>
      <c r="U2027" s="82"/>
      <c r="V2027" s="82"/>
      <c r="W2027" s="82"/>
      <c r="X2027" s="82"/>
      <c r="Y2027" s="82"/>
      <c r="Z2027" s="82"/>
      <c r="AA2027" s="82"/>
      <c r="AB2027" s="82"/>
      <c r="AC2027" s="82"/>
      <c r="AD2027" s="82"/>
      <c r="AE2027" s="82"/>
      <c r="AF2027" s="82"/>
      <c r="AG2027" s="82"/>
      <c r="AH2027" s="82"/>
      <c r="AI2027" s="82"/>
      <c r="AJ2027" s="82"/>
      <c r="AK2027" s="82"/>
      <c r="AL2027" s="82"/>
      <c r="AM2027" s="82"/>
      <c r="AN2027" s="82"/>
      <c r="AO2027" s="82"/>
      <c r="AP2027" s="82"/>
      <c r="AQ2027" s="82"/>
      <c r="AR2027" s="82"/>
      <c r="AS2027" s="82"/>
      <c r="AT2027" s="82"/>
      <c r="AU2027" s="82"/>
    </row>
    <row r="2028" spans="1:47" s="47" customFormat="1">
      <c r="A2028" s="76"/>
      <c r="O2028" s="82"/>
      <c r="P2028" s="82"/>
      <c r="Q2028" s="82"/>
      <c r="R2028" s="82"/>
      <c r="S2028" s="82"/>
      <c r="T2028" s="82"/>
      <c r="U2028" s="82"/>
      <c r="V2028" s="82"/>
      <c r="W2028" s="82"/>
      <c r="X2028" s="82"/>
      <c r="Y2028" s="82"/>
      <c r="Z2028" s="82"/>
      <c r="AA2028" s="82"/>
      <c r="AB2028" s="82"/>
      <c r="AC2028" s="82"/>
      <c r="AD2028" s="82"/>
      <c r="AE2028" s="82"/>
      <c r="AF2028" s="82"/>
      <c r="AG2028" s="82"/>
      <c r="AH2028" s="82"/>
      <c r="AI2028" s="82"/>
      <c r="AJ2028" s="82"/>
      <c r="AK2028" s="82"/>
      <c r="AL2028" s="82"/>
      <c r="AM2028" s="82"/>
      <c r="AN2028" s="82"/>
      <c r="AO2028" s="82"/>
      <c r="AP2028" s="82"/>
      <c r="AQ2028" s="82"/>
      <c r="AR2028" s="82"/>
      <c r="AS2028" s="82"/>
      <c r="AT2028" s="82"/>
      <c r="AU2028" s="82"/>
    </row>
    <row r="2029" spans="1:47" s="47" customFormat="1">
      <c r="A2029" s="76"/>
      <c r="O2029" s="82"/>
      <c r="P2029" s="82"/>
      <c r="Q2029" s="82"/>
      <c r="R2029" s="82"/>
      <c r="S2029" s="82"/>
      <c r="T2029" s="82"/>
      <c r="U2029" s="82"/>
      <c r="V2029" s="82"/>
      <c r="W2029" s="82"/>
      <c r="X2029" s="82"/>
      <c r="Y2029" s="82"/>
      <c r="Z2029" s="82"/>
      <c r="AA2029" s="82"/>
      <c r="AB2029" s="82"/>
      <c r="AC2029" s="82"/>
      <c r="AD2029" s="82"/>
      <c r="AE2029" s="82"/>
      <c r="AF2029" s="82"/>
      <c r="AG2029" s="82"/>
      <c r="AH2029" s="82"/>
      <c r="AI2029" s="82"/>
      <c r="AJ2029" s="82"/>
      <c r="AK2029" s="82"/>
      <c r="AL2029" s="82"/>
      <c r="AM2029" s="82"/>
      <c r="AN2029" s="82"/>
      <c r="AO2029" s="82"/>
      <c r="AP2029" s="82"/>
      <c r="AQ2029" s="82"/>
      <c r="AR2029" s="82"/>
      <c r="AS2029" s="82"/>
      <c r="AT2029" s="82"/>
      <c r="AU2029" s="82"/>
    </row>
    <row r="2030" spans="1:47" s="47" customFormat="1">
      <c r="A2030" s="76"/>
      <c r="O2030" s="82"/>
      <c r="P2030" s="82"/>
      <c r="Q2030" s="82"/>
      <c r="R2030" s="82"/>
      <c r="S2030" s="82"/>
      <c r="T2030" s="82"/>
      <c r="U2030" s="82"/>
      <c r="V2030" s="82"/>
      <c r="W2030" s="82"/>
      <c r="X2030" s="82"/>
      <c r="Y2030" s="82"/>
      <c r="Z2030" s="82"/>
      <c r="AA2030" s="82"/>
      <c r="AB2030" s="82"/>
      <c r="AC2030" s="82"/>
      <c r="AD2030" s="82"/>
      <c r="AE2030" s="82"/>
      <c r="AF2030" s="82"/>
      <c r="AG2030" s="82"/>
      <c r="AH2030" s="82"/>
      <c r="AI2030" s="82"/>
      <c r="AJ2030" s="82"/>
      <c r="AK2030" s="82"/>
      <c r="AL2030" s="82"/>
      <c r="AM2030" s="82"/>
      <c r="AN2030" s="82"/>
      <c r="AO2030" s="82"/>
      <c r="AP2030" s="82"/>
      <c r="AQ2030" s="82"/>
      <c r="AR2030" s="82"/>
      <c r="AS2030" s="82"/>
      <c r="AT2030" s="82"/>
      <c r="AU2030" s="82"/>
    </row>
    <row r="2031" spans="1:47" s="47" customFormat="1">
      <c r="A2031" s="76"/>
      <c r="O2031" s="82"/>
      <c r="P2031" s="82"/>
      <c r="Q2031" s="82"/>
      <c r="R2031" s="82"/>
      <c r="S2031" s="82"/>
      <c r="T2031" s="82"/>
      <c r="U2031" s="82"/>
      <c r="V2031" s="82"/>
      <c r="W2031" s="82"/>
      <c r="X2031" s="82"/>
      <c r="Y2031" s="82"/>
      <c r="Z2031" s="82"/>
      <c r="AA2031" s="82"/>
      <c r="AB2031" s="82"/>
      <c r="AC2031" s="82"/>
      <c r="AD2031" s="82"/>
      <c r="AE2031" s="82"/>
      <c r="AF2031" s="82"/>
      <c r="AG2031" s="82"/>
      <c r="AH2031" s="82"/>
      <c r="AI2031" s="82"/>
      <c r="AJ2031" s="82"/>
      <c r="AK2031" s="82"/>
      <c r="AL2031" s="82"/>
      <c r="AM2031" s="82"/>
      <c r="AN2031" s="82"/>
      <c r="AO2031" s="82"/>
      <c r="AP2031" s="82"/>
      <c r="AQ2031" s="82"/>
      <c r="AR2031" s="82"/>
      <c r="AS2031" s="82"/>
      <c r="AT2031" s="82"/>
      <c r="AU2031" s="82"/>
    </row>
    <row r="2032" spans="1:47" s="47" customFormat="1">
      <c r="A2032" s="76"/>
      <c r="O2032" s="82"/>
      <c r="P2032" s="82"/>
      <c r="Q2032" s="82"/>
      <c r="R2032" s="82"/>
      <c r="S2032" s="82"/>
      <c r="T2032" s="82"/>
      <c r="U2032" s="82"/>
      <c r="V2032" s="82"/>
      <c r="W2032" s="82"/>
      <c r="X2032" s="82"/>
      <c r="Y2032" s="82"/>
      <c r="Z2032" s="82"/>
      <c r="AA2032" s="82"/>
      <c r="AB2032" s="82"/>
      <c r="AC2032" s="82"/>
      <c r="AD2032" s="82"/>
      <c r="AE2032" s="82"/>
      <c r="AF2032" s="82"/>
      <c r="AG2032" s="82"/>
      <c r="AH2032" s="82"/>
      <c r="AI2032" s="82"/>
      <c r="AJ2032" s="82"/>
      <c r="AK2032" s="82"/>
      <c r="AL2032" s="82"/>
      <c r="AM2032" s="82"/>
      <c r="AN2032" s="82"/>
      <c r="AO2032" s="82"/>
      <c r="AP2032" s="82"/>
      <c r="AQ2032" s="82"/>
      <c r="AR2032" s="82"/>
      <c r="AS2032" s="82"/>
      <c r="AT2032" s="82"/>
      <c r="AU2032" s="82"/>
    </row>
    <row r="2033" spans="1:47" s="47" customFormat="1">
      <c r="A2033" s="76"/>
      <c r="O2033" s="82"/>
      <c r="P2033" s="82"/>
      <c r="Q2033" s="82"/>
      <c r="R2033" s="82"/>
      <c r="S2033" s="82"/>
      <c r="T2033" s="82"/>
      <c r="U2033" s="82"/>
      <c r="V2033" s="82"/>
      <c r="W2033" s="82"/>
      <c r="X2033" s="82"/>
      <c r="Y2033" s="82"/>
      <c r="Z2033" s="82"/>
      <c r="AA2033" s="82"/>
      <c r="AB2033" s="82"/>
      <c r="AC2033" s="82"/>
      <c r="AD2033" s="82"/>
      <c r="AE2033" s="82"/>
      <c r="AF2033" s="82"/>
      <c r="AG2033" s="82"/>
      <c r="AH2033" s="82"/>
      <c r="AI2033" s="82"/>
      <c r="AJ2033" s="82"/>
      <c r="AK2033" s="82"/>
      <c r="AL2033" s="82"/>
      <c r="AM2033" s="82"/>
      <c r="AN2033" s="82"/>
      <c r="AO2033" s="82"/>
      <c r="AP2033" s="82"/>
      <c r="AQ2033" s="82"/>
      <c r="AR2033" s="82"/>
      <c r="AS2033" s="82"/>
      <c r="AT2033" s="82"/>
      <c r="AU2033" s="82"/>
    </row>
    <row r="2034" spans="1:47" s="47" customFormat="1">
      <c r="A2034" s="76"/>
      <c r="O2034" s="82"/>
      <c r="P2034" s="82"/>
      <c r="Q2034" s="82"/>
      <c r="R2034" s="82"/>
      <c r="S2034" s="82"/>
      <c r="T2034" s="82"/>
      <c r="U2034" s="82"/>
      <c r="V2034" s="82"/>
      <c r="W2034" s="82"/>
      <c r="X2034" s="82"/>
      <c r="Y2034" s="82"/>
      <c r="Z2034" s="82"/>
      <c r="AA2034" s="82"/>
      <c r="AB2034" s="82"/>
      <c r="AC2034" s="82"/>
      <c r="AD2034" s="82"/>
      <c r="AE2034" s="82"/>
      <c r="AF2034" s="82"/>
      <c r="AG2034" s="82"/>
      <c r="AH2034" s="82"/>
      <c r="AI2034" s="82"/>
      <c r="AJ2034" s="82"/>
      <c r="AK2034" s="82"/>
      <c r="AL2034" s="82"/>
      <c r="AM2034" s="82"/>
      <c r="AN2034" s="82"/>
      <c r="AO2034" s="82"/>
      <c r="AP2034" s="82"/>
      <c r="AQ2034" s="82"/>
      <c r="AR2034" s="82"/>
      <c r="AS2034" s="82"/>
      <c r="AT2034" s="82"/>
      <c r="AU2034" s="82"/>
    </row>
    <row r="2035" spans="1:47" s="47" customFormat="1">
      <c r="A2035" s="76"/>
      <c r="O2035" s="82"/>
      <c r="P2035" s="82"/>
      <c r="Q2035" s="82"/>
      <c r="R2035" s="82"/>
      <c r="S2035" s="82"/>
      <c r="T2035" s="82"/>
      <c r="U2035" s="82"/>
      <c r="V2035" s="82"/>
      <c r="W2035" s="82"/>
      <c r="X2035" s="82"/>
      <c r="Y2035" s="82"/>
      <c r="Z2035" s="82"/>
      <c r="AA2035" s="82"/>
      <c r="AB2035" s="82"/>
      <c r="AC2035" s="82"/>
      <c r="AD2035" s="82"/>
      <c r="AE2035" s="82"/>
      <c r="AF2035" s="82"/>
      <c r="AG2035" s="82"/>
      <c r="AH2035" s="82"/>
      <c r="AI2035" s="82"/>
      <c r="AJ2035" s="82"/>
      <c r="AK2035" s="82"/>
      <c r="AL2035" s="82"/>
      <c r="AM2035" s="82"/>
      <c r="AN2035" s="82"/>
      <c r="AO2035" s="82"/>
      <c r="AP2035" s="82"/>
      <c r="AQ2035" s="82"/>
      <c r="AR2035" s="82"/>
      <c r="AS2035" s="82"/>
      <c r="AT2035" s="82"/>
      <c r="AU2035" s="82"/>
    </row>
    <row r="2036" spans="1:47" s="47" customFormat="1">
      <c r="A2036" s="76"/>
      <c r="O2036" s="82"/>
      <c r="P2036" s="82"/>
      <c r="Q2036" s="82"/>
      <c r="R2036" s="82"/>
      <c r="S2036" s="82"/>
      <c r="T2036" s="82"/>
      <c r="U2036" s="82"/>
      <c r="V2036" s="82"/>
      <c r="W2036" s="82"/>
      <c r="X2036" s="82"/>
      <c r="Y2036" s="82"/>
      <c r="Z2036" s="82"/>
      <c r="AA2036" s="82"/>
      <c r="AB2036" s="82"/>
      <c r="AC2036" s="82"/>
      <c r="AD2036" s="82"/>
      <c r="AE2036" s="82"/>
      <c r="AF2036" s="82"/>
      <c r="AG2036" s="82"/>
      <c r="AH2036" s="82"/>
      <c r="AI2036" s="82"/>
      <c r="AJ2036" s="82"/>
      <c r="AK2036" s="82"/>
      <c r="AL2036" s="82"/>
      <c r="AM2036" s="82"/>
      <c r="AN2036" s="82"/>
      <c r="AO2036" s="82"/>
      <c r="AP2036" s="82"/>
      <c r="AQ2036" s="82"/>
      <c r="AR2036" s="82"/>
      <c r="AS2036" s="82"/>
      <c r="AT2036" s="82"/>
      <c r="AU2036" s="82"/>
    </row>
    <row r="2037" spans="1:47" s="47" customFormat="1">
      <c r="A2037" s="76"/>
      <c r="O2037" s="82"/>
      <c r="P2037" s="82"/>
      <c r="Q2037" s="82"/>
      <c r="R2037" s="82"/>
      <c r="S2037" s="82"/>
      <c r="T2037" s="82"/>
      <c r="U2037" s="82"/>
      <c r="V2037" s="82"/>
      <c r="W2037" s="82"/>
      <c r="X2037" s="82"/>
      <c r="Y2037" s="82"/>
      <c r="Z2037" s="82"/>
      <c r="AA2037" s="82"/>
      <c r="AB2037" s="82"/>
      <c r="AC2037" s="82"/>
      <c r="AD2037" s="82"/>
      <c r="AE2037" s="82"/>
      <c r="AF2037" s="82"/>
      <c r="AG2037" s="82"/>
      <c r="AH2037" s="82"/>
      <c r="AI2037" s="82"/>
      <c r="AJ2037" s="82"/>
      <c r="AK2037" s="82"/>
      <c r="AL2037" s="82"/>
      <c r="AM2037" s="82"/>
      <c r="AN2037" s="82"/>
      <c r="AO2037" s="82"/>
      <c r="AP2037" s="82"/>
      <c r="AQ2037" s="82"/>
      <c r="AR2037" s="82"/>
      <c r="AS2037" s="82"/>
      <c r="AT2037" s="82"/>
      <c r="AU2037" s="82"/>
    </row>
    <row r="2038" spans="1:47" s="47" customFormat="1">
      <c r="A2038" s="76"/>
      <c r="O2038" s="82"/>
      <c r="P2038" s="82"/>
      <c r="Q2038" s="82"/>
      <c r="R2038" s="82"/>
      <c r="S2038" s="82"/>
      <c r="T2038" s="82"/>
      <c r="U2038" s="82"/>
      <c r="V2038" s="82"/>
      <c r="W2038" s="82"/>
      <c r="X2038" s="82"/>
      <c r="Y2038" s="82"/>
      <c r="Z2038" s="82"/>
      <c r="AA2038" s="82"/>
      <c r="AB2038" s="82"/>
      <c r="AC2038" s="82"/>
      <c r="AD2038" s="82"/>
      <c r="AE2038" s="82"/>
      <c r="AF2038" s="82"/>
      <c r="AG2038" s="82"/>
      <c r="AH2038" s="82"/>
      <c r="AI2038" s="82"/>
      <c r="AJ2038" s="82"/>
      <c r="AK2038" s="82"/>
      <c r="AL2038" s="82"/>
      <c r="AM2038" s="82"/>
      <c r="AN2038" s="82"/>
      <c r="AO2038" s="82"/>
      <c r="AP2038" s="82"/>
      <c r="AQ2038" s="82"/>
      <c r="AR2038" s="82"/>
      <c r="AS2038" s="82"/>
      <c r="AT2038" s="82"/>
      <c r="AU2038" s="82"/>
    </row>
    <row r="2039" spans="1:47" s="47" customFormat="1">
      <c r="A2039" s="76"/>
      <c r="O2039" s="82"/>
      <c r="P2039" s="82"/>
      <c r="Q2039" s="82"/>
      <c r="R2039" s="82"/>
      <c r="S2039" s="82"/>
      <c r="T2039" s="82"/>
      <c r="U2039" s="82"/>
      <c r="V2039" s="82"/>
      <c r="W2039" s="82"/>
      <c r="X2039" s="82"/>
      <c r="Y2039" s="82"/>
      <c r="Z2039" s="82"/>
      <c r="AA2039" s="82"/>
      <c r="AB2039" s="82"/>
      <c r="AC2039" s="82"/>
      <c r="AD2039" s="82"/>
      <c r="AE2039" s="82"/>
      <c r="AF2039" s="82"/>
      <c r="AG2039" s="82"/>
      <c r="AH2039" s="82"/>
      <c r="AI2039" s="82"/>
      <c r="AJ2039" s="82"/>
      <c r="AK2039" s="82"/>
      <c r="AL2039" s="82"/>
      <c r="AM2039" s="82"/>
      <c r="AN2039" s="82"/>
      <c r="AO2039" s="82"/>
      <c r="AP2039" s="82"/>
      <c r="AQ2039" s="82"/>
      <c r="AR2039" s="82"/>
      <c r="AS2039" s="82"/>
      <c r="AT2039" s="82"/>
      <c r="AU2039" s="82"/>
    </row>
    <row r="2040" spans="1:47" s="47" customFormat="1">
      <c r="A2040" s="76"/>
      <c r="O2040" s="82"/>
      <c r="P2040" s="82"/>
      <c r="Q2040" s="82"/>
      <c r="R2040" s="82"/>
      <c r="S2040" s="82"/>
      <c r="T2040" s="82"/>
      <c r="U2040" s="82"/>
      <c r="V2040" s="82"/>
      <c r="W2040" s="82"/>
      <c r="X2040" s="82"/>
      <c r="Y2040" s="82"/>
      <c r="Z2040" s="82"/>
      <c r="AA2040" s="82"/>
      <c r="AB2040" s="82"/>
      <c r="AC2040" s="82"/>
      <c r="AD2040" s="82"/>
      <c r="AE2040" s="82"/>
      <c r="AF2040" s="82"/>
      <c r="AG2040" s="82"/>
      <c r="AH2040" s="82"/>
      <c r="AI2040" s="82"/>
      <c r="AJ2040" s="82"/>
      <c r="AK2040" s="82"/>
      <c r="AL2040" s="82"/>
      <c r="AM2040" s="82"/>
      <c r="AN2040" s="82"/>
      <c r="AO2040" s="82"/>
      <c r="AP2040" s="82"/>
      <c r="AQ2040" s="82"/>
      <c r="AR2040" s="82"/>
      <c r="AS2040" s="82"/>
      <c r="AT2040" s="82"/>
      <c r="AU2040" s="82"/>
    </row>
    <row r="2041" spans="1:47" s="47" customFormat="1">
      <c r="A2041" s="76"/>
      <c r="O2041" s="82"/>
      <c r="P2041" s="82"/>
      <c r="Q2041" s="82"/>
      <c r="R2041" s="82"/>
      <c r="S2041" s="82"/>
      <c r="T2041" s="82"/>
      <c r="U2041" s="82"/>
      <c r="V2041" s="82"/>
      <c r="W2041" s="82"/>
      <c r="X2041" s="82"/>
      <c r="Y2041" s="82"/>
      <c r="Z2041" s="82"/>
      <c r="AA2041" s="82"/>
      <c r="AB2041" s="82"/>
      <c r="AC2041" s="82"/>
      <c r="AD2041" s="82"/>
      <c r="AE2041" s="82"/>
      <c r="AF2041" s="82"/>
      <c r="AG2041" s="82"/>
      <c r="AH2041" s="82"/>
      <c r="AI2041" s="82"/>
      <c r="AJ2041" s="82"/>
      <c r="AK2041" s="82"/>
      <c r="AL2041" s="82"/>
      <c r="AM2041" s="82"/>
      <c r="AN2041" s="82"/>
      <c r="AO2041" s="82"/>
      <c r="AP2041" s="82"/>
      <c r="AQ2041" s="82"/>
      <c r="AR2041" s="82"/>
      <c r="AS2041" s="82"/>
      <c r="AT2041" s="82"/>
      <c r="AU2041" s="82"/>
    </row>
    <row r="2042" spans="1:47" s="47" customFormat="1">
      <c r="A2042" s="76"/>
      <c r="O2042" s="82"/>
      <c r="P2042" s="82"/>
      <c r="Q2042" s="82"/>
      <c r="R2042" s="82"/>
      <c r="S2042" s="82"/>
      <c r="T2042" s="82"/>
      <c r="U2042" s="82"/>
      <c r="V2042" s="82"/>
      <c r="W2042" s="82"/>
      <c r="X2042" s="82"/>
      <c r="Y2042" s="82"/>
      <c r="Z2042" s="82"/>
      <c r="AA2042" s="82"/>
      <c r="AB2042" s="82"/>
      <c r="AC2042" s="82"/>
      <c r="AD2042" s="82"/>
      <c r="AE2042" s="82"/>
      <c r="AF2042" s="82"/>
      <c r="AG2042" s="82"/>
      <c r="AH2042" s="82"/>
      <c r="AI2042" s="82"/>
      <c r="AJ2042" s="82"/>
      <c r="AK2042" s="82"/>
      <c r="AL2042" s="82"/>
      <c r="AM2042" s="82"/>
      <c r="AN2042" s="82"/>
      <c r="AO2042" s="82"/>
      <c r="AP2042" s="82"/>
      <c r="AQ2042" s="82"/>
      <c r="AR2042" s="82"/>
      <c r="AS2042" s="82"/>
      <c r="AT2042" s="82"/>
      <c r="AU2042" s="82"/>
    </row>
    <row r="2043" spans="1:47" s="47" customFormat="1">
      <c r="A2043" s="76"/>
      <c r="O2043" s="82"/>
      <c r="P2043" s="82"/>
      <c r="Q2043" s="82"/>
      <c r="R2043" s="82"/>
      <c r="S2043" s="82"/>
      <c r="T2043" s="82"/>
      <c r="U2043" s="82"/>
      <c r="V2043" s="82"/>
      <c r="W2043" s="82"/>
      <c r="X2043" s="82"/>
      <c r="Y2043" s="82"/>
      <c r="Z2043" s="82"/>
      <c r="AA2043" s="82"/>
      <c r="AB2043" s="82"/>
      <c r="AC2043" s="82"/>
      <c r="AD2043" s="82"/>
      <c r="AE2043" s="82"/>
      <c r="AF2043" s="82"/>
      <c r="AG2043" s="82"/>
      <c r="AH2043" s="82"/>
      <c r="AI2043" s="82"/>
      <c r="AJ2043" s="82"/>
      <c r="AK2043" s="82"/>
      <c r="AL2043" s="82"/>
      <c r="AM2043" s="82"/>
      <c r="AN2043" s="82"/>
      <c r="AO2043" s="82"/>
      <c r="AP2043" s="82"/>
      <c r="AQ2043" s="82"/>
      <c r="AR2043" s="82"/>
      <c r="AS2043" s="82"/>
      <c r="AT2043" s="82"/>
      <c r="AU2043" s="82"/>
    </row>
    <row r="2044" spans="1:47" s="47" customFormat="1">
      <c r="A2044" s="76"/>
      <c r="O2044" s="82"/>
      <c r="P2044" s="82"/>
      <c r="Q2044" s="82"/>
      <c r="R2044" s="82"/>
      <c r="S2044" s="82"/>
      <c r="T2044" s="82"/>
      <c r="U2044" s="82"/>
      <c r="V2044" s="82"/>
      <c r="W2044" s="82"/>
      <c r="X2044" s="82"/>
      <c r="Y2044" s="82"/>
      <c r="Z2044" s="82"/>
      <c r="AA2044" s="82"/>
      <c r="AB2044" s="82"/>
      <c r="AC2044" s="82"/>
      <c r="AD2044" s="82"/>
      <c r="AE2044" s="82"/>
      <c r="AF2044" s="82"/>
      <c r="AG2044" s="82"/>
      <c r="AH2044" s="82"/>
      <c r="AI2044" s="82"/>
      <c r="AJ2044" s="82"/>
      <c r="AK2044" s="82"/>
      <c r="AL2044" s="82"/>
      <c r="AM2044" s="82"/>
      <c r="AN2044" s="82"/>
      <c r="AO2044" s="82"/>
      <c r="AP2044" s="82"/>
      <c r="AQ2044" s="82"/>
      <c r="AR2044" s="82"/>
      <c r="AS2044" s="82"/>
      <c r="AT2044" s="82"/>
      <c r="AU2044" s="82"/>
    </row>
    <row r="2045" spans="1:47" s="47" customFormat="1">
      <c r="A2045" s="76"/>
      <c r="O2045" s="82"/>
      <c r="P2045" s="82"/>
      <c r="Q2045" s="82"/>
      <c r="R2045" s="82"/>
      <c r="S2045" s="82"/>
      <c r="T2045" s="82"/>
      <c r="U2045" s="82"/>
      <c r="V2045" s="82"/>
      <c r="W2045" s="82"/>
      <c r="X2045" s="82"/>
      <c r="Y2045" s="82"/>
      <c r="Z2045" s="82"/>
      <c r="AA2045" s="82"/>
      <c r="AB2045" s="82"/>
      <c r="AC2045" s="82"/>
      <c r="AD2045" s="82"/>
      <c r="AE2045" s="82"/>
      <c r="AF2045" s="82"/>
      <c r="AG2045" s="82"/>
      <c r="AH2045" s="82"/>
      <c r="AI2045" s="82"/>
      <c r="AJ2045" s="82"/>
      <c r="AK2045" s="82"/>
      <c r="AL2045" s="82"/>
      <c r="AM2045" s="82"/>
      <c r="AN2045" s="82"/>
      <c r="AO2045" s="82"/>
      <c r="AP2045" s="82"/>
      <c r="AQ2045" s="82"/>
      <c r="AR2045" s="82"/>
      <c r="AS2045" s="82"/>
      <c r="AT2045" s="82"/>
      <c r="AU2045" s="82"/>
    </row>
    <row r="2046" spans="1:47" s="47" customFormat="1">
      <c r="A2046" s="76"/>
      <c r="O2046" s="82"/>
      <c r="P2046" s="82"/>
      <c r="Q2046" s="82"/>
      <c r="R2046" s="82"/>
      <c r="S2046" s="82"/>
      <c r="T2046" s="82"/>
      <c r="U2046" s="82"/>
      <c r="V2046" s="82"/>
      <c r="W2046" s="82"/>
      <c r="X2046" s="82"/>
      <c r="Y2046" s="82"/>
      <c r="Z2046" s="82"/>
      <c r="AA2046" s="82"/>
      <c r="AB2046" s="82"/>
      <c r="AC2046" s="82"/>
      <c r="AD2046" s="82"/>
      <c r="AE2046" s="82"/>
      <c r="AF2046" s="82"/>
      <c r="AG2046" s="82"/>
      <c r="AH2046" s="82"/>
      <c r="AI2046" s="82"/>
      <c r="AJ2046" s="82"/>
      <c r="AK2046" s="82"/>
      <c r="AL2046" s="82"/>
      <c r="AM2046" s="82"/>
      <c r="AN2046" s="82"/>
      <c r="AO2046" s="82"/>
      <c r="AP2046" s="82"/>
      <c r="AQ2046" s="82"/>
      <c r="AR2046" s="82"/>
      <c r="AS2046" s="82"/>
      <c r="AT2046" s="82"/>
      <c r="AU2046" s="82"/>
    </row>
    <row r="2047" spans="1:47" s="47" customFormat="1">
      <c r="A2047" s="76"/>
      <c r="O2047" s="82"/>
      <c r="P2047" s="82"/>
      <c r="Q2047" s="82"/>
      <c r="R2047" s="82"/>
      <c r="S2047" s="82"/>
      <c r="T2047" s="82"/>
      <c r="U2047" s="82"/>
      <c r="V2047" s="82"/>
      <c r="W2047" s="82"/>
      <c r="X2047" s="82"/>
      <c r="Y2047" s="82"/>
      <c r="Z2047" s="82"/>
      <c r="AA2047" s="82"/>
      <c r="AB2047" s="82"/>
      <c r="AC2047" s="82"/>
      <c r="AD2047" s="82"/>
      <c r="AE2047" s="82"/>
      <c r="AF2047" s="82"/>
      <c r="AG2047" s="82"/>
      <c r="AH2047" s="82"/>
      <c r="AI2047" s="82"/>
      <c r="AJ2047" s="82"/>
      <c r="AK2047" s="82"/>
      <c r="AL2047" s="82"/>
      <c r="AM2047" s="82"/>
      <c r="AN2047" s="82"/>
      <c r="AO2047" s="82"/>
      <c r="AP2047" s="82"/>
      <c r="AQ2047" s="82"/>
      <c r="AR2047" s="82"/>
      <c r="AS2047" s="82"/>
      <c r="AT2047" s="82"/>
      <c r="AU2047" s="82"/>
    </row>
    <row r="2048" spans="1:47" s="47" customFormat="1">
      <c r="A2048" s="76"/>
      <c r="O2048" s="82"/>
      <c r="P2048" s="82"/>
      <c r="Q2048" s="82"/>
      <c r="R2048" s="82"/>
      <c r="S2048" s="82"/>
      <c r="T2048" s="82"/>
      <c r="U2048" s="82"/>
      <c r="V2048" s="82"/>
      <c r="W2048" s="82"/>
      <c r="X2048" s="82"/>
      <c r="Y2048" s="82"/>
      <c r="Z2048" s="82"/>
      <c r="AA2048" s="82"/>
      <c r="AB2048" s="82"/>
      <c r="AC2048" s="82"/>
      <c r="AD2048" s="82"/>
      <c r="AE2048" s="82"/>
      <c r="AF2048" s="82"/>
      <c r="AG2048" s="82"/>
      <c r="AH2048" s="82"/>
      <c r="AI2048" s="82"/>
      <c r="AJ2048" s="82"/>
      <c r="AK2048" s="82"/>
      <c r="AL2048" s="82"/>
      <c r="AM2048" s="82"/>
      <c r="AN2048" s="82"/>
      <c r="AO2048" s="82"/>
      <c r="AP2048" s="82"/>
      <c r="AQ2048" s="82"/>
      <c r="AR2048" s="82"/>
      <c r="AS2048" s="82"/>
      <c r="AT2048" s="82"/>
      <c r="AU2048" s="82"/>
    </row>
    <row r="2049" spans="1:47" s="47" customFormat="1">
      <c r="A2049" s="76"/>
      <c r="O2049" s="82"/>
      <c r="P2049" s="82"/>
      <c r="Q2049" s="82"/>
      <c r="R2049" s="82"/>
      <c r="S2049" s="82"/>
      <c r="T2049" s="82"/>
      <c r="U2049" s="82"/>
      <c r="V2049" s="82"/>
      <c r="W2049" s="82"/>
      <c r="X2049" s="82"/>
      <c r="Y2049" s="82"/>
      <c r="Z2049" s="82"/>
      <c r="AA2049" s="82"/>
      <c r="AB2049" s="82"/>
      <c r="AC2049" s="82"/>
      <c r="AD2049" s="82"/>
      <c r="AE2049" s="82"/>
      <c r="AF2049" s="82"/>
      <c r="AG2049" s="82"/>
      <c r="AH2049" s="82"/>
      <c r="AI2049" s="82"/>
      <c r="AJ2049" s="82"/>
      <c r="AK2049" s="82"/>
      <c r="AL2049" s="82"/>
      <c r="AM2049" s="82"/>
      <c r="AN2049" s="82"/>
      <c r="AO2049" s="82"/>
      <c r="AP2049" s="82"/>
      <c r="AQ2049" s="82"/>
      <c r="AR2049" s="82"/>
      <c r="AS2049" s="82"/>
      <c r="AT2049" s="82"/>
      <c r="AU2049" s="82"/>
    </row>
    <row r="2050" spans="1:47" s="47" customFormat="1">
      <c r="A2050" s="76"/>
      <c r="O2050" s="82"/>
      <c r="P2050" s="82"/>
      <c r="Q2050" s="82"/>
      <c r="R2050" s="82"/>
      <c r="S2050" s="82"/>
      <c r="T2050" s="82"/>
      <c r="U2050" s="82"/>
      <c r="V2050" s="82"/>
      <c r="W2050" s="82"/>
      <c r="X2050" s="82"/>
      <c r="Y2050" s="82"/>
      <c r="Z2050" s="82"/>
      <c r="AA2050" s="82"/>
      <c r="AB2050" s="82"/>
      <c r="AC2050" s="82"/>
      <c r="AD2050" s="82"/>
      <c r="AE2050" s="82"/>
      <c r="AF2050" s="82"/>
      <c r="AG2050" s="82"/>
      <c r="AH2050" s="82"/>
      <c r="AI2050" s="82"/>
      <c r="AJ2050" s="82"/>
      <c r="AK2050" s="82"/>
      <c r="AL2050" s="82"/>
      <c r="AM2050" s="82"/>
      <c r="AN2050" s="82"/>
      <c r="AO2050" s="82"/>
      <c r="AP2050" s="82"/>
      <c r="AQ2050" s="82"/>
      <c r="AR2050" s="82"/>
      <c r="AS2050" s="82"/>
      <c r="AT2050" s="82"/>
      <c r="AU2050" s="82"/>
    </row>
    <row r="2051" spans="1:47" s="47" customFormat="1">
      <c r="A2051" s="76"/>
      <c r="O2051" s="82"/>
      <c r="P2051" s="82"/>
      <c r="Q2051" s="82"/>
      <c r="R2051" s="82"/>
      <c r="S2051" s="82"/>
      <c r="T2051" s="82"/>
      <c r="U2051" s="82"/>
      <c r="V2051" s="82"/>
      <c r="W2051" s="82"/>
      <c r="X2051" s="82"/>
      <c r="Y2051" s="82"/>
      <c r="Z2051" s="82"/>
      <c r="AA2051" s="82"/>
      <c r="AB2051" s="82"/>
      <c r="AC2051" s="82"/>
      <c r="AD2051" s="82"/>
      <c r="AE2051" s="82"/>
      <c r="AF2051" s="82"/>
      <c r="AG2051" s="82"/>
      <c r="AH2051" s="82"/>
      <c r="AI2051" s="82"/>
      <c r="AJ2051" s="82"/>
      <c r="AK2051" s="82"/>
      <c r="AL2051" s="82"/>
      <c r="AM2051" s="82"/>
      <c r="AN2051" s="82"/>
      <c r="AO2051" s="82"/>
      <c r="AP2051" s="82"/>
      <c r="AQ2051" s="82"/>
      <c r="AR2051" s="82"/>
      <c r="AS2051" s="82"/>
      <c r="AT2051" s="82"/>
      <c r="AU2051" s="82"/>
    </row>
    <row r="2052" spans="1:47" s="47" customFormat="1">
      <c r="A2052" s="76"/>
      <c r="O2052" s="82"/>
      <c r="P2052" s="82"/>
      <c r="Q2052" s="82"/>
      <c r="R2052" s="82"/>
      <c r="S2052" s="82"/>
      <c r="T2052" s="82"/>
      <c r="U2052" s="82"/>
      <c r="V2052" s="82"/>
      <c r="W2052" s="82"/>
      <c r="X2052" s="82"/>
      <c r="Y2052" s="82"/>
      <c r="Z2052" s="82"/>
      <c r="AA2052" s="82"/>
      <c r="AB2052" s="82"/>
      <c r="AC2052" s="82"/>
      <c r="AD2052" s="82"/>
      <c r="AE2052" s="82"/>
      <c r="AF2052" s="82"/>
      <c r="AG2052" s="82"/>
      <c r="AH2052" s="82"/>
      <c r="AI2052" s="82"/>
      <c r="AJ2052" s="82"/>
      <c r="AK2052" s="82"/>
      <c r="AL2052" s="82"/>
      <c r="AM2052" s="82"/>
      <c r="AN2052" s="82"/>
      <c r="AO2052" s="82"/>
      <c r="AP2052" s="82"/>
      <c r="AQ2052" s="82"/>
      <c r="AR2052" s="82"/>
      <c r="AS2052" s="82"/>
      <c r="AT2052" s="82"/>
      <c r="AU2052" s="82"/>
    </row>
    <row r="2053" spans="1:47" s="47" customFormat="1">
      <c r="A2053" s="76"/>
      <c r="O2053" s="82"/>
      <c r="P2053" s="82"/>
      <c r="Q2053" s="82"/>
      <c r="R2053" s="82"/>
      <c r="S2053" s="82"/>
      <c r="T2053" s="82"/>
      <c r="U2053" s="82"/>
      <c r="V2053" s="82"/>
      <c r="W2053" s="82"/>
      <c r="X2053" s="82"/>
      <c r="Y2053" s="82"/>
      <c r="Z2053" s="82"/>
      <c r="AA2053" s="82"/>
      <c r="AB2053" s="82"/>
      <c r="AC2053" s="82"/>
      <c r="AD2053" s="82"/>
      <c r="AE2053" s="82"/>
      <c r="AF2053" s="82"/>
      <c r="AG2053" s="82"/>
      <c r="AH2053" s="82"/>
      <c r="AI2053" s="82"/>
      <c r="AJ2053" s="82"/>
      <c r="AK2053" s="82"/>
      <c r="AL2053" s="82"/>
      <c r="AM2053" s="82"/>
      <c r="AN2053" s="82"/>
      <c r="AO2053" s="82"/>
      <c r="AP2053" s="82"/>
      <c r="AQ2053" s="82"/>
      <c r="AR2053" s="82"/>
      <c r="AS2053" s="82"/>
      <c r="AT2053" s="82"/>
      <c r="AU2053" s="82"/>
    </row>
    <row r="2054" spans="1:47" s="47" customFormat="1">
      <c r="A2054" s="76"/>
      <c r="O2054" s="82"/>
      <c r="P2054" s="82"/>
      <c r="Q2054" s="82"/>
      <c r="R2054" s="82"/>
      <c r="S2054" s="82"/>
      <c r="T2054" s="82"/>
      <c r="U2054" s="82"/>
      <c r="V2054" s="82"/>
      <c r="W2054" s="82"/>
      <c r="X2054" s="82"/>
      <c r="Y2054" s="82"/>
      <c r="Z2054" s="82"/>
      <c r="AA2054" s="82"/>
      <c r="AB2054" s="82"/>
      <c r="AC2054" s="82"/>
      <c r="AD2054" s="82"/>
      <c r="AE2054" s="82"/>
      <c r="AF2054" s="82"/>
      <c r="AG2054" s="82"/>
      <c r="AH2054" s="82"/>
      <c r="AI2054" s="82"/>
      <c r="AJ2054" s="82"/>
      <c r="AK2054" s="82"/>
      <c r="AL2054" s="82"/>
      <c r="AM2054" s="82"/>
      <c r="AN2054" s="82"/>
      <c r="AO2054" s="82"/>
      <c r="AP2054" s="82"/>
      <c r="AQ2054" s="82"/>
      <c r="AR2054" s="82"/>
      <c r="AS2054" s="82"/>
      <c r="AT2054" s="82"/>
      <c r="AU2054" s="82"/>
    </row>
    <row r="2055" spans="1:47" s="47" customFormat="1">
      <c r="A2055" s="76"/>
      <c r="O2055" s="82"/>
      <c r="P2055" s="82"/>
      <c r="Q2055" s="82"/>
      <c r="R2055" s="82"/>
      <c r="S2055" s="82"/>
      <c r="T2055" s="82"/>
      <c r="U2055" s="82"/>
      <c r="V2055" s="82"/>
      <c r="W2055" s="82"/>
      <c r="X2055" s="82"/>
      <c r="Y2055" s="82"/>
      <c r="Z2055" s="82"/>
      <c r="AA2055" s="82"/>
      <c r="AB2055" s="82"/>
      <c r="AC2055" s="82"/>
      <c r="AD2055" s="82"/>
      <c r="AE2055" s="82"/>
      <c r="AF2055" s="82"/>
      <c r="AG2055" s="82"/>
      <c r="AH2055" s="82"/>
      <c r="AI2055" s="82"/>
      <c r="AJ2055" s="82"/>
      <c r="AK2055" s="82"/>
      <c r="AL2055" s="82"/>
      <c r="AM2055" s="82"/>
      <c r="AN2055" s="82"/>
      <c r="AO2055" s="82"/>
      <c r="AP2055" s="82"/>
      <c r="AQ2055" s="82"/>
      <c r="AR2055" s="82"/>
      <c r="AS2055" s="82"/>
      <c r="AT2055" s="82"/>
      <c r="AU2055" s="82"/>
    </row>
    <row r="2056" spans="1:47" s="47" customFormat="1">
      <c r="A2056" s="76"/>
      <c r="O2056" s="82"/>
      <c r="P2056" s="82"/>
      <c r="Q2056" s="82"/>
      <c r="R2056" s="82"/>
      <c r="S2056" s="82"/>
      <c r="T2056" s="82"/>
      <c r="U2056" s="82"/>
      <c r="V2056" s="82"/>
      <c r="W2056" s="82"/>
      <c r="X2056" s="82"/>
      <c r="Y2056" s="82"/>
      <c r="Z2056" s="82"/>
      <c r="AA2056" s="82"/>
      <c r="AB2056" s="82"/>
      <c r="AC2056" s="82"/>
      <c r="AD2056" s="82"/>
      <c r="AE2056" s="82"/>
      <c r="AF2056" s="82"/>
      <c r="AG2056" s="82"/>
      <c r="AH2056" s="82"/>
      <c r="AI2056" s="82"/>
      <c r="AJ2056" s="82"/>
      <c r="AK2056" s="82"/>
      <c r="AL2056" s="82"/>
      <c r="AM2056" s="82"/>
      <c r="AN2056" s="82"/>
      <c r="AO2056" s="82"/>
      <c r="AP2056" s="82"/>
      <c r="AQ2056" s="82"/>
      <c r="AR2056" s="82"/>
      <c r="AS2056" s="82"/>
      <c r="AT2056" s="82"/>
      <c r="AU2056" s="82"/>
    </row>
    <row r="2057" spans="1:47" s="47" customFormat="1">
      <c r="A2057" s="76"/>
      <c r="O2057" s="82"/>
      <c r="P2057" s="82"/>
      <c r="Q2057" s="82"/>
      <c r="R2057" s="82"/>
      <c r="S2057" s="82"/>
      <c r="T2057" s="82"/>
      <c r="U2057" s="82"/>
      <c r="V2057" s="82"/>
      <c r="W2057" s="82"/>
      <c r="X2057" s="82"/>
      <c r="Y2057" s="82"/>
      <c r="Z2057" s="82"/>
      <c r="AA2057" s="82"/>
      <c r="AB2057" s="82"/>
      <c r="AC2057" s="82"/>
      <c r="AD2057" s="82"/>
      <c r="AE2057" s="82"/>
      <c r="AF2057" s="82"/>
      <c r="AG2057" s="82"/>
      <c r="AH2057" s="82"/>
      <c r="AI2057" s="82"/>
      <c r="AJ2057" s="82"/>
      <c r="AK2057" s="82"/>
      <c r="AL2057" s="82"/>
      <c r="AM2057" s="82"/>
      <c r="AN2057" s="82"/>
      <c r="AO2057" s="82"/>
      <c r="AP2057" s="82"/>
      <c r="AQ2057" s="82"/>
      <c r="AR2057" s="82"/>
      <c r="AS2057" s="82"/>
      <c r="AT2057" s="82"/>
      <c r="AU2057" s="82"/>
    </row>
    <row r="2058" spans="1:47" s="47" customFormat="1">
      <c r="A2058" s="76"/>
      <c r="O2058" s="82"/>
      <c r="P2058" s="82"/>
      <c r="Q2058" s="82"/>
      <c r="R2058" s="82"/>
      <c r="S2058" s="82"/>
      <c r="T2058" s="82"/>
      <c r="U2058" s="82"/>
      <c r="V2058" s="82"/>
      <c r="W2058" s="82"/>
      <c r="X2058" s="82"/>
      <c r="Y2058" s="82"/>
      <c r="Z2058" s="82"/>
      <c r="AA2058" s="82"/>
      <c r="AB2058" s="82"/>
      <c r="AC2058" s="82"/>
      <c r="AD2058" s="82"/>
      <c r="AE2058" s="82"/>
      <c r="AF2058" s="82"/>
      <c r="AG2058" s="82"/>
      <c r="AH2058" s="82"/>
      <c r="AI2058" s="82"/>
      <c r="AJ2058" s="82"/>
      <c r="AK2058" s="82"/>
      <c r="AL2058" s="82"/>
      <c r="AM2058" s="82"/>
      <c r="AN2058" s="82"/>
      <c r="AO2058" s="82"/>
      <c r="AP2058" s="82"/>
      <c r="AQ2058" s="82"/>
      <c r="AR2058" s="82"/>
      <c r="AS2058" s="82"/>
      <c r="AT2058" s="82"/>
      <c r="AU2058" s="82"/>
    </row>
    <row r="2059" spans="1:47" s="47" customFormat="1">
      <c r="A2059" s="76"/>
      <c r="O2059" s="82"/>
      <c r="P2059" s="82"/>
      <c r="Q2059" s="82"/>
      <c r="R2059" s="82"/>
      <c r="S2059" s="82"/>
      <c r="T2059" s="82"/>
      <c r="U2059" s="82"/>
      <c r="V2059" s="82"/>
      <c r="W2059" s="82"/>
      <c r="X2059" s="82"/>
      <c r="Y2059" s="82"/>
      <c r="Z2059" s="82"/>
      <c r="AA2059" s="82"/>
      <c r="AB2059" s="82"/>
      <c r="AC2059" s="82"/>
      <c r="AD2059" s="82"/>
      <c r="AE2059" s="82"/>
      <c r="AF2059" s="82"/>
      <c r="AG2059" s="82"/>
      <c r="AH2059" s="82"/>
      <c r="AI2059" s="82"/>
      <c r="AJ2059" s="82"/>
      <c r="AK2059" s="82"/>
      <c r="AL2059" s="82"/>
      <c r="AM2059" s="82"/>
      <c r="AN2059" s="82"/>
      <c r="AO2059" s="82"/>
      <c r="AP2059" s="82"/>
      <c r="AQ2059" s="82"/>
      <c r="AR2059" s="82"/>
      <c r="AS2059" s="82"/>
      <c r="AT2059" s="82"/>
      <c r="AU2059" s="82"/>
    </row>
    <row r="2060" spans="1:47" s="47" customFormat="1">
      <c r="A2060" s="76"/>
      <c r="O2060" s="82"/>
      <c r="P2060" s="82"/>
      <c r="Q2060" s="82"/>
      <c r="R2060" s="82"/>
      <c r="S2060" s="82"/>
      <c r="T2060" s="82"/>
      <c r="U2060" s="82"/>
      <c r="V2060" s="82"/>
      <c r="W2060" s="82"/>
      <c r="X2060" s="82"/>
      <c r="Y2060" s="82"/>
      <c r="Z2060" s="82"/>
      <c r="AA2060" s="82"/>
      <c r="AB2060" s="82"/>
      <c r="AC2060" s="82"/>
      <c r="AD2060" s="82"/>
      <c r="AE2060" s="82"/>
      <c r="AF2060" s="82"/>
      <c r="AG2060" s="82"/>
      <c r="AH2060" s="82"/>
      <c r="AI2060" s="82"/>
      <c r="AJ2060" s="82"/>
      <c r="AK2060" s="82"/>
      <c r="AL2060" s="82"/>
      <c r="AM2060" s="82"/>
      <c r="AN2060" s="82"/>
      <c r="AO2060" s="82"/>
      <c r="AP2060" s="82"/>
      <c r="AQ2060" s="82"/>
      <c r="AR2060" s="82"/>
      <c r="AS2060" s="82"/>
      <c r="AT2060" s="82"/>
      <c r="AU2060" s="82"/>
    </row>
    <row r="2061" spans="1:47" s="47" customFormat="1">
      <c r="A2061" s="76"/>
      <c r="O2061" s="82"/>
      <c r="P2061" s="82"/>
      <c r="Q2061" s="82"/>
      <c r="R2061" s="82"/>
      <c r="S2061" s="82"/>
      <c r="T2061" s="82"/>
      <c r="U2061" s="82"/>
      <c r="V2061" s="82"/>
      <c r="W2061" s="82"/>
      <c r="X2061" s="82"/>
      <c r="Y2061" s="82"/>
      <c r="Z2061" s="82"/>
      <c r="AA2061" s="82"/>
      <c r="AB2061" s="82"/>
      <c r="AC2061" s="82"/>
      <c r="AD2061" s="82"/>
      <c r="AE2061" s="82"/>
      <c r="AF2061" s="82"/>
      <c r="AG2061" s="82"/>
      <c r="AH2061" s="82"/>
      <c r="AI2061" s="82"/>
      <c r="AJ2061" s="82"/>
      <c r="AK2061" s="82"/>
      <c r="AL2061" s="82"/>
      <c r="AM2061" s="82"/>
      <c r="AN2061" s="82"/>
      <c r="AO2061" s="82"/>
      <c r="AP2061" s="82"/>
      <c r="AQ2061" s="82"/>
      <c r="AR2061" s="82"/>
      <c r="AS2061" s="82"/>
      <c r="AT2061" s="82"/>
      <c r="AU2061" s="82"/>
    </row>
    <row r="2062" spans="1:47" s="47" customFormat="1">
      <c r="A2062" s="76"/>
      <c r="O2062" s="82"/>
      <c r="P2062" s="82"/>
      <c r="Q2062" s="82"/>
      <c r="R2062" s="82"/>
      <c r="S2062" s="82"/>
      <c r="T2062" s="82"/>
      <c r="U2062" s="82"/>
      <c r="V2062" s="82"/>
      <c r="W2062" s="82"/>
      <c r="X2062" s="82"/>
      <c r="Y2062" s="82"/>
      <c r="Z2062" s="82"/>
      <c r="AA2062" s="82"/>
      <c r="AB2062" s="82"/>
      <c r="AC2062" s="82"/>
      <c r="AD2062" s="82"/>
      <c r="AE2062" s="82"/>
      <c r="AF2062" s="82"/>
      <c r="AG2062" s="82"/>
      <c r="AH2062" s="82"/>
      <c r="AI2062" s="82"/>
      <c r="AJ2062" s="82"/>
      <c r="AK2062" s="82"/>
      <c r="AL2062" s="82"/>
      <c r="AM2062" s="82"/>
      <c r="AN2062" s="82"/>
      <c r="AO2062" s="82"/>
      <c r="AP2062" s="82"/>
      <c r="AQ2062" s="82"/>
      <c r="AR2062" s="82"/>
      <c r="AS2062" s="82"/>
      <c r="AT2062" s="82"/>
      <c r="AU2062" s="82"/>
    </row>
    <row r="2063" spans="1:47" s="47" customFormat="1">
      <c r="A2063" s="76"/>
      <c r="O2063" s="82"/>
      <c r="P2063" s="82"/>
      <c r="Q2063" s="82"/>
      <c r="R2063" s="82"/>
      <c r="S2063" s="82"/>
      <c r="T2063" s="82"/>
      <c r="U2063" s="82"/>
      <c r="V2063" s="82"/>
      <c r="W2063" s="82"/>
      <c r="X2063" s="82"/>
      <c r="Y2063" s="82"/>
      <c r="Z2063" s="82"/>
      <c r="AA2063" s="82"/>
      <c r="AB2063" s="82"/>
      <c r="AC2063" s="82"/>
      <c r="AD2063" s="82"/>
      <c r="AE2063" s="82"/>
      <c r="AF2063" s="82"/>
      <c r="AG2063" s="82"/>
      <c r="AH2063" s="82"/>
      <c r="AI2063" s="82"/>
      <c r="AJ2063" s="82"/>
      <c r="AK2063" s="82"/>
      <c r="AL2063" s="82"/>
      <c r="AM2063" s="82"/>
      <c r="AN2063" s="82"/>
      <c r="AO2063" s="82"/>
      <c r="AP2063" s="82"/>
      <c r="AQ2063" s="82"/>
      <c r="AR2063" s="82"/>
      <c r="AS2063" s="82"/>
      <c r="AT2063" s="82"/>
      <c r="AU2063" s="82"/>
    </row>
    <row r="2064" spans="1:47" s="47" customFormat="1">
      <c r="A2064" s="76"/>
      <c r="O2064" s="82"/>
      <c r="P2064" s="82"/>
      <c r="Q2064" s="82"/>
      <c r="R2064" s="82"/>
      <c r="S2064" s="82"/>
      <c r="T2064" s="82"/>
      <c r="U2064" s="82"/>
      <c r="V2064" s="82"/>
      <c r="W2064" s="82"/>
      <c r="X2064" s="82"/>
      <c r="Y2064" s="82"/>
      <c r="Z2064" s="82"/>
      <c r="AA2064" s="82"/>
      <c r="AB2064" s="82"/>
      <c r="AC2064" s="82"/>
      <c r="AD2064" s="82"/>
      <c r="AE2064" s="82"/>
      <c r="AF2064" s="82"/>
      <c r="AG2064" s="82"/>
      <c r="AH2064" s="82"/>
      <c r="AI2064" s="82"/>
      <c r="AJ2064" s="82"/>
      <c r="AK2064" s="82"/>
      <c r="AL2064" s="82"/>
      <c r="AM2064" s="82"/>
      <c r="AN2064" s="82"/>
      <c r="AO2064" s="82"/>
      <c r="AP2064" s="82"/>
      <c r="AQ2064" s="82"/>
      <c r="AR2064" s="82"/>
      <c r="AS2064" s="82"/>
      <c r="AT2064" s="82"/>
      <c r="AU2064" s="82"/>
    </row>
    <row r="2065" spans="1:47" s="47" customFormat="1">
      <c r="A2065" s="76"/>
      <c r="O2065" s="82"/>
      <c r="P2065" s="82"/>
      <c r="Q2065" s="82"/>
      <c r="R2065" s="82"/>
      <c r="S2065" s="82"/>
      <c r="T2065" s="82"/>
      <c r="U2065" s="82"/>
      <c r="V2065" s="82"/>
      <c r="W2065" s="82"/>
      <c r="X2065" s="82"/>
      <c r="Y2065" s="82"/>
      <c r="Z2065" s="82"/>
      <c r="AA2065" s="82"/>
      <c r="AB2065" s="82"/>
      <c r="AC2065" s="82"/>
      <c r="AD2065" s="82"/>
      <c r="AE2065" s="82"/>
      <c r="AF2065" s="82"/>
      <c r="AG2065" s="82"/>
      <c r="AH2065" s="82"/>
      <c r="AI2065" s="82"/>
      <c r="AJ2065" s="82"/>
      <c r="AK2065" s="82"/>
      <c r="AL2065" s="82"/>
      <c r="AM2065" s="82"/>
      <c r="AN2065" s="82"/>
      <c r="AO2065" s="82"/>
      <c r="AP2065" s="82"/>
      <c r="AQ2065" s="82"/>
      <c r="AR2065" s="82"/>
      <c r="AS2065" s="82"/>
      <c r="AT2065" s="82"/>
      <c r="AU2065" s="82"/>
    </row>
    <row r="2066" spans="1:47" s="47" customFormat="1">
      <c r="A2066" s="76"/>
      <c r="O2066" s="82"/>
      <c r="P2066" s="82"/>
      <c r="Q2066" s="82"/>
      <c r="R2066" s="82"/>
      <c r="S2066" s="82"/>
      <c r="T2066" s="82"/>
      <c r="U2066" s="82"/>
      <c r="V2066" s="82"/>
      <c r="W2066" s="82"/>
      <c r="X2066" s="82"/>
      <c r="Y2066" s="82"/>
      <c r="Z2066" s="82"/>
      <c r="AA2066" s="82"/>
      <c r="AB2066" s="82"/>
      <c r="AC2066" s="82"/>
      <c r="AD2066" s="82"/>
      <c r="AE2066" s="82"/>
      <c r="AF2066" s="82"/>
      <c r="AG2066" s="82"/>
      <c r="AH2066" s="82"/>
      <c r="AI2066" s="82"/>
      <c r="AJ2066" s="82"/>
      <c r="AK2066" s="82"/>
      <c r="AL2066" s="82"/>
      <c r="AM2066" s="82"/>
      <c r="AN2066" s="82"/>
      <c r="AO2066" s="82"/>
      <c r="AP2066" s="82"/>
      <c r="AQ2066" s="82"/>
      <c r="AR2066" s="82"/>
      <c r="AS2066" s="82"/>
      <c r="AT2066" s="82"/>
      <c r="AU2066" s="82"/>
    </row>
    <row r="2067" spans="1:47" s="47" customFormat="1">
      <c r="A2067" s="76"/>
      <c r="O2067" s="82"/>
      <c r="P2067" s="82"/>
      <c r="Q2067" s="82"/>
      <c r="R2067" s="82"/>
      <c r="S2067" s="82"/>
      <c r="T2067" s="82"/>
      <c r="U2067" s="82"/>
      <c r="V2067" s="82"/>
      <c r="W2067" s="82"/>
      <c r="X2067" s="82"/>
      <c r="Y2067" s="82"/>
      <c r="Z2067" s="82"/>
      <c r="AA2067" s="82"/>
      <c r="AB2067" s="82"/>
      <c r="AC2067" s="82"/>
      <c r="AD2067" s="82"/>
      <c r="AE2067" s="82"/>
      <c r="AF2067" s="82"/>
      <c r="AG2067" s="82"/>
      <c r="AH2067" s="82"/>
      <c r="AI2067" s="82"/>
      <c r="AJ2067" s="82"/>
      <c r="AK2067" s="82"/>
      <c r="AL2067" s="82"/>
      <c r="AM2067" s="82"/>
      <c r="AN2067" s="82"/>
      <c r="AO2067" s="82"/>
      <c r="AP2067" s="82"/>
      <c r="AQ2067" s="82"/>
      <c r="AR2067" s="82"/>
      <c r="AS2067" s="82"/>
      <c r="AT2067" s="82"/>
      <c r="AU2067" s="82"/>
    </row>
    <row r="2068" spans="1:47" s="47" customFormat="1">
      <c r="A2068" s="76"/>
      <c r="O2068" s="82"/>
      <c r="P2068" s="82"/>
      <c r="Q2068" s="82"/>
      <c r="R2068" s="82"/>
      <c r="S2068" s="82"/>
      <c r="T2068" s="82"/>
      <c r="U2068" s="82"/>
      <c r="V2068" s="82"/>
      <c r="W2068" s="82"/>
      <c r="X2068" s="82"/>
      <c r="Y2068" s="82"/>
      <c r="Z2068" s="82"/>
      <c r="AA2068" s="82"/>
      <c r="AB2068" s="82"/>
      <c r="AC2068" s="82"/>
      <c r="AD2068" s="82"/>
      <c r="AE2068" s="82"/>
      <c r="AF2068" s="82"/>
      <c r="AG2068" s="82"/>
      <c r="AH2068" s="82"/>
      <c r="AI2068" s="82"/>
      <c r="AJ2068" s="82"/>
      <c r="AK2068" s="82"/>
      <c r="AL2068" s="82"/>
      <c r="AM2068" s="82"/>
      <c r="AN2068" s="82"/>
      <c r="AO2068" s="82"/>
      <c r="AP2068" s="82"/>
      <c r="AQ2068" s="82"/>
      <c r="AR2068" s="82"/>
      <c r="AS2068" s="82"/>
      <c r="AT2068" s="82"/>
      <c r="AU2068" s="82"/>
    </row>
    <row r="2069" spans="1:47" s="47" customFormat="1">
      <c r="A2069" s="76"/>
      <c r="O2069" s="82"/>
      <c r="P2069" s="82"/>
      <c r="Q2069" s="82"/>
      <c r="R2069" s="82"/>
      <c r="S2069" s="82"/>
      <c r="T2069" s="82"/>
      <c r="U2069" s="82"/>
      <c r="V2069" s="82"/>
      <c r="W2069" s="82"/>
      <c r="X2069" s="82"/>
      <c r="Y2069" s="82"/>
      <c r="Z2069" s="82"/>
      <c r="AA2069" s="82"/>
      <c r="AB2069" s="82"/>
      <c r="AC2069" s="82"/>
      <c r="AD2069" s="82"/>
      <c r="AE2069" s="82"/>
      <c r="AF2069" s="82"/>
      <c r="AG2069" s="82"/>
      <c r="AH2069" s="82"/>
      <c r="AI2069" s="82"/>
      <c r="AJ2069" s="82"/>
      <c r="AK2069" s="82"/>
      <c r="AL2069" s="82"/>
      <c r="AM2069" s="82"/>
      <c r="AN2069" s="82"/>
      <c r="AO2069" s="82"/>
      <c r="AP2069" s="82"/>
      <c r="AQ2069" s="82"/>
      <c r="AR2069" s="82"/>
      <c r="AS2069" s="82"/>
      <c r="AT2069" s="82"/>
      <c r="AU2069" s="82"/>
    </row>
    <row r="2070" spans="1:47" s="47" customFormat="1">
      <c r="A2070" s="76"/>
      <c r="O2070" s="82"/>
      <c r="P2070" s="82"/>
      <c r="Q2070" s="82"/>
      <c r="R2070" s="82"/>
      <c r="S2070" s="82"/>
      <c r="T2070" s="82"/>
      <c r="U2070" s="82"/>
      <c r="V2070" s="82"/>
      <c r="W2070" s="82"/>
      <c r="X2070" s="82"/>
      <c r="Y2070" s="82"/>
      <c r="Z2070" s="82"/>
      <c r="AA2070" s="82"/>
      <c r="AB2070" s="82"/>
      <c r="AC2070" s="82"/>
      <c r="AD2070" s="82"/>
      <c r="AE2070" s="82"/>
      <c r="AF2070" s="82"/>
      <c r="AG2070" s="82"/>
      <c r="AH2070" s="82"/>
      <c r="AI2070" s="82"/>
      <c r="AJ2070" s="82"/>
      <c r="AK2070" s="82"/>
      <c r="AL2070" s="82"/>
      <c r="AM2070" s="82"/>
      <c r="AN2070" s="82"/>
      <c r="AO2070" s="82"/>
      <c r="AP2070" s="82"/>
      <c r="AQ2070" s="82"/>
      <c r="AR2070" s="82"/>
      <c r="AS2070" s="82"/>
      <c r="AT2070" s="82"/>
      <c r="AU2070" s="82"/>
    </row>
    <row r="2071" spans="1:47" s="47" customFormat="1">
      <c r="A2071" s="76"/>
      <c r="O2071" s="82"/>
      <c r="P2071" s="82"/>
      <c r="Q2071" s="82"/>
      <c r="R2071" s="82"/>
      <c r="S2071" s="82"/>
      <c r="T2071" s="82"/>
      <c r="U2071" s="82"/>
      <c r="V2071" s="82"/>
      <c r="W2071" s="82"/>
      <c r="X2071" s="82"/>
      <c r="Y2071" s="82"/>
      <c r="Z2071" s="82"/>
      <c r="AA2071" s="82"/>
      <c r="AB2071" s="82"/>
      <c r="AC2071" s="82"/>
      <c r="AD2071" s="82"/>
      <c r="AE2071" s="82"/>
      <c r="AF2071" s="82"/>
      <c r="AG2071" s="82"/>
      <c r="AH2071" s="82"/>
      <c r="AI2071" s="82"/>
      <c r="AJ2071" s="82"/>
      <c r="AK2071" s="82"/>
      <c r="AL2071" s="82"/>
      <c r="AM2071" s="82"/>
      <c r="AN2071" s="82"/>
      <c r="AO2071" s="82"/>
      <c r="AP2071" s="82"/>
      <c r="AQ2071" s="82"/>
      <c r="AR2071" s="82"/>
      <c r="AS2071" s="82"/>
      <c r="AT2071" s="82"/>
      <c r="AU2071" s="82"/>
    </row>
    <row r="2072" spans="1:47" s="47" customFormat="1">
      <c r="A2072" s="76"/>
      <c r="O2072" s="82"/>
      <c r="P2072" s="82"/>
      <c r="Q2072" s="82"/>
      <c r="R2072" s="82"/>
      <c r="S2072" s="82"/>
      <c r="T2072" s="82"/>
      <c r="U2072" s="82"/>
      <c r="V2072" s="82"/>
      <c r="W2072" s="82"/>
      <c r="X2072" s="82"/>
      <c r="Y2072" s="82"/>
      <c r="Z2072" s="82"/>
      <c r="AA2072" s="82"/>
      <c r="AB2072" s="82"/>
      <c r="AC2072" s="82"/>
      <c r="AD2072" s="82"/>
      <c r="AE2072" s="82"/>
      <c r="AF2072" s="82"/>
      <c r="AG2072" s="82"/>
      <c r="AH2072" s="82"/>
      <c r="AI2072" s="82"/>
      <c r="AJ2072" s="82"/>
      <c r="AK2072" s="82"/>
      <c r="AL2072" s="82"/>
      <c r="AM2072" s="82"/>
      <c r="AN2072" s="82"/>
      <c r="AO2072" s="82"/>
      <c r="AP2072" s="82"/>
      <c r="AQ2072" s="82"/>
      <c r="AR2072" s="82"/>
      <c r="AS2072" s="82"/>
      <c r="AT2072" s="82"/>
      <c r="AU2072" s="82"/>
    </row>
    <row r="2073" spans="1:47" s="47" customFormat="1">
      <c r="A2073" s="76"/>
      <c r="O2073" s="82"/>
      <c r="P2073" s="82"/>
      <c r="Q2073" s="82"/>
      <c r="R2073" s="82"/>
      <c r="S2073" s="82"/>
      <c r="T2073" s="82"/>
      <c r="U2073" s="82"/>
      <c r="V2073" s="82"/>
      <c r="W2073" s="82"/>
      <c r="X2073" s="82"/>
      <c r="Y2073" s="82"/>
      <c r="Z2073" s="82"/>
      <c r="AA2073" s="82"/>
      <c r="AB2073" s="82"/>
      <c r="AC2073" s="82"/>
      <c r="AD2073" s="82"/>
      <c r="AE2073" s="82"/>
      <c r="AF2073" s="82"/>
      <c r="AG2073" s="82"/>
      <c r="AH2073" s="82"/>
      <c r="AI2073" s="82"/>
      <c r="AJ2073" s="82"/>
      <c r="AK2073" s="82"/>
      <c r="AL2073" s="82"/>
      <c r="AM2073" s="82"/>
      <c r="AN2073" s="82"/>
      <c r="AO2073" s="82"/>
      <c r="AP2073" s="82"/>
      <c r="AQ2073" s="82"/>
      <c r="AR2073" s="82"/>
      <c r="AS2073" s="82"/>
      <c r="AT2073" s="82"/>
      <c r="AU2073" s="82"/>
    </row>
    <row r="2074" spans="1:47" s="47" customFormat="1">
      <c r="A2074" s="76"/>
      <c r="O2074" s="82"/>
      <c r="P2074" s="82"/>
      <c r="Q2074" s="82"/>
      <c r="R2074" s="82"/>
      <c r="S2074" s="82"/>
      <c r="T2074" s="82"/>
      <c r="U2074" s="82"/>
      <c r="V2074" s="82"/>
      <c r="W2074" s="82"/>
      <c r="X2074" s="82"/>
      <c r="Y2074" s="82"/>
      <c r="Z2074" s="82"/>
      <c r="AA2074" s="82"/>
      <c r="AB2074" s="82"/>
      <c r="AC2074" s="82"/>
      <c r="AD2074" s="82"/>
      <c r="AE2074" s="82"/>
      <c r="AF2074" s="82"/>
      <c r="AG2074" s="82"/>
      <c r="AH2074" s="82"/>
      <c r="AI2074" s="82"/>
      <c r="AJ2074" s="82"/>
      <c r="AK2074" s="82"/>
      <c r="AL2074" s="82"/>
      <c r="AM2074" s="82"/>
      <c r="AN2074" s="82"/>
      <c r="AO2074" s="82"/>
      <c r="AP2074" s="82"/>
      <c r="AQ2074" s="82"/>
      <c r="AR2074" s="82"/>
      <c r="AS2074" s="82"/>
      <c r="AT2074" s="82"/>
      <c r="AU2074" s="82"/>
    </row>
    <row r="2075" spans="1:47" s="47" customFormat="1">
      <c r="A2075" s="76"/>
      <c r="O2075" s="82"/>
      <c r="P2075" s="82"/>
      <c r="Q2075" s="82"/>
      <c r="R2075" s="82"/>
      <c r="S2075" s="82"/>
      <c r="T2075" s="82"/>
      <c r="U2075" s="82"/>
      <c r="V2075" s="82"/>
      <c r="W2075" s="82"/>
      <c r="X2075" s="82"/>
      <c r="Y2075" s="82"/>
      <c r="Z2075" s="82"/>
      <c r="AA2075" s="82"/>
      <c r="AB2075" s="82"/>
      <c r="AC2075" s="82"/>
      <c r="AD2075" s="82"/>
      <c r="AE2075" s="82"/>
      <c r="AF2075" s="82"/>
      <c r="AG2075" s="82"/>
      <c r="AH2075" s="82"/>
      <c r="AI2075" s="82"/>
      <c r="AJ2075" s="82"/>
      <c r="AK2075" s="82"/>
      <c r="AL2075" s="82"/>
      <c r="AM2075" s="82"/>
      <c r="AN2075" s="82"/>
      <c r="AO2075" s="82"/>
      <c r="AP2075" s="82"/>
      <c r="AQ2075" s="82"/>
      <c r="AR2075" s="82"/>
      <c r="AS2075" s="82"/>
      <c r="AT2075" s="82"/>
      <c r="AU2075" s="82"/>
    </row>
    <row r="2076" spans="1:47" s="47" customFormat="1">
      <c r="A2076" s="76"/>
      <c r="O2076" s="82"/>
      <c r="P2076" s="82"/>
      <c r="Q2076" s="82"/>
      <c r="R2076" s="82"/>
      <c r="S2076" s="82"/>
      <c r="T2076" s="82"/>
      <c r="U2076" s="82"/>
      <c r="V2076" s="82"/>
      <c r="W2076" s="82"/>
      <c r="X2076" s="82"/>
      <c r="Y2076" s="82"/>
      <c r="Z2076" s="82"/>
      <c r="AA2076" s="82"/>
      <c r="AB2076" s="82"/>
      <c r="AC2076" s="82"/>
      <c r="AD2076" s="82"/>
      <c r="AE2076" s="82"/>
      <c r="AF2076" s="82"/>
      <c r="AG2076" s="82"/>
      <c r="AH2076" s="82"/>
      <c r="AI2076" s="82"/>
      <c r="AJ2076" s="82"/>
      <c r="AK2076" s="82"/>
      <c r="AL2076" s="82"/>
      <c r="AM2076" s="82"/>
      <c r="AN2076" s="82"/>
      <c r="AO2076" s="82"/>
      <c r="AP2076" s="82"/>
      <c r="AQ2076" s="82"/>
      <c r="AR2076" s="82"/>
      <c r="AS2076" s="82"/>
      <c r="AT2076" s="82"/>
      <c r="AU2076" s="82"/>
    </row>
    <row r="2077" spans="1:47" s="47" customFormat="1">
      <c r="A2077" s="76"/>
      <c r="O2077" s="82"/>
      <c r="P2077" s="82"/>
      <c r="Q2077" s="82"/>
      <c r="R2077" s="82"/>
      <c r="S2077" s="82"/>
      <c r="T2077" s="82"/>
      <c r="U2077" s="82"/>
      <c r="V2077" s="82"/>
      <c r="W2077" s="82"/>
      <c r="X2077" s="82"/>
      <c r="Y2077" s="82"/>
      <c r="Z2077" s="82"/>
      <c r="AA2077" s="82"/>
      <c r="AB2077" s="82"/>
      <c r="AC2077" s="82"/>
      <c r="AD2077" s="82"/>
      <c r="AE2077" s="82"/>
      <c r="AF2077" s="82"/>
      <c r="AG2077" s="82"/>
      <c r="AH2077" s="82"/>
      <c r="AI2077" s="82"/>
      <c r="AJ2077" s="82"/>
      <c r="AK2077" s="82"/>
      <c r="AL2077" s="82"/>
      <c r="AM2077" s="82"/>
      <c r="AN2077" s="82"/>
      <c r="AO2077" s="82"/>
      <c r="AP2077" s="82"/>
      <c r="AQ2077" s="82"/>
      <c r="AR2077" s="82"/>
      <c r="AS2077" s="82"/>
      <c r="AT2077" s="82"/>
      <c r="AU2077" s="82"/>
    </row>
    <row r="2078" spans="1:47" s="47" customFormat="1">
      <c r="A2078" s="76"/>
      <c r="O2078" s="82"/>
      <c r="P2078" s="82"/>
      <c r="Q2078" s="82"/>
      <c r="R2078" s="82"/>
      <c r="S2078" s="82"/>
      <c r="T2078" s="82"/>
      <c r="U2078" s="82"/>
      <c r="V2078" s="82"/>
      <c r="W2078" s="82"/>
      <c r="X2078" s="82"/>
      <c r="Y2078" s="82"/>
      <c r="Z2078" s="82"/>
      <c r="AA2078" s="82"/>
      <c r="AB2078" s="82"/>
      <c r="AC2078" s="82"/>
      <c r="AD2078" s="82"/>
      <c r="AE2078" s="82"/>
      <c r="AF2078" s="82"/>
      <c r="AG2078" s="82"/>
      <c r="AH2078" s="82"/>
      <c r="AI2078" s="82"/>
      <c r="AJ2078" s="82"/>
      <c r="AK2078" s="82"/>
      <c r="AL2078" s="82"/>
      <c r="AM2078" s="82"/>
      <c r="AN2078" s="82"/>
      <c r="AO2078" s="82"/>
      <c r="AP2078" s="82"/>
      <c r="AQ2078" s="82"/>
      <c r="AR2078" s="82"/>
      <c r="AS2078" s="82"/>
      <c r="AT2078" s="82"/>
      <c r="AU2078" s="82"/>
    </row>
    <row r="2079" spans="1:47" s="47" customFormat="1">
      <c r="A2079" s="76"/>
      <c r="O2079" s="82"/>
      <c r="P2079" s="82"/>
      <c r="Q2079" s="82"/>
      <c r="R2079" s="82"/>
      <c r="S2079" s="82"/>
      <c r="T2079" s="82"/>
      <c r="U2079" s="82"/>
      <c r="V2079" s="82"/>
      <c r="W2079" s="82"/>
      <c r="X2079" s="82"/>
      <c r="Y2079" s="82"/>
      <c r="Z2079" s="82"/>
      <c r="AA2079" s="82"/>
      <c r="AB2079" s="82"/>
      <c r="AC2079" s="82"/>
      <c r="AD2079" s="82"/>
      <c r="AE2079" s="82"/>
      <c r="AF2079" s="82"/>
      <c r="AG2079" s="82"/>
      <c r="AH2079" s="82"/>
      <c r="AI2079" s="82"/>
      <c r="AJ2079" s="82"/>
      <c r="AK2079" s="82"/>
      <c r="AL2079" s="82"/>
      <c r="AM2079" s="82"/>
      <c r="AN2079" s="82"/>
      <c r="AO2079" s="82"/>
      <c r="AP2079" s="82"/>
      <c r="AQ2079" s="82"/>
      <c r="AR2079" s="82"/>
      <c r="AS2079" s="82"/>
      <c r="AT2079" s="82"/>
      <c r="AU2079" s="82"/>
    </row>
    <row r="2080" spans="1:47" s="47" customFormat="1">
      <c r="A2080" s="76"/>
      <c r="O2080" s="82"/>
      <c r="P2080" s="82"/>
      <c r="Q2080" s="82"/>
      <c r="R2080" s="82"/>
      <c r="S2080" s="82"/>
      <c r="T2080" s="82"/>
      <c r="U2080" s="82"/>
      <c r="V2080" s="82"/>
      <c r="W2080" s="82"/>
      <c r="X2080" s="82"/>
      <c r="Y2080" s="82"/>
      <c r="Z2080" s="82"/>
      <c r="AA2080" s="82"/>
      <c r="AB2080" s="82"/>
      <c r="AC2080" s="82"/>
      <c r="AD2080" s="82"/>
      <c r="AE2080" s="82"/>
      <c r="AF2080" s="82"/>
      <c r="AG2080" s="82"/>
      <c r="AH2080" s="82"/>
      <c r="AI2080" s="82"/>
      <c r="AJ2080" s="82"/>
      <c r="AK2080" s="82"/>
      <c r="AL2080" s="82"/>
      <c r="AM2080" s="82"/>
      <c r="AN2080" s="82"/>
      <c r="AO2080" s="82"/>
      <c r="AP2080" s="82"/>
      <c r="AQ2080" s="82"/>
      <c r="AR2080" s="82"/>
      <c r="AS2080" s="82"/>
      <c r="AT2080" s="82"/>
      <c r="AU2080" s="82"/>
    </row>
    <row r="2081" spans="1:47" s="47" customFormat="1">
      <c r="A2081" s="76"/>
      <c r="O2081" s="82"/>
      <c r="P2081" s="82"/>
      <c r="Q2081" s="82"/>
      <c r="R2081" s="82"/>
      <c r="S2081" s="82"/>
      <c r="T2081" s="82"/>
      <c r="U2081" s="82"/>
      <c r="V2081" s="82"/>
      <c r="W2081" s="82"/>
      <c r="X2081" s="82"/>
      <c r="Y2081" s="82"/>
      <c r="Z2081" s="82"/>
      <c r="AA2081" s="82"/>
      <c r="AB2081" s="82"/>
      <c r="AC2081" s="82"/>
      <c r="AD2081" s="82"/>
      <c r="AE2081" s="82"/>
      <c r="AF2081" s="82"/>
      <c r="AG2081" s="82"/>
      <c r="AH2081" s="82"/>
      <c r="AI2081" s="82"/>
      <c r="AJ2081" s="82"/>
      <c r="AK2081" s="82"/>
      <c r="AL2081" s="82"/>
      <c r="AM2081" s="82"/>
      <c r="AN2081" s="82"/>
      <c r="AO2081" s="82"/>
      <c r="AP2081" s="82"/>
      <c r="AQ2081" s="82"/>
      <c r="AR2081" s="82"/>
      <c r="AS2081" s="82"/>
      <c r="AT2081" s="82"/>
      <c r="AU2081" s="82"/>
    </row>
    <row r="2082" spans="1:47" s="47" customFormat="1">
      <c r="A2082" s="76"/>
      <c r="O2082" s="82"/>
      <c r="P2082" s="82"/>
      <c r="Q2082" s="82"/>
      <c r="R2082" s="82"/>
      <c r="S2082" s="82"/>
      <c r="T2082" s="82"/>
      <c r="U2082" s="82"/>
      <c r="V2082" s="82"/>
      <c r="W2082" s="82"/>
      <c r="X2082" s="82"/>
      <c r="Y2082" s="82"/>
      <c r="Z2082" s="82"/>
      <c r="AA2082" s="82"/>
      <c r="AB2082" s="82"/>
      <c r="AC2082" s="82"/>
      <c r="AD2082" s="82"/>
      <c r="AE2082" s="82"/>
      <c r="AF2082" s="82"/>
      <c r="AG2082" s="82"/>
      <c r="AH2082" s="82"/>
      <c r="AI2082" s="82"/>
      <c r="AJ2082" s="82"/>
      <c r="AK2082" s="82"/>
      <c r="AL2082" s="82"/>
      <c r="AM2082" s="82"/>
      <c r="AN2082" s="82"/>
      <c r="AO2082" s="82"/>
      <c r="AP2082" s="82"/>
      <c r="AQ2082" s="82"/>
      <c r="AR2082" s="82"/>
      <c r="AS2082" s="82"/>
      <c r="AT2082" s="82"/>
      <c r="AU2082" s="82"/>
    </row>
    <row r="2083" spans="1:47" s="47" customFormat="1">
      <c r="A2083" s="76"/>
      <c r="O2083" s="82"/>
      <c r="P2083" s="82"/>
      <c r="Q2083" s="82"/>
      <c r="R2083" s="82"/>
      <c r="S2083" s="82"/>
      <c r="T2083" s="82"/>
      <c r="U2083" s="82"/>
      <c r="V2083" s="82"/>
      <c r="W2083" s="82"/>
      <c r="X2083" s="82"/>
      <c r="Y2083" s="82"/>
      <c r="Z2083" s="82"/>
      <c r="AA2083" s="82"/>
      <c r="AB2083" s="82"/>
      <c r="AC2083" s="82"/>
      <c r="AD2083" s="82"/>
      <c r="AE2083" s="82"/>
      <c r="AF2083" s="82"/>
      <c r="AG2083" s="82"/>
      <c r="AH2083" s="82"/>
      <c r="AI2083" s="82"/>
      <c r="AJ2083" s="82"/>
      <c r="AK2083" s="82"/>
      <c r="AL2083" s="82"/>
      <c r="AM2083" s="82"/>
      <c r="AN2083" s="82"/>
      <c r="AO2083" s="82"/>
      <c r="AP2083" s="82"/>
      <c r="AQ2083" s="82"/>
      <c r="AR2083" s="82"/>
      <c r="AS2083" s="82"/>
      <c r="AT2083" s="82"/>
      <c r="AU2083" s="82"/>
    </row>
    <row r="2084" spans="1:47" s="47" customFormat="1">
      <c r="A2084" s="76"/>
      <c r="O2084" s="82"/>
      <c r="P2084" s="82"/>
      <c r="Q2084" s="82"/>
      <c r="R2084" s="82"/>
      <c r="S2084" s="82"/>
      <c r="T2084" s="82"/>
      <c r="U2084" s="82"/>
      <c r="V2084" s="82"/>
      <c r="W2084" s="82"/>
      <c r="X2084" s="82"/>
      <c r="Y2084" s="82"/>
      <c r="Z2084" s="82"/>
      <c r="AA2084" s="82"/>
      <c r="AB2084" s="82"/>
      <c r="AC2084" s="82"/>
      <c r="AD2084" s="82"/>
      <c r="AE2084" s="82"/>
      <c r="AF2084" s="82"/>
      <c r="AG2084" s="82"/>
      <c r="AH2084" s="82"/>
      <c r="AI2084" s="82"/>
      <c r="AJ2084" s="82"/>
      <c r="AK2084" s="82"/>
      <c r="AL2084" s="82"/>
      <c r="AM2084" s="82"/>
      <c r="AN2084" s="82"/>
      <c r="AO2084" s="82"/>
      <c r="AP2084" s="82"/>
      <c r="AQ2084" s="82"/>
      <c r="AR2084" s="82"/>
      <c r="AS2084" s="82"/>
      <c r="AT2084" s="82"/>
      <c r="AU2084" s="82"/>
    </row>
    <row r="2085" spans="1:47" s="47" customFormat="1">
      <c r="A2085" s="76"/>
      <c r="O2085" s="82"/>
      <c r="P2085" s="82"/>
      <c r="Q2085" s="82"/>
      <c r="R2085" s="82"/>
      <c r="S2085" s="82"/>
      <c r="T2085" s="82"/>
      <c r="U2085" s="82"/>
      <c r="V2085" s="82"/>
      <c r="W2085" s="82"/>
      <c r="X2085" s="82"/>
      <c r="Y2085" s="82"/>
      <c r="Z2085" s="82"/>
      <c r="AA2085" s="82"/>
      <c r="AB2085" s="82"/>
      <c r="AC2085" s="82"/>
      <c r="AD2085" s="82"/>
      <c r="AE2085" s="82"/>
      <c r="AF2085" s="82"/>
      <c r="AG2085" s="82"/>
      <c r="AH2085" s="82"/>
      <c r="AI2085" s="82"/>
      <c r="AJ2085" s="82"/>
      <c r="AK2085" s="82"/>
      <c r="AL2085" s="82"/>
      <c r="AM2085" s="82"/>
      <c r="AN2085" s="82"/>
      <c r="AO2085" s="82"/>
      <c r="AP2085" s="82"/>
      <c r="AQ2085" s="82"/>
      <c r="AR2085" s="82"/>
      <c r="AS2085" s="82"/>
      <c r="AT2085" s="82"/>
      <c r="AU2085" s="82"/>
    </row>
    <row r="2086" spans="1:47" s="47" customFormat="1">
      <c r="A2086" s="76"/>
      <c r="O2086" s="82"/>
      <c r="P2086" s="82"/>
      <c r="Q2086" s="82"/>
      <c r="R2086" s="82"/>
      <c r="S2086" s="82"/>
      <c r="T2086" s="82"/>
      <c r="U2086" s="82"/>
      <c r="V2086" s="82"/>
      <c r="W2086" s="82"/>
      <c r="X2086" s="82"/>
      <c r="Y2086" s="82"/>
      <c r="Z2086" s="82"/>
      <c r="AA2086" s="82"/>
      <c r="AB2086" s="82"/>
      <c r="AC2086" s="82"/>
      <c r="AD2086" s="82"/>
      <c r="AE2086" s="82"/>
      <c r="AF2086" s="82"/>
      <c r="AG2086" s="82"/>
      <c r="AH2086" s="82"/>
      <c r="AI2086" s="82"/>
      <c r="AJ2086" s="82"/>
      <c r="AK2086" s="82"/>
      <c r="AL2086" s="82"/>
      <c r="AM2086" s="82"/>
      <c r="AN2086" s="82"/>
      <c r="AO2086" s="82"/>
      <c r="AP2086" s="82"/>
      <c r="AQ2086" s="82"/>
      <c r="AR2086" s="82"/>
      <c r="AS2086" s="82"/>
      <c r="AT2086" s="82"/>
      <c r="AU2086" s="82"/>
    </row>
    <row r="2087" spans="1:47" s="47" customFormat="1">
      <c r="A2087" s="76"/>
      <c r="O2087" s="82"/>
      <c r="P2087" s="82"/>
      <c r="Q2087" s="82"/>
      <c r="R2087" s="82"/>
      <c r="S2087" s="82"/>
      <c r="T2087" s="82"/>
      <c r="U2087" s="82"/>
      <c r="V2087" s="82"/>
      <c r="W2087" s="82"/>
      <c r="X2087" s="82"/>
      <c r="Y2087" s="82"/>
      <c r="Z2087" s="82"/>
      <c r="AA2087" s="82"/>
      <c r="AB2087" s="82"/>
      <c r="AC2087" s="82"/>
      <c r="AD2087" s="82"/>
      <c r="AE2087" s="82"/>
      <c r="AF2087" s="82"/>
      <c r="AG2087" s="82"/>
      <c r="AH2087" s="82"/>
      <c r="AI2087" s="82"/>
      <c r="AJ2087" s="82"/>
      <c r="AK2087" s="82"/>
      <c r="AL2087" s="82"/>
      <c r="AM2087" s="82"/>
      <c r="AN2087" s="82"/>
      <c r="AO2087" s="82"/>
      <c r="AP2087" s="82"/>
      <c r="AQ2087" s="82"/>
      <c r="AR2087" s="82"/>
      <c r="AS2087" s="82"/>
      <c r="AT2087" s="82"/>
      <c r="AU2087" s="82"/>
    </row>
    <row r="2088" spans="1:47" s="47" customFormat="1">
      <c r="A2088" s="76"/>
      <c r="O2088" s="82"/>
      <c r="P2088" s="82"/>
      <c r="Q2088" s="82"/>
      <c r="R2088" s="82"/>
      <c r="S2088" s="82"/>
      <c r="T2088" s="82"/>
      <c r="U2088" s="82"/>
      <c r="V2088" s="82"/>
      <c r="W2088" s="82"/>
      <c r="X2088" s="82"/>
      <c r="Y2088" s="82"/>
      <c r="Z2088" s="82"/>
      <c r="AA2088" s="82"/>
      <c r="AB2088" s="82"/>
      <c r="AC2088" s="82"/>
      <c r="AD2088" s="82"/>
      <c r="AE2088" s="82"/>
      <c r="AF2088" s="82"/>
      <c r="AG2088" s="82"/>
      <c r="AH2088" s="82"/>
      <c r="AI2088" s="82"/>
      <c r="AJ2088" s="82"/>
      <c r="AK2088" s="82"/>
      <c r="AL2088" s="82"/>
      <c r="AM2088" s="82"/>
      <c r="AN2088" s="82"/>
      <c r="AO2088" s="82"/>
      <c r="AP2088" s="82"/>
      <c r="AQ2088" s="82"/>
      <c r="AR2088" s="82"/>
      <c r="AS2088" s="82"/>
      <c r="AT2088" s="82"/>
      <c r="AU2088" s="82"/>
    </row>
    <row r="2089" spans="1:47" s="47" customFormat="1">
      <c r="A2089" s="76"/>
      <c r="O2089" s="82"/>
      <c r="P2089" s="82"/>
      <c r="Q2089" s="82"/>
      <c r="R2089" s="82"/>
      <c r="S2089" s="82"/>
      <c r="T2089" s="82"/>
      <c r="U2089" s="82"/>
      <c r="V2089" s="82"/>
      <c r="W2089" s="82"/>
      <c r="X2089" s="82"/>
      <c r="Y2089" s="82"/>
      <c r="Z2089" s="82"/>
      <c r="AA2089" s="82"/>
      <c r="AB2089" s="82"/>
      <c r="AC2089" s="82"/>
      <c r="AD2089" s="82"/>
      <c r="AE2089" s="82"/>
      <c r="AF2089" s="82"/>
      <c r="AG2089" s="82"/>
      <c r="AH2089" s="82"/>
      <c r="AI2089" s="82"/>
      <c r="AJ2089" s="82"/>
      <c r="AK2089" s="82"/>
      <c r="AL2089" s="82"/>
      <c r="AM2089" s="82"/>
      <c r="AN2089" s="82"/>
      <c r="AO2089" s="82"/>
      <c r="AP2089" s="82"/>
      <c r="AQ2089" s="82"/>
      <c r="AR2089" s="82"/>
      <c r="AS2089" s="82"/>
      <c r="AT2089" s="82"/>
      <c r="AU2089" s="82"/>
    </row>
    <row r="2090" spans="1:47" s="47" customFormat="1">
      <c r="A2090" s="76"/>
      <c r="O2090" s="82"/>
      <c r="P2090" s="82"/>
      <c r="Q2090" s="82"/>
      <c r="R2090" s="82"/>
      <c r="S2090" s="82"/>
      <c r="T2090" s="82"/>
      <c r="U2090" s="82"/>
      <c r="V2090" s="82"/>
      <c r="W2090" s="82"/>
      <c r="X2090" s="82"/>
      <c r="Y2090" s="82"/>
      <c r="Z2090" s="82"/>
      <c r="AA2090" s="82"/>
      <c r="AB2090" s="82"/>
      <c r="AC2090" s="82"/>
      <c r="AD2090" s="82"/>
      <c r="AE2090" s="82"/>
      <c r="AF2090" s="82"/>
      <c r="AG2090" s="82"/>
      <c r="AH2090" s="82"/>
      <c r="AI2090" s="82"/>
      <c r="AJ2090" s="82"/>
      <c r="AK2090" s="82"/>
      <c r="AL2090" s="82"/>
      <c r="AM2090" s="82"/>
      <c r="AN2090" s="82"/>
      <c r="AO2090" s="82"/>
      <c r="AP2090" s="82"/>
      <c r="AQ2090" s="82"/>
      <c r="AR2090" s="82"/>
      <c r="AS2090" s="82"/>
      <c r="AT2090" s="82"/>
      <c r="AU2090" s="82"/>
    </row>
    <row r="2091" spans="1:47" s="47" customFormat="1">
      <c r="A2091" s="76"/>
      <c r="O2091" s="82"/>
      <c r="P2091" s="82"/>
      <c r="Q2091" s="82"/>
      <c r="R2091" s="82"/>
      <c r="S2091" s="82"/>
      <c r="T2091" s="82"/>
      <c r="U2091" s="82"/>
      <c r="V2091" s="82"/>
      <c r="W2091" s="82"/>
      <c r="X2091" s="82"/>
      <c r="Y2091" s="82"/>
      <c r="Z2091" s="82"/>
      <c r="AA2091" s="82"/>
      <c r="AB2091" s="82"/>
      <c r="AC2091" s="82"/>
      <c r="AD2091" s="82"/>
      <c r="AE2091" s="82"/>
      <c r="AF2091" s="82"/>
      <c r="AG2091" s="82"/>
      <c r="AH2091" s="82"/>
      <c r="AI2091" s="82"/>
      <c r="AJ2091" s="82"/>
      <c r="AK2091" s="82"/>
      <c r="AL2091" s="82"/>
      <c r="AM2091" s="82"/>
      <c r="AN2091" s="82"/>
      <c r="AO2091" s="82"/>
      <c r="AP2091" s="82"/>
      <c r="AQ2091" s="82"/>
      <c r="AR2091" s="82"/>
      <c r="AS2091" s="82"/>
      <c r="AT2091" s="82"/>
      <c r="AU2091" s="82"/>
    </row>
    <row r="2092" spans="1:47" s="47" customFormat="1">
      <c r="A2092" s="76"/>
      <c r="O2092" s="82"/>
      <c r="P2092" s="82"/>
      <c r="Q2092" s="82"/>
      <c r="R2092" s="82"/>
      <c r="S2092" s="82"/>
      <c r="T2092" s="82"/>
      <c r="U2092" s="82"/>
      <c r="V2092" s="82"/>
      <c r="W2092" s="82"/>
      <c r="X2092" s="82"/>
      <c r="Y2092" s="82"/>
      <c r="Z2092" s="82"/>
      <c r="AA2092" s="82"/>
      <c r="AB2092" s="82"/>
      <c r="AC2092" s="82"/>
      <c r="AD2092" s="82"/>
      <c r="AE2092" s="82"/>
      <c r="AF2092" s="82"/>
      <c r="AG2092" s="82"/>
      <c r="AH2092" s="82"/>
      <c r="AI2092" s="82"/>
      <c r="AJ2092" s="82"/>
      <c r="AK2092" s="82"/>
      <c r="AL2092" s="82"/>
      <c r="AM2092" s="82"/>
      <c r="AN2092" s="82"/>
      <c r="AO2092" s="82"/>
      <c r="AP2092" s="82"/>
      <c r="AQ2092" s="82"/>
      <c r="AR2092" s="82"/>
      <c r="AS2092" s="82"/>
      <c r="AT2092" s="82"/>
      <c r="AU2092" s="82"/>
    </row>
    <row r="2093" spans="1:47" s="47" customFormat="1">
      <c r="A2093" s="76"/>
      <c r="O2093" s="82"/>
      <c r="P2093" s="82"/>
      <c r="Q2093" s="82"/>
      <c r="R2093" s="82"/>
      <c r="S2093" s="82"/>
      <c r="T2093" s="82"/>
      <c r="U2093" s="82"/>
      <c r="V2093" s="82"/>
      <c r="W2093" s="82"/>
      <c r="X2093" s="82"/>
      <c r="Y2093" s="82"/>
      <c r="Z2093" s="82"/>
      <c r="AA2093" s="82"/>
      <c r="AB2093" s="82"/>
      <c r="AC2093" s="82"/>
      <c r="AD2093" s="82"/>
      <c r="AE2093" s="82"/>
      <c r="AF2093" s="82"/>
      <c r="AG2093" s="82"/>
      <c r="AH2093" s="82"/>
      <c r="AI2093" s="82"/>
      <c r="AJ2093" s="82"/>
      <c r="AK2093" s="82"/>
      <c r="AL2093" s="82"/>
      <c r="AM2093" s="82"/>
      <c r="AN2093" s="82"/>
      <c r="AO2093" s="82"/>
      <c r="AP2093" s="82"/>
      <c r="AQ2093" s="82"/>
      <c r="AR2093" s="82"/>
      <c r="AS2093" s="82"/>
      <c r="AT2093" s="82"/>
      <c r="AU2093" s="82"/>
    </row>
    <row r="2094" spans="1:47" s="47" customFormat="1">
      <c r="A2094" s="76"/>
      <c r="O2094" s="82"/>
      <c r="P2094" s="82"/>
      <c r="Q2094" s="82"/>
      <c r="R2094" s="82"/>
      <c r="S2094" s="82"/>
      <c r="T2094" s="82"/>
      <c r="U2094" s="82"/>
      <c r="V2094" s="82"/>
      <c r="W2094" s="82"/>
      <c r="X2094" s="82"/>
      <c r="Y2094" s="82"/>
      <c r="Z2094" s="82"/>
      <c r="AA2094" s="82"/>
      <c r="AB2094" s="82"/>
      <c r="AC2094" s="82"/>
      <c r="AD2094" s="82"/>
      <c r="AE2094" s="82"/>
      <c r="AF2094" s="82"/>
      <c r="AG2094" s="82"/>
      <c r="AH2094" s="82"/>
      <c r="AI2094" s="82"/>
      <c r="AJ2094" s="82"/>
      <c r="AK2094" s="82"/>
      <c r="AL2094" s="82"/>
      <c r="AM2094" s="82"/>
      <c r="AN2094" s="82"/>
      <c r="AO2094" s="82"/>
      <c r="AP2094" s="82"/>
      <c r="AQ2094" s="82"/>
      <c r="AR2094" s="82"/>
      <c r="AS2094" s="82"/>
      <c r="AT2094" s="82"/>
      <c r="AU2094" s="82"/>
    </row>
    <row r="2095" spans="1:47" s="47" customFormat="1">
      <c r="A2095" s="76"/>
      <c r="O2095" s="82"/>
      <c r="P2095" s="82"/>
      <c r="Q2095" s="82"/>
      <c r="R2095" s="82"/>
      <c r="S2095" s="82"/>
      <c r="T2095" s="82"/>
      <c r="U2095" s="82"/>
      <c r="V2095" s="82"/>
      <c r="W2095" s="82"/>
      <c r="X2095" s="82"/>
      <c r="Y2095" s="82"/>
      <c r="Z2095" s="82"/>
      <c r="AA2095" s="82"/>
      <c r="AB2095" s="82"/>
      <c r="AC2095" s="82"/>
      <c r="AD2095" s="82"/>
      <c r="AE2095" s="82"/>
      <c r="AF2095" s="82"/>
      <c r="AG2095" s="82"/>
      <c r="AH2095" s="82"/>
      <c r="AI2095" s="82"/>
      <c r="AJ2095" s="82"/>
      <c r="AK2095" s="82"/>
      <c r="AL2095" s="82"/>
      <c r="AM2095" s="82"/>
      <c r="AN2095" s="82"/>
      <c r="AO2095" s="82"/>
      <c r="AP2095" s="82"/>
      <c r="AQ2095" s="82"/>
      <c r="AR2095" s="82"/>
      <c r="AS2095" s="82"/>
      <c r="AT2095" s="82"/>
      <c r="AU2095" s="82"/>
    </row>
    <row r="2096" spans="1:47" s="47" customFormat="1">
      <c r="A2096" s="76"/>
      <c r="O2096" s="82"/>
      <c r="P2096" s="82"/>
      <c r="Q2096" s="82"/>
      <c r="R2096" s="82"/>
      <c r="S2096" s="82"/>
      <c r="T2096" s="82"/>
      <c r="U2096" s="82"/>
      <c r="V2096" s="82"/>
      <c r="W2096" s="82"/>
      <c r="X2096" s="82"/>
      <c r="Y2096" s="82"/>
      <c r="Z2096" s="82"/>
      <c r="AA2096" s="82"/>
      <c r="AB2096" s="82"/>
      <c r="AC2096" s="82"/>
      <c r="AD2096" s="82"/>
      <c r="AE2096" s="82"/>
      <c r="AF2096" s="82"/>
      <c r="AG2096" s="82"/>
      <c r="AH2096" s="82"/>
      <c r="AI2096" s="82"/>
      <c r="AJ2096" s="82"/>
      <c r="AK2096" s="82"/>
      <c r="AL2096" s="82"/>
      <c r="AM2096" s="82"/>
      <c r="AN2096" s="82"/>
      <c r="AO2096" s="82"/>
      <c r="AP2096" s="82"/>
      <c r="AQ2096" s="82"/>
      <c r="AR2096" s="82"/>
      <c r="AS2096" s="82"/>
      <c r="AT2096" s="82"/>
      <c r="AU2096" s="82"/>
    </row>
    <row r="2097" spans="1:47" s="47" customFormat="1">
      <c r="A2097" s="76"/>
      <c r="O2097" s="82"/>
      <c r="P2097" s="82"/>
      <c r="Q2097" s="82"/>
      <c r="R2097" s="82"/>
      <c r="S2097" s="82"/>
      <c r="T2097" s="82"/>
      <c r="U2097" s="82"/>
      <c r="V2097" s="82"/>
      <c r="W2097" s="82"/>
      <c r="X2097" s="82"/>
      <c r="Y2097" s="82"/>
      <c r="Z2097" s="82"/>
      <c r="AA2097" s="82"/>
      <c r="AB2097" s="82"/>
      <c r="AC2097" s="82"/>
      <c r="AD2097" s="82"/>
      <c r="AE2097" s="82"/>
      <c r="AF2097" s="82"/>
      <c r="AG2097" s="82"/>
      <c r="AH2097" s="82"/>
      <c r="AI2097" s="82"/>
      <c r="AJ2097" s="82"/>
      <c r="AK2097" s="82"/>
      <c r="AL2097" s="82"/>
      <c r="AM2097" s="82"/>
      <c r="AN2097" s="82"/>
      <c r="AO2097" s="82"/>
      <c r="AP2097" s="82"/>
      <c r="AQ2097" s="82"/>
      <c r="AR2097" s="82"/>
      <c r="AS2097" s="82"/>
      <c r="AT2097" s="82"/>
      <c r="AU2097" s="82"/>
    </row>
    <row r="2098" spans="1:47" s="47" customFormat="1">
      <c r="A2098" s="76"/>
      <c r="O2098" s="82"/>
      <c r="P2098" s="82"/>
      <c r="Q2098" s="82"/>
      <c r="R2098" s="82"/>
      <c r="S2098" s="82"/>
      <c r="T2098" s="82"/>
      <c r="U2098" s="82"/>
      <c r="V2098" s="82"/>
      <c r="W2098" s="82"/>
      <c r="X2098" s="82"/>
      <c r="Y2098" s="82"/>
      <c r="Z2098" s="82"/>
      <c r="AA2098" s="82"/>
      <c r="AB2098" s="82"/>
      <c r="AC2098" s="82"/>
      <c r="AD2098" s="82"/>
      <c r="AE2098" s="82"/>
      <c r="AF2098" s="82"/>
      <c r="AG2098" s="82"/>
      <c r="AH2098" s="82"/>
      <c r="AI2098" s="82"/>
      <c r="AJ2098" s="82"/>
      <c r="AK2098" s="82"/>
      <c r="AL2098" s="82"/>
      <c r="AM2098" s="82"/>
      <c r="AN2098" s="82"/>
      <c r="AO2098" s="82"/>
      <c r="AP2098" s="82"/>
      <c r="AQ2098" s="82"/>
      <c r="AR2098" s="82"/>
      <c r="AS2098" s="82"/>
      <c r="AT2098" s="82"/>
      <c r="AU2098" s="82"/>
    </row>
    <row r="2099" spans="1:47" s="47" customFormat="1">
      <c r="A2099" s="76"/>
      <c r="O2099" s="82"/>
      <c r="P2099" s="82"/>
      <c r="Q2099" s="82"/>
      <c r="R2099" s="82"/>
      <c r="S2099" s="82"/>
      <c r="T2099" s="82"/>
      <c r="U2099" s="82"/>
      <c r="V2099" s="82"/>
      <c r="W2099" s="82"/>
      <c r="X2099" s="82"/>
      <c r="Y2099" s="82"/>
      <c r="Z2099" s="82"/>
      <c r="AA2099" s="82"/>
      <c r="AB2099" s="82"/>
      <c r="AC2099" s="82"/>
      <c r="AD2099" s="82"/>
      <c r="AE2099" s="82"/>
      <c r="AF2099" s="82"/>
      <c r="AG2099" s="82"/>
      <c r="AH2099" s="82"/>
      <c r="AI2099" s="82"/>
      <c r="AJ2099" s="82"/>
      <c r="AK2099" s="82"/>
      <c r="AL2099" s="82"/>
      <c r="AM2099" s="82"/>
      <c r="AN2099" s="82"/>
      <c r="AO2099" s="82"/>
      <c r="AP2099" s="82"/>
      <c r="AQ2099" s="82"/>
      <c r="AR2099" s="82"/>
      <c r="AS2099" s="82"/>
      <c r="AT2099" s="82"/>
      <c r="AU2099" s="82"/>
    </row>
    <row r="2100" spans="1:47" s="47" customFormat="1">
      <c r="A2100" s="76"/>
      <c r="O2100" s="82"/>
      <c r="P2100" s="82"/>
      <c r="Q2100" s="82"/>
      <c r="R2100" s="82"/>
      <c r="S2100" s="82"/>
      <c r="T2100" s="82"/>
      <c r="U2100" s="82"/>
      <c r="V2100" s="82"/>
      <c r="W2100" s="82"/>
      <c r="X2100" s="82"/>
      <c r="Y2100" s="82"/>
      <c r="Z2100" s="82"/>
      <c r="AA2100" s="82"/>
      <c r="AB2100" s="82"/>
      <c r="AC2100" s="82"/>
      <c r="AD2100" s="82"/>
      <c r="AE2100" s="82"/>
      <c r="AF2100" s="82"/>
      <c r="AG2100" s="82"/>
      <c r="AH2100" s="82"/>
      <c r="AI2100" s="82"/>
      <c r="AJ2100" s="82"/>
      <c r="AK2100" s="82"/>
      <c r="AL2100" s="82"/>
      <c r="AM2100" s="82"/>
      <c r="AN2100" s="82"/>
      <c r="AO2100" s="82"/>
      <c r="AP2100" s="82"/>
      <c r="AQ2100" s="82"/>
      <c r="AR2100" s="82"/>
      <c r="AS2100" s="82"/>
      <c r="AT2100" s="82"/>
      <c r="AU2100" s="82"/>
    </row>
    <row r="2101" spans="1:47" s="47" customFormat="1">
      <c r="A2101" s="76"/>
      <c r="O2101" s="82"/>
      <c r="P2101" s="82"/>
      <c r="Q2101" s="82"/>
      <c r="R2101" s="82"/>
      <c r="S2101" s="82"/>
      <c r="T2101" s="82"/>
      <c r="U2101" s="82"/>
      <c r="V2101" s="82"/>
      <c r="W2101" s="82"/>
      <c r="X2101" s="82"/>
      <c r="Y2101" s="82"/>
      <c r="Z2101" s="82"/>
      <c r="AA2101" s="82"/>
      <c r="AB2101" s="82"/>
      <c r="AC2101" s="82"/>
      <c r="AD2101" s="82"/>
      <c r="AE2101" s="82"/>
      <c r="AF2101" s="82"/>
      <c r="AG2101" s="82"/>
      <c r="AH2101" s="82"/>
      <c r="AI2101" s="82"/>
      <c r="AJ2101" s="82"/>
      <c r="AK2101" s="82"/>
      <c r="AL2101" s="82"/>
      <c r="AM2101" s="82"/>
      <c r="AN2101" s="82"/>
      <c r="AO2101" s="82"/>
      <c r="AP2101" s="82"/>
      <c r="AQ2101" s="82"/>
      <c r="AR2101" s="82"/>
      <c r="AS2101" s="82"/>
      <c r="AT2101" s="82"/>
      <c r="AU2101" s="82"/>
    </row>
    <row r="2102" spans="1:47" s="47" customFormat="1">
      <c r="A2102" s="76"/>
      <c r="O2102" s="82"/>
      <c r="P2102" s="82"/>
      <c r="Q2102" s="82"/>
      <c r="R2102" s="82"/>
      <c r="S2102" s="82"/>
      <c r="T2102" s="82"/>
      <c r="U2102" s="82"/>
      <c r="V2102" s="82"/>
      <c r="W2102" s="82"/>
      <c r="X2102" s="82"/>
      <c r="Y2102" s="82"/>
      <c r="Z2102" s="82"/>
      <c r="AA2102" s="82"/>
      <c r="AB2102" s="82"/>
      <c r="AC2102" s="82"/>
      <c r="AD2102" s="82"/>
      <c r="AE2102" s="82"/>
      <c r="AF2102" s="82"/>
      <c r="AG2102" s="82"/>
      <c r="AH2102" s="82"/>
      <c r="AI2102" s="82"/>
      <c r="AJ2102" s="82"/>
      <c r="AK2102" s="82"/>
      <c r="AL2102" s="82"/>
      <c r="AM2102" s="82"/>
      <c r="AN2102" s="82"/>
      <c r="AO2102" s="82"/>
      <c r="AP2102" s="82"/>
      <c r="AQ2102" s="82"/>
      <c r="AR2102" s="82"/>
      <c r="AS2102" s="82"/>
      <c r="AT2102" s="82"/>
      <c r="AU2102" s="82"/>
    </row>
    <row r="2103" spans="1:47" s="47" customFormat="1">
      <c r="A2103" s="76"/>
      <c r="O2103" s="82"/>
      <c r="P2103" s="82"/>
      <c r="Q2103" s="82"/>
      <c r="R2103" s="82"/>
      <c r="S2103" s="82"/>
      <c r="T2103" s="82"/>
      <c r="U2103" s="82"/>
      <c r="V2103" s="82"/>
      <c r="W2103" s="82"/>
      <c r="X2103" s="82"/>
      <c r="Y2103" s="82"/>
      <c r="Z2103" s="82"/>
      <c r="AA2103" s="82"/>
      <c r="AB2103" s="82"/>
      <c r="AC2103" s="82"/>
      <c r="AD2103" s="82"/>
      <c r="AE2103" s="82"/>
      <c r="AF2103" s="82"/>
      <c r="AG2103" s="82"/>
      <c r="AH2103" s="82"/>
      <c r="AI2103" s="82"/>
      <c r="AJ2103" s="82"/>
      <c r="AK2103" s="82"/>
      <c r="AL2103" s="82"/>
      <c r="AM2103" s="82"/>
      <c r="AN2103" s="82"/>
      <c r="AO2103" s="82"/>
      <c r="AP2103" s="82"/>
      <c r="AQ2103" s="82"/>
      <c r="AR2103" s="82"/>
      <c r="AS2103" s="82"/>
      <c r="AT2103" s="82"/>
      <c r="AU2103" s="82"/>
    </row>
    <row r="2104" spans="1:47" s="47" customFormat="1">
      <c r="A2104" s="76"/>
      <c r="O2104" s="82"/>
      <c r="P2104" s="82"/>
      <c r="Q2104" s="82"/>
      <c r="R2104" s="82"/>
      <c r="S2104" s="82"/>
      <c r="T2104" s="82"/>
      <c r="U2104" s="82"/>
      <c r="V2104" s="82"/>
      <c r="W2104" s="82"/>
      <c r="X2104" s="82"/>
      <c r="Y2104" s="82"/>
      <c r="Z2104" s="82"/>
      <c r="AA2104" s="82"/>
      <c r="AB2104" s="82"/>
      <c r="AC2104" s="82"/>
      <c r="AD2104" s="82"/>
      <c r="AE2104" s="82"/>
      <c r="AF2104" s="82"/>
      <c r="AG2104" s="82"/>
      <c r="AH2104" s="82"/>
      <c r="AI2104" s="82"/>
      <c r="AJ2104" s="82"/>
      <c r="AK2104" s="82"/>
      <c r="AL2104" s="82"/>
      <c r="AM2104" s="82"/>
      <c r="AN2104" s="82"/>
      <c r="AO2104" s="82"/>
      <c r="AP2104" s="82"/>
      <c r="AQ2104" s="82"/>
      <c r="AR2104" s="82"/>
      <c r="AS2104" s="82"/>
      <c r="AT2104" s="82"/>
      <c r="AU2104" s="82"/>
    </row>
    <row r="2105" spans="1:47" s="47" customFormat="1">
      <c r="A2105" s="76"/>
      <c r="O2105" s="82"/>
      <c r="P2105" s="82"/>
      <c r="Q2105" s="82"/>
      <c r="R2105" s="82"/>
      <c r="S2105" s="82"/>
      <c r="T2105" s="82"/>
      <c r="U2105" s="82"/>
      <c r="V2105" s="82"/>
      <c r="W2105" s="82"/>
      <c r="X2105" s="82"/>
      <c r="Y2105" s="82"/>
      <c r="Z2105" s="82"/>
      <c r="AA2105" s="82"/>
      <c r="AB2105" s="82"/>
      <c r="AC2105" s="82"/>
      <c r="AD2105" s="82"/>
      <c r="AE2105" s="82"/>
      <c r="AF2105" s="82"/>
      <c r="AG2105" s="82"/>
      <c r="AH2105" s="82"/>
      <c r="AI2105" s="82"/>
      <c r="AJ2105" s="82"/>
      <c r="AK2105" s="82"/>
      <c r="AL2105" s="82"/>
      <c r="AM2105" s="82"/>
      <c r="AN2105" s="82"/>
      <c r="AO2105" s="82"/>
      <c r="AP2105" s="82"/>
      <c r="AQ2105" s="82"/>
      <c r="AR2105" s="82"/>
      <c r="AS2105" s="82"/>
      <c r="AT2105" s="82"/>
      <c r="AU2105" s="82"/>
    </row>
    <row r="2106" spans="1:47" s="47" customFormat="1">
      <c r="A2106" s="76"/>
      <c r="O2106" s="82"/>
      <c r="P2106" s="82"/>
      <c r="Q2106" s="82"/>
      <c r="R2106" s="82"/>
      <c r="S2106" s="82"/>
      <c r="T2106" s="82"/>
      <c r="U2106" s="82"/>
      <c r="V2106" s="82"/>
      <c r="W2106" s="82"/>
      <c r="X2106" s="82"/>
      <c r="Y2106" s="82"/>
      <c r="Z2106" s="82"/>
      <c r="AA2106" s="82"/>
      <c r="AB2106" s="82"/>
      <c r="AC2106" s="82"/>
      <c r="AD2106" s="82"/>
      <c r="AE2106" s="82"/>
      <c r="AF2106" s="82"/>
      <c r="AG2106" s="82"/>
      <c r="AH2106" s="82"/>
      <c r="AI2106" s="82"/>
      <c r="AJ2106" s="82"/>
      <c r="AK2106" s="82"/>
      <c r="AL2106" s="82"/>
      <c r="AM2106" s="82"/>
      <c r="AN2106" s="82"/>
      <c r="AO2106" s="82"/>
      <c r="AP2106" s="82"/>
      <c r="AQ2106" s="82"/>
      <c r="AR2106" s="82"/>
      <c r="AS2106" s="82"/>
      <c r="AT2106" s="82"/>
      <c r="AU2106" s="82"/>
    </row>
    <row r="2107" spans="1:47" s="47" customFormat="1">
      <c r="A2107" s="76"/>
      <c r="O2107" s="82"/>
      <c r="P2107" s="82"/>
      <c r="Q2107" s="82"/>
      <c r="R2107" s="82"/>
      <c r="S2107" s="82"/>
      <c r="T2107" s="82"/>
      <c r="U2107" s="82"/>
      <c r="V2107" s="82"/>
      <c r="W2107" s="82"/>
      <c r="X2107" s="82"/>
      <c r="Y2107" s="82"/>
      <c r="Z2107" s="82"/>
      <c r="AA2107" s="82"/>
      <c r="AB2107" s="82"/>
      <c r="AC2107" s="82"/>
      <c r="AD2107" s="82"/>
      <c r="AE2107" s="82"/>
      <c r="AF2107" s="82"/>
      <c r="AG2107" s="82"/>
      <c r="AH2107" s="82"/>
      <c r="AI2107" s="82"/>
      <c r="AJ2107" s="82"/>
      <c r="AK2107" s="82"/>
      <c r="AL2107" s="82"/>
      <c r="AM2107" s="82"/>
      <c r="AN2107" s="82"/>
      <c r="AO2107" s="82"/>
      <c r="AP2107" s="82"/>
      <c r="AQ2107" s="82"/>
      <c r="AR2107" s="82"/>
      <c r="AS2107" s="82"/>
      <c r="AT2107" s="82"/>
      <c r="AU2107" s="82"/>
    </row>
    <row r="2108" spans="1:47" s="47" customFormat="1">
      <c r="A2108" s="76"/>
      <c r="O2108" s="82"/>
      <c r="P2108" s="82"/>
      <c r="Q2108" s="82"/>
      <c r="R2108" s="82"/>
      <c r="S2108" s="82"/>
      <c r="T2108" s="82"/>
      <c r="U2108" s="82"/>
      <c r="V2108" s="82"/>
      <c r="W2108" s="82"/>
      <c r="X2108" s="82"/>
      <c r="Y2108" s="82"/>
      <c r="Z2108" s="82"/>
      <c r="AA2108" s="82"/>
      <c r="AB2108" s="82"/>
      <c r="AC2108" s="82"/>
      <c r="AD2108" s="82"/>
      <c r="AE2108" s="82"/>
      <c r="AF2108" s="82"/>
      <c r="AG2108" s="82"/>
      <c r="AH2108" s="82"/>
      <c r="AI2108" s="82"/>
      <c r="AJ2108" s="82"/>
      <c r="AK2108" s="82"/>
      <c r="AL2108" s="82"/>
      <c r="AM2108" s="82"/>
      <c r="AN2108" s="82"/>
      <c r="AO2108" s="82"/>
      <c r="AP2108" s="82"/>
      <c r="AQ2108" s="82"/>
      <c r="AR2108" s="82"/>
      <c r="AS2108" s="82"/>
      <c r="AT2108" s="82"/>
      <c r="AU2108" s="82"/>
    </row>
    <row r="2109" spans="1:47" s="47" customFormat="1">
      <c r="A2109" s="76"/>
      <c r="O2109" s="82"/>
      <c r="P2109" s="82"/>
      <c r="Q2109" s="82"/>
      <c r="R2109" s="82"/>
      <c r="S2109" s="82"/>
      <c r="T2109" s="82"/>
      <c r="U2109" s="82"/>
      <c r="V2109" s="82"/>
      <c r="W2109" s="82"/>
      <c r="X2109" s="82"/>
      <c r="Y2109" s="82"/>
      <c r="Z2109" s="82"/>
      <c r="AA2109" s="82"/>
      <c r="AB2109" s="82"/>
      <c r="AC2109" s="82"/>
      <c r="AD2109" s="82"/>
      <c r="AE2109" s="82"/>
      <c r="AF2109" s="82"/>
      <c r="AG2109" s="82"/>
      <c r="AH2109" s="82"/>
      <c r="AI2109" s="82"/>
      <c r="AJ2109" s="82"/>
      <c r="AK2109" s="82"/>
      <c r="AL2109" s="82"/>
      <c r="AM2109" s="82"/>
      <c r="AN2109" s="82"/>
      <c r="AO2109" s="82"/>
      <c r="AP2109" s="82"/>
      <c r="AQ2109" s="82"/>
      <c r="AR2109" s="82"/>
      <c r="AS2109" s="82"/>
      <c r="AT2109" s="82"/>
      <c r="AU2109" s="82"/>
    </row>
    <row r="2110" spans="1:47" s="47" customFormat="1">
      <c r="A2110" s="76"/>
      <c r="O2110" s="82"/>
      <c r="P2110" s="82"/>
      <c r="Q2110" s="82"/>
      <c r="R2110" s="82"/>
      <c r="S2110" s="82"/>
      <c r="T2110" s="82"/>
      <c r="U2110" s="82"/>
      <c r="V2110" s="82"/>
      <c r="W2110" s="82"/>
      <c r="X2110" s="82"/>
      <c r="Y2110" s="82"/>
      <c r="Z2110" s="82"/>
      <c r="AA2110" s="82"/>
      <c r="AB2110" s="82"/>
      <c r="AC2110" s="82"/>
      <c r="AD2110" s="82"/>
      <c r="AE2110" s="82"/>
      <c r="AF2110" s="82"/>
      <c r="AG2110" s="82"/>
      <c r="AH2110" s="82"/>
      <c r="AI2110" s="82"/>
      <c r="AJ2110" s="82"/>
      <c r="AK2110" s="82"/>
      <c r="AL2110" s="82"/>
      <c r="AM2110" s="82"/>
      <c r="AN2110" s="82"/>
      <c r="AO2110" s="82"/>
      <c r="AP2110" s="82"/>
      <c r="AQ2110" s="82"/>
      <c r="AR2110" s="82"/>
      <c r="AS2110" s="82"/>
      <c r="AT2110" s="82"/>
      <c r="AU2110" s="82"/>
    </row>
    <row r="2111" spans="1:47" s="47" customFormat="1">
      <c r="A2111" s="76"/>
      <c r="O2111" s="82"/>
      <c r="P2111" s="82"/>
      <c r="Q2111" s="82"/>
      <c r="R2111" s="82"/>
      <c r="S2111" s="82"/>
      <c r="T2111" s="82"/>
      <c r="U2111" s="82"/>
      <c r="V2111" s="82"/>
      <c r="W2111" s="82"/>
      <c r="X2111" s="82"/>
      <c r="Y2111" s="82"/>
      <c r="Z2111" s="82"/>
      <c r="AA2111" s="82"/>
      <c r="AB2111" s="82"/>
      <c r="AC2111" s="82"/>
      <c r="AD2111" s="82"/>
      <c r="AE2111" s="82"/>
      <c r="AF2111" s="82"/>
      <c r="AG2111" s="82"/>
      <c r="AH2111" s="82"/>
      <c r="AI2111" s="82"/>
      <c r="AJ2111" s="82"/>
      <c r="AK2111" s="82"/>
      <c r="AL2111" s="82"/>
      <c r="AM2111" s="82"/>
      <c r="AN2111" s="82"/>
      <c r="AO2111" s="82"/>
      <c r="AP2111" s="82"/>
      <c r="AQ2111" s="82"/>
      <c r="AR2111" s="82"/>
      <c r="AS2111" s="82"/>
      <c r="AT2111" s="82"/>
      <c r="AU2111" s="82"/>
    </row>
    <row r="2112" spans="1:47" s="47" customFormat="1">
      <c r="A2112" s="76"/>
      <c r="O2112" s="82"/>
      <c r="P2112" s="82"/>
      <c r="Q2112" s="82"/>
      <c r="R2112" s="82"/>
      <c r="S2112" s="82"/>
      <c r="T2112" s="82"/>
      <c r="U2112" s="82"/>
      <c r="V2112" s="82"/>
      <c r="W2112" s="82"/>
      <c r="X2112" s="82"/>
      <c r="Y2112" s="82"/>
      <c r="Z2112" s="82"/>
      <c r="AA2112" s="82"/>
      <c r="AB2112" s="82"/>
      <c r="AC2112" s="82"/>
      <c r="AD2112" s="82"/>
      <c r="AE2112" s="82"/>
      <c r="AF2112" s="82"/>
      <c r="AG2112" s="82"/>
      <c r="AH2112" s="82"/>
      <c r="AI2112" s="82"/>
      <c r="AJ2112" s="82"/>
      <c r="AK2112" s="82"/>
      <c r="AL2112" s="82"/>
      <c r="AM2112" s="82"/>
      <c r="AN2112" s="82"/>
      <c r="AO2112" s="82"/>
      <c r="AP2112" s="82"/>
      <c r="AQ2112" s="82"/>
      <c r="AR2112" s="82"/>
      <c r="AS2112" s="82"/>
      <c r="AT2112" s="82"/>
      <c r="AU2112" s="82"/>
    </row>
    <row r="2113" spans="1:47" s="47" customFormat="1">
      <c r="A2113" s="76"/>
      <c r="O2113" s="82"/>
      <c r="P2113" s="82"/>
      <c r="Q2113" s="82"/>
      <c r="R2113" s="82"/>
      <c r="S2113" s="82"/>
      <c r="T2113" s="82"/>
      <c r="U2113" s="82"/>
      <c r="V2113" s="82"/>
      <c r="W2113" s="82"/>
      <c r="X2113" s="82"/>
      <c r="Y2113" s="82"/>
      <c r="Z2113" s="82"/>
      <c r="AA2113" s="82"/>
      <c r="AB2113" s="82"/>
      <c r="AC2113" s="82"/>
      <c r="AD2113" s="82"/>
      <c r="AE2113" s="82"/>
      <c r="AF2113" s="82"/>
      <c r="AG2113" s="82"/>
      <c r="AH2113" s="82"/>
      <c r="AI2113" s="82"/>
      <c r="AJ2113" s="82"/>
      <c r="AK2113" s="82"/>
      <c r="AL2113" s="82"/>
      <c r="AM2113" s="82"/>
      <c r="AN2113" s="82"/>
      <c r="AO2113" s="82"/>
      <c r="AP2113" s="82"/>
      <c r="AQ2113" s="82"/>
      <c r="AR2113" s="82"/>
      <c r="AS2113" s="82"/>
      <c r="AT2113" s="82"/>
      <c r="AU2113" s="82"/>
    </row>
    <row r="2114" spans="1:47" s="47" customFormat="1">
      <c r="A2114" s="76"/>
      <c r="O2114" s="82"/>
      <c r="P2114" s="82"/>
      <c r="Q2114" s="82"/>
      <c r="R2114" s="82"/>
      <c r="S2114" s="82"/>
      <c r="T2114" s="82"/>
      <c r="U2114" s="82"/>
      <c r="V2114" s="82"/>
      <c r="W2114" s="82"/>
      <c r="X2114" s="82"/>
      <c r="Y2114" s="82"/>
      <c r="Z2114" s="82"/>
      <c r="AA2114" s="82"/>
      <c r="AB2114" s="82"/>
      <c r="AC2114" s="82"/>
      <c r="AD2114" s="82"/>
      <c r="AE2114" s="82"/>
      <c r="AF2114" s="82"/>
      <c r="AG2114" s="82"/>
      <c r="AH2114" s="82"/>
      <c r="AI2114" s="82"/>
      <c r="AJ2114" s="82"/>
      <c r="AK2114" s="82"/>
      <c r="AL2114" s="82"/>
      <c r="AM2114" s="82"/>
      <c r="AN2114" s="82"/>
      <c r="AO2114" s="82"/>
      <c r="AP2114" s="82"/>
      <c r="AQ2114" s="82"/>
      <c r="AR2114" s="82"/>
      <c r="AS2114" s="82"/>
      <c r="AT2114" s="82"/>
      <c r="AU2114" s="82"/>
    </row>
    <row r="2115" spans="1:47" s="47" customFormat="1">
      <c r="A2115" s="76"/>
      <c r="O2115" s="82"/>
      <c r="P2115" s="82"/>
      <c r="Q2115" s="82"/>
      <c r="R2115" s="82"/>
      <c r="S2115" s="82"/>
      <c r="T2115" s="82"/>
      <c r="U2115" s="82"/>
      <c r="V2115" s="82"/>
      <c r="W2115" s="82"/>
      <c r="X2115" s="82"/>
      <c r="Y2115" s="82"/>
      <c r="Z2115" s="82"/>
      <c r="AA2115" s="82"/>
      <c r="AB2115" s="82"/>
      <c r="AC2115" s="82"/>
      <c r="AD2115" s="82"/>
      <c r="AE2115" s="82"/>
      <c r="AF2115" s="82"/>
      <c r="AG2115" s="82"/>
      <c r="AH2115" s="82"/>
      <c r="AI2115" s="82"/>
      <c r="AJ2115" s="82"/>
      <c r="AK2115" s="82"/>
      <c r="AL2115" s="82"/>
      <c r="AM2115" s="82"/>
      <c r="AN2115" s="82"/>
      <c r="AO2115" s="82"/>
      <c r="AP2115" s="82"/>
      <c r="AQ2115" s="82"/>
      <c r="AR2115" s="82"/>
      <c r="AS2115" s="82"/>
      <c r="AT2115" s="82"/>
      <c r="AU2115" s="82"/>
    </row>
    <row r="2116" spans="1:47" s="47" customFormat="1">
      <c r="A2116" s="76"/>
      <c r="O2116" s="82"/>
      <c r="P2116" s="82"/>
      <c r="Q2116" s="82"/>
      <c r="R2116" s="82"/>
      <c r="S2116" s="82"/>
      <c r="T2116" s="82"/>
      <c r="U2116" s="82"/>
      <c r="V2116" s="82"/>
      <c r="W2116" s="82"/>
      <c r="X2116" s="82"/>
      <c r="Y2116" s="82"/>
      <c r="Z2116" s="82"/>
      <c r="AA2116" s="82"/>
      <c r="AB2116" s="82"/>
      <c r="AC2116" s="82"/>
      <c r="AD2116" s="82"/>
      <c r="AE2116" s="82"/>
      <c r="AF2116" s="82"/>
      <c r="AG2116" s="82"/>
      <c r="AH2116" s="82"/>
      <c r="AI2116" s="82"/>
      <c r="AJ2116" s="82"/>
      <c r="AK2116" s="82"/>
      <c r="AL2116" s="82"/>
      <c r="AM2116" s="82"/>
      <c r="AN2116" s="82"/>
      <c r="AO2116" s="82"/>
      <c r="AP2116" s="82"/>
      <c r="AQ2116" s="82"/>
      <c r="AR2116" s="82"/>
      <c r="AS2116" s="82"/>
      <c r="AT2116" s="82"/>
      <c r="AU2116" s="82"/>
    </row>
    <row r="2117" spans="1:47" s="47" customFormat="1">
      <c r="A2117" s="76"/>
      <c r="O2117" s="82"/>
      <c r="P2117" s="82"/>
      <c r="Q2117" s="82"/>
      <c r="R2117" s="82"/>
      <c r="S2117" s="82"/>
      <c r="T2117" s="82"/>
      <c r="U2117" s="82"/>
      <c r="V2117" s="82"/>
      <c r="W2117" s="82"/>
      <c r="X2117" s="82"/>
      <c r="Y2117" s="82"/>
      <c r="Z2117" s="82"/>
      <c r="AA2117" s="82"/>
      <c r="AB2117" s="82"/>
      <c r="AC2117" s="82"/>
      <c r="AD2117" s="82"/>
      <c r="AE2117" s="82"/>
      <c r="AF2117" s="82"/>
      <c r="AG2117" s="82"/>
      <c r="AH2117" s="82"/>
      <c r="AI2117" s="82"/>
      <c r="AJ2117" s="82"/>
      <c r="AK2117" s="82"/>
      <c r="AL2117" s="82"/>
      <c r="AM2117" s="82"/>
      <c r="AN2117" s="82"/>
      <c r="AO2117" s="82"/>
      <c r="AP2117" s="82"/>
      <c r="AQ2117" s="82"/>
      <c r="AR2117" s="82"/>
      <c r="AS2117" s="82"/>
      <c r="AT2117" s="82"/>
      <c r="AU2117" s="82"/>
    </row>
    <row r="2118" spans="1:47" s="47" customFormat="1">
      <c r="A2118" s="76"/>
      <c r="O2118" s="82"/>
      <c r="P2118" s="82"/>
      <c r="Q2118" s="82"/>
      <c r="R2118" s="82"/>
      <c r="S2118" s="82"/>
      <c r="T2118" s="82"/>
      <c r="U2118" s="82"/>
      <c r="V2118" s="82"/>
      <c r="W2118" s="82"/>
      <c r="X2118" s="82"/>
      <c r="Y2118" s="82"/>
      <c r="Z2118" s="82"/>
      <c r="AA2118" s="82"/>
      <c r="AB2118" s="82"/>
      <c r="AC2118" s="82"/>
      <c r="AD2118" s="82"/>
      <c r="AE2118" s="82"/>
      <c r="AF2118" s="82"/>
      <c r="AG2118" s="82"/>
      <c r="AH2118" s="82"/>
      <c r="AI2118" s="82"/>
      <c r="AJ2118" s="82"/>
      <c r="AK2118" s="82"/>
      <c r="AL2118" s="82"/>
      <c r="AM2118" s="82"/>
      <c r="AN2118" s="82"/>
      <c r="AO2118" s="82"/>
      <c r="AP2118" s="82"/>
      <c r="AQ2118" s="82"/>
      <c r="AR2118" s="82"/>
      <c r="AS2118" s="82"/>
      <c r="AT2118" s="82"/>
      <c r="AU2118" s="82"/>
    </row>
    <row r="2119" spans="1:47" s="47" customFormat="1">
      <c r="A2119" s="76"/>
      <c r="O2119" s="82"/>
      <c r="P2119" s="82"/>
      <c r="Q2119" s="82"/>
      <c r="R2119" s="82"/>
      <c r="S2119" s="82"/>
      <c r="T2119" s="82"/>
      <c r="U2119" s="82"/>
      <c r="V2119" s="82"/>
      <c r="W2119" s="82"/>
      <c r="X2119" s="82"/>
      <c r="Y2119" s="82"/>
      <c r="Z2119" s="82"/>
      <c r="AA2119" s="82"/>
      <c r="AB2119" s="82"/>
      <c r="AC2119" s="82"/>
      <c r="AD2119" s="82"/>
      <c r="AE2119" s="82"/>
      <c r="AF2119" s="82"/>
      <c r="AG2119" s="82"/>
      <c r="AH2119" s="82"/>
      <c r="AI2119" s="82"/>
      <c r="AJ2119" s="82"/>
      <c r="AK2119" s="82"/>
      <c r="AL2119" s="82"/>
      <c r="AM2119" s="82"/>
      <c r="AN2119" s="82"/>
      <c r="AO2119" s="82"/>
      <c r="AP2119" s="82"/>
      <c r="AQ2119" s="82"/>
      <c r="AR2119" s="82"/>
      <c r="AS2119" s="82"/>
      <c r="AT2119" s="82"/>
      <c r="AU2119" s="82"/>
    </row>
    <row r="2120" spans="1:47" s="47" customFormat="1">
      <c r="A2120" s="76"/>
      <c r="O2120" s="82"/>
      <c r="P2120" s="82"/>
      <c r="Q2120" s="82"/>
      <c r="R2120" s="82"/>
      <c r="S2120" s="82"/>
      <c r="T2120" s="82"/>
      <c r="U2120" s="82"/>
      <c r="V2120" s="82"/>
      <c r="W2120" s="82"/>
      <c r="X2120" s="82"/>
      <c r="Y2120" s="82"/>
      <c r="Z2120" s="82"/>
      <c r="AA2120" s="82"/>
      <c r="AB2120" s="82"/>
      <c r="AC2120" s="82"/>
      <c r="AD2120" s="82"/>
      <c r="AE2120" s="82"/>
      <c r="AF2120" s="82"/>
      <c r="AG2120" s="82"/>
      <c r="AH2120" s="82"/>
      <c r="AI2120" s="82"/>
      <c r="AJ2120" s="82"/>
      <c r="AK2120" s="82"/>
      <c r="AL2120" s="82"/>
      <c r="AM2120" s="82"/>
      <c r="AN2120" s="82"/>
      <c r="AO2120" s="82"/>
      <c r="AP2120" s="82"/>
      <c r="AQ2120" s="82"/>
      <c r="AR2120" s="82"/>
      <c r="AS2120" s="82"/>
      <c r="AT2120" s="82"/>
      <c r="AU2120" s="82"/>
    </row>
    <row r="2121" spans="1:47" s="47" customFormat="1">
      <c r="A2121" s="76"/>
      <c r="O2121" s="82"/>
      <c r="P2121" s="82"/>
      <c r="Q2121" s="82"/>
      <c r="R2121" s="82"/>
      <c r="S2121" s="82"/>
      <c r="T2121" s="82"/>
      <c r="U2121" s="82"/>
      <c r="V2121" s="82"/>
      <c r="W2121" s="82"/>
      <c r="X2121" s="82"/>
      <c r="Y2121" s="82"/>
      <c r="Z2121" s="82"/>
      <c r="AA2121" s="82"/>
      <c r="AB2121" s="82"/>
      <c r="AC2121" s="82"/>
      <c r="AD2121" s="82"/>
      <c r="AE2121" s="82"/>
      <c r="AF2121" s="82"/>
      <c r="AG2121" s="82"/>
      <c r="AH2121" s="82"/>
      <c r="AI2121" s="82"/>
      <c r="AJ2121" s="82"/>
      <c r="AK2121" s="82"/>
      <c r="AL2121" s="82"/>
      <c r="AM2121" s="82"/>
      <c r="AN2121" s="82"/>
      <c r="AO2121" s="82"/>
      <c r="AP2121" s="82"/>
      <c r="AQ2121" s="82"/>
      <c r="AR2121" s="82"/>
      <c r="AS2121" s="82"/>
      <c r="AT2121" s="82"/>
      <c r="AU2121" s="82"/>
    </row>
    <row r="2122" spans="1:47" s="47" customFormat="1">
      <c r="A2122" s="76"/>
      <c r="O2122" s="82"/>
      <c r="P2122" s="82"/>
      <c r="Q2122" s="82"/>
      <c r="R2122" s="82"/>
      <c r="S2122" s="82"/>
      <c r="T2122" s="82"/>
      <c r="U2122" s="82"/>
      <c r="V2122" s="82"/>
      <c r="W2122" s="82"/>
      <c r="X2122" s="82"/>
      <c r="Y2122" s="82"/>
      <c r="Z2122" s="82"/>
      <c r="AA2122" s="82"/>
      <c r="AB2122" s="82"/>
      <c r="AC2122" s="82"/>
      <c r="AD2122" s="82"/>
      <c r="AE2122" s="82"/>
      <c r="AF2122" s="82"/>
      <c r="AG2122" s="82"/>
      <c r="AH2122" s="82"/>
      <c r="AI2122" s="82"/>
      <c r="AJ2122" s="82"/>
      <c r="AK2122" s="82"/>
      <c r="AL2122" s="82"/>
      <c r="AM2122" s="82"/>
      <c r="AN2122" s="82"/>
      <c r="AO2122" s="82"/>
      <c r="AP2122" s="82"/>
      <c r="AQ2122" s="82"/>
      <c r="AR2122" s="82"/>
      <c r="AS2122" s="82"/>
      <c r="AT2122" s="82"/>
      <c r="AU2122" s="82"/>
    </row>
    <row r="2123" spans="1:47" s="47" customFormat="1">
      <c r="A2123" s="76"/>
      <c r="O2123" s="82"/>
      <c r="P2123" s="82"/>
      <c r="Q2123" s="82"/>
      <c r="R2123" s="82"/>
      <c r="S2123" s="82"/>
      <c r="T2123" s="82"/>
      <c r="U2123" s="82"/>
      <c r="V2123" s="82"/>
      <c r="W2123" s="82"/>
      <c r="X2123" s="82"/>
      <c r="Y2123" s="82"/>
      <c r="Z2123" s="82"/>
      <c r="AA2123" s="82"/>
      <c r="AB2123" s="82"/>
      <c r="AC2123" s="82"/>
      <c r="AD2123" s="82"/>
      <c r="AE2123" s="82"/>
      <c r="AF2123" s="82"/>
      <c r="AG2123" s="82"/>
      <c r="AH2123" s="82"/>
      <c r="AI2123" s="82"/>
      <c r="AJ2123" s="82"/>
      <c r="AK2123" s="82"/>
      <c r="AL2123" s="82"/>
      <c r="AM2123" s="82"/>
      <c r="AN2123" s="82"/>
      <c r="AO2123" s="82"/>
      <c r="AP2123" s="82"/>
      <c r="AQ2123" s="82"/>
      <c r="AR2123" s="82"/>
      <c r="AS2123" s="82"/>
      <c r="AT2123" s="82"/>
      <c r="AU2123" s="82"/>
    </row>
    <row r="2124" spans="1:47" s="47" customFormat="1">
      <c r="A2124" s="76"/>
      <c r="O2124" s="82"/>
      <c r="P2124" s="82"/>
      <c r="Q2124" s="82"/>
      <c r="R2124" s="82"/>
      <c r="S2124" s="82"/>
      <c r="T2124" s="82"/>
      <c r="U2124" s="82"/>
      <c r="V2124" s="82"/>
      <c r="W2124" s="82"/>
      <c r="X2124" s="82"/>
      <c r="Y2124" s="82"/>
      <c r="Z2124" s="82"/>
      <c r="AA2124" s="82"/>
      <c r="AB2124" s="82"/>
      <c r="AC2124" s="82"/>
      <c r="AD2124" s="82"/>
      <c r="AE2124" s="82"/>
      <c r="AF2124" s="82"/>
      <c r="AG2124" s="82"/>
      <c r="AH2124" s="82"/>
      <c r="AI2124" s="82"/>
      <c r="AJ2124" s="82"/>
      <c r="AK2124" s="82"/>
      <c r="AL2124" s="82"/>
      <c r="AM2124" s="82"/>
      <c r="AN2124" s="82"/>
      <c r="AO2124" s="82"/>
      <c r="AP2124" s="82"/>
      <c r="AQ2124" s="82"/>
      <c r="AR2124" s="82"/>
      <c r="AS2124" s="82"/>
      <c r="AT2124" s="82"/>
      <c r="AU2124" s="82"/>
    </row>
    <row r="2125" spans="1:47" s="47" customFormat="1">
      <c r="A2125" s="76"/>
      <c r="O2125" s="82"/>
      <c r="P2125" s="82"/>
      <c r="Q2125" s="82"/>
      <c r="R2125" s="82"/>
      <c r="S2125" s="82"/>
      <c r="T2125" s="82"/>
      <c r="U2125" s="82"/>
      <c r="V2125" s="82"/>
      <c r="W2125" s="82"/>
      <c r="X2125" s="82"/>
      <c r="Y2125" s="82"/>
      <c r="Z2125" s="82"/>
      <c r="AA2125" s="82"/>
      <c r="AB2125" s="82"/>
      <c r="AC2125" s="82"/>
      <c r="AD2125" s="82"/>
      <c r="AE2125" s="82"/>
      <c r="AF2125" s="82"/>
      <c r="AG2125" s="82"/>
      <c r="AH2125" s="82"/>
      <c r="AI2125" s="82"/>
      <c r="AJ2125" s="82"/>
      <c r="AK2125" s="82"/>
      <c r="AL2125" s="82"/>
      <c r="AM2125" s="82"/>
      <c r="AN2125" s="82"/>
      <c r="AO2125" s="82"/>
      <c r="AP2125" s="82"/>
      <c r="AQ2125" s="82"/>
      <c r="AR2125" s="82"/>
      <c r="AS2125" s="82"/>
      <c r="AT2125" s="82"/>
      <c r="AU2125" s="82"/>
    </row>
    <row r="2126" spans="1:47" s="47" customFormat="1">
      <c r="A2126" s="76"/>
      <c r="O2126" s="82"/>
      <c r="P2126" s="82"/>
      <c r="Q2126" s="82"/>
      <c r="R2126" s="82"/>
      <c r="S2126" s="82"/>
      <c r="T2126" s="82"/>
      <c r="U2126" s="82"/>
      <c r="V2126" s="82"/>
      <c r="W2126" s="82"/>
      <c r="X2126" s="82"/>
      <c r="Y2126" s="82"/>
      <c r="Z2126" s="82"/>
      <c r="AA2126" s="82"/>
      <c r="AB2126" s="82"/>
      <c r="AC2126" s="82"/>
      <c r="AD2126" s="82"/>
      <c r="AE2126" s="82"/>
      <c r="AF2126" s="82"/>
      <c r="AG2126" s="82"/>
      <c r="AH2126" s="82"/>
      <c r="AI2126" s="82"/>
      <c r="AJ2126" s="82"/>
      <c r="AK2126" s="82"/>
      <c r="AL2126" s="82"/>
      <c r="AM2126" s="82"/>
      <c r="AN2126" s="82"/>
      <c r="AO2126" s="82"/>
      <c r="AP2126" s="82"/>
      <c r="AQ2126" s="82"/>
      <c r="AR2126" s="82"/>
      <c r="AS2126" s="82"/>
      <c r="AT2126" s="82"/>
      <c r="AU2126" s="82"/>
    </row>
    <row r="2127" spans="1:47" s="47" customFormat="1">
      <c r="A2127" s="76"/>
      <c r="O2127" s="82"/>
      <c r="P2127" s="82"/>
      <c r="Q2127" s="82"/>
      <c r="R2127" s="82"/>
      <c r="S2127" s="82"/>
      <c r="T2127" s="82"/>
      <c r="U2127" s="82"/>
      <c r="V2127" s="82"/>
      <c r="W2127" s="82"/>
      <c r="X2127" s="82"/>
      <c r="Y2127" s="82"/>
      <c r="Z2127" s="82"/>
      <c r="AA2127" s="82"/>
      <c r="AB2127" s="82"/>
      <c r="AC2127" s="82"/>
      <c r="AD2127" s="82"/>
      <c r="AE2127" s="82"/>
      <c r="AF2127" s="82"/>
      <c r="AG2127" s="82"/>
      <c r="AH2127" s="82"/>
      <c r="AI2127" s="82"/>
      <c r="AJ2127" s="82"/>
      <c r="AK2127" s="82"/>
      <c r="AL2127" s="82"/>
      <c r="AM2127" s="82"/>
      <c r="AN2127" s="82"/>
      <c r="AO2127" s="82"/>
      <c r="AP2127" s="82"/>
      <c r="AQ2127" s="82"/>
      <c r="AR2127" s="82"/>
      <c r="AS2127" s="82"/>
      <c r="AT2127" s="82"/>
      <c r="AU2127" s="82"/>
    </row>
    <row r="2128" spans="1:47" s="47" customFormat="1">
      <c r="A2128" s="76"/>
      <c r="O2128" s="82"/>
      <c r="P2128" s="82"/>
      <c r="Q2128" s="82"/>
      <c r="R2128" s="82"/>
      <c r="S2128" s="82"/>
      <c r="T2128" s="82"/>
      <c r="U2128" s="82"/>
      <c r="V2128" s="82"/>
      <c r="W2128" s="82"/>
      <c r="X2128" s="82"/>
      <c r="Y2128" s="82"/>
      <c r="Z2128" s="82"/>
      <c r="AA2128" s="82"/>
      <c r="AB2128" s="82"/>
      <c r="AC2128" s="82"/>
      <c r="AD2128" s="82"/>
      <c r="AE2128" s="82"/>
      <c r="AF2128" s="82"/>
      <c r="AG2128" s="82"/>
      <c r="AH2128" s="82"/>
      <c r="AI2128" s="82"/>
      <c r="AJ2128" s="82"/>
      <c r="AK2128" s="82"/>
      <c r="AL2128" s="82"/>
      <c r="AM2128" s="82"/>
      <c r="AN2128" s="82"/>
      <c r="AO2128" s="82"/>
      <c r="AP2128" s="82"/>
      <c r="AQ2128" s="82"/>
      <c r="AR2128" s="82"/>
      <c r="AS2128" s="82"/>
      <c r="AT2128" s="82"/>
      <c r="AU2128" s="82"/>
    </row>
    <row r="2129" spans="1:47" s="47" customFormat="1">
      <c r="A2129" s="76"/>
      <c r="O2129" s="82"/>
      <c r="P2129" s="82"/>
      <c r="Q2129" s="82"/>
      <c r="R2129" s="82"/>
      <c r="S2129" s="82"/>
      <c r="T2129" s="82"/>
      <c r="U2129" s="82"/>
      <c r="V2129" s="82"/>
      <c r="W2129" s="82"/>
      <c r="X2129" s="82"/>
      <c r="Y2129" s="82"/>
      <c r="Z2129" s="82"/>
      <c r="AA2129" s="82"/>
      <c r="AB2129" s="82"/>
      <c r="AC2129" s="82"/>
      <c r="AD2129" s="82"/>
      <c r="AE2129" s="82"/>
      <c r="AF2129" s="82"/>
      <c r="AG2129" s="82"/>
      <c r="AH2129" s="82"/>
      <c r="AI2129" s="82"/>
      <c r="AJ2129" s="82"/>
      <c r="AK2129" s="82"/>
      <c r="AL2129" s="82"/>
      <c r="AM2129" s="82"/>
      <c r="AN2129" s="82"/>
      <c r="AO2129" s="82"/>
      <c r="AP2129" s="82"/>
      <c r="AQ2129" s="82"/>
      <c r="AR2129" s="82"/>
      <c r="AS2129" s="82"/>
      <c r="AT2129" s="82"/>
      <c r="AU2129" s="82"/>
    </row>
    <row r="2130" spans="1:47" s="47" customFormat="1">
      <c r="A2130" s="76"/>
      <c r="O2130" s="82"/>
      <c r="P2130" s="82"/>
      <c r="Q2130" s="82"/>
      <c r="R2130" s="82"/>
      <c r="S2130" s="82"/>
      <c r="T2130" s="82"/>
      <c r="U2130" s="82"/>
      <c r="V2130" s="82"/>
      <c r="W2130" s="82"/>
      <c r="X2130" s="82"/>
      <c r="Y2130" s="82"/>
      <c r="Z2130" s="82"/>
      <c r="AA2130" s="82"/>
      <c r="AB2130" s="82"/>
      <c r="AC2130" s="82"/>
      <c r="AD2130" s="82"/>
      <c r="AE2130" s="82"/>
      <c r="AF2130" s="82"/>
      <c r="AG2130" s="82"/>
      <c r="AH2130" s="82"/>
      <c r="AI2130" s="82"/>
      <c r="AJ2130" s="82"/>
      <c r="AK2130" s="82"/>
      <c r="AL2130" s="82"/>
      <c r="AM2130" s="82"/>
      <c r="AN2130" s="82"/>
      <c r="AO2130" s="82"/>
      <c r="AP2130" s="82"/>
      <c r="AQ2130" s="82"/>
      <c r="AR2130" s="82"/>
      <c r="AS2130" s="82"/>
      <c r="AT2130" s="82"/>
      <c r="AU2130" s="82"/>
    </row>
    <row r="2131" spans="1:47" s="47" customFormat="1">
      <c r="A2131" s="76"/>
      <c r="O2131" s="82"/>
      <c r="P2131" s="82"/>
      <c r="Q2131" s="82"/>
      <c r="R2131" s="82"/>
      <c r="S2131" s="82"/>
      <c r="T2131" s="82"/>
      <c r="U2131" s="82"/>
      <c r="V2131" s="82"/>
      <c r="W2131" s="82"/>
      <c r="X2131" s="82"/>
      <c r="Y2131" s="82"/>
      <c r="Z2131" s="82"/>
      <c r="AA2131" s="82"/>
      <c r="AB2131" s="82"/>
      <c r="AC2131" s="82"/>
      <c r="AD2131" s="82"/>
      <c r="AE2131" s="82"/>
      <c r="AF2131" s="82"/>
      <c r="AG2131" s="82"/>
      <c r="AH2131" s="82"/>
      <c r="AI2131" s="82"/>
      <c r="AJ2131" s="82"/>
      <c r="AK2131" s="82"/>
      <c r="AL2131" s="82"/>
      <c r="AM2131" s="82"/>
      <c r="AN2131" s="82"/>
      <c r="AO2131" s="82"/>
      <c r="AP2131" s="82"/>
      <c r="AQ2131" s="82"/>
      <c r="AR2131" s="82"/>
      <c r="AS2131" s="82"/>
      <c r="AT2131" s="82"/>
      <c r="AU2131" s="82"/>
    </row>
    <row r="2132" spans="1:47" s="47" customFormat="1">
      <c r="A2132" s="76"/>
      <c r="O2132" s="82"/>
      <c r="P2132" s="82"/>
      <c r="Q2132" s="82"/>
      <c r="R2132" s="82"/>
      <c r="S2132" s="82"/>
      <c r="T2132" s="82"/>
      <c r="U2132" s="82"/>
      <c r="V2132" s="82"/>
      <c r="W2132" s="82"/>
      <c r="X2132" s="82"/>
      <c r="Y2132" s="82"/>
      <c r="Z2132" s="82"/>
      <c r="AA2132" s="82"/>
      <c r="AB2132" s="82"/>
      <c r="AC2132" s="82"/>
      <c r="AD2132" s="82"/>
      <c r="AE2132" s="82"/>
      <c r="AF2132" s="82"/>
      <c r="AG2132" s="82"/>
      <c r="AH2132" s="82"/>
      <c r="AI2132" s="82"/>
      <c r="AJ2132" s="82"/>
      <c r="AK2132" s="82"/>
      <c r="AL2132" s="82"/>
      <c r="AM2132" s="82"/>
      <c r="AN2132" s="82"/>
      <c r="AO2132" s="82"/>
      <c r="AP2132" s="82"/>
      <c r="AQ2132" s="82"/>
      <c r="AR2132" s="82"/>
      <c r="AS2132" s="82"/>
      <c r="AT2132" s="82"/>
      <c r="AU2132" s="82"/>
    </row>
    <row r="2133" spans="1:47" s="47" customFormat="1">
      <c r="A2133" s="76"/>
      <c r="O2133" s="82"/>
      <c r="P2133" s="82"/>
      <c r="Q2133" s="82"/>
      <c r="R2133" s="82"/>
      <c r="S2133" s="82"/>
      <c r="T2133" s="82"/>
      <c r="U2133" s="82"/>
      <c r="V2133" s="82"/>
      <c r="W2133" s="82"/>
      <c r="X2133" s="82"/>
      <c r="Y2133" s="82"/>
      <c r="Z2133" s="82"/>
      <c r="AA2133" s="82"/>
      <c r="AB2133" s="82"/>
      <c r="AC2133" s="82"/>
      <c r="AD2133" s="82"/>
      <c r="AE2133" s="82"/>
      <c r="AF2133" s="82"/>
      <c r="AG2133" s="82"/>
      <c r="AH2133" s="82"/>
      <c r="AI2133" s="82"/>
      <c r="AJ2133" s="82"/>
      <c r="AK2133" s="82"/>
      <c r="AL2133" s="82"/>
      <c r="AM2133" s="82"/>
      <c r="AN2133" s="82"/>
      <c r="AO2133" s="82"/>
      <c r="AP2133" s="82"/>
      <c r="AQ2133" s="82"/>
      <c r="AR2133" s="82"/>
      <c r="AS2133" s="82"/>
      <c r="AT2133" s="82"/>
      <c r="AU2133" s="82"/>
    </row>
    <row r="2134" spans="1:47" s="47" customFormat="1">
      <c r="A2134" s="76"/>
      <c r="O2134" s="82"/>
      <c r="P2134" s="82"/>
      <c r="Q2134" s="82"/>
      <c r="R2134" s="82"/>
      <c r="S2134" s="82"/>
      <c r="T2134" s="82"/>
      <c r="U2134" s="82"/>
      <c r="V2134" s="82"/>
      <c r="W2134" s="82"/>
      <c r="X2134" s="82"/>
      <c r="Y2134" s="82"/>
      <c r="Z2134" s="82"/>
      <c r="AA2134" s="82"/>
      <c r="AB2134" s="82"/>
      <c r="AC2134" s="82"/>
      <c r="AD2134" s="82"/>
      <c r="AE2134" s="82"/>
      <c r="AF2134" s="82"/>
      <c r="AG2134" s="82"/>
      <c r="AH2134" s="82"/>
      <c r="AI2134" s="82"/>
      <c r="AJ2134" s="82"/>
      <c r="AK2134" s="82"/>
      <c r="AL2134" s="82"/>
      <c r="AM2134" s="82"/>
      <c r="AN2134" s="82"/>
      <c r="AO2134" s="82"/>
      <c r="AP2134" s="82"/>
      <c r="AQ2134" s="82"/>
      <c r="AR2134" s="82"/>
      <c r="AS2134" s="82"/>
      <c r="AT2134" s="82"/>
      <c r="AU2134" s="82"/>
    </row>
    <row r="2135" spans="1:47" s="47" customFormat="1">
      <c r="A2135" s="76"/>
      <c r="O2135" s="82"/>
      <c r="P2135" s="82"/>
      <c r="Q2135" s="82"/>
      <c r="R2135" s="82"/>
      <c r="S2135" s="82"/>
      <c r="T2135" s="82"/>
      <c r="U2135" s="82"/>
      <c r="V2135" s="82"/>
      <c r="W2135" s="82"/>
      <c r="X2135" s="82"/>
      <c r="Y2135" s="82"/>
      <c r="Z2135" s="82"/>
      <c r="AA2135" s="82"/>
      <c r="AB2135" s="82"/>
      <c r="AC2135" s="82"/>
      <c r="AD2135" s="82"/>
      <c r="AE2135" s="82"/>
      <c r="AF2135" s="82"/>
      <c r="AG2135" s="82"/>
      <c r="AH2135" s="82"/>
      <c r="AI2135" s="82"/>
      <c r="AJ2135" s="82"/>
      <c r="AK2135" s="82"/>
      <c r="AL2135" s="82"/>
      <c r="AM2135" s="82"/>
      <c r="AN2135" s="82"/>
      <c r="AO2135" s="82"/>
      <c r="AP2135" s="82"/>
      <c r="AQ2135" s="82"/>
      <c r="AR2135" s="82"/>
      <c r="AS2135" s="82"/>
      <c r="AT2135" s="82"/>
      <c r="AU2135" s="82"/>
    </row>
    <row r="2136" spans="1:47" s="47" customFormat="1">
      <c r="A2136" s="76"/>
      <c r="O2136" s="82"/>
      <c r="P2136" s="82"/>
      <c r="Q2136" s="82"/>
      <c r="R2136" s="82"/>
      <c r="S2136" s="82"/>
      <c r="T2136" s="82"/>
      <c r="U2136" s="82"/>
      <c r="V2136" s="82"/>
      <c r="W2136" s="82"/>
      <c r="X2136" s="82"/>
      <c r="Y2136" s="82"/>
      <c r="Z2136" s="82"/>
      <c r="AA2136" s="82"/>
      <c r="AB2136" s="82"/>
      <c r="AC2136" s="82"/>
      <c r="AD2136" s="82"/>
      <c r="AE2136" s="82"/>
      <c r="AF2136" s="82"/>
      <c r="AG2136" s="82"/>
      <c r="AH2136" s="82"/>
      <c r="AI2136" s="82"/>
      <c r="AJ2136" s="82"/>
      <c r="AK2136" s="82"/>
      <c r="AL2136" s="82"/>
      <c r="AM2136" s="82"/>
      <c r="AN2136" s="82"/>
      <c r="AO2136" s="82"/>
      <c r="AP2136" s="82"/>
      <c r="AQ2136" s="82"/>
      <c r="AR2136" s="82"/>
      <c r="AS2136" s="82"/>
      <c r="AT2136" s="82"/>
      <c r="AU2136" s="82"/>
    </row>
    <row r="2137" spans="1:47" s="47" customFormat="1">
      <c r="A2137" s="76"/>
      <c r="O2137" s="82"/>
      <c r="P2137" s="82"/>
      <c r="Q2137" s="82"/>
      <c r="R2137" s="82"/>
      <c r="S2137" s="82"/>
      <c r="T2137" s="82"/>
      <c r="U2137" s="82"/>
      <c r="V2137" s="82"/>
      <c r="W2137" s="82"/>
      <c r="X2137" s="82"/>
      <c r="Y2137" s="82"/>
      <c r="Z2137" s="82"/>
      <c r="AA2137" s="82"/>
      <c r="AB2137" s="82"/>
      <c r="AC2137" s="82"/>
      <c r="AD2137" s="82"/>
      <c r="AE2137" s="82"/>
      <c r="AF2137" s="82"/>
      <c r="AG2137" s="82"/>
      <c r="AH2137" s="82"/>
      <c r="AI2137" s="82"/>
      <c r="AJ2137" s="82"/>
      <c r="AK2137" s="82"/>
      <c r="AL2137" s="82"/>
      <c r="AM2137" s="82"/>
      <c r="AN2137" s="82"/>
      <c r="AO2137" s="82"/>
      <c r="AP2137" s="82"/>
      <c r="AQ2137" s="82"/>
      <c r="AR2137" s="82"/>
      <c r="AS2137" s="82"/>
      <c r="AT2137" s="82"/>
      <c r="AU2137" s="82"/>
    </row>
    <row r="2138" spans="1:47" s="47" customFormat="1">
      <c r="A2138" s="76"/>
      <c r="O2138" s="82"/>
      <c r="P2138" s="82"/>
      <c r="Q2138" s="82"/>
      <c r="R2138" s="82"/>
      <c r="S2138" s="82"/>
      <c r="T2138" s="82"/>
      <c r="U2138" s="82"/>
      <c r="V2138" s="82"/>
      <c r="W2138" s="82"/>
      <c r="X2138" s="82"/>
      <c r="Y2138" s="82"/>
      <c r="Z2138" s="82"/>
      <c r="AA2138" s="82"/>
      <c r="AB2138" s="82"/>
      <c r="AC2138" s="82"/>
      <c r="AD2138" s="82"/>
      <c r="AE2138" s="82"/>
      <c r="AF2138" s="82"/>
      <c r="AG2138" s="82"/>
      <c r="AH2138" s="82"/>
      <c r="AI2138" s="82"/>
      <c r="AJ2138" s="82"/>
      <c r="AK2138" s="82"/>
      <c r="AL2138" s="82"/>
      <c r="AM2138" s="82"/>
      <c r="AN2138" s="82"/>
      <c r="AO2138" s="82"/>
      <c r="AP2138" s="82"/>
      <c r="AQ2138" s="82"/>
      <c r="AR2138" s="82"/>
      <c r="AS2138" s="82"/>
      <c r="AT2138" s="82"/>
      <c r="AU2138" s="82"/>
    </row>
    <row r="2139" spans="1:47" s="47" customFormat="1">
      <c r="A2139" s="76"/>
      <c r="O2139" s="82"/>
      <c r="P2139" s="82"/>
      <c r="Q2139" s="82"/>
      <c r="R2139" s="82"/>
      <c r="S2139" s="82"/>
      <c r="T2139" s="82"/>
      <c r="U2139" s="82"/>
      <c r="V2139" s="82"/>
      <c r="W2139" s="82"/>
      <c r="X2139" s="82"/>
      <c r="Y2139" s="82"/>
      <c r="Z2139" s="82"/>
      <c r="AA2139" s="82"/>
      <c r="AB2139" s="82"/>
      <c r="AC2139" s="82"/>
      <c r="AD2139" s="82"/>
      <c r="AE2139" s="82"/>
      <c r="AF2139" s="82"/>
      <c r="AG2139" s="82"/>
      <c r="AH2139" s="82"/>
      <c r="AI2139" s="82"/>
      <c r="AJ2139" s="82"/>
      <c r="AK2139" s="82"/>
      <c r="AL2139" s="82"/>
      <c r="AM2139" s="82"/>
      <c r="AN2139" s="82"/>
      <c r="AO2139" s="82"/>
      <c r="AP2139" s="82"/>
      <c r="AQ2139" s="82"/>
      <c r="AR2139" s="82"/>
      <c r="AS2139" s="82"/>
      <c r="AT2139" s="82"/>
      <c r="AU2139" s="82"/>
    </row>
    <row r="2140" spans="1:47" s="47" customFormat="1">
      <c r="A2140" s="76"/>
      <c r="O2140" s="82"/>
      <c r="P2140" s="82"/>
      <c r="Q2140" s="82"/>
      <c r="R2140" s="82"/>
      <c r="S2140" s="82"/>
      <c r="T2140" s="82"/>
      <c r="U2140" s="82"/>
      <c r="V2140" s="82"/>
      <c r="W2140" s="82"/>
      <c r="X2140" s="82"/>
      <c r="Y2140" s="82"/>
      <c r="Z2140" s="82"/>
      <c r="AA2140" s="82"/>
      <c r="AB2140" s="82"/>
      <c r="AC2140" s="82"/>
      <c r="AD2140" s="82"/>
      <c r="AE2140" s="82"/>
      <c r="AF2140" s="82"/>
      <c r="AG2140" s="82"/>
      <c r="AH2140" s="82"/>
      <c r="AI2140" s="82"/>
      <c r="AJ2140" s="82"/>
      <c r="AK2140" s="82"/>
      <c r="AL2140" s="82"/>
      <c r="AM2140" s="82"/>
      <c r="AN2140" s="82"/>
      <c r="AO2140" s="82"/>
      <c r="AP2140" s="82"/>
      <c r="AQ2140" s="82"/>
      <c r="AR2140" s="82"/>
      <c r="AS2140" s="82"/>
      <c r="AT2140" s="82"/>
      <c r="AU2140" s="82"/>
    </row>
    <row r="2141" spans="1:47" s="47" customFormat="1">
      <c r="A2141" s="76"/>
      <c r="O2141" s="82"/>
      <c r="P2141" s="82"/>
      <c r="Q2141" s="82"/>
      <c r="R2141" s="82"/>
      <c r="S2141" s="82"/>
      <c r="T2141" s="82"/>
      <c r="U2141" s="82"/>
      <c r="V2141" s="82"/>
      <c r="W2141" s="82"/>
      <c r="X2141" s="82"/>
      <c r="Y2141" s="82"/>
      <c r="Z2141" s="82"/>
      <c r="AA2141" s="82"/>
      <c r="AB2141" s="82"/>
      <c r="AC2141" s="82"/>
      <c r="AD2141" s="82"/>
      <c r="AE2141" s="82"/>
      <c r="AF2141" s="82"/>
      <c r="AG2141" s="82"/>
      <c r="AH2141" s="82"/>
      <c r="AI2141" s="82"/>
      <c r="AJ2141" s="82"/>
      <c r="AK2141" s="82"/>
      <c r="AL2141" s="82"/>
      <c r="AM2141" s="82"/>
      <c r="AN2141" s="82"/>
      <c r="AO2141" s="82"/>
      <c r="AP2141" s="82"/>
      <c r="AQ2141" s="82"/>
      <c r="AR2141" s="82"/>
      <c r="AS2141" s="82"/>
      <c r="AT2141" s="82"/>
      <c r="AU2141" s="82"/>
    </row>
    <row r="2142" spans="1:47" s="47" customFormat="1">
      <c r="A2142" s="76"/>
      <c r="O2142" s="82"/>
      <c r="P2142" s="82"/>
      <c r="Q2142" s="82"/>
      <c r="R2142" s="82"/>
      <c r="S2142" s="82"/>
      <c r="T2142" s="82"/>
      <c r="U2142" s="82"/>
      <c r="V2142" s="82"/>
      <c r="W2142" s="82"/>
      <c r="X2142" s="82"/>
      <c r="Y2142" s="82"/>
      <c r="Z2142" s="82"/>
      <c r="AA2142" s="82"/>
      <c r="AB2142" s="82"/>
      <c r="AC2142" s="82"/>
      <c r="AD2142" s="82"/>
      <c r="AE2142" s="82"/>
      <c r="AF2142" s="82"/>
      <c r="AG2142" s="82"/>
      <c r="AH2142" s="82"/>
      <c r="AI2142" s="82"/>
      <c r="AJ2142" s="82"/>
      <c r="AK2142" s="82"/>
      <c r="AL2142" s="82"/>
      <c r="AM2142" s="82"/>
      <c r="AN2142" s="82"/>
      <c r="AO2142" s="82"/>
      <c r="AP2142" s="82"/>
      <c r="AQ2142" s="82"/>
      <c r="AR2142" s="82"/>
      <c r="AS2142" s="82"/>
      <c r="AT2142" s="82"/>
      <c r="AU2142" s="82"/>
    </row>
    <row r="2143" spans="1:47" s="47" customFormat="1">
      <c r="A2143" s="76"/>
      <c r="O2143" s="82"/>
      <c r="P2143" s="82"/>
      <c r="Q2143" s="82"/>
      <c r="R2143" s="82"/>
      <c r="S2143" s="82"/>
      <c r="T2143" s="82"/>
      <c r="U2143" s="82"/>
      <c r="V2143" s="82"/>
      <c r="W2143" s="82"/>
      <c r="X2143" s="82"/>
      <c r="Y2143" s="82"/>
      <c r="Z2143" s="82"/>
      <c r="AA2143" s="82"/>
      <c r="AB2143" s="82"/>
      <c r="AC2143" s="82"/>
      <c r="AD2143" s="82"/>
      <c r="AE2143" s="82"/>
      <c r="AF2143" s="82"/>
      <c r="AG2143" s="82"/>
      <c r="AH2143" s="82"/>
      <c r="AI2143" s="82"/>
      <c r="AJ2143" s="82"/>
      <c r="AK2143" s="82"/>
      <c r="AL2143" s="82"/>
      <c r="AM2143" s="82"/>
      <c r="AN2143" s="82"/>
      <c r="AO2143" s="82"/>
      <c r="AP2143" s="82"/>
      <c r="AQ2143" s="82"/>
      <c r="AR2143" s="82"/>
      <c r="AS2143" s="82"/>
      <c r="AT2143" s="82"/>
      <c r="AU2143" s="82"/>
    </row>
    <row r="2144" spans="1:47" s="47" customFormat="1">
      <c r="A2144" s="76"/>
      <c r="O2144" s="82"/>
      <c r="P2144" s="82"/>
      <c r="Q2144" s="82"/>
      <c r="R2144" s="82"/>
      <c r="S2144" s="82"/>
      <c r="T2144" s="82"/>
      <c r="U2144" s="82"/>
      <c r="V2144" s="82"/>
      <c r="W2144" s="82"/>
      <c r="X2144" s="82"/>
      <c r="Y2144" s="82"/>
      <c r="Z2144" s="82"/>
      <c r="AA2144" s="82"/>
      <c r="AB2144" s="82"/>
      <c r="AC2144" s="82"/>
      <c r="AD2144" s="82"/>
      <c r="AE2144" s="82"/>
      <c r="AF2144" s="82"/>
      <c r="AG2144" s="82"/>
      <c r="AH2144" s="82"/>
      <c r="AI2144" s="82"/>
      <c r="AJ2144" s="82"/>
      <c r="AK2144" s="82"/>
      <c r="AL2144" s="82"/>
      <c r="AM2144" s="82"/>
      <c r="AN2144" s="82"/>
      <c r="AO2144" s="82"/>
      <c r="AP2144" s="82"/>
      <c r="AQ2144" s="82"/>
      <c r="AR2144" s="82"/>
      <c r="AS2144" s="82"/>
      <c r="AT2144" s="82"/>
      <c r="AU2144" s="82"/>
    </row>
    <row r="2145" spans="1:47" s="47" customFormat="1">
      <c r="A2145" s="76"/>
      <c r="O2145" s="82"/>
      <c r="P2145" s="82"/>
      <c r="Q2145" s="82"/>
      <c r="R2145" s="82"/>
      <c r="S2145" s="82"/>
      <c r="T2145" s="82"/>
      <c r="U2145" s="82"/>
      <c r="V2145" s="82"/>
      <c r="W2145" s="82"/>
      <c r="X2145" s="82"/>
      <c r="Y2145" s="82"/>
      <c r="Z2145" s="82"/>
      <c r="AA2145" s="82"/>
      <c r="AB2145" s="82"/>
      <c r="AC2145" s="82"/>
      <c r="AD2145" s="82"/>
      <c r="AE2145" s="82"/>
      <c r="AF2145" s="82"/>
      <c r="AG2145" s="82"/>
      <c r="AH2145" s="82"/>
      <c r="AI2145" s="82"/>
      <c r="AJ2145" s="82"/>
      <c r="AK2145" s="82"/>
      <c r="AL2145" s="82"/>
      <c r="AM2145" s="82"/>
      <c r="AN2145" s="82"/>
      <c r="AO2145" s="82"/>
      <c r="AP2145" s="82"/>
      <c r="AQ2145" s="82"/>
      <c r="AR2145" s="82"/>
      <c r="AS2145" s="82"/>
      <c r="AT2145" s="82"/>
      <c r="AU2145" s="82"/>
    </row>
    <row r="2146" spans="1:47" s="47" customFormat="1">
      <c r="A2146" s="76"/>
      <c r="O2146" s="82"/>
      <c r="P2146" s="82"/>
      <c r="Q2146" s="82"/>
      <c r="R2146" s="82"/>
      <c r="S2146" s="82"/>
      <c r="T2146" s="82"/>
      <c r="U2146" s="82"/>
      <c r="V2146" s="82"/>
      <c r="W2146" s="82"/>
      <c r="X2146" s="82"/>
      <c r="Y2146" s="82"/>
      <c r="Z2146" s="82"/>
      <c r="AA2146" s="82"/>
      <c r="AB2146" s="82"/>
      <c r="AC2146" s="82"/>
      <c r="AD2146" s="82"/>
      <c r="AE2146" s="82"/>
      <c r="AF2146" s="82"/>
      <c r="AG2146" s="82"/>
      <c r="AH2146" s="82"/>
      <c r="AI2146" s="82"/>
      <c r="AJ2146" s="82"/>
      <c r="AK2146" s="82"/>
      <c r="AL2146" s="82"/>
      <c r="AM2146" s="82"/>
      <c r="AN2146" s="82"/>
      <c r="AO2146" s="82"/>
      <c r="AP2146" s="82"/>
      <c r="AQ2146" s="82"/>
      <c r="AR2146" s="82"/>
      <c r="AS2146" s="82"/>
      <c r="AT2146" s="82"/>
      <c r="AU2146" s="82"/>
    </row>
    <row r="2147" spans="1:47" s="47" customFormat="1">
      <c r="A2147" s="76"/>
      <c r="O2147" s="82"/>
      <c r="P2147" s="82"/>
      <c r="Q2147" s="82"/>
      <c r="R2147" s="82"/>
      <c r="S2147" s="82"/>
      <c r="T2147" s="82"/>
      <c r="U2147" s="82"/>
      <c r="V2147" s="82"/>
      <c r="W2147" s="82"/>
      <c r="X2147" s="82"/>
      <c r="Y2147" s="82"/>
      <c r="Z2147" s="82"/>
      <c r="AA2147" s="82"/>
      <c r="AB2147" s="82"/>
      <c r="AC2147" s="82"/>
      <c r="AD2147" s="82"/>
      <c r="AE2147" s="82"/>
      <c r="AF2147" s="82"/>
      <c r="AG2147" s="82"/>
      <c r="AH2147" s="82"/>
      <c r="AI2147" s="82"/>
      <c r="AJ2147" s="82"/>
      <c r="AK2147" s="82"/>
      <c r="AL2147" s="82"/>
      <c r="AM2147" s="82"/>
      <c r="AN2147" s="82"/>
      <c r="AO2147" s="82"/>
      <c r="AP2147" s="82"/>
      <c r="AQ2147" s="82"/>
      <c r="AR2147" s="82"/>
      <c r="AS2147" s="82"/>
      <c r="AT2147" s="82"/>
      <c r="AU2147" s="82"/>
    </row>
    <row r="2148" spans="1:47" s="47" customFormat="1">
      <c r="A2148" s="76"/>
      <c r="O2148" s="82"/>
      <c r="P2148" s="82"/>
      <c r="Q2148" s="82"/>
      <c r="R2148" s="82"/>
      <c r="S2148" s="82"/>
      <c r="T2148" s="82"/>
      <c r="U2148" s="82"/>
      <c r="V2148" s="82"/>
      <c r="W2148" s="82"/>
      <c r="X2148" s="82"/>
      <c r="Y2148" s="82"/>
      <c r="Z2148" s="82"/>
      <c r="AA2148" s="82"/>
      <c r="AB2148" s="82"/>
      <c r="AC2148" s="82"/>
      <c r="AD2148" s="82"/>
      <c r="AE2148" s="82"/>
      <c r="AF2148" s="82"/>
      <c r="AG2148" s="82"/>
      <c r="AH2148" s="82"/>
      <c r="AI2148" s="82"/>
      <c r="AJ2148" s="82"/>
      <c r="AK2148" s="82"/>
      <c r="AL2148" s="82"/>
      <c r="AM2148" s="82"/>
      <c r="AN2148" s="82"/>
      <c r="AO2148" s="82"/>
      <c r="AP2148" s="82"/>
      <c r="AQ2148" s="82"/>
      <c r="AR2148" s="82"/>
      <c r="AS2148" s="82"/>
      <c r="AT2148" s="82"/>
      <c r="AU2148" s="82"/>
    </row>
    <row r="2149" spans="1:47" s="47" customFormat="1">
      <c r="A2149" s="76"/>
      <c r="O2149" s="82"/>
      <c r="P2149" s="82"/>
      <c r="Q2149" s="82"/>
      <c r="R2149" s="82"/>
      <c r="S2149" s="82"/>
      <c r="T2149" s="82"/>
      <c r="U2149" s="82"/>
      <c r="V2149" s="82"/>
      <c r="W2149" s="82"/>
      <c r="X2149" s="82"/>
      <c r="Y2149" s="82"/>
      <c r="Z2149" s="82"/>
      <c r="AA2149" s="82"/>
      <c r="AB2149" s="82"/>
      <c r="AC2149" s="82"/>
      <c r="AD2149" s="82"/>
      <c r="AE2149" s="82"/>
      <c r="AF2149" s="82"/>
      <c r="AG2149" s="82"/>
      <c r="AH2149" s="82"/>
      <c r="AI2149" s="82"/>
      <c r="AJ2149" s="82"/>
      <c r="AK2149" s="82"/>
      <c r="AL2149" s="82"/>
      <c r="AM2149" s="82"/>
      <c r="AN2149" s="82"/>
      <c r="AO2149" s="82"/>
      <c r="AP2149" s="82"/>
      <c r="AQ2149" s="82"/>
      <c r="AR2149" s="82"/>
      <c r="AS2149" s="82"/>
      <c r="AT2149" s="82"/>
      <c r="AU2149" s="82"/>
    </row>
    <row r="2150" spans="1:47" s="47" customFormat="1">
      <c r="A2150" s="76"/>
      <c r="O2150" s="82"/>
      <c r="P2150" s="82"/>
      <c r="Q2150" s="82"/>
      <c r="R2150" s="82"/>
      <c r="S2150" s="82"/>
      <c r="T2150" s="82"/>
      <c r="U2150" s="82"/>
      <c r="V2150" s="82"/>
      <c r="W2150" s="82"/>
      <c r="X2150" s="82"/>
      <c r="Y2150" s="82"/>
      <c r="Z2150" s="82"/>
      <c r="AA2150" s="82"/>
      <c r="AB2150" s="82"/>
      <c r="AC2150" s="82"/>
      <c r="AD2150" s="82"/>
      <c r="AE2150" s="82"/>
      <c r="AF2150" s="82"/>
      <c r="AG2150" s="82"/>
      <c r="AH2150" s="82"/>
      <c r="AI2150" s="82"/>
      <c r="AJ2150" s="82"/>
      <c r="AK2150" s="82"/>
      <c r="AL2150" s="82"/>
      <c r="AM2150" s="82"/>
      <c r="AN2150" s="82"/>
      <c r="AO2150" s="82"/>
      <c r="AP2150" s="82"/>
      <c r="AQ2150" s="82"/>
      <c r="AR2150" s="82"/>
      <c r="AS2150" s="82"/>
      <c r="AT2150" s="82"/>
      <c r="AU2150" s="82"/>
    </row>
    <row r="2151" spans="1:47" s="47" customFormat="1">
      <c r="A2151" s="76"/>
      <c r="O2151" s="82"/>
      <c r="P2151" s="82"/>
      <c r="Q2151" s="82"/>
      <c r="R2151" s="82"/>
      <c r="S2151" s="82"/>
      <c r="T2151" s="82"/>
      <c r="U2151" s="82"/>
      <c r="V2151" s="82"/>
      <c r="W2151" s="82"/>
      <c r="X2151" s="82"/>
      <c r="Y2151" s="82"/>
      <c r="Z2151" s="82"/>
      <c r="AA2151" s="82"/>
      <c r="AB2151" s="82"/>
      <c r="AC2151" s="82"/>
      <c r="AD2151" s="82"/>
      <c r="AE2151" s="82"/>
      <c r="AF2151" s="82"/>
      <c r="AG2151" s="82"/>
      <c r="AH2151" s="82"/>
      <c r="AI2151" s="82"/>
      <c r="AJ2151" s="82"/>
      <c r="AK2151" s="82"/>
      <c r="AL2151" s="82"/>
      <c r="AM2151" s="82"/>
      <c r="AN2151" s="82"/>
      <c r="AO2151" s="82"/>
      <c r="AP2151" s="82"/>
      <c r="AQ2151" s="82"/>
      <c r="AR2151" s="82"/>
      <c r="AS2151" s="82"/>
      <c r="AT2151" s="82"/>
      <c r="AU2151" s="82"/>
    </row>
    <row r="2152" spans="1:47" s="47" customFormat="1">
      <c r="A2152" s="76"/>
      <c r="O2152" s="82"/>
      <c r="P2152" s="82"/>
      <c r="Q2152" s="82"/>
      <c r="R2152" s="82"/>
      <c r="S2152" s="82"/>
      <c r="T2152" s="82"/>
      <c r="U2152" s="82"/>
      <c r="V2152" s="82"/>
      <c r="W2152" s="82"/>
      <c r="X2152" s="82"/>
      <c r="Y2152" s="82"/>
      <c r="Z2152" s="82"/>
      <c r="AA2152" s="82"/>
      <c r="AB2152" s="82"/>
      <c r="AC2152" s="82"/>
      <c r="AD2152" s="82"/>
      <c r="AE2152" s="82"/>
      <c r="AF2152" s="82"/>
      <c r="AG2152" s="82"/>
      <c r="AH2152" s="82"/>
      <c r="AI2152" s="82"/>
      <c r="AJ2152" s="82"/>
      <c r="AK2152" s="82"/>
      <c r="AL2152" s="82"/>
      <c r="AM2152" s="82"/>
      <c r="AN2152" s="82"/>
      <c r="AO2152" s="82"/>
      <c r="AP2152" s="82"/>
      <c r="AQ2152" s="82"/>
      <c r="AR2152" s="82"/>
      <c r="AS2152" s="82"/>
      <c r="AT2152" s="82"/>
      <c r="AU2152" s="82"/>
    </row>
    <row r="2153" spans="1:47" s="47" customFormat="1">
      <c r="A2153" s="76"/>
      <c r="O2153" s="82"/>
      <c r="P2153" s="82"/>
      <c r="Q2153" s="82"/>
      <c r="R2153" s="82"/>
      <c r="S2153" s="82"/>
      <c r="T2153" s="82"/>
      <c r="U2153" s="82"/>
      <c r="V2153" s="82"/>
      <c r="W2153" s="82"/>
      <c r="X2153" s="82"/>
      <c r="Y2153" s="82"/>
      <c r="Z2153" s="82"/>
      <c r="AA2153" s="82"/>
      <c r="AB2153" s="82"/>
      <c r="AC2153" s="82"/>
      <c r="AD2153" s="82"/>
      <c r="AE2153" s="82"/>
      <c r="AF2153" s="82"/>
      <c r="AG2153" s="82"/>
      <c r="AH2153" s="82"/>
      <c r="AI2153" s="82"/>
      <c r="AJ2153" s="82"/>
      <c r="AK2153" s="82"/>
      <c r="AL2153" s="82"/>
      <c r="AM2153" s="82"/>
      <c r="AN2153" s="82"/>
      <c r="AO2153" s="82"/>
      <c r="AP2153" s="82"/>
      <c r="AQ2153" s="82"/>
      <c r="AR2153" s="82"/>
      <c r="AS2153" s="82"/>
      <c r="AT2153" s="82"/>
      <c r="AU2153" s="82"/>
    </row>
    <row r="2154" spans="1:47" s="47" customFormat="1">
      <c r="A2154" s="76"/>
      <c r="O2154" s="82"/>
      <c r="P2154" s="82"/>
      <c r="Q2154" s="82"/>
      <c r="R2154" s="82"/>
      <c r="S2154" s="82"/>
      <c r="T2154" s="82"/>
      <c r="U2154" s="82"/>
      <c r="V2154" s="82"/>
      <c r="W2154" s="82"/>
      <c r="X2154" s="82"/>
      <c r="Y2154" s="82"/>
      <c r="Z2154" s="82"/>
      <c r="AA2154" s="82"/>
      <c r="AB2154" s="82"/>
      <c r="AC2154" s="82"/>
      <c r="AD2154" s="82"/>
      <c r="AE2154" s="82"/>
      <c r="AF2154" s="82"/>
      <c r="AG2154" s="82"/>
      <c r="AH2154" s="82"/>
      <c r="AI2154" s="82"/>
      <c r="AJ2154" s="82"/>
      <c r="AK2154" s="82"/>
      <c r="AL2154" s="82"/>
      <c r="AM2154" s="82"/>
      <c r="AN2154" s="82"/>
      <c r="AO2154" s="82"/>
      <c r="AP2154" s="82"/>
      <c r="AQ2154" s="82"/>
      <c r="AR2154" s="82"/>
      <c r="AS2154" s="82"/>
      <c r="AT2154" s="82"/>
      <c r="AU2154" s="82"/>
    </row>
    <row r="2155" spans="1:47" s="47" customFormat="1">
      <c r="A2155" s="76"/>
      <c r="O2155" s="82"/>
      <c r="P2155" s="82"/>
      <c r="Q2155" s="82"/>
      <c r="R2155" s="82"/>
      <c r="S2155" s="82"/>
      <c r="T2155" s="82"/>
      <c r="U2155" s="82"/>
      <c r="V2155" s="82"/>
      <c r="W2155" s="82"/>
      <c r="X2155" s="82"/>
      <c r="Y2155" s="82"/>
      <c r="Z2155" s="82"/>
      <c r="AA2155" s="82"/>
      <c r="AB2155" s="82"/>
      <c r="AC2155" s="82"/>
      <c r="AD2155" s="82"/>
      <c r="AE2155" s="82"/>
      <c r="AF2155" s="82"/>
      <c r="AG2155" s="82"/>
      <c r="AH2155" s="82"/>
      <c r="AI2155" s="82"/>
      <c r="AJ2155" s="82"/>
      <c r="AK2155" s="82"/>
      <c r="AL2155" s="82"/>
      <c r="AM2155" s="82"/>
      <c r="AN2155" s="82"/>
      <c r="AO2155" s="82"/>
      <c r="AP2155" s="82"/>
      <c r="AQ2155" s="82"/>
      <c r="AR2155" s="82"/>
      <c r="AS2155" s="82"/>
      <c r="AT2155" s="82"/>
      <c r="AU2155" s="82"/>
    </row>
    <row r="2156" spans="1:47" s="47" customFormat="1">
      <c r="A2156" s="76"/>
      <c r="O2156" s="82"/>
      <c r="P2156" s="82"/>
      <c r="Q2156" s="82"/>
      <c r="R2156" s="82"/>
      <c r="S2156" s="82"/>
      <c r="T2156" s="82"/>
      <c r="U2156" s="82"/>
      <c r="V2156" s="82"/>
      <c r="W2156" s="82"/>
      <c r="X2156" s="82"/>
      <c r="Y2156" s="82"/>
      <c r="Z2156" s="82"/>
      <c r="AA2156" s="82"/>
      <c r="AB2156" s="82"/>
      <c r="AC2156" s="82"/>
      <c r="AD2156" s="82"/>
      <c r="AE2156" s="82"/>
      <c r="AF2156" s="82"/>
      <c r="AG2156" s="82"/>
      <c r="AH2156" s="82"/>
      <c r="AI2156" s="82"/>
      <c r="AJ2156" s="82"/>
      <c r="AK2156" s="82"/>
      <c r="AL2156" s="82"/>
      <c r="AM2156" s="82"/>
      <c r="AN2156" s="82"/>
      <c r="AO2156" s="82"/>
      <c r="AP2156" s="82"/>
      <c r="AQ2156" s="82"/>
      <c r="AR2156" s="82"/>
      <c r="AS2156" s="82"/>
      <c r="AT2156" s="82"/>
      <c r="AU2156" s="82"/>
    </row>
    <row r="2157" spans="1:47" s="47" customFormat="1">
      <c r="A2157" s="76"/>
      <c r="O2157" s="82"/>
      <c r="P2157" s="82"/>
      <c r="Q2157" s="82"/>
      <c r="R2157" s="82"/>
      <c r="S2157" s="82"/>
      <c r="T2157" s="82"/>
      <c r="U2157" s="82"/>
      <c r="V2157" s="82"/>
      <c r="W2157" s="82"/>
      <c r="X2157" s="82"/>
      <c r="Y2157" s="82"/>
      <c r="Z2157" s="82"/>
      <c r="AA2157" s="82"/>
      <c r="AB2157" s="82"/>
      <c r="AC2157" s="82"/>
      <c r="AD2157" s="82"/>
      <c r="AE2157" s="82"/>
      <c r="AF2157" s="82"/>
      <c r="AG2157" s="82"/>
      <c r="AH2157" s="82"/>
      <c r="AI2157" s="82"/>
      <c r="AJ2157" s="82"/>
      <c r="AK2157" s="82"/>
      <c r="AL2157" s="82"/>
      <c r="AM2157" s="82"/>
      <c r="AN2157" s="82"/>
      <c r="AO2157" s="82"/>
      <c r="AP2157" s="82"/>
      <c r="AQ2157" s="82"/>
      <c r="AR2157" s="82"/>
      <c r="AS2157" s="82"/>
      <c r="AT2157" s="82"/>
      <c r="AU2157" s="82"/>
    </row>
    <row r="2158" spans="1:47" s="47" customFormat="1">
      <c r="A2158" s="76"/>
      <c r="O2158" s="82"/>
      <c r="P2158" s="82"/>
      <c r="Q2158" s="82"/>
      <c r="R2158" s="82"/>
      <c r="S2158" s="82"/>
      <c r="T2158" s="82"/>
      <c r="U2158" s="82"/>
      <c r="V2158" s="82"/>
      <c r="W2158" s="82"/>
      <c r="X2158" s="82"/>
      <c r="Y2158" s="82"/>
      <c r="Z2158" s="82"/>
      <c r="AA2158" s="82"/>
      <c r="AB2158" s="82"/>
      <c r="AC2158" s="82"/>
      <c r="AD2158" s="82"/>
      <c r="AE2158" s="82"/>
      <c r="AF2158" s="82"/>
      <c r="AG2158" s="82"/>
      <c r="AH2158" s="82"/>
      <c r="AI2158" s="82"/>
      <c r="AJ2158" s="82"/>
      <c r="AK2158" s="82"/>
      <c r="AL2158" s="82"/>
      <c r="AM2158" s="82"/>
      <c r="AN2158" s="82"/>
      <c r="AO2158" s="82"/>
      <c r="AP2158" s="82"/>
      <c r="AQ2158" s="82"/>
      <c r="AR2158" s="82"/>
      <c r="AS2158" s="82"/>
      <c r="AT2158" s="82"/>
      <c r="AU2158" s="82"/>
    </row>
    <row r="2159" spans="1:47" s="47" customFormat="1">
      <c r="A2159" s="76"/>
      <c r="O2159" s="82"/>
      <c r="P2159" s="82"/>
      <c r="Q2159" s="82"/>
      <c r="R2159" s="82"/>
      <c r="S2159" s="82"/>
      <c r="T2159" s="82"/>
      <c r="U2159" s="82"/>
      <c r="V2159" s="82"/>
      <c r="W2159" s="82"/>
      <c r="X2159" s="82"/>
      <c r="Y2159" s="82"/>
      <c r="Z2159" s="82"/>
      <c r="AA2159" s="82"/>
      <c r="AB2159" s="82"/>
      <c r="AC2159" s="82"/>
      <c r="AD2159" s="82"/>
      <c r="AE2159" s="82"/>
      <c r="AF2159" s="82"/>
      <c r="AG2159" s="82"/>
      <c r="AH2159" s="82"/>
      <c r="AI2159" s="82"/>
      <c r="AJ2159" s="82"/>
      <c r="AK2159" s="82"/>
      <c r="AL2159" s="82"/>
      <c r="AM2159" s="82"/>
      <c r="AN2159" s="82"/>
      <c r="AO2159" s="82"/>
      <c r="AP2159" s="82"/>
      <c r="AQ2159" s="82"/>
      <c r="AR2159" s="82"/>
      <c r="AS2159" s="82"/>
      <c r="AT2159" s="82"/>
      <c r="AU2159" s="82"/>
    </row>
    <row r="2160" spans="1:47" s="47" customFormat="1">
      <c r="A2160" s="76"/>
      <c r="O2160" s="82"/>
      <c r="P2160" s="82"/>
      <c r="Q2160" s="82"/>
      <c r="R2160" s="82"/>
      <c r="S2160" s="82"/>
      <c r="T2160" s="82"/>
      <c r="U2160" s="82"/>
      <c r="V2160" s="82"/>
      <c r="W2160" s="82"/>
      <c r="X2160" s="82"/>
      <c r="Y2160" s="82"/>
      <c r="Z2160" s="82"/>
      <c r="AA2160" s="82"/>
      <c r="AB2160" s="82"/>
      <c r="AC2160" s="82"/>
      <c r="AD2160" s="82"/>
      <c r="AE2160" s="82"/>
      <c r="AF2160" s="82"/>
      <c r="AG2160" s="82"/>
      <c r="AH2160" s="82"/>
      <c r="AI2160" s="82"/>
      <c r="AJ2160" s="82"/>
      <c r="AK2160" s="82"/>
      <c r="AL2160" s="82"/>
      <c r="AM2160" s="82"/>
      <c r="AN2160" s="82"/>
      <c r="AO2160" s="82"/>
      <c r="AP2160" s="82"/>
      <c r="AQ2160" s="82"/>
      <c r="AR2160" s="82"/>
      <c r="AS2160" s="82"/>
      <c r="AT2160" s="82"/>
      <c r="AU2160" s="82"/>
    </row>
    <row r="2161" spans="1:47" s="47" customFormat="1">
      <c r="A2161" s="76"/>
      <c r="O2161" s="82"/>
      <c r="P2161" s="82"/>
      <c r="Q2161" s="82"/>
      <c r="R2161" s="82"/>
      <c r="S2161" s="82"/>
      <c r="T2161" s="82"/>
      <c r="U2161" s="82"/>
      <c r="V2161" s="82"/>
      <c r="W2161" s="82"/>
      <c r="X2161" s="82"/>
      <c r="Y2161" s="82"/>
      <c r="Z2161" s="82"/>
      <c r="AA2161" s="82"/>
      <c r="AB2161" s="82"/>
      <c r="AC2161" s="82"/>
      <c r="AD2161" s="82"/>
      <c r="AE2161" s="82"/>
      <c r="AF2161" s="82"/>
      <c r="AG2161" s="82"/>
      <c r="AH2161" s="82"/>
      <c r="AI2161" s="82"/>
      <c r="AJ2161" s="82"/>
      <c r="AK2161" s="82"/>
      <c r="AL2161" s="82"/>
      <c r="AM2161" s="82"/>
      <c r="AN2161" s="82"/>
      <c r="AO2161" s="82"/>
      <c r="AP2161" s="82"/>
      <c r="AQ2161" s="82"/>
      <c r="AR2161" s="82"/>
      <c r="AS2161" s="82"/>
      <c r="AT2161" s="82"/>
      <c r="AU2161" s="82"/>
    </row>
    <row r="2162" spans="1:47" s="47" customFormat="1">
      <c r="A2162" s="76"/>
      <c r="O2162" s="82"/>
      <c r="P2162" s="82"/>
      <c r="Q2162" s="82"/>
      <c r="R2162" s="82"/>
      <c r="S2162" s="82"/>
      <c r="T2162" s="82"/>
      <c r="U2162" s="82"/>
      <c r="V2162" s="82"/>
      <c r="W2162" s="82"/>
      <c r="X2162" s="82"/>
      <c r="Y2162" s="82"/>
      <c r="Z2162" s="82"/>
      <c r="AA2162" s="82"/>
      <c r="AB2162" s="82"/>
      <c r="AC2162" s="82"/>
      <c r="AD2162" s="82"/>
      <c r="AE2162" s="82"/>
      <c r="AF2162" s="82"/>
      <c r="AG2162" s="82"/>
      <c r="AH2162" s="82"/>
      <c r="AI2162" s="82"/>
      <c r="AJ2162" s="82"/>
      <c r="AK2162" s="82"/>
      <c r="AL2162" s="82"/>
      <c r="AM2162" s="82"/>
      <c r="AN2162" s="82"/>
      <c r="AO2162" s="82"/>
      <c r="AP2162" s="82"/>
      <c r="AQ2162" s="82"/>
      <c r="AR2162" s="82"/>
      <c r="AS2162" s="82"/>
      <c r="AT2162" s="82"/>
      <c r="AU2162" s="82"/>
    </row>
    <row r="2163" spans="1:47" s="47" customFormat="1">
      <c r="A2163" s="76"/>
      <c r="O2163" s="82"/>
      <c r="P2163" s="82"/>
      <c r="Q2163" s="82"/>
      <c r="R2163" s="82"/>
      <c r="S2163" s="82"/>
      <c r="T2163" s="82"/>
      <c r="U2163" s="82"/>
      <c r="V2163" s="82"/>
      <c r="W2163" s="82"/>
      <c r="X2163" s="82"/>
      <c r="Y2163" s="82"/>
      <c r="Z2163" s="82"/>
      <c r="AA2163" s="82"/>
      <c r="AB2163" s="82"/>
      <c r="AC2163" s="82"/>
      <c r="AD2163" s="82"/>
      <c r="AE2163" s="82"/>
      <c r="AF2163" s="82"/>
      <c r="AG2163" s="82"/>
      <c r="AH2163" s="82"/>
      <c r="AI2163" s="82"/>
      <c r="AJ2163" s="82"/>
      <c r="AK2163" s="82"/>
      <c r="AL2163" s="82"/>
      <c r="AM2163" s="82"/>
      <c r="AN2163" s="82"/>
      <c r="AO2163" s="82"/>
      <c r="AP2163" s="82"/>
      <c r="AQ2163" s="82"/>
      <c r="AR2163" s="82"/>
      <c r="AS2163" s="82"/>
      <c r="AT2163" s="82"/>
      <c r="AU2163" s="82"/>
    </row>
    <row r="2164" spans="1:47" s="47" customFormat="1">
      <c r="A2164" s="76"/>
      <c r="O2164" s="82"/>
      <c r="P2164" s="82"/>
      <c r="Q2164" s="82"/>
      <c r="R2164" s="82"/>
      <c r="S2164" s="82"/>
      <c r="T2164" s="82"/>
      <c r="U2164" s="82"/>
      <c r="V2164" s="82"/>
      <c r="W2164" s="82"/>
      <c r="X2164" s="82"/>
      <c r="Y2164" s="82"/>
      <c r="Z2164" s="82"/>
      <c r="AA2164" s="82"/>
      <c r="AB2164" s="82"/>
      <c r="AC2164" s="82"/>
      <c r="AD2164" s="82"/>
      <c r="AE2164" s="82"/>
      <c r="AF2164" s="82"/>
      <c r="AG2164" s="82"/>
      <c r="AH2164" s="82"/>
      <c r="AI2164" s="82"/>
      <c r="AJ2164" s="82"/>
      <c r="AK2164" s="82"/>
      <c r="AL2164" s="82"/>
      <c r="AM2164" s="82"/>
      <c r="AN2164" s="82"/>
      <c r="AO2164" s="82"/>
      <c r="AP2164" s="82"/>
      <c r="AQ2164" s="82"/>
      <c r="AR2164" s="82"/>
      <c r="AS2164" s="82"/>
      <c r="AT2164" s="82"/>
      <c r="AU2164" s="82"/>
    </row>
    <row r="2165" spans="1:47" s="47" customFormat="1">
      <c r="A2165" s="76"/>
      <c r="O2165" s="82"/>
      <c r="P2165" s="82"/>
      <c r="Q2165" s="82"/>
      <c r="R2165" s="82"/>
      <c r="S2165" s="82"/>
      <c r="T2165" s="82"/>
      <c r="U2165" s="82"/>
      <c r="V2165" s="82"/>
      <c r="W2165" s="82"/>
      <c r="X2165" s="82"/>
      <c r="Y2165" s="82"/>
      <c r="Z2165" s="82"/>
      <c r="AA2165" s="82"/>
      <c r="AB2165" s="82"/>
      <c r="AC2165" s="82"/>
      <c r="AD2165" s="82"/>
      <c r="AE2165" s="82"/>
      <c r="AF2165" s="82"/>
      <c r="AG2165" s="82"/>
      <c r="AH2165" s="82"/>
      <c r="AI2165" s="82"/>
      <c r="AJ2165" s="82"/>
      <c r="AK2165" s="82"/>
      <c r="AL2165" s="82"/>
      <c r="AM2165" s="82"/>
      <c r="AN2165" s="82"/>
      <c r="AO2165" s="82"/>
      <c r="AP2165" s="82"/>
      <c r="AQ2165" s="82"/>
      <c r="AR2165" s="82"/>
      <c r="AS2165" s="82"/>
      <c r="AT2165" s="82"/>
      <c r="AU2165" s="82"/>
    </row>
    <row r="2166" spans="1:47" s="47" customFormat="1">
      <c r="A2166" s="76"/>
      <c r="O2166" s="82"/>
      <c r="P2166" s="82"/>
      <c r="Q2166" s="82"/>
      <c r="R2166" s="82"/>
      <c r="S2166" s="82"/>
      <c r="T2166" s="82"/>
      <c r="U2166" s="82"/>
      <c r="V2166" s="82"/>
      <c r="W2166" s="82"/>
      <c r="X2166" s="82"/>
      <c r="Y2166" s="82"/>
      <c r="Z2166" s="82"/>
      <c r="AA2166" s="82"/>
      <c r="AB2166" s="82"/>
      <c r="AC2166" s="82"/>
      <c r="AD2166" s="82"/>
      <c r="AE2166" s="82"/>
      <c r="AF2166" s="82"/>
      <c r="AG2166" s="82"/>
      <c r="AH2166" s="82"/>
      <c r="AI2166" s="82"/>
      <c r="AJ2166" s="82"/>
      <c r="AK2166" s="82"/>
      <c r="AL2166" s="82"/>
      <c r="AM2166" s="82"/>
      <c r="AN2166" s="82"/>
      <c r="AO2166" s="82"/>
      <c r="AP2166" s="82"/>
      <c r="AQ2166" s="82"/>
      <c r="AR2166" s="82"/>
      <c r="AS2166" s="82"/>
      <c r="AT2166" s="82"/>
      <c r="AU2166" s="82"/>
    </row>
    <row r="2167" spans="1:47" s="47" customFormat="1">
      <c r="A2167" s="76"/>
      <c r="O2167" s="82"/>
      <c r="P2167" s="82"/>
      <c r="Q2167" s="82"/>
      <c r="R2167" s="82"/>
      <c r="S2167" s="82"/>
      <c r="T2167" s="82"/>
      <c r="U2167" s="82"/>
      <c r="V2167" s="82"/>
      <c r="W2167" s="82"/>
      <c r="X2167" s="82"/>
      <c r="Y2167" s="82"/>
      <c r="Z2167" s="82"/>
      <c r="AA2167" s="82"/>
      <c r="AB2167" s="82"/>
      <c r="AC2167" s="82"/>
      <c r="AD2167" s="82"/>
      <c r="AE2167" s="82"/>
      <c r="AF2167" s="82"/>
      <c r="AG2167" s="82"/>
      <c r="AH2167" s="82"/>
      <c r="AI2167" s="82"/>
      <c r="AJ2167" s="82"/>
      <c r="AK2167" s="82"/>
      <c r="AL2167" s="82"/>
      <c r="AM2167" s="82"/>
      <c r="AN2167" s="82"/>
      <c r="AO2167" s="82"/>
      <c r="AP2167" s="82"/>
      <c r="AQ2167" s="82"/>
      <c r="AR2167" s="82"/>
      <c r="AS2167" s="82"/>
      <c r="AT2167" s="82"/>
      <c r="AU2167" s="82"/>
    </row>
    <row r="2168" spans="1:47" s="47" customFormat="1">
      <c r="A2168" s="76"/>
      <c r="O2168" s="82"/>
      <c r="P2168" s="82"/>
      <c r="Q2168" s="82"/>
      <c r="R2168" s="82"/>
      <c r="S2168" s="82"/>
      <c r="T2168" s="82"/>
      <c r="U2168" s="82"/>
      <c r="V2168" s="82"/>
      <c r="W2168" s="82"/>
      <c r="X2168" s="82"/>
      <c r="Y2168" s="82"/>
      <c r="Z2168" s="82"/>
      <c r="AA2168" s="82"/>
      <c r="AB2168" s="82"/>
      <c r="AC2168" s="82"/>
      <c r="AD2168" s="82"/>
      <c r="AE2168" s="82"/>
      <c r="AF2168" s="82"/>
      <c r="AG2168" s="82"/>
      <c r="AH2168" s="82"/>
      <c r="AI2168" s="82"/>
      <c r="AJ2168" s="82"/>
      <c r="AK2168" s="82"/>
      <c r="AL2168" s="82"/>
      <c r="AM2168" s="82"/>
      <c r="AN2168" s="82"/>
      <c r="AO2168" s="82"/>
      <c r="AP2168" s="82"/>
      <c r="AQ2168" s="82"/>
      <c r="AR2168" s="82"/>
      <c r="AS2168" s="82"/>
      <c r="AT2168" s="82"/>
      <c r="AU2168" s="82"/>
    </row>
    <row r="2169" spans="1:47" s="47" customFormat="1">
      <c r="A2169" s="76"/>
      <c r="O2169" s="82"/>
      <c r="P2169" s="82"/>
      <c r="Q2169" s="82"/>
      <c r="R2169" s="82"/>
      <c r="S2169" s="82"/>
      <c r="T2169" s="82"/>
      <c r="U2169" s="82"/>
      <c r="V2169" s="82"/>
      <c r="W2169" s="82"/>
      <c r="X2169" s="82"/>
      <c r="Y2169" s="82"/>
      <c r="Z2169" s="82"/>
      <c r="AA2169" s="82"/>
      <c r="AB2169" s="82"/>
      <c r="AC2169" s="82"/>
      <c r="AD2169" s="82"/>
      <c r="AE2169" s="82"/>
      <c r="AF2169" s="82"/>
      <c r="AG2169" s="82"/>
      <c r="AH2169" s="82"/>
      <c r="AI2169" s="82"/>
      <c r="AJ2169" s="82"/>
      <c r="AK2169" s="82"/>
      <c r="AL2169" s="82"/>
      <c r="AM2169" s="82"/>
      <c r="AN2169" s="82"/>
      <c r="AO2169" s="82"/>
      <c r="AP2169" s="82"/>
      <c r="AQ2169" s="82"/>
      <c r="AR2169" s="82"/>
      <c r="AS2169" s="82"/>
      <c r="AT2169" s="82"/>
      <c r="AU2169" s="82"/>
    </row>
    <row r="2170" spans="1:47" s="47" customFormat="1">
      <c r="A2170" s="76"/>
      <c r="O2170" s="82"/>
      <c r="P2170" s="82"/>
      <c r="Q2170" s="82"/>
      <c r="R2170" s="82"/>
      <c r="S2170" s="82"/>
      <c r="T2170" s="82"/>
      <c r="U2170" s="82"/>
      <c r="V2170" s="82"/>
      <c r="W2170" s="82"/>
      <c r="X2170" s="82"/>
      <c r="Y2170" s="82"/>
      <c r="Z2170" s="82"/>
      <c r="AA2170" s="82"/>
      <c r="AB2170" s="82"/>
      <c r="AC2170" s="82"/>
      <c r="AD2170" s="82"/>
      <c r="AE2170" s="82"/>
      <c r="AF2170" s="82"/>
      <c r="AG2170" s="82"/>
      <c r="AH2170" s="82"/>
      <c r="AI2170" s="82"/>
      <c r="AJ2170" s="82"/>
      <c r="AK2170" s="82"/>
      <c r="AL2170" s="82"/>
      <c r="AM2170" s="82"/>
      <c r="AN2170" s="82"/>
      <c r="AO2170" s="82"/>
      <c r="AP2170" s="82"/>
      <c r="AQ2170" s="82"/>
      <c r="AR2170" s="82"/>
      <c r="AS2170" s="82"/>
      <c r="AT2170" s="82"/>
      <c r="AU2170" s="82"/>
    </row>
    <row r="2171" spans="1:47" s="47" customFormat="1">
      <c r="A2171" s="76"/>
      <c r="O2171" s="82"/>
      <c r="P2171" s="82"/>
      <c r="Q2171" s="82"/>
      <c r="R2171" s="82"/>
      <c r="S2171" s="82"/>
      <c r="T2171" s="82"/>
      <c r="U2171" s="82"/>
      <c r="V2171" s="82"/>
      <c r="W2171" s="82"/>
      <c r="X2171" s="82"/>
      <c r="Y2171" s="82"/>
      <c r="Z2171" s="82"/>
      <c r="AA2171" s="82"/>
      <c r="AB2171" s="82"/>
      <c r="AC2171" s="82"/>
      <c r="AD2171" s="82"/>
      <c r="AE2171" s="82"/>
      <c r="AF2171" s="82"/>
      <c r="AG2171" s="82"/>
      <c r="AH2171" s="82"/>
      <c r="AI2171" s="82"/>
      <c r="AJ2171" s="82"/>
      <c r="AK2171" s="82"/>
      <c r="AL2171" s="82"/>
      <c r="AM2171" s="82"/>
      <c r="AN2171" s="82"/>
      <c r="AO2171" s="82"/>
      <c r="AP2171" s="82"/>
      <c r="AQ2171" s="82"/>
      <c r="AR2171" s="82"/>
      <c r="AS2171" s="82"/>
      <c r="AT2171" s="82"/>
      <c r="AU2171" s="82"/>
    </row>
    <row r="2172" spans="1:47" s="47" customFormat="1">
      <c r="A2172" s="76"/>
      <c r="O2172" s="82"/>
      <c r="P2172" s="82"/>
      <c r="Q2172" s="82"/>
      <c r="R2172" s="82"/>
      <c r="S2172" s="82"/>
      <c r="T2172" s="82"/>
      <c r="U2172" s="82"/>
      <c r="V2172" s="82"/>
      <c r="W2172" s="82"/>
      <c r="X2172" s="82"/>
      <c r="Y2172" s="82"/>
      <c r="Z2172" s="82"/>
      <c r="AA2172" s="82"/>
      <c r="AB2172" s="82"/>
      <c r="AC2172" s="82"/>
      <c r="AD2172" s="82"/>
      <c r="AE2172" s="82"/>
      <c r="AF2172" s="82"/>
      <c r="AG2172" s="82"/>
      <c r="AH2172" s="82"/>
      <c r="AI2172" s="82"/>
      <c r="AJ2172" s="82"/>
      <c r="AK2172" s="82"/>
      <c r="AL2172" s="82"/>
      <c r="AM2172" s="82"/>
      <c r="AN2172" s="82"/>
      <c r="AO2172" s="82"/>
      <c r="AP2172" s="82"/>
      <c r="AQ2172" s="82"/>
      <c r="AR2172" s="82"/>
      <c r="AS2172" s="82"/>
      <c r="AT2172" s="82"/>
      <c r="AU2172" s="82"/>
    </row>
    <row r="2173" spans="1:47" s="47" customFormat="1">
      <c r="A2173" s="76"/>
      <c r="O2173" s="82"/>
      <c r="P2173" s="82"/>
      <c r="Q2173" s="82"/>
      <c r="R2173" s="82"/>
      <c r="S2173" s="82"/>
      <c r="T2173" s="82"/>
      <c r="U2173" s="82"/>
      <c r="V2173" s="82"/>
      <c r="W2173" s="82"/>
      <c r="X2173" s="82"/>
      <c r="Y2173" s="82"/>
      <c r="Z2173" s="82"/>
      <c r="AA2173" s="82"/>
      <c r="AB2173" s="82"/>
      <c r="AC2173" s="82"/>
      <c r="AD2173" s="82"/>
      <c r="AE2173" s="82"/>
      <c r="AF2173" s="82"/>
      <c r="AG2173" s="82"/>
      <c r="AH2173" s="82"/>
      <c r="AI2173" s="82"/>
      <c r="AJ2173" s="82"/>
      <c r="AK2173" s="82"/>
      <c r="AL2173" s="82"/>
      <c r="AM2173" s="82"/>
      <c r="AN2173" s="82"/>
      <c r="AO2173" s="82"/>
      <c r="AP2173" s="82"/>
      <c r="AQ2173" s="82"/>
      <c r="AR2173" s="82"/>
      <c r="AS2173" s="82"/>
      <c r="AT2173" s="82"/>
      <c r="AU2173" s="82"/>
    </row>
    <row r="2174" spans="1:47" s="47" customFormat="1">
      <c r="A2174" s="76"/>
      <c r="O2174" s="82"/>
      <c r="P2174" s="82"/>
      <c r="Q2174" s="82"/>
      <c r="R2174" s="82"/>
      <c r="S2174" s="82"/>
      <c r="T2174" s="82"/>
      <c r="U2174" s="82"/>
      <c r="V2174" s="82"/>
      <c r="W2174" s="82"/>
      <c r="X2174" s="82"/>
      <c r="Y2174" s="82"/>
      <c r="Z2174" s="82"/>
      <c r="AA2174" s="82"/>
      <c r="AB2174" s="82"/>
      <c r="AC2174" s="82"/>
      <c r="AD2174" s="82"/>
      <c r="AE2174" s="82"/>
      <c r="AF2174" s="82"/>
      <c r="AG2174" s="82"/>
      <c r="AH2174" s="82"/>
      <c r="AI2174" s="82"/>
      <c r="AJ2174" s="82"/>
      <c r="AK2174" s="82"/>
      <c r="AL2174" s="82"/>
      <c r="AM2174" s="82"/>
      <c r="AN2174" s="82"/>
      <c r="AO2174" s="82"/>
      <c r="AP2174" s="82"/>
      <c r="AQ2174" s="82"/>
      <c r="AR2174" s="82"/>
      <c r="AS2174" s="82"/>
      <c r="AT2174" s="82"/>
      <c r="AU2174" s="82"/>
    </row>
    <row r="2175" spans="1:47" s="47" customFormat="1">
      <c r="A2175" s="76"/>
      <c r="O2175" s="82"/>
      <c r="P2175" s="82"/>
      <c r="Q2175" s="82"/>
      <c r="R2175" s="82"/>
      <c r="S2175" s="82"/>
      <c r="T2175" s="82"/>
      <c r="U2175" s="82"/>
      <c r="V2175" s="82"/>
      <c r="W2175" s="82"/>
      <c r="X2175" s="82"/>
      <c r="Y2175" s="82"/>
      <c r="Z2175" s="82"/>
      <c r="AA2175" s="82"/>
      <c r="AB2175" s="82"/>
      <c r="AC2175" s="82"/>
      <c r="AD2175" s="82"/>
      <c r="AE2175" s="82"/>
      <c r="AF2175" s="82"/>
      <c r="AG2175" s="82"/>
      <c r="AH2175" s="82"/>
      <c r="AI2175" s="82"/>
      <c r="AJ2175" s="82"/>
      <c r="AK2175" s="82"/>
      <c r="AL2175" s="82"/>
      <c r="AM2175" s="82"/>
      <c r="AN2175" s="82"/>
      <c r="AO2175" s="82"/>
      <c r="AP2175" s="82"/>
      <c r="AQ2175" s="82"/>
      <c r="AR2175" s="82"/>
      <c r="AS2175" s="82"/>
      <c r="AT2175" s="82"/>
      <c r="AU2175" s="82"/>
    </row>
    <row r="2176" spans="1:47" s="47" customFormat="1">
      <c r="A2176" s="76"/>
      <c r="O2176" s="82"/>
      <c r="P2176" s="82"/>
      <c r="Q2176" s="82"/>
      <c r="R2176" s="82"/>
      <c r="S2176" s="82"/>
      <c r="T2176" s="82"/>
      <c r="U2176" s="82"/>
      <c r="V2176" s="82"/>
      <c r="W2176" s="82"/>
      <c r="X2176" s="82"/>
      <c r="Y2176" s="82"/>
      <c r="Z2176" s="82"/>
      <c r="AA2176" s="82"/>
      <c r="AB2176" s="82"/>
      <c r="AC2176" s="82"/>
      <c r="AD2176" s="82"/>
      <c r="AE2176" s="82"/>
      <c r="AF2176" s="82"/>
      <c r="AG2176" s="82"/>
      <c r="AH2176" s="82"/>
      <c r="AI2176" s="82"/>
      <c r="AJ2176" s="82"/>
      <c r="AK2176" s="82"/>
      <c r="AL2176" s="82"/>
      <c r="AM2176" s="82"/>
      <c r="AN2176" s="82"/>
      <c r="AO2176" s="82"/>
      <c r="AP2176" s="82"/>
      <c r="AQ2176" s="82"/>
      <c r="AR2176" s="82"/>
      <c r="AS2176" s="82"/>
      <c r="AT2176" s="82"/>
      <c r="AU2176" s="82"/>
    </row>
    <row r="2177" spans="1:47" s="47" customFormat="1">
      <c r="A2177" s="76"/>
      <c r="O2177" s="82"/>
      <c r="P2177" s="82"/>
      <c r="Q2177" s="82"/>
      <c r="R2177" s="82"/>
      <c r="S2177" s="82"/>
      <c r="T2177" s="82"/>
      <c r="U2177" s="82"/>
      <c r="V2177" s="82"/>
      <c r="W2177" s="82"/>
      <c r="X2177" s="82"/>
      <c r="Y2177" s="82"/>
      <c r="Z2177" s="82"/>
      <c r="AA2177" s="82"/>
      <c r="AB2177" s="82"/>
      <c r="AC2177" s="82"/>
      <c r="AD2177" s="82"/>
      <c r="AE2177" s="82"/>
      <c r="AF2177" s="82"/>
      <c r="AG2177" s="82"/>
      <c r="AH2177" s="82"/>
      <c r="AI2177" s="82"/>
      <c r="AJ2177" s="82"/>
      <c r="AK2177" s="82"/>
      <c r="AL2177" s="82"/>
      <c r="AM2177" s="82"/>
      <c r="AN2177" s="82"/>
      <c r="AO2177" s="82"/>
      <c r="AP2177" s="82"/>
      <c r="AQ2177" s="82"/>
      <c r="AR2177" s="82"/>
      <c r="AS2177" s="82"/>
      <c r="AT2177" s="82"/>
      <c r="AU2177" s="82"/>
    </row>
    <row r="2178" spans="1:47" s="47" customFormat="1">
      <c r="A2178" s="76"/>
      <c r="O2178" s="82"/>
      <c r="P2178" s="82"/>
      <c r="Q2178" s="82"/>
      <c r="R2178" s="82"/>
      <c r="S2178" s="82"/>
      <c r="T2178" s="82"/>
      <c r="U2178" s="82"/>
      <c r="V2178" s="82"/>
      <c r="W2178" s="82"/>
      <c r="X2178" s="82"/>
      <c r="Y2178" s="82"/>
      <c r="Z2178" s="82"/>
      <c r="AA2178" s="82"/>
      <c r="AB2178" s="82"/>
      <c r="AC2178" s="82"/>
      <c r="AD2178" s="82"/>
      <c r="AE2178" s="82"/>
      <c r="AF2178" s="82"/>
      <c r="AG2178" s="82"/>
      <c r="AH2178" s="82"/>
      <c r="AI2178" s="82"/>
      <c r="AJ2178" s="82"/>
      <c r="AK2178" s="82"/>
      <c r="AL2178" s="82"/>
      <c r="AM2178" s="82"/>
      <c r="AN2178" s="82"/>
      <c r="AO2178" s="82"/>
      <c r="AP2178" s="82"/>
      <c r="AQ2178" s="82"/>
      <c r="AR2178" s="82"/>
      <c r="AS2178" s="82"/>
      <c r="AT2178" s="82"/>
      <c r="AU2178" s="82"/>
    </row>
    <row r="2179" spans="1:47" s="47" customFormat="1">
      <c r="A2179" s="76"/>
      <c r="O2179" s="82"/>
      <c r="P2179" s="82"/>
      <c r="Q2179" s="82"/>
      <c r="R2179" s="82"/>
      <c r="S2179" s="82"/>
      <c r="T2179" s="82"/>
      <c r="U2179" s="82"/>
      <c r="V2179" s="82"/>
      <c r="W2179" s="82"/>
      <c r="X2179" s="82"/>
      <c r="Y2179" s="82"/>
      <c r="Z2179" s="82"/>
      <c r="AA2179" s="82"/>
      <c r="AB2179" s="82"/>
      <c r="AC2179" s="82"/>
      <c r="AD2179" s="82"/>
      <c r="AE2179" s="82"/>
      <c r="AF2179" s="82"/>
      <c r="AG2179" s="82"/>
      <c r="AH2179" s="82"/>
      <c r="AI2179" s="82"/>
      <c r="AJ2179" s="82"/>
      <c r="AK2179" s="82"/>
      <c r="AL2179" s="82"/>
      <c r="AM2179" s="82"/>
      <c r="AN2179" s="82"/>
      <c r="AO2179" s="82"/>
      <c r="AP2179" s="82"/>
      <c r="AQ2179" s="82"/>
      <c r="AR2179" s="82"/>
      <c r="AS2179" s="82"/>
      <c r="AT2179" s="82"/>
      <c r="AU2179" s="82"/>
    </row>
    <row r="2180" spans="1:47" s="47" customFormat="1">
      <c r="A2180" s="76"/>
      <c r="O2180" s="82"/>
      <c r="P2180" s="82"/>
      <c r="Q2180" s="82"/>
      <c r="R2180" s="82"/>
      <c r="S2180" s="82"/>
      <c r="T2180" s="82"/>
      <c r="U2180" s="82"/>
      <c r="V2180" s="82"/>
      <c r="W2180" s="82"/>
      <c r="X2180" s="82"/>
      <c r="Y2180" s="82"/>
      <c r="Z2180" s="82"/>
      <c r="AA2180" s="82"/>
      <c r="AB2180" s="82"/>
      <c r="AC2180" s="82"/>
      <c r="AD2180" s="82"/>
      <c r="AE2180" s="82"/>
      <c r="AF2180" s="82"/>
      <c r="AG2180" s="82"/>
      <c r="AH2180" s="82"/>
      <c r="AI2180" s="82"/>
      <c r="AJ2180" s="82"/>
      <c r="AK2180" s="82"/>
      <c r="AL2180" s="82"/>
      <c r="AM2180" s="82"/>
      <c r="AN2180" s="82"/>
      <c r="AO2180" s="82"/>
      <c r="AP2180" s="82"/>
      <c r="AQ2180" s="82"/>
      <c r="AR2180" s="82"/>
      <c r="AS2180" s="82"/>
      <c r="AT2180" s="82"/>
      <c r="AU2180" s="82"/>
    </row>
    <row r="2181" spans="1:47" s="47" customFormat="1">
      <c r="A2181" s="76"/>
      <c r="O2181" s="82"/>
      <c r="P2181" s="82"/>
      <c r="Q2181" s="82"/>
      <c r="R2181" s="82"/>
      <c r="S2181" s="82"/>
      <c r="T2181" s="82"/>
      <c r="U2181" s="82"/>
      <c r="V2181" s="82"/>
      <c r="W2181" s="82"/>
      <c r="X2181" s="82"/>
      <c r="Y2181" s="82"/>
      <c r="Z2181" s="82"/>
      <c r="AA2181" s="82"/>
      <c r="AB2181" s="82"/>
      <c r="AC2181" s="82"/>
      <c r="AD2181" s="82"/>
      <c r="AE2181" s="82"/>
      <c r="AF2181" s="82"/>
      <c r="AG2181" s="82"/>
      <c r="AH2181" s="82"/>
      <c r="AI2181" s="82"/>
      <c r="AJ2181" s="82"/>
      <c r="AK2181" s="82"/>
      <c r="AL2181" s="82"/>
      <c r="AM2181" s="82"/>
      <c r="AN2181" s="82"/>
      <c r="AO2181" s="82"/>
      <c r="AP2181" s="82"/>
      <c r="AQ2181" s="82"/>
      <c r="AR2181" s="82"/>
      <c r="AS2181" s="82"/>
      <c r="AT2181" s="82"/>
      <c r="AU2181" s="82"/>
    </row>
    <row r="2182" spans="1:47" s="47" customFormat="1">
      <c r="A2182" s="76"/>
      <c r="O2182" s="82"/>
      <c r="P2182" s="82"/>
      <c r="Q2182" s="82"/>
      <c r="R2182" s="82"/>
      <c r="S2182" s="82"/>
      <c r="T2182" s="82"/>
      <c r="U2182" s="82"/>
      <c r="V2182" s="82"/>
      <c r="W2182" s="82"/>
      <c r="X2182" s="82"/>
      <c r="Y2182" s="82"/>
      <c r="Z2182" s="82"/>
      <c r="AA2182" s="82"/>
      <c r="AB2182" s="82"/>
      <c r="AC2182" s="82"/>
      <c r="AD2182" s="82"/>
      <c r="AE2182" s="82"/>
      <c r="AF2182" s="82"/>
      <c r="AG2182" s="82"/>
      <c r="AH2182" s="82"/>
      <c r="AI2182" s="82"/>
      <c r="AJ2182" s="82"/>
      <c r="AK2182" s="82"/>
      <c r="AL2182" s="82"/>
      <c r="AM2182" s="82"/>
      <c r="AN2182" s="82"/>
      <c r="AO2182" s="82"/>
      <c r="AP2182" s="82"/>
      <c r="AQ2182" s="82"/>
      <c r="AR2182" s="82"/>
      <c r="AS2182" s="82"/>
      <c r="AT2182" s="82"/>
      <c r="AU2182" s="82"/>
    </row>
    <row r="2183" spans="1:47" s="47" customFormat="1">
      <c r="A2183" s="76"/>
      <c r="O2183" s="82"/>
      <c r="P2183" s="82"/>
      <c r="Q2183" s="82"/>
      <c r="R2183" s="82"/>
      <c r="S2183" s="82"/>
      <c r="T2183" s="82"/>
      <c r="U2183" s="82"/>
      <c r="V2183" s="82"/>
      <c r="W2183" s="82"/>
      <c r="X2183" s="82"/>
      <c r="Y2183" s="82"/>
      <c r="Z2183" s="82"/>
      <c r="AA2183" s="82"/>
      <c r="AB2183" s="82"/>
      <c r="AC2183" s="82"/>
      <c r="AD2183" s="82"/>
      <c r="AE2183" s="82"/>
      <c r="AF2183" s="82"/>
      <c r="AG2183" s="82"/>
      <c r="AH2183" s="82"/>
      <c r="AI2183" s="82"/>
      <c r="AJ2183" s="82"/>
      <c r="AK2183" s="82"/>
      <c r="AL2183" s="82"/>
      <c r="AM2183" s="82"/>
      <c r="AN2183" s="82"/>
      <c r="AO2183" s="82"/>
      <c r="AP2183" s="82"/>
      <c r="AQ2183" s="82"/>
      <c r="AR2183" s="82"/>
      <c r="AS2183" s="82"/>
      <c r="AT2183" s="82"/>
      <c r="AU2183" s="82"/>
    </row>
    <row r="2184" spans="1:47" s="47" customFormat="1">
      <c r="A2184" s="76"/>
      <c r="O2184" s="82"/>
      <c r="P2184" s="82"/>
      <c r="Q2184" s="82"/>
      <c r="R2184" s="82"/>
      <c r="S2184" s="82"/>
      <c r="T2184" s="82"/>
      <c r="U2184" s="82"/>
      <c r="V2184" s="82"/>
      <c r="W2184" s="82"/>
      <c r="X2184" s="82"/>
      <c r="Y2184" s="82"/>
      <c r="Z2184" s="82"/>
      <c r="AA2184" s="82"/>
      <c r="AB2184" s="82"/>
      <c r="AC2184" s="82"/>
      <c r="AD2184" s="82"/>
      <c r="AE2184" s="82"/>
      <c r="AF2184" s="82"/>
      <c r="AG2184" s="82"/>
      <c r="AH2184" s="82"/>
      <c r="AI2184" s="82"/>
      <c r="AJ2184" s="82"/>
      <c r="AK2184" s="82"/>
      <c r="AL2184" s="82"/>
      <c r="AM2184" s="82"/>
      <c r="AN2184" s="82"/>
      <c r="AO2184" s="82"/>
      <c r="AP2184" s="82"/>
      <c r="AQ2184" s="82"/>
      <c r="AR2184" s="82"/>
      <c r="AS2184" s="82"/>
      <c r="AT2184" s="82"/>
      <c r="AU2184" s="82"/>
    </row>
    <row r="2185" spans="1:47" s="47" customFormat="1">
      <c r="A2185" s="76"/>
      <c r="O2185" s="82"/>
      <c r="P2185" s="82"/>
      <c r="Q2185" s="82"/>
      <c r="R2185" s="82"/>
      <c r="S2185" s="82"/>
      <c r="T2185" s="82"/>
      <c r="U2185" s="82"/>
      <c r="V2185" s="82"/>
      <c r="W2185" s="82"/>
      <c r="X2185" s="82"/>
      <c r="Y2185" s="82"/>
      <c r="Z2185" s="82"/>
      <c r="AA2185" s="82"/>
      <c r="AB2185" s="82"/>
      <c r="AC2185" s="82"/>
      <c r="AD2185" s="82"/>
      <c r="AE2185" s="82"/>
      <c r="AF2185" s="82"/>
      <c r="AG2185" s="82"/>
      <c r="AH2185" s="82"/>
      <c r="AI2185" s="82"/>
      <c r="AJ2185" s="82"/>
      <c r="AK2185" s="82"/>
      <c r="AL2185" s="82"/>
      <c r="AM2185" s="82"/>
      <c r="AN2185" s="82"/>
      <c r="AO2185" s="82"/>
      <c r="AP2185" s="82"/>
      <c r="AQ2185" s="82"/>
      <c r="AR2185" s="82"/>
      <c r="AS2185" s="82"/>
      <c r="AT2185" s="82"/>
      <c r="AU2185" s="82"/>
    </row>
    <row r="2186" spans="1:47" s="47" customFormat="1">
      <c r="A2186" s="76"/>
      <c r="O2186" s="82"/>
      <c r="P2186" s="82"/>
      <c r="Q2186" s="82"/>
      <c r="R2186" s="82"/>
      <c r="S2186" s="82"/>
      <c r="T2186" s="82"/>
      <c r="U2186" s="82"/>
      <c r="V2186" s="82"/>
      <c r="W2186" s="82"/>
      <c r="X2186" s="82"/>
      <c r="Y2186" s="82"/>
      <c r="Z2186" s="82"/>
      <c r="AA2186" s="82"/>
      <c r="AB2186" s="82"/>
      <c r="AC2186" s="82"/>
      <c r="AD2186" s="82"/>
      <c r="AE2186" s="82"/>
      <c r="AF2186" s="82"/>
      <c r="AG2186" s="82"/>
      <c r="AH2186" s="82"/>
      <c r="AI2186" s="82"/>
      <c r="AJ2186" s="82"/>
      <c r="AK2186" s="82"/>
      <c r="AL2186" s="82"/>
      <c r="AM2186" s="82"/>
      <c r="AN2186" s="82"/>
      <c r="AO2186" s="82"/>
      <c r="AP2186" s="82"/>
      <c r="AQ2186" s="82"/>
      <c r="AR2186" s="82"/>
      <c r="AS2186" s="82"/>
      <c r="AT2186" s="82"/>
      <c r="AU2186" s="82"/>
    </row>
    <row r="2187" spans="1:47" s="47" customFormat="1">
      <c r="A2187" s="76"/>
      <c r="O2187" s="82"/>
      <c r="P2187" s="82"/>
      <c r="Q2187" s="82"/>
      <c r="R2187" s="82"/>
      <c r="S2187" s="82"/>
      <c r="T2187" s="82"/>
      <c r="U2187" s="82"/>
      <c r="V2187" s="82"/>
      <c r="W2187" s="82"/>
      <c r="X2187" s="82"/>
      <c r="Y2187" s="82"/>
      <c r="Z2187" s="82"/>
      <c r="AA2187" s="82"/>
      <c r="AB2187" s="82"/>
      <c r="AC2187" s="82"/>
      <c r="AD2187" s="82"/>
      <c r="AE2187" s="82"/>
      <c r="AF2187" s="82"/>
      <c r="AG2187" s="82"/>
      <c r="AH2187" s="82"/>
      <c r="AI2187" s="82"/>
      <c r="AJ2187" s="82"/>
      <c r="AK2187" s="82"/>
      <c r="AL2187" s="82"/>
      <c r="AM2187" s="82"/>
      <c r="AN2187" s="82"/>
      <c r="AO2187" s="82"/>
      <c r="AP2187" s="82"/>
      <c r="AQ2187" s="82"/>
      <c r="AR2187" s="82"/>
      <c r="AS2187" s="82"/>
      <c r="AT2187" s="82"/>
      <c r="AU2187" s="82"/>
    </row>
    <row r="2188" spans="1:47" s="47" customFormat="1">
      <c r="A2188" s="76"/>
      <c r="O2188" s="82"/>
      <c r="P2188" s="82"/>
      <c r="Q2188" s="82"/>
      <c r="R2188" s="82"/>
      <c r="S2188" s="82"/>
      <c r="T2188" s="82"/>
      <c r="U2188" s="82"/>
      <c r="V2188" s="82"/>
      <c r="W2188" s="82"/>
      <c r="X2188" s="82"/>
      <c r="Y2188" s="82"/>
      <c r="Z2188" s="82"/>
      <c r="AA2188" s="82"/>
      <c r="AB2188" s="82"/>
      <c r="AC2188" s="82"/>
      <c r="AD2188" s="82"/>
      <c r="AE2188" s="82"/>
      <c r="AF2188" s="82"/>
      <c r="AG2188" s="82"/>
      <c r="AH2188" s="82"/>
      <c r="AI2188" s="82"/>
      <c r="AJ2188" s="82"/>
      <c r="AK2188" s="82"/>
      <c r="AL2188" s="82"/>
      <c r="AM2188" s="82"/>
      <c r="AN2188" s="82"/>
      <c r="AO2188" s="82"/>
      <c r="AP2188" s="82"/>
      <c r="AQ2188" s="82"/>
      <c r="AR2188" s="82"/>
      <c r="AS2188" s="82"/>
      <c r="AT2188" s="82"/>
      <c r="AU2188" s="82"/>
    </row>
    <row r="2189" spans="1:47" s="47" customFormat="1">
      <c r="A2189" s="76"/>
      <c r="O2189" s="82"/>
      <c r="P2189" s="82"/>
      <c r="Q2189" s="82"/>
      <c r="R2189" s="82"/>
      <c r="S2189" s="82"/>
      <c r="T2189" s="82"/>
      <c r="U2189" s="82"/>
      <c r="V2189" s="82"/>
      <c r="W2189" s="82"/>
      <c r="X2189" s="82"/>
      <c r="Y2189" s="82"/>
      <c r="Z2189" s="82"/>
      <c r="AA2189" s="82"/>
      <c r="AB2189" s="82"/>
      <c r="AC2189" s="82"/>
      <c r="AD2189" s="82"/>
      <c r="AE2189" s="82"/>
      <c r="AF2189" s="82"/>
      <c r="AG2189" s="82"/>
      <c r="AH2189" s="82"/>
      <c r="AI2189" s="82"/>
      <c r="AJ2189" s="82"/>
      <c r="AK2189" s="82"/>
      <c r="AL2189" s="82"/>
      <c r="AM2189" s="82"/>
      <c r="AN2189" s="82"/>
      <c r="AO2189" s="82"/>
      <c r="AP2189" s="82"/>
      <c r="AQ2189" s="82"/>
      <c r="AR2189" s="82"/>
      <c r="AS2189" s="82"/>
      <c r="AT2189" s="82"/>
      <c r="AU2189" s="82"/>
    </row>
    <row r="2190" spans="1:47" s="47" customFormat="1">
      <c r="A2190" s="76"/>
      <c r="O2190" s="82"/>
      <c r="P2190" s="82"/>
      <c r="Q2190" s="82"/>
      <c r="R2190" s="82"/>
      <c r="S2190" s="82"/>
      <c r="T2190" s="82"/>
      <c r="U2190" s="82"/>
      <c r="V2190" s="82"/>
      <c r="W2190" s="82"/>
      <c r="X2190" s="82"/>
      <c r="Y2190" s="82"/>
      <c r="Z2190" s="82"/>
      <c r="AA2190" s="82"/>
      <c r="AB2190" s="82"/>
      <c r="AC2190" s="82"/>
      <c r="AD2190" s="82"/>
      <c r="AE2190" s="82"/>
      <c r="AF2190" s="82"/>
      <c r="AG2190" s="82"/>
      <c r="AH2190" s="82"/>
      <c r="AI2190" s="82"/>
      <c r="AJ2190" s="82"/>
      <c r="AK2190" s="82"/>
      <c r="AL2190" s="82"/>
      <c r="AM2190" s="82"/>
      <c r="AN2190" s="82"/>
      <c r="AO2190" s="82"/>
      <c r="AP2190" s="82"/>
      <c r="AQ2190" s="82"/>
      <c r="AR2190" s="82"/>
      <c r="AS2190" s="82"/>
      <c r="AT2190" s="82"/>
      <c r="AU2190" s="82"/>
    </row>
    <row r="2191" spans="1:47" s="47" customFormat="1">
      <c r="A2191" s="76"/>
      <c r="O2191" s="82"/>
      <c r="P2191" s="82"/>
      <c r="Q2191" s="82"/>
      <c r="R2191" s="82"/>
      <c r="S2191" s="82"/>
      <c r="T2191" s="82"/>
      <c r="U2191" s="82"/>
      <c r="V2191" s="82"/>
      <c r="W2191" s="82"/>
      <c r="X2191" s="82"/>
      <c r="Y2191" s="82"/>
      <c r="Z2191" s="82"/>
      <c r="AA2191" s="82"/>
      <c r="AB2191" s="82"/>
      <c r="AC2191" s="82"/>
      <c r="AD2191" s="82"/>
      <c r="AE2191" s="82"/>
      <c r="AF2191" s="82"/>
      <c r="AG2191" s="82"/>
      <c r="AH2191" s="82"/>
      <c r="AI2191" s="82"/>
      <c r="AJ2191" s="82"/>
      <c r="AK2191" s="82"/>
      <c r="AL2191" s="82"/>
      <c r="AM2191" s="82"/>
      <c r="AN2191" s="82"/>
      <c r="AO2191" s="82"/>
      <c r="AP2191" s="82"/>
      <c r="AQ2191" s="82"/>
      <c r="AR2191" s="82"/>
      <c r="AS2191" s="82"/>
      <c r="AT2191" s="82"/>
      <c r="AU2191" s="82"/>
    </row>
    <row r="2192" spans="1:47" s="47" customFormat="1">
      <c r="A2192" s="76"/>
      <c r="O2192" s="82"/>
      <c r="P2192" s="82"/>
      <c r="Q2192" s="82"/>
      <c r="R2192" s="82"/>
      <c r="S2192" s="82"/>
      <c r="T2192" s="82"/>
      <c r="U2192" s="82"/>
      <c r="V2192" s="82"/>
      <c r="W2192" s="82"/>
      <c r="X2192" s="82"/>
      <c r="Y2192" s="82"/>
      <c r="Z2192" s="82"/>
      <c r="AA2192" s="82"/>
      <c r="AB2192" s="82"/>
      <c r="AC2192" s="82"/>
      <c r="AD2192" s="82"/>
      <c r="AE2192" s="82"/>
      <c r="AF2192" s="82"/>
      <c r="AG2192" s="82"/>
      <c r="AH2192" s="82"/>
      <c r="AI2192" s="82"/>
      <c r="AJ2192" s="82"/>
      <c r="AK2192" s="82"/>
      <c r="AL2192" s="82"/>
      <c r="AM2192" s="82"/>
      <c r="AN2192" s="82"/>
      <c r="AO2192" s="82"/>
      <c r="AP2192" s="82"/>
      <c r="AQ2192" s="82"/>
      <c r="AR2192" s="82"/>
      <c r="AS2192" s="82"/>
      <c r="AT2192" s="82"/>
      <c r="AU2192" s="82"/>
    </row>
    <row r="2193" spans="1:47" s="47" customFormat="1">
      <c r="A2193" s="76"/>
      <c r="O2193" s="82"/>
      <c r="P2193" s="82"/>
      <c r="Q2193" s="82"/>
      <c r="R2193" s="82"/>
      <c r="S2193" s="82"/>
      <c r="T2193" s="82"/>
      <c r="U2193" s="82"/>
      <c r="V2193" s="82"/>
      <c r="W2193" s="82"/>
      <c r="X2193" s="82"/>
      <c r="Y2193" s="82"/>
      <c r="Z2193" s="82"/>
      <c r="AA2193" s="82"/>
      <c r="AB2193" s="82"/>
      <c r="AC2193" s="82"/>
      <c r="AD2193" s="82"/>
      <c r="AE2193" s="82"/>
      <c r="AF2193" s="82"/>
      <c r="AG2193" s="82"/>
      <c r="AH2193" s="82"/>
      <c r="AI2193" s="82"/>
      <c r="AJ2193" s="82"/>
      <c r="AK2193" s="82"/>
      <c r="AL2193" s="82"/>
      <c r="AM2193" s="82"/>
      <c r="AN2193" s="82"/>
      <c r="AO2193" s="82"/>
      <c r="AP2193" s="82"/>
      <c r="AQ2193" s="82"/>
      <c r="AR2193" s="82"/>
      <c r="AS2193" s="82"/>
      <c r="AT2193" s="82"/>
      <c r="AU2193" s="82"/>
    </row>
    <row r="2194" spans="1:47" s="47" customFormat="1">
      <c r="A2194" s="76"/>
      <c r="O2194" s="82"/>
      <c r="P2194" s="82"/>
      <c r="Q2194" s="82"/>
      <c r="R2194" s="82"/>
      <c r="S2194" s="82"/>
      <c r="T2194" s="82"/>
      <c r="U2194" s="82"/>
      <c r="V2194" s="82"/>
      <c r="W2194" s="82"/>
      <c r="X2194" s="82"/>
      <c r="Y2194" s="82"/>
      <c r="Z2194" s="82"/>
      <c r="AA2194" s="82"/>
      <c r="AB2194" s="82"/>
      <c r="AC2194" s="82"/>
      <c r="AD2194" s="82"/>
      <c r="AE2194" s="82"/>
      <c r="AF2194" s="82"/>
      <c r="AG2194" s="82"/>
      <c r="AH2194" s="82"/>
      <c r="AI2194" s="82"/>
      <c r="AJ2194" s="82"/>
      <c r="AK2194" s="82"/>
      <c r="AL2194" s="82"/>
      <c r="AM2194" s="82"/>
      <c r="AN2194" s="82"/>
      <c r="AO2194" s="82"/>
      <c r="AP2194" s="82"/>
      <c r="AQ2194" s="82"/>
      <c r="AR2194" s="82"/>
      <c r="AS2194" s="82"/>
      <c r="AT2194" s="82"/>
      <c r="AU2194" s="82"/>
    </row>
    <row r="2195" spans="1:47" s="47" customFormat="1">
      <c r="A2195" s="76"/>
      <c r="O2195" s="82"/>
      <c r="P2195" s="82"/>
      <c r="Q2195" s="82"/>
      <c r="R2195" s="82"/>
      <c r="S2195" s="82"/>
      <c r="T2195" s="82"/>
      <c r="U2195" s="82"/>
      <c r="V2195" s="82"/>
      <c r="W2195" s="82"/>
      <c r="X2195" s="82"/>
      <c r="Y2195" s="82"/>
      <c r="Z2195" s="82"/>
      <c r="AA2195" s="82"/>
      <c r="AB2195" s="82"/>
      <c r="AC2195" s="82"/>
      <c r="AD2195" s="82"/>
      <c r="AE2195" s="82"/>
      <c r="AF2195" s="82"/>
      <c r="AG2195" s="82"/>
      <c r="AH2195" s="82"/>
      <c r="AI2195" s="82"/>
      <c r="AJ2195" s="82"/>
      <c r="AK2195" s="82"/>
      <c r="AL2195" s="82"/>
      <c r="AM2195" s="82"/>
      <c r="AN2195" s="82"/>
      <c r="AO2195" s="82"/>
      <c r="AP2195" s="82"/>
      <c r="AQ2195" s="82"/>
      <c r="AR2195" s="82"/>
      <c r="AS2195" s="82"/>
      <c r="AT2195" s="82"/>
      <c r="AU2195" s="82"/>
    </row>
    <row r="2196" spans="1:47" s="47" customFormat="1">
      <c r="A2196" s="76"/>
      <c r="O2196" s="82"/>
      <c r="P2196" s="82"/>
      <c r="Q2196" s="82"/>
      <c r="R2196" s="82"/>
      <c r="S2196" s="82"/>
      <c r="T2196" s="82"/>
      <c r="U2196" s="82"/>
      <c r="V2196" s="82"/>
      <c r="W2196" s="82"/>
      <c r="X2196" s="82"/>
      <c r="Y2196" s="82"/>
      <c r="Z2196" s="82"/>
      <c r="AA2196" s="82"/>
      <c r="AB2196" s="82"/>
      <c r="AC2196" s="82"/>
      <c r="AD2196" s="82"/>
      <c r="AE2196" s="82"/>
      <c r="AF2196" s="82"/>
      <c r="AG2196" s="82"/>
      <c r="AH2196" s="82"/>
      <c r="AI2196" s="82"/>
      <c r="AJ2196" s="82"/>
      <c r="AK2196" s="82"/>
      <c r="AL2196" s="82"/>
      <c r="AM2196" s="82"/>
      <c r="AN2196" s="82"/>
      <c r="AO2196" s="82"/>
      <c r="AP2196" s="82"/>
      <c r="AQ2196" s="82"/>
      <c r="AR2196" s="82"/>
      <c r="AS2196" s="82"/>
      <c r="AT2196" s="82"/>
      <c r="AU2196" s="82"/>
    </row>
    <row r="2197" spans="1:47" s="47" customFormat="1">
      <c r="A2197" s="76"/>
      <c r="O2197" s="82"/>
      <c r="P2197" s="82"/>
      <c r="Q2197" s="82"/>
      <c r="R2197" s="82"/>
      <c r="S2197" s="82"/>
      <c r="T2197" s="82"/>
      <c r="U2197" s="82"/>
      <c r="V2197" s="82"/>
      <c r="W2197" s="82"/>
      <c r="X2197" s="82"/>
      <c r="Y2197" s="82"/>
      <c r="Z2197" s="82"/>
      <c r="AA2197" s="82"/>
      <c r="AB2197" s="82"/>
      <c r="AC2197" s="82"/>
      <c r="AD2197" s="82"/>
      <c r="AE2197" s="82"/>
      <c r="AF2197" s="82"/>
      <c r="AG2197" s="82"/>
      <c r="AH2197" s="82"/>
      <c r="AI2197" s="82"/>
      <c r="AJ2197" s="82"/>
      <c r="AK2197" s="82"/>
      <c r="AL2197" s="82"/>
      <c r="AM2197" s="82"/>
      <c r="AN2197" s="82"/>
      <c r="AO2197" s="82"/>
      <c r="AP2197" s="82"/>
      <c r="AQ2197" s="82"/>
      <c r="AR2197" s="82"/>
      <c r="AS2197" s="82"/>
      <c r="AT2197" s="82"/>
      <c r="AU2197" s="82"/>
    </row>
    <row r="2198" spans="1:47" s="47" customFormat="1">
      <c r="A2198" s="76"/>
      <c r="O2198" s="82"/>
      <c r="P2198" s="82"/>
      <c r="Q2198" s="82"/>
      <c r="R2198" s="82"/>
      <c r="S2198" s="82"/>
      <c r="T2198" s="82"/>
      <c r="U2198" s="82"/>
      <c r="V2198" s="82"/>
      <c r="W2198" s="82"/>
      <c r="X2198" s="82"/>
      <c r="Y2198" s="82"/>
      <c r="Z2198" s="82"/>
      <c r="AA2198" s="82"/>
      <c r="AB2198" s="82"/>
      <c r="AC2198" s="82"/>
      <c r="AD2198" s="82"/>
      <c r="AE2198" s="82"/>
      <c r="AF2198" s="82"/>
      <c r="AG2198" s="82"/>
      <c r="AH2198" s="82"/>
      <c r="AI2198" s="82"/>
      <c r="AJ2198" s="82"/>
      <c r="AK2198" s="82"/>
      <c r="AL2198" s="82"/>
      <c r="AM2198" s="82"/>
      <c r="AN2198" s="82"/>
      <c r="AO2198" s="82"/>
      <c r="AP2198" s="82"/>
      <c r="AQ2198" s="82"/>
      <c r="AR2198" s="82"/>
      <c r="AS2198" s="82"/>
      <c r="AT2198" s="82"/>
      <c r="AU2198" s="82"/>
    </row>
    <row r="2199" spans="1:47" s="47" customFormat="1">
      <c r="A2199" s="76"/>
      <c r="O2199" s="82"/>
      <c r="P2199" s="82"/>
      <c r="Q2199" s="82"/>
      <c r="R2199" s="82"/>
      <c r="S2199" s="82"/>
      <c r="T2199" s="82"/>
      <c r="U2199" s="82"/>
      <c r="V2199" s="82"/>
      <c r="W2199" s="82"/>
      <c r="X2199" s="82"/>
      <c r="Y2199" s="82"/>
      <c r="Z2199" s="82"/>
      <c r="AA2199" s="82"/>
      <c r="AB2199" s="82"/>
      <c r="AC2199" s="82"/>
      <c r="AD2199" s="82"/>
      <c r="AE2199" s="82"/>
      <c r="AF2199" s="82"/>
      <c r="AG2199" s="82"/>
      <c r="AH2199" s="82"/>
      <c r="AI2199" s="82"/>
      <c r="AJ2199" s="82"/>
      <c r="AK2199" s="82"/>
      <c r="AL2199" s="82"/>
      <c r="AM2199" s="82"/>
      <c r="AN2199" s="82"/>
      <c r="AO2199" s="82"/>
      <c r="AP2199" s="82"/>
      <c r="AQ2199" s="82"/>
      <c r="AR2199" s="82"/>
      <c r="AS2199" s="82"/>
      <c r="AT2199" s="82"/>
      <c r="AU2199" s="82"/>
    </row>
    <row r="2200" spans="1:47" s="47" customFormat="1">
      <c r="A2200" s="76"/>
      <c r="O2200" s="82"/>
      <c r="P2200" s="82"/>
      <c r="Q2200" s="82"/>
      <c r="R2200" s="82"/>
      <c r="S2200" s="82"/>
      <c r="T2200" s="82"/>
      <c r="U2200" s="82"/>
      <c r="V2200" s="82"/>
      <c r="W2200" s="82"/>
      <c r="X2200" s="82"/>
      <c r="Y2200" s="82"/>
      <c r="Z2200" s="82"/>
      <c r="AA2200" s="82"/>
      <c r="AB2200" s="82"/>
      <c r="AC2200" s="82"/>
      <c r="AD2200" s="82"/>
      <c r="AE2200" s="82"/>
      <c r="AF2200" s="82"/>
      <c r="AG2200" s="82"/>
      <c r="AH2200" s="82"/>
      <c r="AI2200" s="82"/>
      <c r="AJ2200" s="82"/>
      <c r="AK2200" s="82"/>
      <c r="AL2200" s="82"/>
      <c r="AM2200" s="82"/>
      <c r="AN2200" s="82"/>
      <c r="AO2200" s="82"/>
      <c r="AP2200" s="82"/>
      <c r="AQ2200" s="82"/>
      <c r="AR2200" s="82"/>
      <c r="AS2200" s="82"/>
      <c r="AT2200" s="82"/>
      <c r="AU2200" s="82"/>
    </row>
    <row r="2201" spans="1:47" s="47" customFormat="1">
      <c r="A2201" s="76"/>
      <c r="O2201" s="82"/>
      <c r="P2201" s="82"/>
      <c r="Q2201" s="82"/>
      <c r="R2201" s="82"/>
      <c r="S2201" s="82"/>
      <c r="T2201" s="82"/>
      <c r="U2201" s="82"/>
      <c r="V2201" s="82"/>
      <c r="W2201" s="82"/>
      <c r="X2201" s="82"/>
      <c r="Y2201" s="82"/>
      <c r="Z2201" s="82"/>
      <c r="AA2201" s="82"/>
      <c r="AB2201" s="82"/>
      <c r="AC2201" s="82"/>
      <c r="AD2201" s="82"/>
      <c r="AE2201" s="82"/>
      <c r="AF2201" s="82"/>
      <c r="AG2201" s="82"/>
      <c r="AH2201" s="82"/>
      <c r="AI2201" s="82"/>
      <c r="AJ2201" s="82"/>
      <c r="AK2201" s="82"/>
      <c r="AL2201" s="82"/>
      <c r="AM2201" s="82"/>
      <c r="AN2201" s="82"/>
      <c r="AO2201" s="82"/>
      <c r="AP2201" s="82"/>
      <c r="AQ2201" s="82"/>
      <c r="AR2201" s="82"/>
      <c r="AS2201" s="82"/>
      <c r="AT2201" s="82"/>
      <c r="AU2201" s="82"/>
    </row>
    <row r="2202" spans="1:47" s="47" customFormat="1">
      <c r="A2202" s="76"/>
      <c r="O2202" s="82"/>
      <c r="P2202" s="82"/>
      <c r="Q2202" s="82"/>
      <c r="R2202" s="82"/>
      <c r="S2202" s="82"/>
      <c r="T2202" s="82"/>
      <c r="U2202" s="82"/>
      <c r="V2202" s="82"/>
      <c r="W2202" s="82"/>
      <c r="X2202" s="82"/>
      <c r="Y2202" s="82"/>
      <c r="Z2202" s="82"/>
      <c r="AA2202" s="82"/>
      <c r="AB2202" s="82"/>
      <c r="AC2202" s="82"/>
      <c r="AD2202" s="82"/>
      <c r="AE2202" s="82"/>
      <c r="AF2202" s="82"/>
      <c r="AG2202" s="82"/>
      <c r="AH2202" s="82"/>
      <c r="AI2202" s="82"/>
      <c r="AJ2202" s="82"/>
      <c r="AK2202" s="82"/>
      <c r="AL2202" s="82"/>
      <c r="AM2202" s="82"/>
      <c r="AN2202" s="82"/>
      <c r="AO2202" s="82"/>
      <c r="AP2202" s="82"/>
      <c r="AQ2202" s="82"/>
      <c r="AR2202" s="82"/>
      <c r="AS2202" s="82"/>
      <c r="AT2202" s="82"/>
      <c r="AU2202" s="82"/>
    </row>
    <row r="2203" spans="1:47" s="47" customFormat="1">
      <c r="A2203" s="76"/>
      <c r="O2203" s="82"/>
      <c r="P2203" s="82"/>
      <c r="Q2203" s="82"/>
      <c r="R2203" s="82"/>
      <c r="S2203" s="82"/>
      <c r="T2203" s="82"/>
      <c r="U2203" s="82"/>
      <c r="V2203" s="82"/>
      <c r="W2203" s="82"/>
      <c r="X2203" s="82"/>
      <c r="Y2203" s="82"/>
      <c r="Z2203" s="82"/>
      <c r="AA2203" s="82"/>
      <c r="AB2203" s="82"/>
      <c r="AC2203" s="82"/>
      <c r="AD2203" s="82"/>
      <c r="AE2203" s="82"/>
      <c r="AF2203" s="82"/>
      <c r="AG2203" s="82"/>
      <c r="AH2203" s="82"/>
      <c r="AI2203" s="82"/>
      <c r="AJ2203" s="82"/>
      <c r="AK2203" s="82"/>
      <c r="AL2203" s="82"/>
      <c r="AM2203" s="82"/>
      <c r="AN2203" s="82"/>
      <c r="AO2203" s="82"/>
      <c r="AP2203" s="82"/>
      <c r="AQ2203" s="82"/>
      <c r="AR2203" s="82"/>
      <c r="AS2203" s="82"/>
      <c r="AT2203" s="82"/>
      <c r="AU2203" s="82"/>
    </row>
    <row r="2204" spans="1:47" s="47" customFormat="1">
      <c r="A2204" s="76"/>
      <c r="O2204" s="82"/>
      <c r="P2204" s="82"/>
      <c r="Q2204" s="82"/>
      <c r="R2204" s="82"/>
      <c r="S2204" s="82"/>
      <c r="T2204" s="82"/>
      <c r="U2204" s="82"/>
      <c r="V2204" s="82"/>
      <c r="W2204" s="82"/>
      <c r="X2204" s="82"/>
      <c r="Y2204" s="82"/>
      <c r="Z2204" s="82"/>
      <c r="AA2204" s="82"/>
      <c r="AB2204" s="82"/>
      <c r="AC2204" s="82"/>
      <c r="AD2204" s="82"/>
      <c r="AE2204" s="82"/>
      <c r="AF2204" s="82"/>
      <c r="AG2204" s="82"/>
      <c r="AH2204" s="82"/>
      <c r="AI2204" s="82"/>
      <c r="AJ2204" s="82"/>
      <c r="AK2204" s="82"/>
      <c r="AL2204" s="82"/>
      <c r="AM2204" s="82"/>
      <c r="AN2204" s="82"/>
      <c r="AO2204" s="82"/>
      <c r="AP2204" s="82"/>
      <c r="AQ2204" s="82"/>
      <c r="AR2204" s="82"/>
      <c r="AS2204" s="82"/>
      <c r="AT2204" s="82"/>
      <c r="AU2204" s="82"/>
    </row>
    <row r="2205" spans="1:47" s="47" customFormat="1">
      <c r="A2205" s="76"/>
      <c r="O2205" s="82"/>
      <c r="P2205" s="82"/>
      <c r="Q2205" s="82"/>
      <c r="R2205" s="82"/>
      <c r="S2205" s="82"/>
      <c r="T2205" s="82"/>
      <c r="U2205" s="82"/>
      <c r="V2205" s="82"/>
      <c r="W2205" s="82"/>
      <c r="X2205" s="82"/>
      <c r="Y2205" s="82"/>
      <c r="Z2205" s="82"/>
      <c r="AA2205" s="82"/>
      <c r="AB2205" s="82"/>
      <c r="AC2205" s="82"/>
      <c r="AD2205" s="82"/>
      <c r="AE2205" s="82"/>
      <c r="AF2205" s="82"/>
      <c r="AG2205" s="82"/>
      <c r="AH2205" s="82"/>
      <c r="AI2205" s="82"/>
      <c r="AJ2205" s="82"/>
      <c r="AK2205" s="82"/>
      <c r="AL2205" s="82"/>
      <c r="AM2205" s="82"/>
      <c r="AN2205" s="82"/>
      <c r="AO2205" s="82"/>
      <c r="AP2205" s="82"/>
      <c r="AQ2205" s="82"/>
      <c r="AR2205" s="82"/>
      <c r="AS2205" s="82"/>
      <c r="AT2205" s="82"/>
      <c r="AU2205" s="82"/>
    </row>
    <row r="2206" spans="1:47" s="47" customFormat="1">
      <c r="A2206" s="76"/>
      <c r="O2206" s="82"/>
      <c r="P2206" s="82"/>
      <c r="Q2206" s="82"/>
      <c r="R2206" s="82"/>
      <c r="S2206" s="82"/>
      <c r="T2206" s="82"/>
      <c r="U2206" s="82"/>
      <c r="V2206" s="82"/>
      <c r="W2206" s="82"/>
      <c r="X2206" s="82"/>
      <c r="Y2206" s="82"/>
      <c r="Z2206" s="82"/>
      <c r="AA2206" s="82"/>
      <c r="AB2206" s="82"/>
      <c r="AC2206" s="82"/>
      <c r="AD2206" s="82"/>
      <c r="AE2206" s="82"/>
      <c r="AF2206" s="82"/>
      <c r="AG2206" s="82"/>
      <c r="AH2206" s="82"/>
      <c r="AI2206" s="82"/>
      <c r="AJ2206" s="82"/>
      <c r="AK2206" s="82"/>
      <c r="AL2206" s="82"/>
      <c r="AM2206" s="82"/>
      <c r="AN2206" s="82"/>
      <c r="AO2206" s="82"/>
      <c r="AP2206" s="82"/>
      <c r="AQ2206" s="82"/>
      <c r="AR2206" s="82"/>
      <c r="AS2206" s="82"/>
      <c r="AT2206" s="82"/>
      <c r="AU2206" s="82"/>
    </row>
    <row r="2207" spans="1:47" s="47" customFormat="1">
      <c r="A2207" s="76"/>
      <c r="O2207" s="82"/>
      <c r="P2207" s="82"/>
      <c r="Q2207" s="82"/>
      <c r="R2207" s="82"/>
      <c r="S2207" s="82"/>
      <c r="T2207" s="82"/>
      <c r="U2207" s="82"/>
      <c r="V2207" s="82"/>
      <c r="W2207" s="82"/>
      <c r="X2207" s="82"/>
      <c r="Y2207" s="82"/>
      <c r="Z2207" s="82"/>
      <c r="AA2207" s="82"/>
      <c r="AB2207" s="82"/>
      <c r="AC2207" s="82"/>
      <c r="AD2207" s="82"/>
      <c r="AE2207" s="82"/>
      <c r="AF2207" s="82"/>
      <c r="AG2207" s="82"/>
      <c r="AH2207" s="82"/>
      <c r="AI2207" s="82"/>
      <c r="AJ2207" s="82"/>
      <c r="AK2207" s="82"/>
      <c r="AL2207" s="82"/>
      <c r="AM2207" s="82"/>
      <c r="AN2207" s="82"/>
      <c r="AO2207" s="82"/>
      <c r="AP2207" s="82"/>
      <c r="AQ2207" s="82"/>
      <c r="AR2207" s="82"/>
      <c r="AS2207" s="82"/>
      <c r="AT2207" s="82"/>
      <c r="AU2207" s="82"/>
    </row>
    <row r="2208" spans="1:47" s="47" customFormat="1">
      <c r="A2208" s="76"/>
      <c r="O2208" s="82"/>
      <c r="P2208" s="82"/>
      <c r="Q2208" s="82"/>
      <c r="R2208" s="82"/>
      <c r="S2208" s="82"/>
      <c r="T2208" s="82"/>
      <c r="U2208" s="82"/>
      <c r="V2208" s="82"/>
      <c r="W2208" s="82"/>
      <c r="X2208" s="82"/>
      <c r="Y2208" s="82"/>
      <c r="Z2208" s="82"/>
      <c r="AA2208" s="82"/>
      <c r="AB2208" s="82"/>
      <c r="AC2208" s="82"/>
      <c r="AD2208" s="82"/>
      <c r="AE2208" s="82"/>
      <c r="AF2208" s="82"/>
      <c r="AG2208" s="82"/>
      <c r="AH2208" s="82"/>
      <c r="AI2208" s="82"/>
      <c r="AJ2208" s="82"/>
      <c r="AK2208" s="82"/>
      <c r="AL2208" s="82"/>
      <c r="AM2208" s="82"/>
      <c r="AN2208" s="82"/>
      <c r="AO2208" s="82"/>
      <c r="AP2208" s="82"/>
      <c r="AQ2208" s="82"/>
      <c r="AR2208" s="82"/>
      <c r="AS2208" s="82"/>
      <c r="AT2208" s="82"/>
      <c r="AU2208" s="82"/>
    </row>
    <row r="2209" spans="1:47" s="47" customFormat="1">
      <c r="A2209" s="76"/>
      <c r="O2209" s="82"/>
      <c r="P2209" s="82"/>
      <c r="Q2209" s="82"/>
      <c r="R2209" s="82"/>
      <c r="S2209" s="82"/>
      <c r="T2209" s="82"/>
      <c r="U2209" s="82"/>
      <c r="V2209" s="82"/>
      <c r="W2209" s="82"/>
      <c r="X2209" s="82"/>
      <c r="Y2209" s="82"/>
      <c r="Z2209" s="82"/>
      <c r="AA2209" s="82"/>
      <c r="AB2209" s="82"/>
      <c r="AC2209" s="82"/>
      <c r="AD2209" s="82"/>
      <c r="AE2209" s="82"/>
      <c r="AF2209" s="82"/>
      <c r="AG2209" s="82"/>
      <c r="AH2209" s="82"/>
      <c r="AI2209" s="82"/>
      <c r="AJ2209" s="82"/>
      <c r="AK2209" s="82"/>
      <c r="AL2209" s="82"/>
      <c r="AM2209" s="82"/>
      <c r="AN2209" s="82"/>
      <c r="AO2209" s="82"/>
      <c r="AP2209" s="82"/>
      <c r="AQ2209" s="82"/>
      <c r="AR2209" s="82"/>
      <c r="AS2209" s="82"/>
      <c r="AT2209" s="82"/>
      <c r="AU2209" s="82"/>
    </row>
    <row r="2210" spans="1:47" s="47" customFormat="1">
      <c r="A2210" s="76"/>
      <c r="O2210" s="82"/>
      <c r="P2210" s="82"/>
      <c r="Q2210" s="82"/>
      <c r="R2210" s="82"/>
      <c r="S2210" s="82"/>
      <c r="T2210" s="82"/>
      <c r="U2210" s="82"/>
      <c r="V2210" s="82"/>
      <c r="W2210" s="82"/>
      <c r="X2210" s="82"/>
      <c r="Y2210" s="82"/>
      <c r="Z2210" s="82"/>
      <c r="AA2210" s="82"/>
      <c r="AB2210" s="82"/>
      <c r="AC2210" s="82"/>
      <c r="AD2210" s="82"/>
      <c r="AE2210" s="82"/>
      <c r="AF2210" s="82"/>
      <c r="AG2210" s="82"/>
      <c r="AH2210" s="82"/>
      <c r="AI2210" s="82"/>
      <c r="AJ2210" s="82"/>
      <c r="AK2210" s="82"/>
      <c r="AL2210" s="82"/>
      <c r="AM2210" s="82"/>
      <c r="AN2210" s="82"/>
      <c r="AO2210" s="82"/>
      <c r="AP2210" s="82"/>
      <c r="AQ2210" s="82"/>
      <c r="AR2210" s="82"/>
      <c r="AS2210" s="82"/>
      <c r="AT2210" s="82"/>
      <c r="AU2210" s="82"/>
    </row>
    <row r="2211" spans="1:47" s="47" customFormat="1">
      <c r="A2211" s="76"/>
      <c r="O2211" s="82"/>
      <c r="P2211" s="82"/>
      <c r="Q2211" s="82"/>
      <c r="R2211" s="82"/>
      <c r="S2211" s="82"/>
      <c r="T2211" s="82"/>
      <c r="U2211" s="82"/>
      <c r="V2211" s="82"/>
      <c r="W2211" s="82"/>
      <c r="X2211" s="82"/>
      <c r="Y2211" s="82"/>
      <c r="Z2211" s="82"/>
      <c r="AA2211" s="82"/>
      <c r="AB2211" s="82"/>
      <c r="AC2211" s="82"/>
      <c r="AD2211" s="82"/>
      <c r="AE2211" s="82"/>
      <c r="AF2211" s="82"/>
      <c r="AG2211" s="82"/>
      <c r="AH2211" s="82"/>
      <c r="AI2211" s="82"/>
      <c r="AJ2211" s="82"/>
      <c r="AK2211" s="82"/>
      <c r="AL2211" s="82"/>
      <c r="AM2211" s="82"/>
      <c r="AN2211" s="82"/>
      <c r="AO2211" s="82"/>
      <c r="AP2211" s="82"/>
      <c r="AQ2211" s="82"/>
      <c r="AR2211" s="82"/>
      <c r="AS2211" s="82"/>
      <c r="AT2211" s="82"/>
      <c r="AU2211" s="82"/>
    </row>
    <row r="2212" spans="1:47" s="47" customFormat="1">
      <c r="A2212" s="76"/>
      <c r="O2212" s="82"/>
      <c r="P2212" s="82"/>
      <c r="Q2212" s="82"/>
      <c r="R2212" s="82"/>
      <c r="S2212" s="82"/>
      <c r="T2212" s="82"/>
      <c r="U2212" s="82"/>
      <c r="V2212" s="82"/>
      <c r="W2212" s="82"/>
      <c r="X2212" s="82"/>
      <c r="Y2212" s="82"/>
      <c r="Z2212" s="82"/>
      <c r="AA2212" s="82"/>
      <c r="AB2212" s="82"/>
      <c r="AC2212" s="82"/>
      <c r="AD2212" s="82"/>
      <c r="AE2212" s="82"/>
      <c r="AF2212" s="82"/>
      <c r="AG2212" s="82"/>
      <c r="AH2212" s="82"/>
      <c r="AI2212" s="82"/>
      <c r="AJ2212" s="82"/>
      <c r="AK2212" s="82"/>
      <c r="AL2212" s="82"/>
      <c r="AM2212" s="82"/>
      <c r="AN2212" s="82"/>
      <c r="AO2212" s="82"/>
      <c r="AP2212" s="82"/>
      <c r="AQ2212" s="82"/>
      <c r="AR2212" s="82"/>
      <c r="AS2212" s="82"/>
      <c r="AT2212" s="82"/>
      <c r="AU2212" s="82"/>
    </row>
    <row r="2213" spans="1:47" s="47" customFormat="1">
      <c r="A2213" s="76"/>
      <c r="O2213" s="82"/>
      <c r="P2213" s="82"/>
      <c r="Q2213" s="82"/>
      <c r="R2213" s="82"/>
      <c r="S2213" s="82"/>
      <c r="T2213" s="82"/>
      <c r="U2213" s="82"/>
      <c r="V2213" s="82"/>
      <c r="W2213" s="82"/>
      <c r="X2213" s="82"/>
      <c r="Y2213" s="82"/>
      <c r="Z2213" s="82"/>
      <c r="AA2213" s="82"/>
      <c r="AB2213" s="82"/>
      <c r="AC2213" s="82"/>
      <c r="AD2213" s="82"/>
      <c r="AE2213" s="82"/>
      <c r="AF2213" s="82"/>
      <c r="AG2213" s="82"/>
      <c r="AH2213" s="82"/>
      <c r="AI2213" s="82"/>
      <c r="AJ2213" s="82"/>
      <c r="AK2213" s="82"/>
      <c r="AL2213" s="82"/>
      <c r="AM2213" s="82"/>
      <c r="AN2213" s="82"/>
      <c r="AO2213" s="82"/>
      <c r="AP2213" s="82"/>
      <c r="AQ2213" s="82"/>
      <c r="AR2213" s="82"/>
      <c r="AS2213" s="82"/>
      <c r="AT2213" s="82"/>
      <c r="AU2213" s="82"/>
    </row>
    <row r="2214" spans="1:47" s="47" customFormat="1">
      <c r="A2214" s="76"/>
      <c r="O2214" s="82"/>
      <c r="P2214" s="82"/>
      <c r="Q2214" s="82"/>
      <c r="R2214" s="82"/>
      <c r="S2214" s="82"/>
      <c r="T2214" s="82"/>
      <c r="U2214" s="82"/>
      <c r="V2214" s="82"/>
      <c r="W2214" s="82"/>
      <c r="X2214" s="82"/>
      <c r="Y2214" s="82"/>
      <c r="Z2214" s="82"/>
      <c r="AA2214" s="82"/>
      <c r="AB2214" s="82"/>
      <c r="AC2214" s="82"/>
      <c r="AD2214" s="82"/>
      <c r="AE2214" s="82"/>
      <c r="AF2214" s="82"/>
      <c r="AG2214" s="82"/>
      <c r="AH2214" s="82"/>
      <c r="AI2214" s="82"/>
      <c r="AJ2214" s="82"/>
      <c r="AK2214" s="82"/>
      <c r="AL2214" s="82"/>
      <c r="AM2214" s="82"/>
      <c r="AN2214" s="82"/>
      <c r="AO2214" s="82"/>
      <c r="AP2214" s="82"/>
      <c r="AQ2214" s="82"/>
      <c r="AR2214" s="82"/>
      <c r="AS2214" s="82"/>
      <c r="AT2214" s="82"/>
      <c r="AU2214" s="82"/>
    </row>
    <row r="2215" spans="1:47" s="47" customFormat="1">
      <c r="A2215" s="76"/>
      <c r="O2215" s="82"/>
      <c r="P2215" s="82"/>
      <c r="Q2215" s="82"/>
      <c r="R2215" s="82"/>
      <c r="S2215" s="82"/>
      <c r="T2215" s="82"/>
      <c r="U2215" s="82"/>
      <c r="V2215" s="82"/>
      <c r="W2215" s="82"/>
      <c r="X2215" s="82"/>
      <c r="Y2215" s="82"/>
      <c r="Z2215" s="82"/>
      <c r="AA2215" s="82"/>
      <c r="AB2215" s="82"/>
      <c r="AC2215" s="82"/>
      <c r="AD2215" s="82"/>
      <c r="AE2215" s="82"/>
      <c r="AF2215" s="82"/>
      <c r="AG2215" s="82"/>
      <c r="AH2215" s="82"/>
      <c r="AI2215" s="82"/>
      <c r="AJ2215" s="82"/>
      <c r="AK2215" s="82"/>
      <c r="AL2215" s="82"/>
      <c r="AM2215" s="82"/>
      <c r="AN2215" s="82"/>
      <c r="AO2215" s="82"/>
      <c r="AP2215" s="82"/>
      <c r="AQ2215" s="82"/>
      <c r="AR2215" s="82"/>
      <c r="AS2215" s="82"/>
      <c r="AT2215" s="82"/>
      <c r="AU2215" s="82"/>
    </row>
    <row r="2216" spans="1:47" s="47" customFormat="1">
      <c r="A2216" s="76"/>
      <c r="O2216" s="82"/>
      <c r="P2216" s="82"/>
      <c r="Q2216" s="82"/>
      <c r="R2216" s="82"/>
      <c r="S2216" s="82"/>
      <c r="T2216" s="82"/>
      <c r="U2216" s="82"/>
      <c r="V2216" s="82"/>
      <c r="W2216" s="82"/>
      <c r="X2216" s="82"/>
      <c r="Y2216" s="82"/>
      <c r="Z2216" s="82"/>
      <c r="AA2216" s="82"/>
      <c r="AB2216" s="82"/>
      <c r="AC2216" s="82"/>
      <c r="AD2216" s="82"/>
      <c r="AE2216" s="82"/>
      <c r="AF2216" s="82"/>
      <c r="AG2216" s="82"/>
      <c r="AH2216" s="82"/>
      <c r="AI2216" s="82"/>
      <c r="AJ2216" s="82"/>
      <c r="AK2216" s="82"/>
      <c r="AL2216" s="82"/>
      <c r="AM2216" s="82"/>
      <c r="AN2216" s="82"/>
      <c r="AO2216" s="82"/>
      <c r="AP2216" s="82"/>
      <c r="AQ2216" s="82"/>
      <c r="AR2216" s="82"/>
      <c r="AS2216" s="82"/>
      <c r="AT2216" s="82"/>
      <c r="AU2216" s="82"/>
    </row>
    <row r="2217" spans="1:47" s="47" customFormat="1">
      <c r="A2217" s="76"/>
      <c r="O2217" s="82"/>
      <c r="P2217" s="82"/>
      <c r="Q2217" s="82"/>
      <c r="R2217" s="82"/>
      <c r="S2217" s="82"/>
      <c r="T2217" s="82"/>
      <c r="U2217" s="82"/>
      <c r="V2217" s="82"/>
      <c r="W2217" s="82"/>
      <c r="X2217" s="82"/>
      <c r="Y2217" s="82"/>
      <c r="Z2217" s="82"/>
      <c r="AA2217" s="82"/>
      <c r="AB2217" s="82"/>
      <c r="AC2217" s="82"/>
      <c r="AD2217" s="82"/>
      <c r="AE2217" s="82"/>
      <c r="AF2217" s="82"/>
      <c r="AG2217" s="82"/>
      <c r="AH2217" s="82"/>
      <c r="AI2217" s="82"/>
      <c r="AJ2217" s="82"/>
      <c r="AK2217" s="82"/>
      <c r="AL2217" s="82"/>
      <c r="AM2217" s="82"/>
      <c r="AN2217" s="82"/>
      <c r="AO2217" s="82"/>
      <c r="AP2217" s="82"/>
      <c r="AQ2217" s="82"/>
      <c r="AR2217" s="82"/>
      <c r="AS2217" s="82"/>
      <c r="AT2217" s="82"/>
      <c r="AU2217" s="82"/>
    </row>
    <row r="2218" spans="1:47" s="47" customFormat="1">
      <c r="A2218" s="76"/>
      <c r="O2218" s="82"/>
      <c r="P2218" s="82"/>
      <c r="Q2218" s="82"/>
      <c r="R2218" s="82"/>
      <c r="S2218" s="82"/>
      <c r="T2218" s="82"/>
      <c r="U2218" s="82"/>
      <c r="V2218" s="82"/>
      <c r="W2218" s="82"/>
      <c r="X2218" s="82"/>
      <c r="Y2218" s="82"/>
      <c r="Z2218" s="82"/>
      <c r="AA2218" s="82"/>
      <c r="AB2218" s="82"/>
      <c r="AC2218" s="82"/>
      <c r="AD2218" s="82"/>
      <c r="AE2218" s="82"/>
      <c r="AF2218" s="82"/>
      <c r="AG2218" s="82"/>
      <c r="AH2218" s="82"/>
      <c r="AI2218" s="82"/>
      <c r="AJ2218" s="82"/>
      <c r="AK2218" s="82"/>
      <c r="AL2218" s="82"/>
      <c r="AM2218" s="82"/>
      <c r="AN2218" s="82"/>
      <c r="AO2218" s="82"/>
      <c r="AP2218" s="82"/>
      <c r="AQ2218" s="82"/>
      <c r="AR2218" s="82"/>
      <c r="AS2218" s="82"/>
      <c r="AT2218" s="82"/>
      <c r="AU2218" s="82"/>
    </row>
    <row r="2219" spans="1:47" s="47" customFormat="1">
      <c r="A2219" s="76"/>
      <c r="O2219" s="82"/>
      <c r="P2219" s="82"/>
      <c r="Q2219" s="82"/>
      <c r="R2219" s="82"/>
      <c r="S2219" s="82"/>
      <c r="T2219" s="82"/>
      <c r="U2219" s="82"/>
      <c r="V2219" s="82"/>
      <c r="W2219" s="82"/>
      <c r="X2219" s="82"/>
      <c r="Y2219" s="82"/>
      <c r="Z2219" s="82"/>
      <c r="AA2219" s="82"/>
      <c r="AB2219" s="82"/>
      <c r="AC2219" s="82"/>
      <c r="AD2219" s="82"/>
      <c r="AE2219" s="82"/>
      <c r="AF2219" s="82"/>
      <c r="AG2219" s="82"/>
      <c r="AH2219" s="82"/>
      <c r="AI2219" s="82"/>
      <c r="AJ2219" s="82"/>
      <c r="AK2219" s="82"/>
      <c r="AL2219" s="82"/>
      <c r="AM2219" s="82"/>
      <c r="AN2219" s="82"/>
      <c r="AO2219" s="82"/>
      <c r="AP2219" s="82"/>
      <c r="AQ2219" s="82"/>
      <c r="AR2219" s="82"/>
      <c r="AS2219" s="82"/>
      <c r="AT2219" s="82"/>
      <c r="AU2219" s="82"/>
    </row>
    <row r="2220" spans="1:47" s="47" customFormat="1">
      <c r="A2220" s="76"/>
      <c r="O2220" s="82"/>
      <c r="P2220" s="82"/>
      <c r="Q2220" s="82"/>
      <c r="R2220" s="82"/>
      <c r="S2220" s="82"/>
      <c r="T2220" s="82"/>
      <c r="U2220" s="82"/>
      <c r="V2220" s="82"/>
      <c r="W2220" s="82"/>
      <c r="X2220" s="82"/>
      <c r="Y2220" s="82"/>
      <c r="Z2220" s="82"/>
      <c r="AA2220" s="82"/>
      <c r="AB2220" s="82"/>
      <c r="AC2220" s="82"/>
      <c r="AD2220" s="82"/>
      <c r="AE2220" s="82"/>
      <c r="AF2220" s="82"/>
      <c r="AG2220" s="82"/>
      <c r="AH2220" s="82"/>
      <c r="AI2220" s="82"/>
      <c r="AJ2220" s="82"/>
      <c r="AK2220" s="82"/>
      <c r="AL2220" s="82"/>
      <c r="AM2220" s="82"/>
      <c r="AN2220" s="82"/>
      <c r="AO2220" s="82"/>
      <c r="AP2220" s="82"/>
      <c r="AQ2220" s="82"/>
      <c r="AR2220" s="82"/>
      <c r="AS2220" s="82"/>
      <c r="AT2220" s="82"/>
      <c r="AU2220" s="82"/>
    </row>
    <row r="2221" spans="1:47" s="47" customFormat="1">
      <c r="A2221" s="76"/>
      <c r="O2221" s="82"/>
      <c r="P2221" s="82"/>
      <c r="Q2221" s="82"/>
      <c r="R2221" s="82"/>
      <c r="S2221" s="82"/>
      <c r="T2221" s="82"/>
      <c r="U2221" s="82"/>
      <c r="V2221" s="82"/>
      <c r="W2221" s="82"/>
      <c r="X2221" s="82"/>
      <c r="Y2221" s="82"/>
      <c r="Z2221" s="82"/>
      <c r="AA2221" s="82"/>
      <c r="AB2221" s="82"/>
      <c r="AC2221" s="82"/>
      <c r="AD2221" s="82"/>
      <c r="AE2221" s="82"/>
      <c r="AF2221" s="82"/>
      <c r="AG2221" s="82"/>
      <c r="AH2221" s="82"/>
      <c r="AI2221" s="82"/>
      <c r="AJ2221" s="82"/>
      <c r="AK2221" s="82"/>
      <c r="AL2221" s="82"/>
      <c r="AM2221" s="82"/>
      <c r="AN2221" s="82"/>
      <c r="AO2221" s="82"/>
      <c r="AP2221" s="82"/>
      <c r="AQ2221" s="82"/>
      <c r="AR2221" s="82"/>
      <c r="AS2221" s="82"/>
      <c r="AT2221" s="82"/>
      <c r="AU2221" s="82"/>
    </row>
    <row r="2222" spans="1:47" s="47" customFormat="1">
      <c r="A2222" s="76"/>
      <c r="O2222" s="82"/>
      <c r="P2222" s="82"/>
      <c r="Q2222" s="82"/>
      <c r="R2222" s="82"/>
      <c r="S2222" s="82"/>
      <c r="T2222" s="82"/>
      <c r="U2222" s="82"/>
      <c r="V2222" s="82"/>
      <c r="W2222" s="82"/>
      <c r="X2222" s="82"/>
      <c r="Y2222" s="82"/>
      <c r="Z2222" s="82"/>
      <c r="AA2222" s="82"/>
      <c r="AB2222" s="82"/>
      <c r="AC2222" s="82"/>
      <c r="AD2222" s="82"/>
      <c r="AE2222" s="82"/>
      <c r="AF2222" s="82"/>
      <c r="AG2222" s="82"/>
      <c r="AH2222" s="82"/>
      <c r="AI2222" s="82"/>
      <c r="AJ2222" s="82"/>
      <c r="AK2222" s="82"/>
      <c r="AL2222" s="82"/>
      <c r="AM2222" s="82"/>
      <c r="AN2222" s="82"/>
      <c r="AO2222" s="82"/>
      <c r="AP2222" s="82"/>
      <c r="AQ2222" s="82"/>
      <c r="AR2222" s="82"/>
      <c r="AS2222" s="82"/>
      <c r="AT2222" s="82"/>
      <c r="AU2222" s="82"/>
    </row>
    <row r="2223" spans="1:47" s="47" customFormat="1">
      <c r="A2223" s="76"/>
      <c r="O2223" s="82"/>
      <c r="P2223" s="82"/>
      <c r="Q2223" s="82"/>
      <c r="R2223" s="82"/>
      <c r="S2223" s="82"/>
      <c r="T2223" s="82"/>
      <c r="U2223" s="82"/>
      <c r="V2223" s="82"/>
      <c r="W2223" s="82"/>
      <c r="X2223" s="82"/>
      <c r="Y2223" s="82"/>
      <c r="Z2223" s="82"/>
      <c r="AA2223" s="82"/>
      <c r="AB2223" s="82"/>
      <c r="AC2223" s="82"/>
      <c r="AD2223" s="82"/>
      <c r="AE2223" s="82"/>
      <c r="AF2223" s="82"/>
      <c r="AG2223" s="82"/>
      <c r="AH2223" s="82"/>
      <c r="AI2223" s="82"/>
      <c r="AJ2223" s="82"/>
      <c r="AK2223" s="82"/>
      <c r="AL2223" s="82"/>
      <c r="AM2223" s="82"/>
      <c r="AN2223" s="82"/>
      <c r="AO2223" s="82"/>
      <c r="AP2223" s="82"/>
      <c r="AQ2223" s="82"/>
      <c r="AR2223" s="82"/>
      <c r="AS2223" s="82"/>
      <c r="AT2223" s="82"/>
      <c r="AU2223" s="82"/>
    </row>
    <row r="2224" spans="1:47" s="47" customFormat="1">
      <c r="A2224" s="76"/>
      <c r="O2224" s="82"/>
      <c r="P2224" s="82"/>
      <c r="Q2224" s="82"/>
      <c r="R2224" s="82"/>
      <c r="S2224" s="82"/>
      <c r="T2224" s="82"/>
      <c r="U2224" s="82"/>
      <c r="V2224" s="82"/>
      <c r="W2224" s="82"/>
      <c r="X2224" s="82"/>
      <c r="Y2224" s="82"/>
      <c r="Z2224" s="82"/>
      <c r="AA2224" s="82"/>
      <c r="AB2224" s="82"/>
      <c r="AC2224" s="82"/>
      <c r="AD2224" s="82"/>
      <c r="AE2224" s="82"/>
      <c r="AF2224" s="82"/>
      <c r="AG2224" s="82"/>
      <c r="AH2224" s="82"/>
      <c r="AI2224" s="82"/>
      <c r="AJ2224" s="82"/>
      <c r="AK2224" s="82"/>
      <c r="AL2224" s="82"/>
      <c r="AM2224" s="82"/>
      <c r="AN2224" s="82"/>
      <c r="AO2224" s="82"/>
      <c r="AP2224" s="82"/>
      <c r="AQ2224" s="82"/>
      <c r="AR2224" s="82"/>
      <c r="AS2224" s="82"/>
      <c r="AT2224" s="82"/>
      <c r="AU2224" s="82"/>
    </row>
    <row r="2225" spans="1:47" s="47" customFormat="1">
      <c r="A2225" s="76"/>
      <c r="O2225" s="82"/>
      <c r="P2225" s="82"/>
      <c r="Q2225" s="82"/>
      <c r="R2225" s="82"/>
      <c r="S2225" s="82"/>
      <c r="T2225" s="82"/>
      <c r="U2225" s="82"/>
      <c r="V2225" s="82"/>
      <c r="W2225" s="82"/>
      <c r="X2225" s="82"/>
      <c r="Y2225" s="82"/>
      <c r="Z2225" s="82"/>
      <c r="AA2225" s="82"/>
      <c r="AB2225" s="82"/>
      <c r="AC2225" s="82"/>
      <c r="AD2225" s="82"/>
      <c r="AE2225" s="82"/>
      <c r="AF2225" s="82"/>
      <c r="AG2225" s="82"/>
      <c r="AH2225" s="82"/>
      <c r="AI2225" s="82"/>
      <c r="AJ2225" s="82"/>
      <c r="AK2225" s="82"/>
      <c r="AL2225" s="82"/>
      <c r="AM2225" s="82"/>
      <c r="AN2225" s="82"/>
      <c r="AO2225" s="82"/>
      <c r="AP2225" s="82"/>
      <c r="AQ2225" s="82"/>
      <c r="AR2225" s="82"/>
      <c r="AS2225" s="82"/>
      <c r="AT2225" s="82"/>
      <c r="AU2225" s="82"/>
    </row>
    <row r="2226" spans="1:47" s="47" customFormat="1">
      <c r="A2226" s="76"/>
      <c r="O2226" s="82"/>
      <c r="P2226" s="82"/>
      <c r="Q2226" s="82"/>
      <c r="R2226" s="82"/>
      <c r="S2226" s="82"/>
      <c r="T2226" s="82"/>
      <c r="U2226" s="82"/>
      <c r="V2226" s="82"/>
      <c r="W2226" s="82"/>
      <c r="X2226" s="82"/>
      <c r="Y2226" s="82"/>
      <c r="Z2226" s="82"/>
      <c r="AA2226" s="82"/>
      <c r="AB2226" s="82"/>
      <c r="AC2226" s="82"/>
      <c r="AD2226" s="82"/>
      <c r="AE2226" s="82"/>
      <c r="AF2226" s="82"/>
      <c r="AG2226" s="82"/>
      <c r="AH2226" s="82"/>
      <c r="AI2226" s="82"/>
      <c r="AJ2226" s="82"/>
      <c r="AK2226" s="82"/>
      <c r="AL2226" s="82"/>
      <c r="AM2226" s="82"/>
      <c r="AN2226" s="82"/>
      <c r="AO2226" s="82"/>
      <c r="AP2226" s="82"/>
      <c r="AQ2226" s="82"/>
      <c r="AR2226" s="82"/>
      <c r="AS2226" s="82"/>
      <c r="AT2226" s="82"/>
      <c r="AU2226" s="82"/>
    </row>
    <row r="2227" spans="1:47" s="47" customFormat="1">
      <c r="A2227" s="76"/>
      <c r="O2227" s="82"/>
      <c r="P2227" s="82"/>
      <c r="Q2227" s="82"/>
      <c r="R2227" s="82"/>
      <c r="S2227" s="82"/>
      <c r="T2227" s="82"/>
      <c r="U2227" s="82"/>
      <c r="V2227" s="82"/>
      <c r="W2227" s="82"/>
      <c r="X2227" s="82"/>
      <c r="Y2227" s="82"/>
      <c r="Z2227" s="82"/>
      <c r="AA2227" s="82"/>
      <c r="AB2227" s="82"/>
      <c r="AC2227" s="82"/>
      <c r="AD2227" s="82"/>
      <c r="AE2227" s="82"/>
      <c r="AF2227" s="82"/>
      <c r="AG2227" s="82"/>
      <c r="AH2227" s="82"/>
      <c r="AI2227" s="82"/>
      <c r="AJ2227" s="82"/>
      <c r="AK2227" s="82"/>
      <c r="AL2227" s="82"/>
      <c r="AM2227" s="82"/>
      <c r="AN2227" s="82"/>
      <c r="AO2227" s="82"/>
      <c r="AP2227" s="82"/>
      <c r="AQ2227" s="82"/>
      <c r="AR2227" s="82"/>
      <c r="AS2227" s="82"/>
      <c r="AT2227" s="82"/>
      <c r="AU2227" s="82"/>
    </row>
    <row r="2228" spans="1:47" s="47" customFormat="1">
      <c r="A2228" s="76"/>
      <c r="O2228" s="82"/>
      <c r="P2228" s="82"/>
      <c r="Q2228" s="82"/>
      <c r="R2228" s="82"/>
      <c r="S2228" s="82"/>
      <c r="T2228" s="82"/>
      <c r="U2228" s="82"/>
      <c r="V2228" s="82"/>
      <c r="W2228" s="82"/>
      <c r="X2228" s="82"/>
      <c r="Y2228" s="82"/>
      <c r="Z2228" s="82"/>
      <c r="AA2228" s="82"/>
      <c r="AB2228" s="82"/>
      <c r="AC2228" s="82"/>
      <c r="AD2228" s="82"/>
      <c r="AE2228" s="82"/>
      <c r="AF2228" s="82"/>
      <c r="AG2228" s="82"/>
      <c r="AH2228" s="82"/>
      <c r="AI2228" s="82"/>
      <c r="AJ2228" s="82"/>
      <c r="AK2228" s="82"/>
      <c r="AL2228" s="82"/>
      <c r="AM2228" s="82"/>
      <c r="AN2228" s="82"/>
      <c r="AO2228" s="82"/>
      <c r="AP2228" s="82"/>
      <c r="AQ2228" s="82"/>
      <c r="AR2228" s="82"/>
      <c r="AS2228" s="82"/>
      <c r="AT2228" s="82"/>
      <c r="AU2228" s="82"/>
    </row>
    <row r="2229" spans="1:47" s="47" customFormat="1">
      <c r="A2229" s="76"/>
      <c r="O2229" s="82"/>
      <c r="P2229" s="82"/>
      <c r="Q2229" s="82"/>
      <c r="R2229" s="82"/>
      <c r="S2229" s="82"/>
      <c r="T2229" s="82"/>
      <c r="U2229" s="82"/>
      <c r="V2229" s="82"/>
      <c r="W2229" s="82"/>
      <c r="X2229" s="82"/>
      <c r="Y2229" s="82"/>
      <c r="Z2229" s="82"/>
      <c r="AA2229" s="82"/>
      <c r="AB2229" s="82"/>
      <c r="AC2229" s="82"/>
      <c r="AD2229" s="82"/>
      <c r="AE2229" s="82"/>
      <c r="AF2229" s="82"/>
      <c r="AG2229" s="82"/>
      <c r="AH2229" s="82"/>
      <c r="AI2229" s="82"/>
      <c r="AJ2229" s="82"/>
      <c r="AK2229" s="82"/>
      <c r="AL2229" s="82"/>
      <c r="AM2229" s="82"/>
      <c r="AN2229" s="82"/>
      <c r="AO2229" s="82"/>
      <c r="AP2229" s="82"/>
      <c r="AQ2229" s="82"/>
      <c r="AR2229" s="82"/>
      <c r="AS2229" s="82"/>
      <c r="AT2229" s="82"/>
      <c r="AU2229" s="82"/>
    </row>
    <row r="2230" spans="1:47" s="47" customFormat="1">
      <c r="A2230" s="76"/>
      <c r="O2230" s="82"/>
      <c r="P2230" s="82"/>
      <c r="Q2230" s="82"/>
      <c r="R2230" s="82"/>
      <c r="S2230" s="82"/>
      <c r="T2230" s="82"/>
      <c r="U2230" s="82"/>
      <c r="V2230" s="82"/>
      <c r="W2230" s="82"/>
      <c r="X2230" s="82"/>
      <c r="Y2230" s="82"/>
      <c r="Z2230" s="82"/>
      <c r="AA2230" s="82"/>
      <c r="AB2230" s="82"/>
      <c r="AC2230" s="82"/>
      <c r="AD2230" s="82"/>
      <c r="AE2230" s="82"/>
      <c r="AF2230" s="82"/>
      <c r="AG2230" s="82"/>
      <c r="AH2230" s="82"/>
      <c r="AI2230" s="82"/>
      <c r="AJ2230" s="82"/>
      <c r="AK2230" s="82"/>
      <c r="AL2230" s="82"/>
      <c r="AM2230" s="82"/>
      <c r="AN2230" s="82"/>
      <c r="AO2230" s="82"/>
      <c r="AP2230" s="82"/>
      <c r="AQ2230" s="82"/>
      <c r="AR2230" s="82"/>
      <c r="AS2230" s="82"/>
      <c r="AT2230" s="82"/>
      <c r="AU2230" s="82"/>
    </row>
    <row r="2231" spans="1:47" s="47" customFormat="1">
      <c r="A2231" s="76"/>
      <c r="O2231" s="82"/>
      <c r="P2231" s="82"/>
      <c r="Q2231" s="82"/>
      <c r="R2231" s="82"/>
      <c r="S2231" s="82"/>
      <c r="T2231" s="82"/>
      <c r="U2231" s="82"/>
      <c r="V2231" s="82"/>
      <c r="W2231" s="82"/>
      <c r="X2231" s="82"/>
      <c r="Y2231" s="82"/>
      <c r="Z2231" s="82"/>
      <c r="AA2231" s="82"/>
      <c r="AB2231" s="82"/>
      <c r="AC2231" s="82"/>
      <c r="AD2231" s="82"/>
      <c r="AE2231" s="82"/>
      <c r="AF2231" s="82"/>
      <c r="AG2231" s="82"/>
      <c r="AH2231" s="82"/>
      <c r="AI2231" s="82"/>
      <c r="AJ2231" s="82"/>
      <c r="AK2231" s="82"/>
      <c r="AL2231" s="82"/>
      <c r="AM2231" s="82"/>
      <c r="AN2231" s="82"/>
      <c r="AO2231" s="82"/>
      <c r="AP2231" s="82"/>
      <c r="AQ2231" s="82"/>
      <c r="AR2231" s="82"/>
      <c r="AS2231" s="82"/>
      <c r="AT2231" s="82"/>
      <c r="AU2231" s="82"/>
    </row>
    <row r="2232" spans="1:47" s="47" customFormat="1">
      <c r="A2232" s="76"/>
      <c r="O2232" s="82"/>
      <c r="P2232" s="82"/>
      <c r="Q2232" s="82"/>
      <c r="R2232" s="82"/>
      <c r="S2232" s="82"/>
      <c r="T2232" s="82"/>
      <c r="U2232" s="82"/>
      <c r="V2232" s="82"/>
      <c r="W2232" s="82"/>
      <c r="X2232" s="82"/>
      <c r="Y2232" s="82"/>
      <c r="Z2232" s="82"/>
      <c r="AA2232" s="82"/>
      <c r="AB2232" s="82"/>
      <c r="AC2232" s="82"/>
      <c r="AD2232" s="82"/>
      <c r="AE2232" s="82"/>
      <c r="AF2232" s="82"/>
      <c r="AG2232" s="82"/>
      <c r="AH2232" s="82"/>
      <c r="AI2232" s="82"/>
      <c r="AJ2232" s="82"/>
      <c r="AK2232" s="82"/>
      <c r="AL2232" s="82"/>
      <c r="AM2232" s="82"/>
      <c r="AN2232" s="82"/>
      <c r="AO2232" s="82"/>
      <c r="AP2232" s="82"/>
      <c r="AQ2232" s="82"/>
      <c r="AR2232" s="82"/>
      <c r="AS2232" s="82"/>
      <c r="AT2232" s="82"/>
      <c r="AU2232" s="82"/>
    </row>
    <row r="2233" spans="1:47" s="47" customFormat="1">
      <c r="A2233" s="76"/>
      <c r="O2233" s="82"/>
      <c r="P2233" s="82"/>
      <c r="Q2233" s="82"/>
      <c r="R2233" s="82"/>
      <c r="S2233" s="82"/>
      <c r="T2233" s="82"/>
      <c r="U2233" s="82"/>
      <c r="V2233" s="82"/>
      <c r="W2233" s="82"/>
      <c r="X2233" s="82"/>
      <c r="Y2233" s="82"/>
      <c r="Z2233" s="82"/>
      <c r="AA2233" s="82"/>
      <c r="AB2233" s="82"/>
      <c r="AC2233" s="82"/>
      <c r="AD2233" s="82"/>
      <c r="AE2233" s="82"/>
      <c r="AF2233" s="82"/>
      <c r="AG2233" s="82"/>
      <c r="AH2233" s="82"/>
      <c r="AI2233" s="82"/>
      <c r="AJ2233" s="82"/>
      <c r="AK2233" s="82"/>
      <c r="AL2233" s="82"/>
      <c r="AM2233" s="82"/>
      <c r="AN2233" s="82"/>
      <c r="AO2233" s="82"/>
      <c r="AP2233" s="82"/>
      <c r="AQ2233" s="82"/>
      <c r="AR2233" s="82"/>
      <c r="AS2233" s="82"/>
      <c r="AT2233" s="82"/>
      <c r="AU2233" s="82"/>
    </row>
    <row r="2234" spans="1:47" s="47" customFormat="1">
      <c r="A2234" s="76"/>
      <c r="O2234" s="82"/>
      <c r="P2234" s="82"/>
      <c r="Q2234" s="82"/>
      <c r="R2234" s="82"/>
      <c r="S2234" s="82"/>
      <c r="T2234" s="82"/>
      <c r="U2234" s="82"/>
      <c r="V2234" s="82"/>
      <c r="W2234" s="82"/>
      <c r="X2234" s="82"/>
      <c r="Y2234" s="82"/>
      <c r="Z2234" s="82"/>
      <c r="AA2234" s="82"/>
      <c r="AB2234" s="82"/>
      <c r="AC2234" s="82"/>
      <c r="AD2234" s="82"/>
      <c r="AE2234" s="82"/>
      <c r="AF2234" s="82"/>
      <c r="AG2234" s="82"/>
      <c r="AH2234" s="82"/>
      <c r="AI2234" s="82"/>
      <c r="AJ2234" s="82"/>
      <c r="AK2234" s="82"/>
      <c r="AL2234" s="82"/>
      <c r="AM2234" s="82"/>
      <c r="AN2234" s="82"/>
      <c r="AO2234" s="82"/>
      <c r="AP2234" s="82"/>
      <c r="AQ2234" s="82"/>
      <c r="AR2234" s="82"/>
      <c r="AS2234" s="82"/>
      <c r="AT2234" s="82"/>
      <c r="AU2234" s="82"/>
    </row>
    <row r="2235" spans="1:47" s="47" customFormat="1">
      <c r="A2235" s="76"/>
      <c r="O2235" s="82"/>
      <c r="P2235" s="82"/>
      <c r="Q2235" s="82"/>
      <c r="R2235" s="82"/>
      <c r="S2235" s="82"/>
      <c r="T2235" s="82"/>
      <c r="U2235" s="82"/>
      <c r="V2235" s="82"/>
      <c r="W2235" s="82"/>
      <c r="X2235" s="82"/>
      <c r="Y2235" s="82"/>
      <c r="Z2235" s="82"/>
      <c r="AA2235" s="82"/>
      <c r="AB2235" s="82"/>
      <c r="AC2235" s="82"/>
      <c r="AD2235" s="82"/>
      <c r="AE2235" s="82"/>
      <c r="AF2235" s="82"/>
      <c r="AG2235" s="82"/>
      <c r="AH2235" s="82"/>
      <c r="AI2235" s="82"/>
      <c r="AJ2235" s="82"/>
      <c r="AK2235" s="82"/>
      <c r="AL2235" s="82"/>
      <c r="AM2235" s="82"/>
      <c r="AN2235" s="82"/>
      <c r="AO2235" s="82"/>
      <c r="AP2235" s="82"/>
      <c r="AQ2235" s="82"/>
      <c r="AR2235" s="82"/>
      <c r="AS2235" s="82"/>
      <c r="AT2235" s="82"/>
      <c r="AU2235" s="82"/>
    </row>
    <row r="2236" spans="1:47" s="47" customFormat="1">
      <c r="A2236" s="76"/>
      <c r="O2236" s="82"/>
      <c r="P2236" s="82"/>
      <c r="Q2236" s="82"/>
      <c r="R2236" s="82"/>
      <c r="S2236" s="82"/>
      <c r="T2236" s="82"/>
      <c r="U2236" s="82"/>
      <c r="V2236" s="82"/>
      <c r="W2236" s="82"/>
      <c r="X2236" s="82"/>
      <c r="Y2236" s="82"/>
      <c r="Z2236" s="82"/>
      <c r="AA2236" s="82"/>
      <c r="AB2236" s="82"/>
      <c r="AC2236" s="82"/>
      <c r="AD2236" s="82"/>
      <c r="AE2236" s="82"/>
      <c r="AF2236" s="82"/>
      <c r="AG2236" s="82"/>
      <c r="AH2236" s="82"/>
      <c r="AI2236" s="82"/>
      <c r="AJ2236" s="82"/>
      <c r="AK2236" s="82"/>
      <c r="AL2236" s="82"/>
      <c r="AM2236" s="82"/>
      <c r="AN2236" s="82"/>
      <c r="AO2236" s="82"/>
      <c r="AP2236" s="82"/>
      <c r="AQ2236" s="82"/>
      <c r="AR2236" s="82"/>
      <c r="AS2236" s="82"/>
      <c r="AT2236" s="82"/>
      <c r="AU2236" s="82"/>
    </row>
    <row r="2237" spans="1:47" s="47" customFormat="1">
      <c r="A2237" s="76"/>
      <c r="O2237" s="82"/>
      <c r="P2237" s="82"/>
      <c r="Q2237" s="82"/>
      <c r="R2237" s="82"/>
      <c r="S2237" s="82"/>
      <c r="T2237" s="82"/>
      <c r="U2237" s="82"/>
      <c r="V2237" s="82"/>
      <c r="W2237" s="82"/>
      <c r="X2237" s="82"/>
      <c r="Y2237" s="82"/>
      <c r="Z2237" s="82"/>
      <c r="AA2237" s="82"/>
      <c r="AB2237" s="82"/>
      <c r="AC2237" s="82"/>
      <c r="AD2237" s="82"/>
      <c r="AE2237" s="82"/>
      <c r="AF2237" s="82"/>
      <c r="AG2237" s="82"/>
      <c r="AH2237" s="82"/>
      <c r="AI2237" s="82"/>
      <c r="AJ2237" s="82"/>
      <c r="AK2237" s="82"/>
      <c r="AL2237" s="82"/>
      <c r="AM2237" s="82"/>
      <c r="AN2237" s="82"/>
      <c r="AO2237" s="82"/>
      <c r="AP2237" s="82"/>
      <c r="AQ2237" s="82"/>
      <c r="AR2237" s="82"/>
      <c r="AS2237" s="82"/>
      <c r="AT2237" s="82"/>
      <c r="AU2237" s="82"/>
    </row>
    <row r="2238" spans="1:47" s="47" customFormat="1">
      <c r="A2238" s="76"/>
      <c r="O2238" s="82"/>
      <c r="P2238" s="82"/>
      <c r="Q2238" s="82"/>
      <c r="R2238" s="82"/>
      <c r="S2238" s="82"/>
      <c r="T2238" s="82"/>
      <c r="U2238" s="82"/>
      <c r="V2238" s="82"/>
      <c r="W2238" s="82"/>
      <c r="X2238" s="82"/>
      <c r="Y2238" s="82"/>
      <c r="Z2238" s="82"/>
      <c r="AA2238" s="82"/>
      <c r="AB2238" s="82"/>
      <c r="AC2238" s="82"/>
      <c r="AD2238" s="82"/>
      <c r="AE2238" s="82"/>
      <c r="AF2238" s="82"/>
      <c r="AG2238" s="82"/>
      <c r="AH2238" s="82"/>
      <c r="AI2238" s="82"/>
      <c r="AJ2238" s="82"/>
      <c r="AK2238" s="82"/>
      <c r="AL2238" s="82"/>
      <c r="AM2238" s="82"/>
      <c r="AN2238" s="82"/>
      <c r="AO2238" s="82"/>
      <c r="AP2238" s="82"/>
      <c r="AQ2238" s="82"/>
      <c r="AR2238" s="82"/>
      <c r="AS2238" s="82"/>
      <c r="AT2238" s="82"/>
      <c r="AU2238" s="82"/>
    </row>
    <row r="2239" spans="1:47" s="47" customFormat="1">
      <c r="A2239" s="76"/>
      <c r="O2239" s="82"/>
      <c r="P2239" s="82"/>
      <c r="Q2239" s="82"/>
      <c r="R2239" s="82"/>
      <c r="S2239" s="82"/>
      <c r="T2239" s="82"/>
      <c r="U2239" s="82"/>
      <c r="V2239" s="82"/>
      <c r="W2239" s="82"/>
      <c r="X2239" s="82"/>
      <c r="Y2239" s="82"/>
      <c r="Z2239" s="82"/>
      <c r="AA2239" s="82"/>
      <c r="AB2239" s="82"/>
      <c r="AC2239" s="82"/>
      <c r="AD2239" s="82"/>
      <c r="AE2239" s="82"/>
      <c r="AF2239" s="82"/>
      <c r="AG2239" s="82"/>
      <c r="AH2239" s="82"/>
      <c r="AI2239" s="82"/>
      <c r="AJ2239" s="82"/>
      <c r="AK2239" s="82"/>
      <c r="AL2239" s="82"/>
      <c r="AM2239" s="82"/>
      <c r="AN2239" s="82"/>
      <c r="AO2239" s="82"/>
      <c r="AP2239" s="82"/>
      <c r="AQ2239" s="82"/>
      <c r="AR2239" s="82"/>
      <c r="AS2239" s="82"/>
      <c r="AT2239" s="82"/>
      <c r="AU2239" s="82"/>
    </row>
    <row r="2240" spans="1:47" s="47" customFormat="1">
      <c r="A2240" s="76"/>
      <c r="O2240" s="82"/>
      <c r="P2240" s="82"/>
      <c r="Q2240" s="82"/>
      <c r="R2240" s="82"/>
      <c r="S2240" s="82"/>
      <c r="T2240" s="82"/>
      <c r="U2240" s="82"/>
      <c r="V2240" s="82"/>
      <c r="W2240" s="82"/>
      <c r="X2240" s="82"/>
      <c r="Y2240" s="82"/>
      <c r="Z2240" s="82"/>
      <c r="AA2240" s="82"/>
      <c r="AB2240" s="82"/>
      <c r="AC2240" s="82"/>
      <c r="AD2240" s="82"/>
      <c r="AE2240" s="82"/>
      <c r="AF2240" s="82"/>
      <c r="AG2240" s="82"/>
      <c r="AH2240" s="82"/>
      <c r="AI2240" s="82"/>
      <c r="AJ2240" s="82"/>
      <c r="AK2240" s="82"/>
      <c r="AL2240" s="82"/>
      <c r="AM2240" s="82"/>
      <c r="AN2240" s="82"/>
      <c r="AO2240" s="82"/>
      <c r="AP2240" s="82"/>
      <c r="AQ2240" s="82"/>
      <c r="AR2240" s="82"/>
      <c r="AS2240" s="82"/>
      <c r="AT2240" s="82"/>
      <c r="AU2240" s="82"/>
    </row>
    <row r="2241" spans="1:47" s="47" customFormat="1">
      <c r="A2241" s="76"/>
      <c r="O2241" s="82"/>
      <c r="P2241" s="82"/>
      <c r="Q2241" s="82"/>
      <c r="R2241" s="82"/>
      <c r="S2241" s="82"/>
      <c r="T2241" s="82"/>
      <c r="U2241" s="82"/>
      <c r="V2241" s="82"/>
      <c r="W2241" s="82"/>
      <c r="X2241" s="82"/>
      <c r="Y2241" s="82"/>
      <c r="Z2241" s="82"/>
      <c r="AA2241" s="82"/>
      <c r="AB2241" s="82"/>
      <c r="AC2241" s="82"/>
      <c r="AD2241" s="82"/>
      <c r="AE2241" s="82"/>
      <c r="AF2241" s="82"/>
      <c r="AG2241" s="82"/>
      <c r="AH2241" s="82"/>
      <c r="AI2241" s="82"/>
      <c r="AJ2241" s="82"/>
      <c r="AK2241" s="82"/>
      <c r="AL2241" s="82"/>
      <c r="AM2241" s="82"/>
      <c r="AN2241" s="82"/>
      <c r="AO2241" s="82"/>
      <c r="AP2241" s="82"/>
      <c r="AQ2241" s="82"/>
      <c r="AR2241" s="82"/>
      <c r="AS2241" s="82"/>
      <c r="AT2241" s="82"/>
      <c r="AU2241" s="82"/>
    </row>
    <row r="2242" spans="1:47" s="47" customFormat="1">
      <c r="A2242" s="76"/>
      <c r="O2242" s="82"/>
      <c r="P2242" s="82"/>
      <c r="Q2242" s="82"/>
      <c r="R2242" s="82"/>
      <c r="S2242" s="82"/>
      <c r="T2242" s="82"/>
      <c r="U2242" s="82"/>
      <c r="V2242" s="82"/>
      <c r="W2242" s="82"/>
      <c r="X2242" s="82"/>
      <c r="Y2242" s="82"/>
      <c r="Z2242" s="82"/>
      <c r="AA2242" s="82"/>
      <c r="AB2242" s="82"/>
      <c r="AC2242" s="82"/>
      <c r="AD2242" s="82"/>
      <c r="AE2242" s="82"/>
      <c r="AF2242" s="82"/>
      <c r="AG2242" s="82"/>
      <c r="AH2242" s="82"/>
      <c r="AI2242" s="82"/>
      <c r="AJ2242" s="82"/>
      <c r="AK2242" s="82"/>
      <c r="AL2242" s="82"/>
      <c r="AM2242" s="82"/>
      <c r="AN2242" s="82"/>
      <c r="AO2242" s="82"/>
      <c r="AP2242" s="82"/>
      <c r="AQ2242" s="82"/>
      <c r="AR2242" s="82"/>
      <c r="AS2242" s="82"/>
      <c r="AT2242" s="82"/>
      <c r="AU2242" s="82"/>
    </row>
    <row r="2243" spans="1:47" s="47" customFormat="1">
      <c r="A2243" s="76"/>
      <c r="O2243" s="82"/>
      <c r="P2243" s="82"/>
      <c r="Q2243" s="82"/>
      <c r="R2243" s="82"/>
      <c r="S2243" s="82"/>
      <c r="T2243" s="82"/>
      <c r="U2243" s="82"/>
      <c r="V2243" s="82"/>
      <c r="W2243" s="82"/>
      <c r="X2243" s="82"/>
      <c r="Y2243" s="82"/>
      <c r="Z2243" s="82"/>
      <c r="AA2243" s="82"/>
      <c r="AB2243" s="82"/>
      <c r="AC2243" s="82"/>
      <c r="AD2243" s="82"/>
      <c r="AE2243" s="82"/>
      <c r="AF2243" s="82"/>
      <c r="AG2243" s="82"/>
      <c r="AH2243" s="82"/>
      <c r="AI2243" s="82"/>
      <c r="AJ2243" s="82"/>
      <c r="AK2243" s="82"/>
      <c r="AL2243" s="82"/>
      <c r="AM2243" s="82"/>
      <c r="AN2243" s="82"/>
      <c r="AO2243" s="82"/>
      <c r="AP2243" s="82"/>
      <c r="AQ2243" s="82"/>
      <c r="AR2243" s="82"/>
      <c r="AS2243" s="82"/>
      <c r="AT2243" s="82"/>
      <c r="AU2243" s="82"/>
    </row>
    <row r="2244" spans="1:47" s="47" customFormat="1">
      <c r="A2244" s="76"/>
      <c r="O2244" s="82"/>
      <c r="P2244" s="82"/>
      <c r="Q2244" s="82"/>
      <c r="R2244" s="82"/>
      <c r="S2244" s="82"/>
      <c r="T2244" s="82"/>
      <c r="U2244" s="82"/>
      <c r="V2244" s="82"/>
      <c r="W2244" s="82"/>
      <c r="X2244" s="82"/>
      <c r="Y2244" s="82"/>
      <c r="Z2244" s="82"/>
      <c r="AA2244" s="82"/>
      <c r="AB2244" s="82"/>
      <c r="AC2244" s="82"/>
      <c r="AD2244" s="82"/>
      <c r="AE2244" s="82"/>
      <c r="AF2244" s="82"/>
      <c r="AG2244" s="82"/>
      <c r="AH2244" s="82"/>
      <c r="AI2244" s="82"/>
      <c r="AJ2244" s="82"/>
      <c r="AK2244" s="82"/>
      <c r="AL2244" s="82"/>
      <c r="AM2244" s="82"/>
      <c r="AN2244" s="82"/>
      <c r="AO2244" s="82"/>
      <c r="AP2244" s="82"/>
      <c r="AQ2244" s="82"/>
      <c r="AR2244" s="82"/>
      <c r="AS2244" s="82"/>
      <c r="AT2244" s="82"/>
      <c r="AU2244" s="82"/>
    </row>
    <row r="2245" spans="1:47" s="47" customFormat="1">
      <c r="A2245" s="76"/>
      <c r="O2245" s="82"/>
      <c r="P2245" s="82"/>
      <c r="Q2245" s="82"/>
      <c r="R2245" s="82"/>
      <c r="S2245" s="82"/>
      <c r="T2245" s="82"/>
      <c r="U2245" s="82"/>
      <c r="V2245" s="82"/>
      <c r="W2245" s="82"/>
      <c r="X2245" s="82"/>
      <c r="Y2245" s="82"/>
      <c r="Z2245" s="82"/>
      <c r="AA2245" s="82"/>
      <c r="AB2245" s="82"/>
      <c r="AC2245" s="82"/>
      <c r="AD2245" s="82"/>
      <c r="AE2245" s="82"/>
      <c r="AF2245" s="82"/>
      <c r="AG2245" s="82"/>
      <c r="AH2245" s="82"/>
      <c r="AI2245" s="82"/>
      <c r="AJ2245" s="82"/>
      <c r="AK2245" s="82"/>
      <c r="AL2245" s="82"/>
      <c r="AM2245" s="82"/>
      <c r="AN2245" s="82"/>
      <c r="AO2245" s="82"/>
      <c r="AP2245" s="82"/>
      <c r="AQ2245" s="82"/>
      <c r="AR2245" s="82"/>
      <c r="AS2245" s="82"/>
      <c r="AT2245" s="82"/>
      <c r="AU2245" s="82"/>
    </row>
    <row r="2246" spans="1:47" s="47" customFormat="1">
      <c r="A2246" s="76"/>
      <c r="O2246" s="82"/>
      <c r="P2246" s="82"/>
      <c r="Q2246" s="82"/>
      <c r="R2246" s="82"/>
      <c r="S2246" s="82"/>
      <c r="T2246" s="82"/>
      <c r="U2246" s="82"/>
      <c r="V2246" s="82"/>
      <c r="W2246" s="82"/>
      <c r="X2246" s="82"/>
      <c r="Y2246" s="82"/>
      <c r="Z2246" s="82"/>
      <c r="AA2246" s="82"/>
      <c r="AB2246" s="82"/>
      <c r="AC2246" s="82"/>
      <c r="AD2246" s="82"/>
      <c r="AE2246" s="82"/>
      <c r="AF2246" s="82"/>
      <c r="AG2246" s="82"/>
      <c r="AH2246" s="82"/>
      <c r="AI2246" s="82"/>
      <c r="AJ2246" s="82"/>
      <c r="AK2246" s="82"/>
      <c r="AL2246" s="82"/>
      <c r="AM2246" s="82"/>
      <c r="AN2246" s="82"/>
      <c r="AO2246" s="82"/>
      <c r="AP2246" s="82"/>
      <c r="AQ2246" s="82"/>
      <c r="AR2246" s="82"/>
      <c r="AS2246" s="82"/>
      <c r="AT2246" s="82"/>
      <c r="AU2246" s="82"/>
    </row>
    <row r="2247" spans="1:47" s="47" customFormat="1">
      <c r="A2247" s="76"/>
      <c r="O2247" s="82"/>
      <c r="P2247" s="82"/>
      <c r="Q2247" s="82"/>
      <c r="R2247" s="82"/>
      <c r="S2247" s="82"/>
      <c r="T2247" s="82"/>
      <c r="U2247" s="82"/>
      <c r="V2247" s="82"/>
      <c r="W2247" s="82"/>
      <c r="X2247" s="82"/>
      <c r="Y2247" s="82"/>
      <c r="Z2247" s="82"/>
      <c r="AA2247" s="82"/>
      <c r="AB2247" s="82"/>
      <c r="AC2247" s="82"/>
      <c r="AD2247" s="82"/>
      <c r="AE2247" s="82"/>
      <c r="AF2247" s="82"/>
      <c r="AG2247" s="82"/>
      <c r="AH2247" s="82"/>
      <c r="AI2247" s="82"/>
      <c r="AJ2247" s="82"/>
      <c r="AK2247" s="82"/>
      <c r="AL2247" s="82"/>
      <c r="AM2247" s="82"/>
      <c r="AN2247" s="82"/>
      <c r="AO2247" s="82"/>
      <c r="AP2247" s="82"/>
      <c r="AQ2247" s="82"/>
      <c r="AR2247" s="82"/>
      <c r="AS2247" s="82"/>
      <c r="AT2247" s="82"/>
      <c r="AU2247" s="82"/>
    </row>
    <row r="2248" spans="1:47" s="47" customFormat="1">
      <c r="A2248" s="76"/>
      <c r="O2248" s="82"/>
      <c r="P2248" s="82"/>
      <c r="Q2248" s="82"/>
      <c r="R2248" s="82"/>
      <c r="S2248" s="82"/>
      <c r="T2248" s="82"/>
      <c r="U2248" s="82"/>
      <c r="V2248" s="82"/>
      <c r="W2248" s="82"/>
      <c r="X2248" s="82"/>
      <c r="Y2248" s="82"/>
      <c r="Z2248" s="82"/>
      <c r="AA2248" s="82"/>
      <c r="AB2248" s="82"/>
      <c r="AC2248" s="82"/>
      <c r="AD2248" s="82"/>
      <c r="AE2248" s="82"/>
      <c r="AF2248" s="82"/>
      <c r="AG2248" s="82"/>
      <c r="AH2248" s="82"/>
      <c r="AI2248" s="82"/>
      <c r="AJ2248" s="82"/>
      <c r="AK2248" s="82"/>
      <c r="AL2248" s="82"/>
      <c r="AM2248" s="82"/>
      <c r="AN2248" s="82"/>
      <c r="AO2248" s="82"/>
      <c r="AP2248" s="82"/>
      <c r="AQ2248" s="82"/>
      <c r="AR2248" s="82"/>
      <c r="AS2248" s="82"/>
      <c r="AT2248" s="82"/>
      <c r="AU2248" s="82"/>
    </row>
    <row r="2249" spans="1:47" s="47" customFormat="1">
      <c r="A2249" s="76"/>
      <c r="O2249" s="82"/>
      <c r="P2249" s="82"/>
      <c r="Q2249" s="82"/>
      <c r="R2249" s="82"/>
      <c r="S2249" s="82"/>
      <c r="T2249" s="82"/>
      <c r="U2249" s="82"/>
      <c r="V2249" s="82"/>
      <c r="W2249" s="82"/>
      <c r="X2249" s="82"/>
      <c r="Y2249" s="82"/>
      <c r="Z2249" s="82"/>
      <c r="AA2249" s="82"/>
      <c r="AB2249" s="82"/>
      <c r="AC2249" s="82"/>
      <c r="AD2249" s="82"/>
      <c r="AE2249" s="82"/>
      <c r="AF2249" s="82"/>
      <c r="AG2249" s="82"/>
      <c r="AH2249" s="82"/>
      <c r="AI2249" s="82"/>
      <c r="AJ2249" s="82"/>
      <c r="AK2249" s="82"/>
      <c r="AL2249" s="82"/>
      <c r="AM2249" s="82"/>
      <c r="AN2249" s="82"/>
      <c r="AO2249" s="82"/>
      <c r="AP2249" s="82"/>
      <c r="AQ2249" s="82"/>
      <c r="AR2249" s="82"/>
      <c r="AS2249" s="82"/>
      <c r="AT2249" s="82"/>
      <c r="AU2249" s="82"/>
    </row>
    <row r="2250" spans="1:47" s="47" customFormat="1">
      <c r="A2250" s="76"/>
      <c r="O2250" s="82"/>
      <c r="P2250" s="82"/>
      <c r="Q2250" s="82"/>
      <c r="R2250" s="82"/>
      <c r="S2250" s="82"/>
      <c r="T2250" s="82"/>
      <c r="U2250" s="82"/>
      <c r="V2250" s="82"/>
      <c r="W2250" s="82"/>
      <c r="X2250" s="82"/>
      <c r="Y2250" s="82"/>
      <c r="Z2250" s="82"/>
      <c r="AA2250" s="82"/>
      <c r="AB2250" s="82"/>
      <c r="AC2250" s="82"/>
      <c r="AD2250" s="82"/>
      <c r="AE2250" s="82"/>
      <c r="AF2250" s="82"/>
      <c r="AG2250" s="82"/>
      <c r="AH2250" s="82"/>
      <c r="AI2250" s="82"/>
      <c r="AJ2250" s="82"/>
      <c r="AK2250" s="82"/>
      <c r="AL2250" s="82"/>
      <c r="AM2250" s="82"/>
      <c r="AN2250" s="82"/>
      <c r="AO2250" s="82"/>
      <c r="AP2250" s="82"/>
      <c r="AQ2250" s="82"/>
      <c r="AR2250" s="82"/>
      <c r="AS2250" s="82"/>
      <c r="AT2250" s="82"/>
      <c r="AU2250" s="82"/>
    </row>
    <row r="2251" spans="1:47" s="47" customFormat="1">
      <c r="A2251" s="76"/>
      <c r="O2251" s="82"/>
      <c r="P2251" s="82"/>
      <c r="Q2251" s="82"/>
      <c r="R2251" s="82"/>
      <c r="S2251" s="82"/>
      <c r="T2251" s="82"/>
      <c r="U2251" s="82"/>
      <c r="V2251" s="82"/>
      <c r="W2251" s="82"/>
      <c r="X2251" s="82"/>
      <c r="Y2251" s="82"/>
      <c r="Z2251" s="82"/>
      <c r="AA2251" s="82"/>
      <c r="AB2251" s="82"/>
      <c r="AC2251" s="82"/>
      <c r="AD2251" s="82"/>
      <c r="AE2251" s="82"/>
      <c r="AF2251" s="82"/>
      <c r="AG2251" s="82"/>
      <c r="AH2251" s="82"/>
      <c r="AI2251" s="82"/>
      <c r="AJ2251" s="82"/>
      <c r="AK2251" s="82"/>
      <c r="AL2251" s="82"/>
      <c r="AM2251" s="82"/>
      <c r="AN2251" s="82"/>
      <c r="AO2251" s="82"/>
      <c r="AP2251" s="82"/>
      <c r="AQ2251" s="82"/>
      <c r="AR2251" s="82"/>
      <c r="AS2251" s="82"/>
      <c r="AT2251" s="82"/>
      <c r="AU2251" s="82"/>
    </row>
    <row r="2252" spans="1:47" s="47" customFormat="1">
      <c r="A2252" s="76"/>
      <c r="O2252" s="82"/>
      <c r="P2252" s="82"/>
      <c r="Q2252" s="82"/>
      <c r="R2252" s="82"/>
      <c r="S2252" s="82"/>
      <c r="T2252" s="82"/>
      <c r="U2252" s="82"/>
      <c r="V2252" s="82"/>
      <c r="W2252" s="82"/>
      <c r="X2252" s="82"/>
      <c r="Y2252" s="82"/>
      <c r="Z2252" s="82"/>
      <c r="AA2252" s="82"/>
      <c r="AB2252" s="82"/>
      <c r="AC2252" s="82"/>
      <c r="AD2252" s="82"/>
      <c r="AE2252" s="82"/>
      <c r="AF2252" s="82"/>
      <c r="AG2252" s="82"/>
      <c r="AH2252" s="82"/>
      <c r="AI2252" s="82"/>
      <c r="AJ2252" s="82"/>
      <c r="AK2252" s="82"/>
      <c r="AL2252" s="82"/>
      <c r="AM2252" s="82"/>
      <c r="AN2252" s="82"/>
      <c r="AO2252" s="82"/>
      <c r="AP2252" s="82"/>
      <c r="AQ2252" s="82"/>
      <c r="AR2252" s="82"/>
      <c r="AS2252" s="82"/>
      <c r="AT2252" s="82"/>
      <c r="AU2252" s="82"/>
    </row>
    <row r="2253" spans="1:47" s="47" customFormat="1">
      <c r="A2253" s="76"/>
      <c r="O2253" s="82"/>
      <c r="P2253" s="82"/>
      <c r="Q2253" s="82"/>
      <c r="R2253" s="82"/>
      <c r="S2253" s="82"/>
      <c r="T2253" s="82"/>
      <c r="U2253" s="82"/>
      <c r="V2253" s="82"/>
      <c r="W2253" s="82"/>
      <c r="X2253" s="82"/>
      <c r="Y2253" s="82"/>
      <c r="Z2253" s="82"/>
      <c r="AA2253" s="82"/>
      <c r="AB2253" s="82"/>
      <c r="AC2253" s="82"/>
      <c r="AD2253" s="82"/>
      <c r="AE2253" s="82"/>
      <c r="AF2253" s="82"/>
      <c r="AG2253" s="82"/>
      <c r="AH2253" s="82"/>
      <c r="AI2253" s="82"/>
      <c r="AJ2253" s="82"/>
      <c r="AK2253" s="82"/>
      <c r="AL2253" s="82"/>
      <c r="AM2253" s="82"/>
      <c r="AN2253" s="82"/>
      <c r="AO2253" s="82"/>
      <c r="AP2253" s="82"/>
      <c r="AQ2253" s="82"/>
      <c r="AR2253" s="82"/>
      <c r="AS2253" s="82"/>
      <c r="AT2253" s="82"/>
      <c r="AU2253" s="82"/>
    </row>
    <row r="2254" spans="1:47" s="47" customFormat="1">
      <c r="A2254" s="76"/>
      <c r="O2254" s="82"/>
      <c r="P2254" s="82"/>
      <c r="Q2254" s="82"/>
      <c r="R2254" s="82"/>
      <c r="S2254" s="82"/>
      <c r="T2254" s="82"/>
      <c r="U2254" s="82"/>
      <c r="V2254" s="82"/>
      <c r="W2254" s="82"/>
      <c r="X2254" s="82"/>
      <c r="Y2254" s="82"/>
      <c r="Z2254" s="82"/>
      <c r="AA2254" s="82"/>
      <c r="AB2254" s="82"/>
      <c r="AC2254" s="82"/>
      <c r="AD2254" s="82"/>
      <c r="AE2254" s="82"/>
      <c r="AF2254" s="82"/>
      <c r="AG2254" s="82"/>
      <c r="AH2254" s="82"/>
      <c r="AI2254" s="82"/>
      <c r="AJ2254" s="82"/>
      <c r="AK2254" s="82"/>
      <c r="AL2254" s="82"/>
      <c r="AM2254" s="82"/>
      <c r="AN2254" s="82"/>
      <c r="AO2254" s="82"/>
      <c r="AP2254" s="82"/>
      <c r="AQ2254" s="82"/>
      <c r="AR2254" s="82"/>
      <c r="AS2254" s="82"/>
      <c r="AT2254" s="82"/>
      <c r="AU2254" s="82"/>
    </row>
    <row r="2255" spans="1:47" s="47" customFormat="1">
      <c r="A2255" s="76"/>
      <c r="O2255" s="82"/>
      <c r="P2255" s="82"/>
      <c r="Q2255" s="82"/>
      <c r="R2255" s="82"/>
      <c r="S2255" s="82"/>
      <c r="T2255" s="82"/>
      <c r="U2255" s="82"/>
      <c r="V2255" s="82"/>
      <c r="W2255" s="82"/>
      <c r="X2255" s="82"/>
      <c r="Y2255" s="82"/>
      <c r="Z2255" s="82"/>
      <c r="AA2255" s="82"/>
      <c r="AB2255" s="82"/>
      <c r="AC2255" s="82"/>
      <c r="AD2255" s="82"/>
      <c r="AE2255" s="82"/>
      <c r="AF2255" s="82"/>
      <c r="AG2255" s="82"/>
      <c r="AH2255" s="82"/>
      <c r="AI2255" s="82"/>
      <c r="AJ2255" s="82"/>
      <c r="AK2255" s="82"/>
      <c r="AL2255" s="82"/>
      <c r="AM2255" s="82"/>
      <c r="AN2255" s="82"/>
      <c r="AO2255" s="82"/>
      <c r="AP2255" s="82"/>
      <c r="AQ2255" s="82"/>
      <c r="AR2255" s="82"/>
      <c r="AS2255" s="82"/>
      <c r="AT2255" s="82"/>
      <c r="AU2255" s="82"/>
    </row>
    <row r="2256" spans="1:47" s="47" customFormat="1">
      <c r="A2256" s="76"/>
      <c r="O2256" s="82"/>
      <c r="P2256" s="82"/>
      <c r="Q2256" s="82"/>
      <c r="R2256" s="82"/>
      <c r="S2256" s="82"/>
      <c r="T2256" s="82"/>
      <c r="U2256" s="82"/>
      <c r="V2256" s="82"/>
      <c r="W2256" s="82"/>
      <c r="X2256" s="82"/>
      <c r="Y2256" s="82"/>
      <c r="Z2256" s="82"/>
      <c r="AA2256" s="82"/>
      <c r="AB2256" s="82"/>
      <c r="AC2256" s="82"/>
      <c r="AD2256" s="82"/>
      <c r="AE2256" s="82"/>
      <c r="AF2256" s="82"/>
      <c r="AG2256" s="82"/>
      <c r="AH2256" s="82"/>
      <c r="AI2256" s="82"/>
      <c r="AJ2256" s="82"/>
      <c r="AK2256" s="82"/>
      <c r="AL2256" s="82"/>
      <c r="AM2256" s="82"/>
      <c r="AN2256" s="82"/>
      <c r="AO2256" s="82"/>
      <c r="AP2256" s="82"/>
      <c r="AQ2256" s="82"/>
      <c r="AR2256" s="82"/>
      <c r="AS2256" s="82"/>
      <c r="AT2256" s="82"/>
      <c r="AU2256" s="82"/>
    </row>
    <row r="2257" spans="1:47" s="47" customFormat="1">
      <c r="A2257" s="76"/>
      <c r="O2257" s="82"/>
      <c r="P2257" s="82"/>
      <c r="Q2257" s="82"/>
      <c r="R2257" s="82"/>
      <c r="S2257" s="82"/>
      <c r="T2257" s="82"/>
      <c r="U2257" s="82"/>
      <c r="V2257" s="82"/>
      <c r="W2257" s="82"/>
      <c r="X2257" s="82"/>
      <c r="Y2257" s="82"/>
      <c r="Z2257" s="82"/>
      <c r="AA2257" s="82"/>
      <c r="AB2257" s="82"/>
      <c r="AC2257" s="82"/>
      <c r="AD2257" s="82"/>
      <c r="AE2257" s="82"/>
      <c r="AF2257" s="82"/>
      <c r="AG2257" s="82"/>
      <c r="AH2257" s="82"/>
      <c r="AI2257" s="82"/>
      <c r="AJ2257" s="82"/>
      <c r="AK2257" s="82"/>
      <c r="AL2257" s="82"/>
      <c r="AM2257" s="82"/>
      <c r="AN2257" s="82"/>
      <c r="AO2257" s="82"/>
      <c r="AP2257" s="82"/>
      <c r="AQ2257" s="82"/>
      <c r="AR2257" s="82"/>
      <c r="AS2257" s="82"/>
      <c r="AT2257" s="82"/>
      <c r="AU2257" s="82"/>
    </row>
    <row r="2258" spans="1:47" s="47" customFormat="1">
      <c r="A2258" s="76"/>
      <c r="O2258" s="82"/>
      <c r="P2258" s="82"/>
      <c r="Q2258" s="82"/>
      <c r="R2258" s="82"/>
      <c r="S2258" s="82"/>
      <c r="T2258" s="82"/>
      <c r="U2258" s="82"/>
      <c r="V2258" s="82"/>
      <c r="W2258" s="82"/>
      <c r="X2258" s="82"/>
      <c r="Y2258" s="82"/>
      <c r="Z2258" s="82"/>
      <c r="AA2258" s="82"/>
      <c r="AB2258" s="82"/>
      <c r="AC2258" s="82"/>
      <c r="AD2258" s="82"/>
      <c r="AE2258" s="82"/>
      <c r="AF2258" s="82"/>
      <c r="AG2258" s="82"/>
      <c r="AH2258" s="82"/>
      <c r="AI2258" s="82"/>
      <c r="AJ2258" s="82"/>
      <c r="AK2258" s="82"/>
      <c r="AL2258" s="82"/>
      <c r="AM2258" s="82"/>
      <c r="AN2258" s="82"/>
      <c r="AO2258" s="82"/>
      <c r="AP2258" s="82"/>
      <c r="AQ2258" s="82"/>
      <c r="AR2258" s="82"/>
      <c r="AS2258" s="82"/>
      <c r="AT2258" s="82"/>
      <c r="AU2258" s="82"/>
    </row>
    <row r="2259" spans="1:47" s="47" customFormat="1">
      <c r="A2259" s="76"/>
      <c r="O2259" s="82"/>
      <c r="P2259" s="82"/>
      <c r="Q2259" s="82"/>
      <c r="R2259" s="82"/>
      <c r="S2259" s="82"/>
      <c r="T2259" s="82"/>
      <c r="U2259" s="82"/>
      <c r="V2259" s="82"/>
      <c r="W2259" s="82"/>
      <c r="X2259" s="82"/>
      <c r="Y2259" s="82"/>
      <c r="Z2259" s="82"/>
      <c r="AA2259" s="82"/>
      <c r="AB2259" s="82"/>
      <c r="AC2259" s="82"/>
      <c r="AD2259" s="82"/>
      <c r="AE2259" s="82"/>
      <c r="AF2259" s="82"/>
      <c r="AG2259" s="82"/>
      <c r="AH2259" s="82"/>
      <c r="AI2259" s="82"/>
      <c r="AJ2259" s="82"/>
      <c r="AK2259" s="82"/>
      <c r="AL2259" s="82"/>
      <c r="AM2259" s="82"/>
      <c r="AN2259" s="82"/>
      <c r="AO2259" s="82"/>
      <c r="AP2259" s="82"/>
      <c r="AQ2259" s="82"/>
      <c r="AR2259" s="82"/>
      <c r="AS2259" s="82"/>
      <c r="AT2259" s="82"/>
      <c r="AU2259" s="82"/>
    </row>
    <row r="2260" spans="1:47" s="47" customFormat="1">
      <c r="A2260" s="76"/>
      <c r="O2260" s="82"/>
      <c r="P2260" s="82"/>
      <c r="Q2260" s="82"/>
      <c r="R2260" s="82"/>
      <c r="S2260" s="82"/>
      <c r="T2260" s="82"/>
      <c r="U2260" s="82"/>
      <c r="V2260" s="82"/>
      <c r="W2260" s="82"/>
      <c r="X2260" s="82"/>
      <c r="Y2260" s="82"/>
      <c r="Z2260" s="82"/>
      <c r="AA2260" s="82"/>
      <c r="AB2260" s="82"/>
      <c r="AC2260" s="82"/>
      <c r="AD2260" s="82"/>
      <c r="AE2260" s="82"/>
      <c r="AF2260" s="82"/>
      <c r="AG2260" s="82"/>
      <c r="AH2260" s="82"/>
      <c r="AI2260" s="82"/>
      <c r="AJ2260" s="82"/>
      <c r="AK2260" s="82"/>
      <c r="AL2260" s="82"/>
      <c r="AM2260" s="82"/>
      <c r="AN2260" s="82"/>
      <c r="AO2260" s="82"/>
      <c r="AP2260" s="82"/>
      <c r="AQ2260" s="82"/>
      <c r="AR2260" s="82"/>
      <c r="AS2260" s="82"/>
      <c r="AT2260" s="82"/>
      <c r="AU2260" s="82"/>
    </row>
    <row r="2261" spans="1:47" s="47" customFormat="1">
      <c r="A2261" s="76"/>
      <c r="O2261" s="82"/>
      <c r="P2261" s="82"/>
      <c r="Q2261" s="82"/>
      <c r="R2261" s="82"/>
      <c r="S2261" s="82"/>
      <c r="T2261" s="82"/>
      <c r="U2261" s="82"/>
      <c r="V2261" s="82"/>
      <c r="W2261" s="82"/>
      <c r="X2261" s="82"/>
      <c r="Y2261" s="82"/>
      <c r="Z2261" s="82"/>
      <c r="AA2261" s="82"/>
      <c r="AB2261" s="82"/>
      <c r="AC2261" s="82"/>
      <c r="AD2261" s="82"/>
      <c r="AE2261" s="82"/>
      <c r="AF2261" s="82"/>
      <c r="AG2261" s="82"/>
      <c r="AH2261" s="82"/>
      <c r="AI2261" s="82"/>
      <c r="AJ2261" s="82"/>
      <c r="AK2261" s="82"/>
      <c r="AL2261" s="82"/>
      <c r="AM2261" s="82"/>
      <c r="AN2261" s="82"/>
      <c r="AO2261" s="82"/>
      <c r="AP2261" s="82"/>
      <c r="AQ2261" s="82"/>
      <c r="AR2261" s="82"/>
      <c r="AS2261" s="82"/>
      <c r="AT2261" s="82"/>
      <c r="AU2261" s="82"/>
    </row>
    <row r="2262" spans="1:47" s="47" customFormat="1">
      <c r="A2262" s="76"/>
      <c r="O2262" s="82"/>
      <c r="P2262" s="82"/>
      <c r="Q2262" s="82"/>
      <c r="R2262" s="82"/>
      <c r="S2262" s="82"/>
      <c r="T2262" s="82"/>
      <c r="U2262" s="82"/>
      <c r="V2262" s="82"/>
      <c r="W2262" s="82"/>
      <c r="X2262" s="82"/>
      <c r="Y2262" s="82"/>
      <c r="Z2262" s="82"/>
      <c r="AA2262" s="82"/>
      <c r="AB2262" s="82"/>
      <c r="AC2262" s="82"/>
      <c r="AD2262" s="82"/>
      <c r="AE2262" s="82"/>
      <c r="AF2262" s="82"/>
      <c r="AG2262" s="82"/>
      <c r="AH2262" s="82"/>
      <c r="AI2262" s="82"/>
      <c r="AJ2262" s="82"/>
      <c r="AK2262" s="82"/>
      <c r="AL2262" s="82"/>
      <c r="AM2262" s="82"/>
      <c r="AN2262" s="82"/>
      <c r="AO2262" s="82"/>
      <c r="AP2262" s="82"/>
      <c r="AQ2262" s="82"/>
      <c r="AR2262" s="82"/>
      <c r="AS2262" s="82"/>
      <c r="AT2262" s="82"/>
      <c r="AU2262" s="82"/>
    </row>
    <row r="2263" spans="1:47" s="47" customFormat="1">
      <c r="A2263" s="76"/>
      <c r="O2263" s="82"/>
      <c r="P2263" s="82"/>
      <c r="Q2263" s="82"/>
      <c r="R2263" s="82"/>
      <c r="S2263" s="82"/>
      <c r="T2263" s="82"/>
      <c r="U2263" s="82"/>
      <c r="V2263" s="82"/>
      <c r="W2263" s="82"/>
      <c r="X2263" s="82"/>
      <c r="Y2263" s="82"/>
      <c r="Z2263" s="82"/>
      <c r="AA2263" s="82"/>
      <c r="AB2263" s="82"/>
      <c r="AC2263" s="82"/>
      <c r="AD2263" s="82"/>
      <c r="AE2263" s="82"/>
      <c r="AF2263" s="82"/>
      <c r="AG2263" s="82"/>
      <c r="AH2263" s="82"/>
      <c r="AI2263" s="82"/>
      <c r="AJ2263" s="82"/>
      <c r="AK2263" s="82"/>
      <c r="AL2263" s="82"/>
      <c r="AM2263" s="82"/>
      <c r="AN2263" s="82"/>
      <c r="AO2263" s="82"/>
      <c r="AP2263" s="82"/>
      <c r="AQ2263" s="82"/>
      <c r="AR2263" s="82"/>
      <c r="AS2263" s="82"/>
      <c r="AT2263" s="82"/>
      <c r="AU2263" s="82"/>
    </row>
    <row r="2264" spans="1:47" s="47" customFormat="1">
      <c r="A2264" s="76"/>
      <c r="O2264" s="82"/>
      <c r="P2264" s="82"/>
      <c r="Q2264" s="82"/>
      <c r="R2264" s="82"/>
      <c r="S2264" s="82"/>
      <c r="T2264" s="82"/>
      <c r="U2264" s="82"/>
      <c r="V2264" s="82"/>
      <c r="W2264" s="82"/>
      <c r="X2264" s="82"/>
      <c r="Y2264" s="82"/>
      <c r="Z2264" s="82"/>
      <c r="AA2264" s="82"/>
      <c r="AB2264" s="82"/>
      <c r="AC2264" s="82"/>
      <c r="AD2264" s="82"/>
      <c r="AE2264" s="82"/>
      <c r="AF2264" s="82"/>
      <c r="AG2264" s="82"/>
      <c r="AH2264" s="82"/>
      <c r="AI2264" s="82"/>
      <c r="AJ2264" s="82"/>
      <c r="AK2264" s="82"/>
      <c r="AL2264" s="82"/>
      <c r="AM2264" s="82"/>
      <c r="AN2264" s="82"/>
      <c r="AO2264" s="82"/>
      <c r="AP2264" s="82"/>
      <c r="AQ2264" s="82"/>
      <c r="AR2264" s="82"/>
      <c r="AS2264" s="82"/>
      <c r="AT2264" s="82"/>
      <c r="AU2264" s="82"/>
    </row>
    <row r="2265" spans="1:47" s="47" customFormat="1">
      <c r="A2265" s="76"/>
      <c r="O2265" s="82"/>
      <c r="P2265" s="82"/>
      <c r="Q2265" s="82"/>
      <c r="R2265" s="82"/>
      <c r="S2265" s="82"/>
      <c r="T2265" s="82"/>
      <c r="U2265" s="82"/>
      <c r="V2265" s="82"/>
      <c r="W2265" s="82"/>
      <c r="X2265" s="82"/>
      <c r="Y2265" s="82"/>
      <c r="Z2265" s="82"/>
      <c r="AA2265" s="82"/>
      <c r="AB2265" s="82"/>
      <c r="AC2265" s="82"/>
      <c r="AD2265" s="82"/>
      <c r="AE2265" s="82"/>
      <c r="AF2265" s="82"/>
      <c r="AG2265" s="82"/>
      <c r="AH2265" s="82"/>
      <c r="AI2265" s="82"/>
      <c r="AJ2265" s="82"/>
      <c r="AK2265" s="82"/>
      <c r="AL2265" s="82"/>
      <c r="AM2265" s="82"/>
      <c r="AN2265" s="82"/>
      <c r="AO2265" s="82"/>
      <c r="AP2265" s="82"/>
      <c r="AQ2265" s="82"/>
      <c r="AR2265" s="82"/>
      <c r="AS2265" s="82"/>
      <c r="AT2265" s="82"/>
      <c r="AU2265" s="82"/>
    </row>
    <row r="2266" spans="1:47" s="47" customFormat="1">
      <c r="A2266" s="76"/>
      <c r="O2266" s="82"/>
      <c r="P2266" s="82"/>
      <c r="Q2266" s="82"/>
      <c r="R2266" s="82"/>
      <c r="S2266" s="82"/>
      <c r="T2266" s="82"/>
      <c r="U2266" s="82"/>
      <c r="V2266" s="82"/>
      <c r="W2266" s="82"/>
      <c r="X2266" s="82"/>
      <c r="Y2266" s="82"/>
      <c r="Z2266" s="82"/>
      <c r="AA2266" s="82"/>
      <c r="AB2266" s="82"/>
      <c r="AC2266" s="82"/>
      <c r="AD2266" s="82"/>
      <c r="AE2266" s="82"/>
      <c r="AF2266" s="82"/>
      <c r="AG2266" s="82"/>
      <c r="AH2266" s="82"/>
      <c r="AI2266" s="82"/>
      <c r="AJ2266" s="82"/>
      <c r="AK2266" s="82"/>
      <c r="AL2266" s="82"/>
      <c r="AM2266" s="82"/>
      <c r="AN2266" s="82"/>
      <c r="AO2266" s="82"/>
      <c r="AP2266" s="82"/>
      <c r="AQ2266" s="82"/>
      <c r="AR2266" s="82"/>
      <c r="AS2266" s="82"/>
      <c r="AT2266" s="82"/>
      <c r="AU2266" s="82"/>
    </row>
    <row r="2267" spans="1:47" s="47" customFormat="1">
      <c r="A2267" s="76"/>
      <c r="O2267" s="82"/>
      <c r="P2267" s="82"/>
      <c r="Q2267" s="82"/>
      <c r="R2267" s="82"/>
      <c r="S2267" s="82"/>
      <c r="T2267" s="82"/>
      <c r="U2267" s="82"/>
      <c r="V2267" s="82"/>
      <c r="W2267" s="82"/>
      <c r="X2267" s="82"/>
      <c r="Y2267" s="82"/>
      <c r="Z2267" s="82"/>
      <c r="AA2267" s="82"/>
      <c r="AB2267" s="82"/>
      <c r="AC2267" s="82"/>
      <c r="AD2267" s="82"/>
      <c r="AE2267" s="82"/>
      <c r="AF2267" s="82"/>
      <c r="AG2267" s="82"/>
      <c r="AH2267" s="82"/>
      <c r="AI2267" s="82"/>
      <c r="AJ2267" s="82"/>
      <c r="AK2267" s="82"/>
      <c r="AL2267" s="82"/>
      <c r="AM2267" s="82"/>
      <c r="AN2267" s="82"/>
      <c r="AO2267" s="82"/>
      <c r="AP2267" s="82"/>
      <c r="AQ2267" s="82"/>
      <c r="AR2267" s="82"/>
      <c r="AS2267" s="82"/>
      <c r="AT2267" s="82"/>
      <c r="AU2267" s="82"/>
    </row>
    <row r="2268" spans="1:47" s="47" customFormat="1">
      <c r="A2268" s="76"/>
      <c r="O2268" s="82"/>
      <c r="P2268" s="82"/>
      <c r="Q2268" s="82"/>
      <c r="R2268" s="82"/>
      <c r="S2268" s="82"/>
      <c r="T2268" s="82"/>
      <c r="U2268" s="82"/>
      <c r="V2268" s="82"/>
      <c r="W2268" s="82"/>
      <c r="X2268" s="82"/>
      <c r="Y2268" s="82"/>
      <c r="Z2268" s="82"/>
      <c r="AA2268" s="82"/>
      <c r="AB2268" s="82"/>
      <c r="AC2268" s="82"/>
      <c r="AD2268" s="82"/>
      <c r="AE2268" s="82"/>
      <c r="AF2268" s="82"/>
      <c r="AG2268" s="82"/>
      <c r="AH2268" s="82"/>
      <c r="AI2268" s="82"/>
      <c r="AJ2268" s="82"/>
      <c r="AK2268" s="82"/>
      <c r="AL2268" s="82"/>
      <c r="AM2268" s="82"/>
      <c r="AN2268" s="82"/>
      <c r="AO2268" s="82"/>
      <c r="AP2268" s="82"/>
      <c r="AQ2268" s="82"/>
      <c r="AR2268" s="82"/>
      <c r="AS2268" s="82"/>
      <c r="AT2268" s="82"/>
      <c r="AU2268" s="82"/>
    </row>
    <row r="2269" spans="1:47" s="47" customFormat="1">
      <c r="A2269" s="76"/>
      <c r="O2269" s="82"/>
      <c r="P2269" s="82"/>
      <c r="Q2269" s="82"/>
      <c r="R2269" s="82"/>
      <c r="S2269" s="82"/>
      <c r="T2269" s="82"/>
      <c r="U2269" s="82"/>
      <c r="V2269" s="82"/>
      <c r="W2269" s="82"/>
      <c r="X2269" s="82"/>
      <c r="Y2269" s="82"/>
      <c r="Z2269" s="82"/>
      <c r="AA2269" s="82"/>
      <c r="AB2269" s="82"/>
      <c r="AC2269" s="82"/>
      <c r="AD2269" s="82"/>
      <c r="AE2269" s="82"/>
      <c r="AF2269" s="82"/>
      <c r="AG2269" s="82"/>
      <c r="AH2269" s="82"/>
      <c r="AI2269" s="82"/>
      <c r="AJ2269" s="82"/>
      <c r="AK2269" s="82"/>
      <c r="AL2269" s="82"/>
      <c r="AM2269" s="82"/>
      <c r="AN2269" s="82"/>
      <c r="AO2269" s="82"/>
      <c r="AP2269" s="82"/>
      <c r="AQ2269" s="82"/>
      <c r="AR2269" s="82"/>
      <c r="AS2269" s="82"/>
      <c r="AT2269" s="82"/>
      <c r="AU2269" s="82"/>
    </row>
    <row r="2270" spans="1:47" s="47" customFormat="1">
      <c r="A2270" s="76"/>
      <c r="O2270" s="82"/>
      <c r="P2270" s="82"/>
      <c r="Q2270" s="82"/>
      <c r="R2270" s="82"/>
      <c r="S2270" s="82"/>
      <c r="T2270" s="82"/>
      <c r="U2270" s="82"/>
      <c r="V2270" s="82"/>
      <c r="W2270" s="82"/>
      <c r="X2270" s="82"/>
      <c r="Y2270" s="82"/>
      <c r="Z2270" s="82"/>
      <c r="AA2270" s="82"/>
      <c r="AB2270" s="82"/>
      <c r="AC2270" s="82"/>
      <c r="AD2270" s="82"/>
      <c r="AE2270" s="82"/>
      <c r="AF2270" s="82"/>
      <c r="AG2270" s="82"/>
      <c r="AH2270" s="82"/>
      <c r="AI2270" s="82"/>
      <c r="AJ2270" s="82"/>
      <c r="AK2270" s="82"/>
      <c r="AL2270" s="82"/>
      <c r="AM2270" s="82"/>
      <c r="AN2270" s="82"/>
      <c r="AO2270" s="82"/>
      <c r="AP2270" s="82"/>
      <c r="AQ2270" s="82"/>
      <c r="AR2270" s="82"/>
      <c r="AS2270" s="82"/>
      <c r="AT2270" s="82"/>
      <c r="AU2270" s="82"/>
    </row>
    <row r="2271" spans="1:47" s="47" customFormat="1">
      <c r="A2271" s="76"/>
      <c r="O2271" s="82"/>
      <c r="P2271" s="82"/>
      <c r="Q2271" s="82"/>
      <c r="R2271" s="82"/>
      <c r="S2271" s="82"/>
      <c r="T2271" s="82"/>
      <c r="U2271" s="82"/>
      <c r="V2271" s="82"/>
      <c r="W2271" s="82"/>
      <c r="X2271" s="82"/>
      <c r="Y2271" s="82"/>
      <c r="Z2271" s="82"/>
      <c r="AA2271" s="82"/>
      <c r="AB2271" s="82"/>
      <c r="AC2271" s="82"/>
      <c r="AD2271" s="82"/>
      <c r="AE2271" s="82"/>
      <c r="AF2271" s="82"/>
      <c r="AG2271" s="82"/>
      <c r="AH2271" s="82"/>
      <c r="AI2271" s="82"/>
      <c r="AJ2271" s="82"/>
      <c r="AK2271" s="82"/>
      <c r="AL2271" s="82"/>
      <c r="AM2271" s="82"/>
      <c r="AN2271" s="82"/>
      <c r="AO2271" s="82"/>
      <c r="AP2271" s="82"/>
      <c r="AQ2271" s="82"/>
      <c r="AR2271" s="82"/>
      <c r="AS2271" s="82"/>
      <c r="AT2271" s="82"/>
      <c r="AU2271" s="82"/>
    </row>
    <row r="2272" spans="1:47" s="47" customFormat="1">
      <c r="A2272" s="76"/>
      <c r="O2272" s="82"/>
      <c r="P2272" s="82"/>
      <c r="Q2272" s="82"/>
      <c r="R2272" s="82"/>
      <c r="S2272" s="82"/>
      <c r="T2272" s="82"/>
      <c r="U2272" s="82"/>
      <c r="V2272" s="82"/>
      <c r="W2272" s="82"/>
      <c r="X2272" s="82"/>
      <c r="Y2272" s="82"/>
      <c r="Z2272" s="82"/>
      <c r="AA2272" s="82"/>
      <c r="AB2272" s="82"/>
      <c r="AC2272" s="82"/>
      <c r="AD2272" s="82"/>
      <c r="AE2272" s="82"/>
      <c r="AF2272" s="82"/>
      <c r="AG2272" s="82"/>
      <c r="AH2272" s="82"/>
      <c r="AI2272" s="82"/>
      <c r="AJ2272" s="82"/>
      <c r="AK2272" s="82"/>
      <c r="AL2272" s="82"/>
      <c r="AM2272" s="82"/>
      <c r="AN2272" s="82"/>
      <c r="AO2272" s="82"/>
      <c r="AP2272" s="82"/>
      <c r="AQ2272" s="82"/>
      <c r="AR2272" s="82"/>
      <c r="AS2272" s="82"/>
      <c r="AT2272" s="82"/>
      <c r="AU2272" s="82"/>
    </row>
    <row r="2273" spans="1:47" s="47" customFormat="1">
      <c r="A2273" s="76"/>
      <c r="O2273" s="82"/>
      <c r="P2273" s="82"/>
      <c r="Q2273" s="82"/>
      <c r="R2273" s="82"/>
      <c r="S2273" s="82"/>
      <c r="T2273" s="82"/>
      <c r="U2273" s="82"/>
      <c r="V2273" s="82"/>
      <c r="W2273" s="82"/>
      <c r="X2273" s="82"/>
      <c r="Y2273" s="82"/>
      <c r="Z2273" s="82"/>
      <c r="AA2273" s="82"/>
      <c r="AB2273" s="82"/>
      <c r="AC2273" s="82"/>
      <c r="AD2273" s="82"/>
      <c r="AE2273" s="82"/>
      <c r="AF2273" s="82"/>
      <c r="AG2273" s="82"/>
      <c r="AH2273" s="82"/>
      <c r="AI2273" s="82"/>
      <c r="AJ2273" s="82"/>
      <c r="AK2273" s="82"/>
      <c r="AL2273" s="82"/>
      <c r="AM2273" s="82"/>
      <c r="AN2273" s="82"/>
      <c r="AO2273" s="82"/>
      <c r="AP2273" s="82"/>
      <c r="AQ2273" s="82"/>
      <c r="AR2273" s="82"/>
      <c r="AS2273" s="82"/>
      <c r="AT2273" s="82"/>
      <c r="AU2273" s="82"/>
    </row>
    <row r="2274" spans="1:47" s="47" customFormat="1">
      <c r="A2274" s="76"/>
      <c r="O2274" s="82"/>
      <c r="P2274" s="82"/>
      <c r="Q2274" s="82"/>
      <c r="R2274" s="82"/>
      <c r="S2274" s="82"/>
      <c r="T2274" s="82"/>
      <c r="U2274" s="82"/>
      <c r="V2274" s="82"/>
      <c r="W2274" s="82"/>
      <c r="X2274" s="82"/>
      <c r="Y2274" s="82"/>
      <c r="Z2274" s="82"/>
      <c r="AA2274" s="82"/>
      <c r="AB2274" s="82"/>
      <c r="AC2274" s="82"/>
      <c r="AD2274" s="82"/>
      <c r="AE2274" s="82"/>
      <c r="AF2274" s="82"/>
      <c r="AG2274" s="82"/>
      <c r="AH2274" s="82"/>
      <c r="AI2274" s="82"/>
      <c r="AJ2274" s="82"/>
      <c r="AK2274" s="82"/>
      <c r="AL2274" s="82"/>
      <c r="AM2274" s="82"/>
      <c r="AN2274" s="82"/>
      <c r="AO2274" s="82"/>
      <c r="AP2274" s="82"/>
      <c r="AQ2274" s="82"/>
      <c r="AR2274" s="82"/>
      <c r="AS2274" s="82"/>
      <c r="AT2274" s="82"/>
      <c r="AU2274" s="82"/>
    </row>
    <row r="2275" spans="1:47" s="47" customFormat="1">
      <c r="A2275" s="76"/>
      <c r="O2275" s="82"/>
      <c r="P2275" s="82"/>
      <c r="Q2275" s="82"/>
      <c r="R2275" s="82"/>
      <c r="S2275" s="82"/>
      <c r="T2275" s="82"/>
      <c r="U2275" s="82"/>
      <c r="V2275" s="82"/>
      <c r="W2275" s="82"/>
      <c r="X2275" s="82"/>
      <c r="Y2275" s="82"/>
      <c r="Z2275" s="82"/>
      <c r="AA2275" s="82"/>
      <c r="AB2275" s="82"/>
      <c r="AC2275" s="82"/>
      <c r="AD2275" s="82"/>
      <c r="AE2275" s="82"/>
      <c r="AF2275" s="82"/>
      <c r="AG2275" s="82"/>
      <c r="AH2275" s="82"/>
      <c r="AI2275" s="82"/>
      <c r="AJ2275" s="82"/>
      <c r="AK2275" s="82"/>
      <c r="AL2275" s="82"/>
      <c r="AM2275" s="82"/>
      <c r="AN2275" s="82"/>
      <c r="AO2275" s="82"/>
      <c r="AP2275" s="82"/>
      <c r="AQ2275" s="82"/>
      <c r="AR2275" s="82"/>
      <c r="AS2275" s="82"/>
      <c r="AT2275" s="82"/>
      <c r="AU2275" s="82"/>
    </row>
    <row r="2276" spans="1:47" s="47" customFormat="1">
      <c r="A2276" s="76"/>
      <c r="O2276" s="82"/>
      <c r="P2276" s="82"/>
      <c r="Q2276" s="82"/>
      <c r="R2276" s="82"/>
      <c r="S2276" s="82"/>
      <c r="T2276" s="82"/>
      <c r="U2276" s="82"/>
      <c r="V2276" s="82"/>
      <c r="W2276" s="82"/>
      <c r="X2276" s="82"/>
      <c r="Y2276" s="82"/>
      <c r="Z2276" s="82"/>
      <c r="AA2276" s="82"/>
      <c r="AB2276" s="82"/>
      <c r="AC2276" s="82"/>
      <c r="AD2276" s="82"/>
      <c r="AE2276" s="82"/>
      <c r="AF2276" s="82"/>
      <c r="AG2276" s="82"/>
      <c r="AH2276" s="82"/>
      <c r="AI2276" s="82"/>
      <c r="AJ2276" s="82"/>
      <c r="AK2276" s="82"/>
      <c r="AL2276" s="82"/>
      <c r="AM2276" s="82"/>
      <c r="AN2276" s="82"/>
      <c r="AO2276" s="82"/>
      <c r="AP2276" s="82"/>
      <c r="AQ2276" s="82"/>
      <c r="AR2276" s="82"/>
      <c r="AS2276" s="82"/>
      <c r="AT2276" s="82"/>
      <c r="AU2276" s="82"/>
    </row>
    <row r="2277" spans="1:47" s="47" customFormat="1">
      <c r="A2277" s="76"/>
      <c r="O2277" s="82"/>
      <c r="P2277" s="82"/>
      <c r="Q2277" s="82"/>
      <c r="R2277" s="82"/>
      <c r="S2277" s="82"/>
      <c r="T2277" s="82"/>
      <c r="U2277" s="82"/>
      <c r="V2277" s="82"/>
      <c r="W2277" s="82"/>
      <c r="X2277" s="82"/>
      <c r="Y2277" s="82"/>
      <c r="Z2277" s="82"/>
      <c r="AA2277" s="82"/>
      <c r="AB2277" s="82"/>
      <c r="AC2277" s="82"/>
      <c r="AD2277" s="82"/>
      <c r="AE2277" s="82"/>
      <c r="AF2277" s="82"/>
      <c r="AG2277" s="82"/>
      <c r="AH2277" s="82"/>
      <c r="AI2277" s="82"/>
      <c r="AJ2277" s="82"/>
      <c r="AK2277" s="82"/>
      <c r="AL2277" s="82"/>
      <c r="AM2277" s="82"/>
      <c r="AN2277" s="82"/>
      <c r="AO2277" s="82"/>
      <c r="AP2277" s="82"/>
      <c r="AQ2277" s="82"/>
      <c r="AR2277" s="82"/>
      <c r="AS2277" s="82"/>
      <c r="AT2277" s="82"/>
      <c r="AU2277" s="82"/>
    </row>
    <row r="2278" spans="1:47" s="47" customFormat="1">
      <c r="A2278" s="76"/>
      <c r="O2278" s="82"/>
      <c r="P2278" s="82"/>
      <c r="Q2278" s="82"/>
      <c r="R2278" s="82"/>
      <c r="S2278" s="82"/>
      <c r="T2278" s="82"/>
      <c r="U2278" s="82"/>
      <c r="V2278" s="82"/>
      <c r="W2278" s="82"/>
      <c r="X2278" s="82"/>
      <c r="Y2278" s="82"/>
      <c r="Z2278" s="82"/>
      <c r="AA2278" s="82"/>
      <c r="AB2278" s="82"/>
      <c r="AC2278" s="82"/>
      <c r="AD2278" s="82"/>
      <c r="AE2278" s="82"/>
      <c r="AF2278" s="82"/>
      <c r="AG2278" s="82"/>
      <c r="AH2278" s="82"/>
      <c r="AI2278" s="82"/>
      <c r="AJ2278" s="82"/>
      <c r="AK2278" s="82"/>
      <c r="AL2278" s="82"/>
      <c r="AM2278" s="82"/>
      <c r="AN2278" s="82"/>
      <c r="AO2278" s="82"/>
      <c r="AP2278" s="82"/>
      <c r="AQ2278" s="82"/>
      <c r="AR2278" s="82"/>
      <c r="AS2278" s="82"/>
      <c r="AT2278" s="82"/>
      <c r="AU2278" s="82"/>
    </row>
    <row r="2279" spans="1:47" s="47" customFormat="1">
      <c r="A2279" s="76"/>
      <c r="O2279" s="82"/>
      <c r="P2279" s="82"/>
      <c r="Q2279" s="82"/>
      <c r="R2279" s="82"/>
      <c r="S2279" s="82"/>
      <c r="T2279" s="82"/>
      <c r="U2279" s="82"/>
      <c r="V2279" s="82"/>
      <c r="W2279" s="82"/>
      <c r="X2279" s="82"/>
      <c r="Y2279" s="82"/>
      <c r="Z2279" s="82"/>
      <c r="AA2279" s="82"/>
      <c r="AB2279" s="82"/>
      <c r="AC2279" s="82"/>
      <c r="AD2279" s="82"/>
      <c r="AE2279" s="82"/>
      <c r="AF2279" s="82"/>
      <c r="AG2279" s="82"/>
      <c r="AH2279" s="82"/>
      <c r="AI2279" s="82"/>
      <c r="AJ2279" s="82"/>
      <c r="AK2279" s="82"/>
      <c r="AL2279" s="82"/>
      <c r="AM2279" s="82"/>
      <c r="AN2279" s="82"/>
      <c r="AO2279" s="82"/>
      <c r="AP2279" s="82"/>
      <c r="AQ2279" s="82"/>
      <c r="AR2279" s="82"/>
      <c r="AS2279" s="82"/>
      <c r="AT2279" s="82"/>
      <c r="AU2279" s="82"/>
    </row>
    <row r="2280" spans="1:47" s="47" customFormat="1">
      <c r="A2280" s="76"/>
      <c r="O2280" s="82"/>
      <c r="P2280" s="82"/>
      <c r="Q2280" s="82"/>
      <c r="R2280" s="82"/>
      <c r="S2280" s="82"/>
      <c r="T2280" s="82"/>
      <c r="U2280" s="82"/>
      <c r="V2280" s="82"/>
      <c r="W2280" s="82"/>
      <c r="X2280" s="82"/>
      <c r="Y2280" s="82"/>
      <c r="Z2280" s="82"/>
      <c r="AA2280" s="82"/>
      <c r="AB2280" s="82"/>
      <c r="AC2280" s="82"/>
      <c r="AD2280" s="82"/>
      <c r="AE2280" s="82"/>
      <c r="AF2280" s="82"/>
      <c r="AG2280" s="82"/>
      <c r="AH2280" s="82"/>
      <c r="AI2280" s="82"/>
      <c r="AJ2280" s="82"/>
      <c r="AK2280" s="82"/>
      <c r="AL2280" s="82"/>
      <c r="AM2280" s="82"/>
      <c r="AN2280" s="82"/>
      <c r="AO2280" s="82"/>
      <c r="AP2280" s="82"/>
      <c r="AQ2280" s="82"/>
      <c r="AR2280" s="82"/>
      <c r="AS2280" s="82"/>
      <c r="AT2280" s="82"/>
      <c r="AU2280" s="82"/>
    </row>
    <row r="2281" spans="1:47" s="47" customFormat="1">
      <c r="A2281" s="76"/>
      <c r="O2281" s="82"/>
      <c r="P2281" s="82"/>
      <c r="Q2281" s="82"/>
      <c r="R2281" s="82"/>
      <c r="S2281" s="82"/>
      <c r="T2281" s="82"/>
      <c r="U2281" s="82"/>
      <c r="V2281" s="82"/>
      <c r="W2281" s="82"/>
      <c r="X2281" s="82"/>
      <c r="Y2281" s="82"/>
      <c r="Z2281" s="82"/>
      <c r="AA2281" s="82"/>
      <c r="AB2281" s="82"/>
      <c r="AC2281" s="82"/>
      <c r="AD2281" s="82"/>
      <c r="AE2281" s="82"/>
      <c r="AF2281" s="82"/>
      <c r="AG2281" s="82"/>
      <c r="AH2281" s="82"/>
      <c r="AI2281" s="82"/>
      <c r="AJ2281" s="82"/>
      <c r="AK2281" s="82"/>
      <c r="AL2281" s="82"/>
      <c r="AM2281" s="82"/>
      <c r="AN2281" s="82"/>
      <c r="AO2281" s="82"/>
      <c r="AP2281" s="82"/>
      <c r="AQ2281" s="82"/>
      <c r="AR2281" s="82"/>
      <c r="AS2281" s="82"/>
      <c r="AT2281" s="82"/>
      <c r="AU2281" s="82"/>
    </row>
    <row r="2282" spans="1:47" s="47" customFormat="1">
      <c r="A2282" s="76"/>
      <c r="O2282" s="82"/>
      <c r="P2282" s="82"/>
      <c r="Q2282" s="82"/>
      <c r="R2282" s="82"/>
      <c r="S2282" s="82"/>
      <c r="T2282" s="82"/>
      <c r="U2282" s="82"/>
      <c r="V2282" s="82"/>
      <c r="W2282" s="82"/>
      <c r="X2282" s="82"/>
      <c r="Y2282" s="82"/>
      <c r="Z2282" s="82"/>
      <c r="AA2282" s="82"/>
      <c r="AB2282" s="82"/>
      <c r="AC2282" s="82"/>
      <c r="AD2282" s="82"/>
      <c r="AE2282" s="82"/>
      <c r="AF2282" s="82"/>
      <c r="AG2282" s="82"/>
      <c r="AH2282" s="82"/>
      <c r="AI2282" s="82"/>
      <c r="AJ2282" s="82"/>
      <c r="AK2282" s="82"/>
      <c r="AL2282" s="82"/>
      <c r="AM2282" s="82"/>
      <c r="AN2282" s="82"/>
      <c r="AO2282" s="82"/>
      <c r="AP2282" s="82"/>
      <c r="AQ2282" s="82"/>
      <c r="AR2282" s="82"/>
      <c r="AS2282" s="82"/>
      <c r="AT2282" s="82"/>
      <c r="AU2282" s="82"/>
    </row>
    <row r="2283" spans="1:47" s="47" customFormat="1">
      <c r="A2283" s="76"/>
      <c r="O2283" s="82"/>
      <c r="P2283" s="82"/>
      <c r="Q2283" s="82"/>
      <c r="R2283" s="82"/>
      <c r="S2283" s="82"/>
      <c r="T2283" s="82"/>
      <c r="U2283" s="82"/>
      <c r="V2283" s="82"/>
      <c r="W2283" s="82"/>
      <c r="X2283" s="82"/>
      <c r="Y2283" s="82"/>
      <c r="Z2283" s="82"/>
      <c r="AA2283" s="82"/>
      <c r="AB2283" s="82"/>
      <c r="AC2283" s="82"/>
      <c r="AD2283" s="82"/>
      <c r="AE2283" s="82"/>
      <c r="AF2283" s="82"/>
      <c r="AG2283" s="82"/>
      <c r="AH2283" s="82"/>
      <c r="AI2283" s="82"/>
      <c r="AJ2283" s="82"/>
      <c r="AK2283" s="82"/>
      <c r="AL2283" s="82"/>
      <c r="AM2283" s="82"/>
      <c r="AN2283" s="82"/>
      <c r="AO2283" s="82"/>
      <c r="AP2283" s="82"/>
      <c r="AQ2283" s="82"/>
      <c r="AR2283" s="82"/>
      <c r="AS2283" s="82"/>
      <c r="AT2283" s="82"/>
      <c r="AU2283" s="82"/>
    </row>
    <row r="2284" spans="1:47" s="47" customFormat="1">
      <c r="A2284" s="76"/>
      <c r="O2284" s="82"/>
      <c r="P2284" s="82"/>
      <c r="Q2284" s="82"/>
      <c r="R2284" s="82"/>
      <c r="S2284" s="82"/>
      <c r="T2284" s="82"/>
      <c r="U2284" s="82"/>
      <c r="V2284" s="82"/>
      <c r="W2284" s="82"/>
      <c r="X2284" s="82"/>
      <c r="Y2284" s="82"/>
      <c r="Z2284" s="82"/>
      <c r="AA2284" s="82"/>
      <c r="AB2284" s="82"/>
      <c r="AC2284" s="82"/>
      <c r="AD2284" s="82"/>
      <c r="AE2284" s="82"/>
      <c r="AF2284" s="82"/>
      <c r="AG2284" s="82"/>
      <c r="AH2284" s="82"/>
      <c r="AI2284" s="82"/>
      <c r="AJ2284" s="82"/>
      <c r="AK2284" s="82"/>
      <c r="AL2284" s="82"/>
      <c r="AM2284" s="82"/>
      <c r="AN2284" s="82"/>
      <c r="AO2284" s="82"/>
      <c r="AP2284" s="82"/>
      <c r="AQ2284" s="82"/>
      <c r="AR2284" s="82"/>
      <c r="AS2284" s="82"/>
      <c r="AT2284" s="82"/>
      <c r="AU2284" s="82"/>
    </row>
    <row r="2285" spans="1:47" s="47" customFormat="1">
      <c r="A2285" s="76"/>
      <c r="O2285" s="82"/>
      <c r="P2285" s="82"/>
      <c r="Q2285" s="82"/>
      <c r="R2285" s="82"/>
      <c r="S2285" s="82"/>
      <c r="T2285" s="82"/>
      <c r="U2285" s="82"/>
      <c r="V2285" s="82"/>
      <c r="W2285" s="82"/>
      <c r="X2285" s="82"/>
      <c r="Y2285" s="82"/>
      <c r="Z2285" s="82"/>
      <c r="AA2285" s="82"/>
      <c r="AB2285" s="82"/>
      <c r="AC2285" s="82"/>
      <c r="AD2285" s="82"/>
      <c r="AE2285" s="82"/>
      <c r="AF2285" s="82"/>
      <c r="AG2285" s="82"/>
      <c r="AH2285" s="82"/>
      <c r="AI2285" s="82"/>
      <c r="AJ2285" s="82"/>
      <c r="AK2285" s="82"/>
      <c r="AL2285" s="82"/>
      <c r="AM2285" s="82"/>
      <c r="AN2285" s="82"/>
      <c r="AO2285" s="82"/>
      <c r="AP2285" s="82"/>
      <c r="AQ2285" s="82"/>
      <c r="AR2285" s="82"/>
      <c r="AS2285" s="82"/>
      <c r="AT2285" s="82"/>
      <c r="AU2285" s="82"/>
    </row>
    <row r="2286" spans="1:47" s="47" customFormat="1">
      <c r="A2286" s="76"/>
      <c r="O2286" s="82"/>
      <c r="P2286" s="82"/>
      <c r="Q2286" s="82"/>
      <c r="R2286" s="82"/>
      <c r="S2286" s="82"/>
      <c r="T2286" s="82"/>
      <c r="U2286" s="82"/>
      <c r="V2286" s="82"/>
      <c r="W2286" s="82"/>
      <c r="X2286" s="82"/>
      <c r="Y2286" s="82"/>
      <c r="Z2286" s="82"/>
      <c r="AA2286" s="82"/>
      <c r="AB2286" s="82"/>
      <c r="AC2286" s="82"/>
      <c r="AD2286" s="82"/>
      <c r="AE2286" s="82"/>
      <c r="AF2286" s="82"/>
      <c r="AG2286" s="82"/>
      <c r="AH2286" s="82"/>
      <c r="AI2286" s="82"/>
      <c r="AJ2286" s="82"/>
      <c r="AK2286" s="82"/>
      <c r="AL2286" s="82"/>
      <c r="AM2286" s="82"/>
      <c r="AN2286" s="82"/>
      <c r="AO2286" s="82"/>
      <c r="AP2286" s="82"/>
      <c r="AQ2286" s="82"/>
      <c r="AR2286" s="82"/>
      <c r="AS2286" s="82"/>
      <c r="AT2286" s="82"/>
      <c r="AU2286" s="82"/>
    </row>
    <row r="2287" spans="1:47" s="47" customFormat="1">
      <c r="A2287" s="76"/>
      <c r="O2287" s="82"/>
      <c r="P2287" s="82"/>
      <c r="Q2287" s="82"/>
      <c r="R2287" s="82"/>
      <c r="S2287" s="82"/>
      <c r="T2287" s="82"/>
      <c r="U2287" s="82"/>
      <c r="V2287" s="82"/>
      <c r="W2287" s="82"/>
      <c r="X2287" s="82"/>
      <c r="Y2287" s="82"/>
      <c r="Z2287" s="82"/>
      <c r="AA2287" s="82"/>
      <c r="AB2287" s="82"/>
      <c r="AC2287" s="82"/>
      <c r="AD2287" s="82"/>
      <c r="AE2287" s="82"/>
      <c r="AF2287" s="82"/>
      <c r="AG2287" s="82"/>
      <c r="AH2287" s="82"/>
      <c r="AI2287" s="82"/>
      <c r="AJ2287" s="82"/>
      <c r="AK2287" s="82"/>
      <c r="AL2287" s="82"/>
      <c r="AM2287" s="82"/>
      <c r="AN2287" s="82"/>
      <c r="AO2287" s="82"/>
      <c r="AP2287" s="82"/>
      <c r="AQ2287" s="82"/>
      <c r="AR2287" s="82"/>
      <c r="AS2287" s="82"/>
      <c r="AT2287" s="82"/>
      <c r="AU2287" s="82"/>
    </row>
    <row r="2288" spans="1:47" s="47" customFormat="1">
      <c r="A2288" s="76"/>
      <c r="O2288" s="82"/>
      <c r="P2288" s="82"/>
      <c r="Q2288" s="82"/>
      <c r="R2288" s="82"/>
      <c r="S2288" s="82"/>
      <c r="T2288" s="82"/>
      <c r="U2288" s="82"/>
      <c r="V2288" s="82"/>
      <c r="W2288" s="82"/>
      <c r="X2288" s="82"/>
      <c r="Y2288" s="82"/>
      <c r="Z2288" s="82"/>
      <c r="AA2288" s="82"/>
      <c r="AB2288" s="82"/>
      <c r="AC2288" s="82"/>
      <c r="AD2288" s="82"/>
      <c r="AE2288" s="82"/>
      <c r="AF2288" s="82"/>
      <c r="AG2288" s="82"/>
      <c r="AH2288" s="82"/>
      <c r="AI2288" s="82"/>
      <c r="AJ2288" s="82"/>
      <c r="AK2288" s="82"/>
      <c r="AL2288" s="82"/>
      <c r="AM2288" s="82"/>
      <c r="AN2288" s="82"/>
      <c r="AO2288" s="82"/>
      <c r="AP2288" s="82"/>
      <c r="AQ2288" s="82"/>
      <c r="AR2288" s="82"/>
      <c r="AS2288" s="82"/>
      <c r="AT2288" s="82"/>
      <c r="AU2288" s="82"/>
    </row>
    <row r="2289" spans="1:47" s="47" customFormat="1">
      <c r="A2289" s="76"/>
      <c r="O2289" s="82"/>
      <c r="P2289" s="82"/>
      <c r="Q2289" s="82"/>
      <c r="R2289" s="82"/>
      <c r="S2289" s="82"/>
      <c r="T2289" s="82"/>
      <c r="U2289" s="82"/>
      <c r="V2289" s="82"/>
      <c r="W2289" s="82"/>
      <c r="X2289" s="82"/>
      <c r="Y2289" s="82"/>
      <c r="Z2289" s="82"/>
      <c r="AA2289" s="82"/>
      <c r="AB2289" s="82"/>
      <c r="AC2289" s="82"/>
      <c r="AD2289" s="82"/>
      <c r="AE2289" s="82"/>
      <c r="AF2289" s="82"/>
      <c r="AG2289" s="82"/>
      <c r="AH2289" s="82"/>
      <c r="AI2289" s="82"/>
      <c r="AJ2289" s="82"/>
      <c r="AK2289" s="82"/>
      <c r="AL2289" s="82"/>
      <c r="AM2289" s="82"/>
      <c r="AN2289" s="82"/>
      <c r="AO2289" s="82"/>
      <c r="AP2289" s="82"/>
      <c r="AQ2289" s="82"/>
      <c r="AR2289" s="82"/>
      <c r="AS2289" s="82"/>
      <c r="AT2289" s="82"/>
      <c r="AU2289" s="82"/>
    </row>
    <row r="2290" spans="1:47" s="47" customFormat="1">
      <c r="A2290" s="76"/>
      <c r="O2290" s="82"/>
      <c r="P2290" s="82"/>
      <c r="Q2290" s="82"/>
      <c r="R2290" s="82"/>
      <c r="S2290" s="82"/>
      <c r="T2290" s="82"/>
      <c r="U2290" s="82"/>
      <c r="V2290" s="82"/>
      <c r="W2290" s="82"/>
      <c r="X2290" s="82"/>
      <c r="Y2290" s="82"/>
      <c r="Z2290" s="82"/>
      <c r="AA2290" s="82"/>
      <c r="AB2290" s="82"/>
      <c r="AC2290" s="82"/>
      <c r="AD2290" s="82"/>
      <c r="AE2290" s="82"/>
      <c r="AF2290" s="82"/>
      <c r="AG2290" s="82"/>
      <c r="AH2290" s="82"/>
      <c r="AI2290" s="82"/>
      <c r="AJ2290" s="82"/>
      <c r="AK2290" s="82"/>
      <c r="AL2290" s="82"/>
      <c r="AM2290" s="82"/>
      <c r="AN2290" s="82"/>
      <c r="AO2290" s="82"/>
      <c r="AP2290" s="82"/>
      <c r="AQ2290" s="82"/>
      <c r="AR2290" s="82"/>
      <c r="AS2290" s="82"/>
      <c r="AT2290" s="82"/>
      <c r="AU2290" s="82"/>
    </row>
    <row r="2291" spans="1:47" s="47" customFormat="1">
      <c r="A2291" s="76"/>
      <c r="O2291" s="82"/>
      <c r="P2291" s="82"/>
      <c r="Q2291" s="82"/>
      <c r="R2291" s="82"/>
      <c r="S2291" s="82"/>
      <c r="T2291" s="82"/>
      <c r="U2291" s="82"/>
      <c r="V2291" s="82"/>
      <c r="W2291" s="82"/>
      <c r="X2291" s="82"/>
      <c r="Y2291" s="82"/>
      <c r="Z2291" s="82"/>
      <c r="AA2291" s="82"/>
      <c r="AB2291" s="82"/>
      <c r="AC2291" s="82"/>
      <c r="AD2291" s="82"/>
      <c r="AE2291" s="82"/>
      <c r="AF2291" s="82"/>
      <c r="AG2291" s="82"/>
      <c r="AH2291" s="82"/>
      <c r="AI2291" s="82"/>
      <c r="AJ2291" s="82"/>
      <c r="AK2291" s="82"/>
      <c r="AL2291" s="82"/>
      <c r="AM2291" s="82"/>
      <c r="AN2291" s="82"/>
      <c r="AO2291" s="82"/>
      <c r="AP2291" s="82"/>
      <c r="AQ2291" s="82"/>
      <c r="AR2291" s="82"/>
      <c r="AS2291" s="82"/>
      <c r="AT2291" s="82"/>
      <c r="AU2291" s="82"/>
    </row>
    <row r="2292" spans="1:47" s="47" customFormat="1">
      <c r="A2292" s="76"/>
      <c r="O2292" s="82"/>
      <c r="P2292" s="82"/>
      <c r="Q2292" s="82"/>
      <c r="R2292" s="82"/>
      <c r="S2292" s="82"/>
      <c r="T2292" s="82"/>
      <c r="U2292" s="82"/>
      <c r="V2292" s="82"/>
      <c r="W2292" s="82"/>
      <c r="X2292" s="82"/>
      <c r="Y2292" s="82"/>
      <c r="Z2292" s="82"/>
      <c r="AA2292" s="82"/>
      <c r="AB2292" s="82"/>
      <c r="AC2292" s="82"/>
      <c r="AD2292" s="82"/>
      <c r="AE2292" s="82"/>
      <c r="AF2292" s="82"/>
      <c r="AG2292" s="82"/>
      <c r="AH2292" s="82"/>
      <c r="AI2292" s="82"/>
      <c r="AJ2292" s="82"/>
      <c r="AK2292" s="82"/>
      <c r="AL2292" s="82"/>
      <c r="AM2292" s="82"/>
      <c r="AN2292" s="82"/>
      <c r="AO2292" s="82"/>
      <c r="AP2292" s="82"/>
      <c r="AQ2292" s="82"/>
      <c r="AR2292" s="82"/>
      <c r="AS2292" s="82"/>
      <c r="AT2292" s="82"/>
      <c r="AU2292" s="82"/>
    </row>
    <row r="2293" spans="1:47" s="47" customFormat="1">
      <c r="A2293" s="76"/>
      <c r="O2293" s="82"/>
      <c r="P2293" s="82"/>
      <c r="Q2293" s="82"/>
      <c r="R2293" s="82"/>
      <c r="S2293" s="82"/>
      <c r="T2293" s="82"/>
      <c r="U2293" s="82"/>
      <c r="V2293" s="82"/>
      <c r="W2293" s="82"/>
      <c r="X2293" s="82"/>
      <c r="Y2293" s="82"/>
      <c r="Z2293" s="82"/>
      <c r="AA2293" s="82"/>
      <c r="AB2293" s="82"/>
      <c r="AC2293" s="82"/>
      <c r="AD2293" s="82"/>
      <c r="AE2293" s="82"/>
      <c r="AF2293" s="82"/>
      <c r="AG2293" s="82"/>
      <c r="AH2293" s="82"/>
      <c r="AI2293" s="82"/>
      <c r="AJ2293" s="82"/>
      <c r="AK2293" s="82"/>
      <c r="AL2293" s="82"/>
      <c r="AM2293" s="82"/>
      <c r="AN2293" s="82"/>
      <c r="AO2293" s="82"/>
      <c r="AP2293" s="82"/>
      <c r="AQ2293" s="82"/>
      <c r="AR2293" s="82"/>
      <c r="AS2293" s="82"/>
      <c r="AT2293" s="82"/>
      <c r="AU2293" s="82"/>
    </row>
    <row r="2294" spans="1:47" s="47" customFormat="1">
      <c r="A2294" s="76"/>
      <c r="O2294" s="82"/>
      <c r="P2294" s="82"/>
      <c r="Q2294" s="82"/>
      <c r="R2294" s="82"/>
      <c r="S2294" s="82"/>
      <c r="T2294" s="82"/>
      <c r="U2294" s="82"/>
      <c r="V2294" s="82"/>
      <c r="W2294" s="82"/>
      <c r="X2294" s="82"/>
      <c r="Y2294" s="82"/>
      <c r="Z2294" s="82"/>
      <c r="AA2294" s="82"/>
      <c r="AB2294" s="82"/>
      <c r="AC2294" s="82"/>
      <c r="AD2294" s="82"/>
      <c r="AE2294" s="82"/>
      <c r="AF2294" s="82"/>
      <c r="AG2294" s="82"/>
      <c r="AH2294" s="82"/>
      <c r="AI2294" s="82"/>
      <c r="AJ2294" s="82"/>
      <c r="AK2294" s="82"/>
      <c r="AL2294" s="82"/>
      <c r="AM2294" s="82"/>
      <c r="AN2294" s="82"/>
      <c r="AO2294" s="82"/>
      <c r="AP2294" s="82"/>
      <c r="AQ2294" s="82"/>
      <c r="AR2294" s="82"/>
      <c r="AS2294" s="82"/>
      <c r="AT2294" s="82"/>
      <c r="AU2294" s="82"/>
    </row>
    <row r="2295" spans="1:47" s="47" customFormat="1">
      <c r="A2295" s="76"/>
      <c r="O2295" s="82"/>
      <c r="P2295" s="82"/>
      <c r="Q2295" s="82"/>
      <c r="R2295" s="82"/>
      <c r="S2295" s="82"/>
      <c r="T2295" s="82"/>
      <c r="U2295" s="82"/>
      <c r="V2295" s="82"/>
      <c r="W2295" s="82"/>
      <c r="X2295" s="82"/>
      <c r="Y2295" s="82"/>
      <c r="Z2295" s="82"/>
      <c r="AA2295" s="82"/>
      <c r="AB2295" s="82"/>
      <c r="AC2295" s="82"/>
      <c r="AD2295" s="82"/>
      <c r="AE2295" s="82"/>
      <c r="AF2295" s="82"/>
      <c r="AG2295" s="82"/>
      <c r="AH2295" s="82"/>
      <c r="AI2295" s="82"/>
      <c r="AJ2295" s="82"/>
      <c r="AK2295" s="82"/>
      <c r="AL2295" s="82"/>
      <c r="AM2295" s="82"/>
      <c r="AN2295" s="82"/>
      <c r="AO2295" s="82"/>
      <c r="AP2295" s="82"/>
      <c r="AQ2295" s="82"/>
      <c r="AR2295" s="82"/>
      <c r="AS2295" s="82"/>
      <c r="AT2295" s="82"/>
      <c r="AU2295" s="82"/>
    </row>
    <row r="2296" spans="1:47" s="47" customFormat="1">
      <c r="A2296" s="76"/>
      <c r="O2296" s="82"/>
      <c r="P2296" s="82"/>
      <c r="Q2296" s="82"/>
      <c r="R2296" s="82"/>
      <c r="S2296" s="82"/>
      <c r="T2296" s="82"/>
      <c r="U2296" s="82"/>
      <c r="V2296" s="82"/>
      <c r="W2296" s="82"/>
      <c r="X2296" s="82"/>
      <c r="Y2296" s="82"/>
      <c r="Z2296" s="82"/>
      <c r="AA2296" s="82"/>
      <c r="AB2296" s="82"/>
      <c r="AC2296" s="82"/>
      <c r="AD2296" s="82"/>
      <c r="AE2296" s="82"/>
      <c r="AF2296" s="82"/>
      <c r="AG2296" s="82"/>
      <c r="AH2296" s="82"/>
      <c r="AI2296" s="82"/>
      <c r="AJ2296" s="82"/>
      <c r="AK2296" s="82"/>
      <c r="AL2296" s="82"/>
      <c r="AM2296" s="82"/>
      <c r="AN2296" s="82"/>
      <c r="AO2296" s="82"/>
      <c r="AP2296" s="82"/>
      <c r="AQ2296" s="82"/>
      <c r="AR2296" s="82"/>
      <c r="AS2296" s="82"/>
      <c r="AT2296" s="82"/>
      <c r="AU2296" s="82"/>
    </row>
    <row r="2297" spans="1:47" s="47" customFormat="1">
      <c r="A2297" s="76"/>
      <c r="O2297" s="82"/>
      <c r="P2297" s="82"/>
      <c r="Q2297" s="82"/>
      <c r="R2297" s="82"/>
      <c r="S2297" s="82"/>
      <c r="T2297" s="82"/>
      <c r="U2297" s="82"/>
      <c r="V2297" s="82"/>
      <c r="W2297" s="82"/>
      <c r="X2297" s="82"/>
      <c r="Y2297" s="82"/>
      <c r="Z2297" s="82"/>
      <c r="AA2297" s="82"/>
      <c r="AB2297" s="82"/>
      <c r="AC2297" s="82"/>
      <c r="AD2297" s="82"/>
      <c r="AE2297" s="82"/>
      <c r="AF2297" s="82"/>
      <c r="AG2297" s="82"/>
      <c r="AH2297" s="82"/>
      <c r="AI2297" s="82"/>
      <c r="AJ2297" s="82"/>
      <c r="AK2297" s="82"/>
      <c r="AL2297" s="82"/>
      <c r="AM2297" s="82"/>
      <c r="AN2297" s="82"/>
      <c r="AO2297" s="82"/>
      <c r="AP2297" s="82"/>
      <c r="AQ2297" s="82"/>
      <c r="AR2297" s="82"/>
      <c r="AS2297" s="82"/>
      <c r="AT2297" s="82"/>
      <c r="AU2297" s="82"/>
    </row>
    <row r="2298" spans="1:47" s="47" customFormat="1">
      <c r="A2298" s="76"/>
      <c r="O2298" s="82"/>
      <c r="P2298" s="82"/>
      <c r="Q2298" s="82"/>
      <c r="R2298" s="82"/>
      <c r="S2298" s="82"/>
      <c r="T2298" s="82"/>
      <c r="U2298" s="82"/>
      <c r="V2298" s="82"/>
      <c r="W2298" s="82"/>
      <c r="X2298" s="82"/>
      <c r="Y2298" s="82"/>
      <c r="Z2298" s="82"/>
      <c r="AA2298" s="82"/>
      <c r="AB2298" s="82"/>
      <c r="AC2298" s="82"/>
      <c r="AD2298" s="82"/>
      <c r="AE2298" s="82"/>
      <c r="AF2298" s="82"/>
      <c r="AG2298" s="82"/>
      <c r="AH2298" s="82"/>
      <c r="AI2298" s="82"/>
      <c r="AJ2298" s="82"/>
      <c r="AK2298" s="82"/>
      <c r="AL2298" s="82"/>
      <c r="AM2298" s="82"/>
      <c r="AN2298" s="82"/>
      <c r="AO2298" s="82"/>
      <c r="AP2298" s="82"/>
      <c r="AQ2298" s="82"/>
      <c r="AR2298" s="82"/>
      <c r="AS2298" s="82"/>
      <c r="AT2298" s="82"/>
      <c r="AU2298" s="82"/>
    </row>
    <row r="2299" spans="1:47" s="47" customFormat="1">
      <c r="A2299" s="76"/>
      <c r="O2299" s="82"/>
      <c r="P2299" s="82"/>
      <c r="Q2299" s="82"/>
      <c r="R2299" s="82"/>
      <c r="S2299" s="82"/>
      <c r="T2299" s="82"/>
      <c r="U2299" s="82"/>
      <c r="V2299" s="82"/>
      <c r="W2299" s="82"/>
      <c r="X2299" s="82"/>
      <c r="Y2299" s="82"/>
      <c r="Z2299" s="82"/>
      <c r="AA2299" s="82"/>
      <c r="AB2299" s="82"/>
      <c r="AC2299" s="82"/>
      <c r="AD2299" s="82"/>
      <c r="AE2299" s="82"/>
      <c r="AF2299" s="82"/>
      <c r="AG2299" s="82"/>
      <c r="AH2299" s="82"/>
      <c r="AI2299" s="82"/>
      <c r="AJ2299" s="82"/>
      <c r="AK2299" s="82"/>
      <c r="AL2299" s="82"/>
      <c r="AM2299" s="82"/>
      <c r="AN2299" s="82"/>
      <c r="AO2299" s="82"/>
      <c r="AP2299" s="82"/>
      <c r="AQ2299" s="82"/>
      <c r="AR2299" s="82"/>
      <c r="AS2299" s="82"/>
      <c r="AT2299" s="82"/>
      <c r="AU2299" s="82"/>
    </row>
    <row r="2300" spans="1:47" s="47" customFormat="1">
      <c r="A2300" s="76"/>
      <c r="O2300" s="82"/>
      <c r="P2300" s="82"/>
      <c r="Q2300" s="82"/>
      <c r="R2300" s="82"/>
      <c r="S2300" s="82"/>
      <c r="T2300" s="82"/>
      <c r="U2300" s="82"/>
      <c r="V2300" s="82"/>
      <c r="W2300" s="82"/>
      <c r="X2300" s="82"/>
      <c r="Y2300" s="82"/>
      <c r="Z2300" s="82"/>
      <c r="AA2300" s="82"/>
      <c r="AB2300" s="82"/>
      <c r="AC2300" s="82"/>
      <c r="AD2300" s="82"/>
      <c r="AE2300" s="82"/>
      <c r="AF2300" s="82"/>
      <c r="AG2300" s="82"/>
      <c r="AH2300" s="82"/>
      <c r="AI2300" s="82"/>
      <c r="AJ2300" s="82"/>
      <c r="AK2300" s="82"/>
      <c r="AL2300" s="82"/>
      <c r="AM2300" s="82"/>
      <c r="AN2300" s="82"/>
      <c r="AO2300" s="82"/>
      <c r="AP2300" s="82"/>
      <c r="AQ2300" s="82"/>
      <c r="AR2300" s="82"/>
      <c r="AS2300" s="82"/>
      <c r="AT2300" s="82"/>
      <c r="AU2300" s="82"/>
    </row>
    <row r="2301" spans="1:47" s="47" customFormat="1">
      <c r="A2301" s="76"/>
      <c r="O2301" s="82"/>
      <c r="P2301" s="82"/>
      <c r="Q2301" s="82"/>
      <c r="R2301" s="82"/>
      <c r="S2301" s="82"/>
      <c r="T2301" s="82"/>
      <c r="U2301" s="82"/>
      <c r="V2301" s="82"/>
      <c r="W2301" s="82"/>
      <c r="X2301" s="82"/>
      <c r="Y2301" s="82"/>
      <c r="Z2301" s="82"/>
      <c r="AA2301" s="82"/>
      <c r="AB2301" s="82"/>
      <c r="AC2301" s="82"/>
      <c r="AD2301" s="82"/>
      <c r="AE2301" s="82"/>
      <c r="AF2301" s="82"/>
      <c r="AG2301" s="82"/>
      <c r="AH2301" s="82"/>
      <c r="AI2301" s="82"/>
      <c r="AJ2301" s="82"/>
      <c r="AK2301" s="82"/>
      <c r="AL2301" s="82"/>
      <c r="AM2301" s="82"/>
      <c r="AN2301" s="82"/>
      <c r="AO2301" s="82"/>
      <c r="AP2301" s="82"/>
      <c r="AQ2301" s="82"/>
      <c r="AR2301" s="82"/>
      <c r="AS2301" s="82"/>
      <c r="AT2301" s="82"/>
      <c r="AU2301" s="82"/>
    </row>
    <row r="2302" spans="1:47" s="47" customFormat="1">
      <c r="A2302" s="76"/>
      <c r="O2302" s="82"/>
      <c r="P2302" s="82"/>
      <c r="Q2302" s="82"/>
      <c r="R2302" s="82"/>
      <c r="S2302" s="82"/>
      <c r="T2302" s="82"/>
      <c r="U2302" s="82"/>
      <c r="V2302" s="82"/>
      <c r="W2302" s="82"/>
      <c r="X2302" s="82"/>
      <c r="Y2302" s="82"/>
      <c r="Z2302" s="82"/>
      <c r="AA2302" s="82"/>
      <c r="AB2302" s="82"/>
      <c r="AC2302" s="82"/>
      <c r="AD2302" s="82"/>
      <c r="AE2302" s="82"/>
      <c r="AF2302" s="82"/>
      <c r="AG2302" s="82"/>
      <c r="AH2302" s="82"/>
      <c r="AI2302" s="82"/>
      <c r="AJ2302" s="82"/>
      <c r="AK2302" s="82"/>
      <c r="AL2302" s="82"/>
      <c r="AM2302" s="82"/>
      <c r="AN2302" s="82"/>
      <c r="AO2302" s="82"/>
      <c r="AP2302" s="82"/>
      <c r="AQ2302" s="82"/>
      <c r="AR2302" s="82"/>
      <c r="AS2302" s="82"/>
      <c r="AT2302" s="82"/>
      <c r="AU2302" s="82"/>
    </row>
    <row r="2303" spans="1:47" s="47" customFormat="1">
      <c r="A2303" s="76"/>
      <c r="O2303" s="82"/>
      <c r="P2303" s="82"/>
      <c r="Q2303" s="82"/>
      <c r="R2303" s="82"/>
      <c r="S2303" s="82"/>
      <c r="T2303" s="82"/>
      <c r="U2303" s="82"/>
      <c r="V2303" s="82"/>
      <c r="W2303" s="82"/>
      <c r="X2303" s="82"/>
      <c r="Y2303" s="82"/>
      <c r="Z2303" s="82"/>
      <c r="AA2303" s="82"/>
      <c r="AB2303" s="82"/>
      <c r="AC2303" s="82"/>
      <c r="AD2303" s="82"/>
      <c r="AE2303" s="82"/>
      <c r="AF2303" s="82"/>
      <c r="AG2303" s="82"/>
      <c r="AH2303" s="82"/>
      <c r="AI2303" s="82"/>
      <c r="AJ2303" s="82"/>
      <c r="AK2303" s="82"/>
      <c r="AL2303" s="82"/>
      <c r="AM2303" s="82"/>
      <c r="AN2303" s="82"/>
      <c r="AO2303" s="82"/>
      <c r="AP2303" s="82"/>
      <c r="AQ2303" s="82"/>
      <c r="AR2303" s="82"/>
      <c r="AS2303" s="82"/>
      <c r="AT2303" s="82"/>
      <c r="AU2303" s="82"/>
    </row>
    <row r="2304" spans="1:47" s="47" customFormat="1">
      <c r="A2304" s="76"/>
      <c r="O2304" s="82"/>
      <c r="P2304" s="82"/>
      <c r="Q2304" s="82"/>
      <c r="R2304" s="82"/>
      <c r="S2304" s="82"/>
      <c r="T2304" s="82"/>
      <c r="U2304" s="82"/>
      <c r="V2304" s="82"/>
      <c r="W2304" s="82"/>
      <c r="X2304" s="82"/>
      <c r="Y2304" s="82"/>
      <c r="Z2304" s="82"/>
      <c r="AA2304" s="82"/>
      <c r="AB2304" s="82"/>
      <c r="AC2304" s="82"/>
      <c r="AD2304" s="82"/>
      <c r="AE2304" s="82"/>
      <c r="AF2304" s="82"/>
      <c r="AG2304" s="82"/>
      <c r="AH2304" s="82"/>
      <c r="AI2304" s="82"/>
      <c r="AJ2304" s="82"/>
      <c r="AK2304" s="82"/>
      <c r="AL2304" s="82"/>
      <c r="AM2304" s="82"/>
      <c r="AN2304" s="82"/>
      <c r="AO2304" s="82"/>
      <c r="AP2304" s="82"/>
      <c r="AQ2304" s="82"/>
      <c r="AR2304" s="82"/>
      <c r="AS2304" s="82"/>
      <c r="AT2304" s="82"/>
      <c r="AU2304" s="82"/>
    </row>
    <row r="2305" spans="1:47" s="47" customFormat="1">
      <c r="A2305" s="76"/>
      <c r="O2305" s="82"/>
      <c r="P2305" s="82"/>
      <c r="Q2305" s="82"/>
      <c r="R2305" s="82"/>
      <c r="S2305" s="82"/>
      <c r="T2305" s="82"/>
      <c r="U2305" s="82"/>
      <c r="V2305" s="82"/>
      <c r="W2305" s="82"/>
      <c r="X2305" s="82"/>
      <c r="Y2305" s="82"/>
      <c r="Z2305" s="82"/>
      <c r="AA2305" s="82"/>
      <c r="AB2305" s="82"/>
      <c r="AC2305" s="82"/>
      <c r="AD2305" s="82"/>
      <c r="AE2305" s="82"/>
      <c r="AF2305" s="82"/>
      <c r="AG2305" s="82"/>
      <c r="AH2305" s="82"/>
      <c r="AI2305" s="82"/>
      <c r="AJ2305" s="82"/>
      <c r="AK2305" s="82"/>
      <c r="AL2305" s="82"/>
      <c r="AM2305" s="82"/>
      <c r="AN2305" s="82"/>
      <c r="AO2305" s="82"/>
      <c r="AP2305" s="82"/>
      <c r="AQ2305" s="82"/>
      <c r="AR2305" s="82"/>
      <c r="AS2305" s="82"/>
      <c r="AT2305" s="82"/>
      <c r="AU2305" s="82"/>
    </row>
    <row r="2306" spans="1:47" s="47" customFormat="1">
      <c r="A2306" s="76"/>
      <c r="O2306" s="82"/>
      <c r="P2306" s="82"/>
      <c r="Q2306" s="82"/>
      <c r="R2306" s="82"/>
      <c r="S2306" s="82"/>
      <c r="T2306" s="82"/>
      <c r="U2306" s="82"/>
      <c r="V2306" s="82"/>
      <c r="W2306" s="82"/>
      <c r="X2306" s="82"/>
      <c r="Y2306" s="82"/>
      <c r="Z2306" s="82"/>
      <c r="AA2306" s="82"/>
      <c r="AB2306" s="82"/>
      <c r="AC2306" s="82"/>
      <c r="AD2306" s="82"/>
      <c r="AE2306" s="82"/>
      <c r="AF2306" s="82"/>
      <c r="AG2306" s="82"/>
      <c r="AH2306" s="82"/>
      <c r="AI2306" s="82"/>
      <c r="AJ2306" s="82"/>
      <c r="AK2306" s="82"/>
      <c r="AL2306" s="82"/>
      <c r="AM2306" s="82"/>
      <c r="AN2306" s="82"/>
      <c r="AO2306" s="82"/>
      <c r="AP2306" s="82"/>
      <c r="AQ2306" s="82"/>
      <c r="AR2306" s="82"/>
      <c r="AS2306" s="82"/>
      <c r="AT2306" s="82"/>
      <c r="AU2306" s="82"/>
    </row>
    <row r="2307" spans="1:47" s="47" customFormat="1">
      <c r="A2307" s="76"/>
      <c r="O2307" s="82"/>
      <c r="P2307" s="82"/>
      <c r="Q2307" s="82"/>
      <c r="R2307" s="82"/>
      <c r="S2307" s="82"/>
      <c r="T2307" s="82"/>
      <c r="U2307" s="82"/>
      <c r="V2307" s="82"/>
      <c r="W2307" s="82"/>
      <c r="X2307" s="82"/>
      <c r="Y2307" s="82"/>
      <c r="Z2307" s="82"/>
      <c r="AA2307" s="82"/>
      <c r="AB2307" s="82"/>
      <c r="AC2307" s="82"/>
      <c r="AD2307" s="82"/>
      <c r="AE2307" s="82"/>
      <c r="AF2307" s="82"/>
      <c r="AG2307" s="82"/>
      <c r="AH2307" s="82"/>
      <c r="AI2307" s="82"/>
      <c r="AJ2307" s="82"/>
      <c r="AK2307" s="82"/>
      <c r="AL2307" s="82"/>
      <c r="AM2307" s="82"/>
      <c r="AN2307" s="82"/>
      <c r="AO2307" s="82"/>
      <c r="AP2307" s="82"/>
      <c r="AQ2307" s="82"/>
      <c r="AR2307" s="82"/>
      <c r="AS2307" s="82"/>
      <c r="AT2307" s="82"/>
      <c r="AU2307" s="82"/>
    </row>
    <row r="2308" spans="1:47" s="47" customFormat="1">
      <c r="A2308" s="76"/>
      <c r="O2308" s="82"/>
      <c r="P2308" s="82"/>
      <c r="Q2308" s="82"/>
      <c r="R2308" s="82"/>
      <c r="S2308" s="82"/>
      <c r="T2308" s="82"/>
      <c r="U2308" s="82"/>
      <c r="V2308" s="82"/>
      <c r="W2308" s="82"/>
      <c r="X2308" s="82"/>
      <c r="Y2308" s="82"/>
      <c r="Z2308" s="82"/>
      <c r="AA2308" s="82"/>
      <c r="AB2308" s="82"/>
      <c r="AC2308" s="82"/>
      <c r="AD2308" s="82"/>
      <c r="AE2308" s="82"/>
      <c r="AF2308" s="82"/>
      <c r="AG2308" s="82"/>
      <c r="AH2308" s="82"/>
      <c r="AI2308" s="82"/>
      <c r="AJ2308" s="82"/>
      <c r="AK2308" s="82"/>
      <c r="AL2308" s="82"/>
      <c r="AM2308" s="82"/>
      <c r="AN2308" s="82"/>
      <c r="AO2308" s="82"/>
      <c r="AP2308" s="82"/>
      <c r="AQ2308" s="82"/>
      <c r="AR2308" s="82"/>
      <c r="AS2308" s="82"/>
      <c r="AT2308" s="82"/>
      <c r="AU2308" s="82"/>
    </row>
    <row r="2309" spans="1:47" s="47" customFormat="1">
      <c r="A2309" s="76"/>
      <c r="O2309" s="82"/>
      <c r="P2309" s="82"/>
      <c r="Q2309" s="82"/>
      <c r="R2309" s="82"/>
      <c r="S2309" s="82"/>
      <c r="T2309" s="82"/>
      <c r="U2309" s="82"/>
      <c r="V2309" s="82"/>
      <c r="W2309" s="82"/>
      <c r="X2309" s="82"/>
      <c r="Y2309" s="82"/>
      <c r="Z2309" s="82"/>
      <c r="AA2309" s="82"/>
      <c r="AB2309" s="82"/>
      <c r="AC2309" s="82"/>
      <c r="AD2309" s="82"/>
      <c r="AE2309" s="82"/>
      <c r="AF2309" s="82"/>
      <c r="AG2309" s="82"/>
      <c r="AH2309" s="82"/>
      <c r="AI2309" s="82"/>
      <c r="AJ2309" s="82"/>
      <c r="AK2309" s="82"/>
      <c r="AL2309" s="82"/>
      <c r="AM2309" s="82"/>
      <c r="AN2309" s="82"/>
      <c r="AO2309" s="82"/>
      <c r="AP2309" s="82"/>
      <c r="AQ2309" s="82"/>
      <c r="AR2309" s="82"/>
      <c r="AS2309" s="82"/>
      <c r="AT2309" s="82"/>
      <c r="AU2309" s="82"/>
    </row>
    <row r="2310" spans="1:47" s="47" customFormat="1">
      <c r="A2310" s="76"/>
      <c r="O2310" s="82"/>
      <c r="P2310" s="82"/>
      <c r="Q2310" s="82"/>
      <c r="R2310" s="82"/>
      <c r="S2310" s="82"/>
      <c r="T2310" s="82"/>
      <c r="U2310" s="82"/>
      <c r="V2310" s="82"/>
      <c r="W2310" s="82"/>
      <c r="X2310" s="82"/>
      <c r="Y2310" s="82"/>
      <c r="Z2310" s="82"/>
      <c r="AA2310" s="82"/>
      <c r="AB2310" s="82"/>
      <c r="AC2310" s="82"/>
      <c r="AD2310" s="82"/>
      <c r="AE2310" s="82"/>
      <c r="AF2310" s="82"/>
      <c r="AG2310" s="82"/>
      <c r="AH2310" s="82"/>
      <c r="AI2310" s="82"/>
      <c r="AJ2310" s="82"/>
      <c r="AK2310" s="82"/>
      <c r="AL2310" s="82"/>
      <c r="AM2310" s="82"/>
      <c r="AN2310" s="82"/>
      <c r="AO2310" s="82"/>
      <c r="AP2310" s="82"/>
      <c r="AQ2310" s="82"/>
      <c r="AR2310" s="82"/>
      <c r="AS2310" s="82"/>
      <c r="AT2310" s="82"/>
      <c r="AU2310" s="82"/>
    </row>
    <row r="2311" spans="1:47" s="47" customFormat="1">
      <c r="A2311" s="76"/>
      <c r="O2311" s="82"/>
      <c r="P2311" s="82"/>
      <c r="Q2311" s="82"/>
      <c r="R2311" s="82"/>
      <c r="S2311" s="82"/>
      <c r="T2311" s="82"/>
      <c r="U2311" s="82"/>
      <c r="V2311" s="82"/>
      <c r="W2311" s="82"/>
      <c r="X2311" s="82"/>
      <c r="Y2311" s="82"/>
      <c r="Z2311" s="82"/>
      <c r="AA2311" s="82"/>
      <c r="AB2311" s="82"/>
      <c r="AC2311" s="82"/>
      <c r="AD2311" s="82"/>
      <c r="AE2311" s="82"/>
      <c r="AF2311" s="82"/>
      <c r="AG2311" s="82"/>
      <c r="AH2311" s="82"/>
      <c r="AI2311" s="82"/>
      <c r="AJ2311" s="82"/>
      <c r="AK2311" s="82"/>
      <c r="AL2311" s="82"/>
      <c r="AM2311" s="82"/>
      <c r="AN2311" s="82"/>
      <c r="AO2311" s="82"/>
      <c r="AP2311" s="82"/>
      <c r="AQ2311" s="82"/>
      <c r="AR2311" s="82"/>
      <c r="AS2311" s="82"/>
      <c r="AT2311" s="82"/>
      <c r="AU2311" s="82"/>
    </row>
    <row r="2312" spans="1:47" s="47" customFormat="1">
      <c r="A2312" s="76"/>
      <c r="O2312" s="82"/>
      <c r="P2312" s="82"/>
      <c r="Q2312" s="82"/>
      <c r="R2312" s="82"/>
      <c r="S2312" s="82"/>
      <c r="T2312" s="82"/>
      <c r="U2312" s="82"/>
      <c r="V2312" s="82"/>
      <c r="W2312" s="82"/>
      <c r="X2312" s="82"/>
      <c r="Y2312" s="82"/>
      <c r="Z2312" s="82"/>
      <c r="AA2312" s="82"/>
      <c r="AB2312" s="82"/>
      <c r="AC2312" s="82"/>
      <c r="AD2312" s="82"/>
      <c r="AE2312" s="82"/>
      <c r="AF2312" s="82"/>
      <c r="AG2312" s="82"/>
      <c r="AH2312" s="82"/>
      <c r="AI2312" s="82"/>
      <c r="AJ2312" s="82"/>
      <c r="AK2312" s="82"/>
      <c r="AL2312" s="82"/>
      <c r="AM2312" s="82"/>
      <c r="AN2312" s="82"/>
      <c r="AO2312" s="82"/>
      <c r="AP2312" s="82"/>
      <c r="AQ2312" s="82"/>
      <c r="AR2312" s="82"/>
      <c r="AS2312" s="82"/>
      <c r="AT2312" s="82"/>
      <c r="AU2312" s="82"/>
    </row>
    <row r="2313" spans="1:47" s="47" customFormat="1">
      <c r="A2313" s="76"/>
      <c r="O2313" s="82"/>
      <c r="P2313" s="82"/>
      <c r="Q2313" s="82"/>
      <c r="R2313" s="82"/>
      <c r="S2313" s="82"/>
      <c r="T2313" s="82"/>
      <c r="U2313" s="82"/>
      <c r="V2313" s="82"/>
      <c r="W2313" s="82"/>
      <c r="X2313" s="82"/>
      <c r="Y2313" s="82"/>
      <c r="Z2313" s="82"/>
      <c r="AA2313" s="82"/>
      <c r="AB2313" s="82"/>
      <c r="AC2313" s="82"/>
      <c r="AD2313" s="82"/>
      <c r="AE2313" s="82"/>
      <c r="AF2313" s="82"/>
      <c r="AG2313" s="82"/>
      <c r="AH2313" s="82"/>
      <c r="AI2313" s="82"/>
      <c r="AJ2313" s="82"/>
      <c r="AK2313" s="82"/>
      <c r="AL2313" s="82"/>
      <c r="AM2313" s="82"/>
      <c r="AN2313" s="82"/>
      <c r="AO2313" s="82"/>
      <c r="AP2313" s="82"/>
      <c r="AQ2313" s="82"/>
      <c r="AR2313" s="82"/>
      <c r="AS2313" s="82"/>
      <c r="AT2313" s="82"/>
      <c r="AU2313" s="82"/>
    </row>
    <row r="2314" spans="1:47" s="47" customFormat="1">
      <c r="A2314" s="76"/>
      <c r="O2314" s="82"/>
      <c r="P2314" s="82"/>
      <c r="Q2314" s="82"/>
      <c r="R2314" s="82"/>
      <c r="S2314" s="82"/>
      <c r="T2314" s="82"/>
      <c r="U2314" s="82"/>
      <c r="V2314" s="82"/>
      <c r="W2314" s="82"/>
      <c r="X2314" s="82"/>
      <c r="Y2314" s="82"/>
      <c r="Z2314" s="82"/>
      <c r="AA2314" s="82"/>
      <c r="AB2314" s="82"/>
      <c r="AC2314" s="82"/>
      <c r="AD2314" s="82"/>
      <c r="AE2314" s="82"/>
      <c r="AF2314" s="82"/>
      <c r="AG2314" s="82"/>
      <c r="AH2314" s="82"/>
      <c r="AI2314" s="82"/>
      <c r="AJ2314" s="82"/>
      <c r="AK2314" s="82"/>
      <c r="AL2314" s="82"/>
      <c r="AM2314" s="82"/>
      <c r="AN2314" s="82"/>
      <c r="AO2314" s="82"/>
      <c r="AP2314" s="82"/>
      <c r="AQ2314" s="82"/>
      <c r="AR2314" s="82"/>
      <c r="AS2314" s="82"/>
      <c r="AT2314" s="82"/>
      <c r="AU2314" s="82"/>
    </row>
    <row r="2315" spans="1:47" s="47" customFormat="1">
      <c r="A2315" s="76"/>
      <c r="O2315" s="82"/>
      <c r="P2315" s="82"/>
      <c r="Q2315" s="82"/>
      <c r="R2315" s="82"/>
      <c r="S2315" s="82"/>
      <c r="T2315" s="82"/>
      <c r="U2315" s="82"/>
      <c r="V2315" s="82"/>
      <c r="W2315" s="82"/>
      <c r="X2315" s="82"/>
      <c r="Y2315" s="82"/>
      <c r="Z2315" s="82"/>
      <c r="AA2315" s="82"/>
      <c r="AB2315" s="82"/>
      <c r="AC2315" s="82"/>
      <c r="AD2315" s="82"/>
      <c r="AE2315" s="82"/>
      <c r="AF2315" s="82"/>
      <c r="AG2315" s="82"/>
      <c r="AH2315" s="82"/>
      <c r="AI2315" s="82"/>
      <c r="AJ2315" s="82"/>
      <c r="AK2315" s="82"/>
      <c r="AL2315" s="82"/>
      <c r="AM2315" s="82"/>
      <c r="AN2315" s="82"/>
      <c r="AO2315" s="82"/>
      <c r="AP2315" s="82"/>
      <c r="AQ2315" s="82"/>
      <c r="AR2315" s="82"/>
      <c r="AS2315" s="82"/>
      <c r="AT2315" s="82"/>
      <c r="AU2315" s="82"/>
    </row>
    <row r="2316" spans="1:47" s="47" customFormat="1">
      <c r="A2316" s="76"/>
      <c r="O2316" s="82"/>
      <c r="P2316" s="82"/>
      <c r="Q2316" s="82"/>
      <c r="R2316" s="82"/>
      <c r="S2316" s="82"/>
      <c r="T2316" s="82"/>
      <c r="U2316" s="82"/>
      <c r="V2316" s="82"/>
      <c r="W2316" s="82"/>
      <c r="X2316" s="82"/>
      <c r="Y2316" s="82"/>
      <c r="Z2316" s="82"/>
      <c r="AA2316" s="82"/>
      <c r="AB2316" s="82"/>
      <c r="AC2316" s="82"/>
      <c r="AD2316" s="82"/>
      <c r="AE2316" s="82"/>
      <c r="AF2316" s="82"/>
      <c r="AG2316" s="82"/>
      <c r="AH2316" s="82"/>
      <c r="AI2316" s="82"/>
      <c r="AJ2316" s="82"/>
      <c r="AK2316" s="82"/>
      <c r="AL2316" s="82"/>
      <c r="AM2316" s="82"/>
      <c r="AN2316" s="82"/>
      <c r="AO2316" s="82"/>
      <c r="AP2316" s="82"/>
      <c r="AQ2316" s="82"/>
      <c r="AR2316" s="82"/>
      <c r="AS2316" s="82"/>
      <c r="AT2316" s="82"/>
      <c r="AU2316" s="82"/>
    </row>
    <row r="2317" spans="1:47" s="47" customFormat="1">
      <c r="A2317" s="76"/>
      <c r="O2317" s="82"/>
      <c r="P2317" s="82"/>
      <c r="Q2317" s="82"/>
      <c r="R2317" s="82"/>
      <c r="S2317" s="82"/>
      <c r="T2317" s="82"/>
      <c r="U2317" s="82"/>
      <c r="V2317" s="82"/>
      <c r="W2317" s="82"/>
      <c r="X2317" s="82"/>
      <c r="Y2317" s="82"/>
      <c r="Z2317" s="82"/>
      <c r="AA2317" s="82"/>
      <c r="AB2317" s="82"/>
      <c r="AC2317" s="82"/>
      <c r="AD2317" s="82"/>
      <c r="AE2317" s="82"/>
      <c r="AF2317" s="82"/>
      <c r="AG2317" s="82"/>
      <c r="AH2317" s="82"/>
      <c r="AI2317" s="82"/>
      <c r="AJ2317" s="82"/>
      <c r="AK2317" s="82"/>
      <c r="AL2317" s="82"/>
      <c r="AM2317" s="82"/>
      <c r="AN2317" s="82"/>
      <c r="AO2317" s="82"/>
      <c r="AP2317" s="82"/>
      <c r="AQ2317" s="82"/>
      <c r="AR2317" s="82"/>
      <c r="AS2317" s="82"/>
      <c r="AT2317" s="82"/>
      <c r="AU2317" s="82"/>
    </row>
    <row r="2318" spans="1:47" s="47" customFormat="1">
      <c r="A2318" s="76"/>
      <c r="O2318" s="82"/>
      <c r="P2318" s="82"/>
      <c r="Q2318" s="82"/>
      <c r="R2318" s="82"/>
      <c r="S2318" s="82"/>
      <c r="T2318" s="82"/>
      <c r="U2318" s="82"/>
      <c r="V2318" s="82"/>
      <c r="W2318" s="82"/>
      <c r="X2318" s="82"/>
      <c r="Y2318" s="82"/>
      <c r="Z2318" s="82"/>
      <c r="AA2318" s="82"/>
      <c r="AB2318" s="82"/>
      <c r="AC2318" s="82"/>
      <c r="AD2318" s="82"/>
      <c r="AE2318" s="82"/>
      <c r="AF2318" s="82"/>
      <c r="AG2318" s="82"/>
      <c r="AH2318" s="82"/>
      <c r="AI2318" s="82"/>
      <c r="AJ2318" s="82"/>
      <c r="AK2318" s="82"/>
      <c r="AL2318" s="82"/>
      <c r="AM2318" s="82"/>
      <c r="AN2318" s="82"/>
      <c r="AO2318" s="82"/>
      <c r="AP2318" s="82"/>
      <c r="AQ2318" s="82"/>
      <c r="AR2318" s="82"/>
      <c r="AS2318" s="82"/>
      <c r="AT2318" s="82"/>
      <c r="AU2318" s="82"/>
    </row>
    <row r="2319" spans="1:47" s="47" customFormat="1">
      <c r="A2319" s="76"/>
      <c r="O2319" s="82"/>
      <c r="P2319" s="82"/>
      <c r="Q2319" s="82"/>
      <c r="R2319" s="82"/>
      <c r="S2319" s="82"/>
      <c r="T2319" s="82"/>
      <c r="U2319" s="82"/>
      <c r="V2319" s="82"/>
      <c r="W2319" s="82"/>
      <c r="X2319" s="82"/>
      <c r="Y2319" s="82"/>
      <c r="Z2319" s="82"/>
      <c r="AA2319" s="82"/>
      <c r="AB2319" s="82"/>
      <c r="AC2319" s="82"/>
      <c r="AD2319" s="82"/>
      <c r="AE2319" s="82"/>
      <c r="AF2319" s="82"/>
      <c r="AG2319" s="82"/>
      <c r="AH2319" s="82"/>
      <c r="AI2319" s="82"/>
      <c r="AJ2319" s="82"/>
      <c r="AK2319" s="82"/>
      <c r="AL2319" s="82"/>
      <c r="AM2319" s="82"/>
      <c r="AN2319" s="82"/>
      <c r="AO2319" s="82"/>
      <c r="AP2319" s="82"/>
      <c r="AQ2319" s="82"/>
      <c r="AR2319" s="82"/>
      <c r="AS2319" s="82"/>
      <c r="AT2319" s="82"/>
      <c r="AU2319" s="82"/>
    </row>
    <row r="2320" spans="1:47" s="47" customFormat="1">
      <c r="A2320" s="76"/>
      <c r="O2320" s="82"/>
      <c r="P2320" s="82"/>
      <c r="Q2320" s="82"/>
      <c r="R2320" s="82"/>
      <c r="S2320" s="82"/>
      <c r="T2320" s="82"/>
      <c r="U2320" s="82"/>
      <c r="V2320" s="82"/>
      <c r="W2320" s="82"/>
      <c r="X2320" s="82"/>
      <c r="Y2320" s="82"/>
      <c r="Z2320" s="82"/>
      <c r="AA2320" s="82"/>
      <c r="AB2320" s="82"/>
      <c r="AC2320" s="82"/>
      <c r="AD2320" s="82"/>
      <c r="AE2320" s="82"/>
      <c r="AF2320" s="82"/>
      <c r="AG2320" s="82"/>
      <c r="AH2320" s="82"/>
      <c r="AI2320" s="82"/>
      <c r="AJ2320" s="82"/>
      <c r="AK2320" s="82"/>
      <c r="AL2320" s="82"/>
      <c r="AM2320" s="82"/>
      <c r="AN2320" s="82"/>
      <c r="AO2320" s="82"/>
      <c r="AP2320" s="82"/>
      <c r="AQ2320" s="82"/>
      <c r="AR2320" s="82"/>
      <c r="AS2320" s="82"/>
      <c r="AT2320" s="82"/>
      <c r="AU2320" s="82"/>
    </row>
    <row r="2321" spans="1:47" s="47" customFormat="1">
      <c r="A2321" s="76"/>
      <c r="O2321" s="82"/>
      <c r="P2321" s="82"/>
      <c r="Q2321" s="82"/>
      <c r="R2321" s="82"/>
      <c r="S2321" s="82"/>
      <c r="T2321" s="82"/>
      <c r="U2321" s="82"/>
      <c r="V2321" s="82"/>
      <c r="W2321" s="82"/>
      <c r="X2321" s="82"/>
      <c r="Y2321" s="82"/>
      <c r="Z2321" s="82"/>
      <c r="AA2321" s="82"/>
      <c r="AB2321" s="82"/>
      <c r="AC2321" s="82"/>
      <c r="AD2321" s="82"/>
      <c r="AE2321" s="82"/>
      <c r="AF2321" s="82"/>
      <c r="AG2321" s="82"/>
      <c r="AH2321" s="82"/>
      <c r="AI2321" s="82"/>
      <c r="AJ2321" s="82"/>
      <c r="AK2321" s="82"/>
      <c r="AL2321" s="82"/>
      <c r="AM2321" s="82"/>
      <c r="AN2321" s="82"/>
      <c r="AO2321" s="82"/>
      <c r="AP2321" s="82"/>
      <c r="AQ2321" s="82"/>
      <c r="AR2321" s="82"/>
      <c r="AS2321" s="82"/>
      <c r="AT2321" s="82"/>
      <c r="AU2321" s="82"/>
    </row>
    <row r="2322" spans="1:47" s="47" customFormat="1">
      <c r="A2322" s="76"/>
      <c r="O2322" s="82"/>
      <c r="P2322" s="82"/>
      <c r="Q2322" s="82"/>
      <c r="R2322" s="82"/>
      <c r="S2322" s="82"/>
      <c r="T2322" s="82"/>
      <c r="U2322" s="82"/>
      <c r="V2322" s="82"/>
      <c r="W2322" s="82"/>
      <c r="X2322" s="82"/>
      <c r="Y2322" s="82"/>
      <c r="Z2322" s="82"/>
      <c r="AA2322" s="82"/>
      <c r="AB2322" s="82"/>
      <c r="AC2322" s="82"/>
      <c r="AD2322" s="82"/>
      <c r="AE2322" s="82"/>
      <c r="AF2322" s="82"/>
      <c r="AG2322" s="82"/>
      <c r="AH2322" s="82"/>
      <c r="AI2322" s="82"/>
      <c r="AJ2322" s="82"/>
      <c r="AK2322" s="82"/>
      <c r="AL2322" s="82"/>
      <c r="AM2322" s="82"/>
      <c r="AN2322" s="82"/>
      <c r="AO2322" s="82"/>
      <c r="AP2322" s="82"/>
      <c r="AQ2322" s="82"/>
      <c r="AR2322" s="82"/>
      <c r="AS2322" s="82"/>
      <c r="AT2322" s="82"/>
      <c r="AU2322" s="82"/>
    </row>
    <row r="2323" spans="1:47" s="47" customFormat="1">
      <c r="A2323" s="76"/>
      <c r="O2323" s="82"/>
      <c r="P2323" s="82"/>
      <c r="Q2323" s="82"/>
      <c r="R2323" s="82"/>
      <c r="S2323" s="82"/>
      <c r="T2323" s="82"/>
      <c r="U2323" s="82"/>
      <c r="V2323" s="82"/>
      <c r="W2323" s="82"/>
      <c r="X2323" s="82"/>
      <c r="Y2323" s="82"/>
      <c r="Z2323" s="82"/>
      <c r="AA2323" s="82"/>
      <c r="AB2323" s="82"/>
      <c r="AC2323" s="82"/>
      <c r="AD2323" s="82"/>
      <c r="AE2323" s="82"/>
      <c r="AF2323" s="82"/>
      <c r="AG2323" s="82"/>
      <c r="AH2323" s="82"/>
      <c r="AI2323" s="82"/>
      <c r="AJ2323" s="82"/>
      <c r="AK2323" s="82"/>
      <c r="AL2323" s="82"/>
      <c r="AM2323" s="82"/>
      <c r="AN2323" s="82"/>
      <c r="AO2323" s="82"/>
      <c r="AP2323" s="82"/>
      <c r="AQ2323" s="82"/>
      <c r="AR2323" s="82"/>
      <c r="AS2323" s="82"/>
      <c r="AT2323" s="82"/>
      <c r="AU2323" s="82"/>
    </row>
    <row r="2324" spans="1:47" s="47" customFormat="1">
      <c r="A2324" s="76"/>
      <c r="O2324" s="82"/>
      <c r="P2324" s="82"/>
      <c r="Q2324" s="82"/>
      <c r="R2324" s="82"/>
      <c r="S2324" s="82"/>
      <c r="T2324" s="82"/>
      <c r="U2324" s="82"/>
      <c r="V2324" s="82"/>
      <c r="W2324" s="82"/>
      <c r="X2324" s="82"/>
      <c r="Y2324" s="82"/>
      <c r="Z2324" s="82"/>
      <c r="AA2324" s="82"/>
      <c r="AB2324" s="82"/>
      <c r="AC2324" s="82"/>
      <c r="AD2324" s="82"/>
      <c r="AE2324" s="82"/>
      <c r="AF2324" s="82"/>
      <c r="AG2324" s="82"/>
      <c r="AH2324" s="82"/>
      <c r="AI2324" s="82"/>
      <c r="AJ2324" s="82"/>
      <c r="AK2324" s="82"/>
      <c r="AL2324" s="82"/>
      <c r="AM2324" s="82"/>
      <c r="AN2324" s="82"/>
      <c r="AO2324" s="82"/>
      <c r="AP2324" s="82"/>
      <c r="AQ2324" s="82"/>
      <c r="AR2324" s="82"/>
      <c r="AS2324" s="82"/>
      <c r="AT2324" s="82"/>
      <c r="AU2324" s="82"/>
    </row>
    <row r="2325" spans="1:47" s="47" customFormat="1">
      <c r="A2325" s="76"/>
      <c r="O2325" s="82"/>
      <c r="P2325" s="82"/>
      <c r="Q2325" s="82"/>
      <c r="R2325" s="82"/>
      <c r="S2325" s="82"/>
      <c r="T2325" s="82"/>
      <c r="U2325" s="82"/>
      <c r="V2325" s="82"/>
      <c r="W2325" s="82"/>
      <c r="X2325" s="82"/>
      <c r="Y2325" s="82"/>
      <c r="Z2325" s="82"/>
      <c r="AA2325" s="82"/>
      <c r="AB2325" s="82"/>
      <c r="AC2325" s="82"/>
      <c r="AD2325" s="82"/>
      <c r="AE2325" s="82"/>
      <c r="AF2325" s="82"/>
      <c r="AG2325" s="82"/>
      <c r="AH2325" s="82"/>
      <c r="AI2325" s="82"/>
      <c r="AJ2325" s="82"/>
      <c r="AK2325" s="82"/>
      <c r="AL2325" s="82"/>
      <c r="AM2325" s="82"/>
      <c r="AN2325" s="82"/>
      <c r="AO2325" s="82"/>
      <c r="AP2325" s="82"/>
      <c r="AQ2325" s="82"/>
      <c r="AR2325" s="82"/>
      <c r="AS2325" s="82"/>
      <c r="AT2325" s="82"/>
      <c r="AU2325" s="82"/>
    </row>
    <row r="2326" spans="1:47" s="47" customFormat="1">
      <c r="A2326" s="76"/>
      <c r="O2326" s="82"/>
      <c r="P2326" s="82"/>
      <c r="Q2326" s="82"/>
      <c r="R2326" s="82"/>
      <c r="S2326" s="82"/>
      <c r="T2326" s="82"/>
      <c r="U2326" s="82"/>
      <c r="V2326" s="82"/>
      <c r="W2326" s="82"/>
      <c r="X2326" s="82"/>
      <c r="Y2326" s="82"/>
      <c r="Z2326" s="82"/>
      <c r="AA2326" s="82"/>
      <c r="AB2326" s="82"/>
      <c r="AC2326" s="82"/>
      <c r="AD2326" s="82"/>
      <c r="AE2326" s="82"/>
      <c r="AF2326" s="82"/>
      <c r="AG2326" s="82"/>
      <c r="AH2326" s="82"/>
      <c r="AI2326" s="82"/>
      <c r="AJ2326" s="82"/>
      <c r="AK2326" s="82"/>
      <c r="AL2326" s="82"/>
      <c r="AM2326" s="82"/>
      <c r="AN2326" s="82"/>
      <c r="AO2326" s="82"/>
      <c r="AP2326" s="82"/>
      <c r="AQ2326" s="82"/>
      <c r="AR2326" s="82"/>
      <c r="AS2326" s="82"/>
      <c r="AT2326" s="82"/>
      <c r="AU2326" s="82"/>
    </row>
    <row r="2327" spans="1:47" s="47" customFormat="1">
      <c r="A2327" s="76"/>
      <c r="O2327" s="82"/>
      <c r="P2327" s="82"/>
      <c r="Q2327" s="82"/>
      <c r="R2327" s="82"/>
      <c r="S2327" s="82"/>
      <c r="T2327" s="82"/>
      <c r="U2327" s="82"/>
      <c r="V2327" s="82"/>
      <c r="W2327" s="82"/>
      <c r="X2327" s="82"/>
      <c r="Y2327" s="82"/>
      <c r="Z2327" s="82"/>
      <c r="AA2327" s="82"/>
      <c r="AB2327" s="82"/>
      <c r="AC2327" s="82"/>
      <c r="AD2327" s="82"/>
      <c r="AE2327" s="82"/>
      <c r="AF2327" s="82"/>
      <c r="AG2327" s="82"/>
      <c r="AH2327" s="82"/>
      <c r="AI2327" s="82"/>
      <c r="AJ2327" s="82"/>
      <c r="AK2327" s="82"/>
      <c r="AL2327" s="82"/>
      <c r="AM2327" s="82"/>
      <c r="AN2327" s="82"/>
      <c r="AO2327" s="82"/>
      <c r="AP2327" s="82"/>
      <c r="AQ2327" s="82"/>
      <c r="AR2327" s="82"/>
      <c r="AS2327" s="82"/>
      <c r="AT2327" s="82"/>
      <c r="AU2327" s="82"/>
    </row>
    <row r="2328" spans="1:47" s="47" customFormat="1">
      <c r="A2328" s="76"/>
      <c r="O2328" s="82"/>
      <c r="P2328" s="82"/>
      <c r="Q2328" s="82"/>
      <c r="R2328" s="82"/>
      <c r="S2328" s="82"/>
      <c r="T2328" s="82"/>
      <c r="U2328" s="82"/>
      <c r="V2328" s="82"/>
      <c r="W2328" s="82"/>
      <c r="X2328" s="82"/>
      <c r="Y2328" s="82"/>
      <c r="Z2328" s="82"/>
      <c r="AA2328" s="82"/>
      <c r="AB2328" s="82"/>
      <c r="AC2328" s="82"/>
      <c r="AD2328" s="82"/>
      <c r="AE2328" s="82"/>
      <c r="AF2328" s="82"/>
      <c r="AG2328" s="82"/>
      <c r="AH2328" s="82"/>
      <c r="AI2328" s="82"/>
      <c r="AJ2328" s="82"/>
      <c r="AK2328" s="82"/>
      <c r="AL2328" s="82"/>
      <c r="AM2328" s="82"/>
      <c r="AN2328" s="82"/>
      <c r="AO2328" s="82"/>
      <c r="AP2328" s="82"/>
      <c r="AQ2328" s="82"/>
      <c r="AR2328" s="82"/>
      <c r="AS2328" s="82"/>
      <c r="AT2328" s="82"/>
      <c r="AU2328" s="82"/>
    </row>
    <row r="2329" spans="1:47" s="47" customFormat="1">
      <c r="A2329" s="76"/>
      <c r="O2329" s="82"/>
      <c r="P2329" s="82"/>
      <c r="Q2329" s="82"/>
      <c r="R2329" s="82"/>
      <c r="S2329" s="82"/>
      <c r="T2329" s="82"/>
      <c r="U2329" s="82"/>
      <c r="V2329" s="82"/>
      <c r="W2329" s="82"/>
      <c r="X2329" s="82"/>
      <c r="Y2329" s="82"/>
      <c r="Z2329" s="82"/>
      <c r="AA2329" s="82"/>
      <c r="AB2329" s="82"/>
      <c r="AC2329" s="82"/>
      <c r="AD2329" s="82"/>
      <c r="AE2329" s="82"/>
      <c r="AF2329" s="82"/>
      <c r="AG2329" s="82"/>
      <c r="AH2329" s="82"/>
      <c r="AI2329" s="82"/>
      <c r="AJ2329" s="82"/>
      <c r="AK2329" s="82"/>
      <c r="AL2329" s="82"/>
      <c r="AM2329" s="82"/>
      <c r="AN2329" s="82"/>
      <c r="AO2329" s="82"/>
      <c r="AP2329" s="82"/>
      <c r="AQ2329" s="82"/>
      <c r="AR2329" s="82"/>
      <c r="AS2329" s="82"/>
      <c r="AT2329" s="82"/>
      <c r="AU2329" s="82"/>
    </row>
    <row r="2330" spans="1:47" s="47" customFormat="1">
      <c r="A2330" s="76"/>
      <c r="O2330" s="82"/>
      <c r="P2330" s="82"/>
      <c r="Q2330" s="82"/>
      <c r="R2330" s="82"/>
      <c r="S2330" s="82"/>
      <c r="T2330" s="82"/>
      <c r="U2330" s="82"/>
      <c r="V2330" s="82"/>
      <c r="W2330" s="82"/>
      <c r="X2330" s="82"/>
      <c r="Y2330" s="82"/>
      <c r="Z2330" s="82"/>
      <c r="AA2330" s="82"/>
      <c r="AB2330" s="82"/>
      <c r="AC2330" s="82"/>
      <c r="AD2330" s="82"/>
      <c r="AE2330" s="82"/>
      <c r="AF2330" s="82"/>
      <c r="AG2330" s="82"/>
      <c r="AH2330" s="82"/>
      <c r="AI2330" s="82"/>
      <c r="AJ2330" s="82"/>
      <c r="AK2330" s="82"/>
      <c r="AL2330" s="82"/>
      <c r="AM2330" s="82"/>
      <c r="AN2330" s="82"/>
      <c r="AO2330" s="82"/>
      <c r="AP2330" s="82"/>
      <c r="AQ2330" s="82"/>
      <c r="AR2330" s="82"/>
      <c r="AS2330" s="82"/>
      <c r="AT2330" s="82"/>
      <c r="AU2330" s="82"/>
    </row>
    <row r="2331" spans="1:47" s="47" customFormat="1">
      <c r="A2331" s="76"/>
      <c r="O2331" s="82"/>
      <c r="P2331" s="82"/>
      <c r="Q2331" s="82"/>
      <c r="R2331" s="82"/>
      <c r="S2331" s="82"/>
      <c r="T2331" s="82"/>
      <c r="U2331" s="82"/>
      <c r="V2331" s="82"/>
      <c r="W2331" s="82"/>
      <c r="X2331" s="82"/>
      <c r="Y2331" s="82"/>
      <c r="Z2331" s="82"/>
      <c r="AA2331" s="82"/>
      <c r="AB2331" s="82"/>
      <c r="AC2331" s="82"/>
      <c r="AD2331" s="82"/>
      <c r="AE2331" s="82"/>
      <c r="AF2331" s="82"/>
      <c r="AG2331" s="82"/>
      <c r="AH2331" s="82"/>
      <c r="AI2331" s="82"/>
      <c r="AJ2331" s="82"/>
      <c r="AK2331" s="82"/>
      <c r="AL2331" s="82"/>
      <c r="AM2331" s="82"/>
      <c r="AN2331" s="82"/>
      <c r="AO2331" s="82"/>
      <c r="AP2331" s="82"/>
      <c r="AQ2331" s="82"/>
      <c r="AR2331" s="82"/>
      <c r="AS2331" s="82"/>
      <c r="AT2331" s="82"/>
      <c r="AU2331" s="82"/>
    </row>
    <row r="2332" spans="1:47" s="47" customFormat="1">
      <c r="A2332" s="76"/>
      <c r="O2332" s="82"/>
      <c r="P2332" s="82"/>
      <c r="Q2332" s="82"/>
      <c r="R2332" s="82"/>
      <c r="S2332" s="82"/>
      <c r="T2332" s="82"/>
      <c r="U2332" s="82"/>
      <c r="V2332" s="82"/>
      <c r="W2332" s="82"/>
      <c r="X2332" s="82"/>
      <c r="Y2332" s="82"/>
      <c r="Z2332" s="82"/>
      <c r="AA2332" s="82"/>
      <c r="AB2332" s="82"/>
      <c r="AC2332" s="82"/>
      <c r="AD2332" s="82"/>
      <c r="AE2332" s="82"/>
      <c r="AF2332" s="82"/>
      <c r="AG2332" s="82"/>
      <c r="AH2332" s="82"/>
      <c r="AI2332" s="82"/>
      <c r="AJ2332" s="82"/>
      <c r="AK2332" s="82"/>
      <c r="AL2332" s="82"/>
      <c r="AM2332" s="82"/>
      <c r="AN2332" s="82"/>
      <c r="AO2332" s="82"/>
      <c r="AP2332" s="82"/>
      <c r="AQ2332" s="82"/>
      <c r="AR2332" s="82"/>
      <c r="AS2332" s="82"/>
      <c r="AT2332" s="82"/>
      <c r="AU2332" s="82"/>
    </row>
    <row r="2333" spans="1:47" s="47" customFormat="1">
      <c r="A2333" s="76"/>
      <c r="O2333" s="82"/>
      <c r="P2333" s="82"/>
      <c r="Q2333" s="82"/>
      <c r="R2333" s="82"/>
      <c r="S2333" s="82"/>
      <c r="T2333" s="82"/>
      <c r="U2333" s="82"/>
      <c r="V2333" s="82"/>
      <c r="W2333" s="82"/>
      <c r="X2333" s="82"/>
      <c r="Y2333" s="82"/>
      <c r="Z2333" s="82"/>
      <c r="AA2333" s="82"/>
      <c r="AB2333" s="82"/>
      <c r="AC2333" s="82"/>
      <c r="AD2333" s="82"/>
      <c r="AE2333" s="82"/>
      <c r="AF2333" s="82"/>
      <c r="AG2333" s="82"/>
      <c r="AH2333" s="82"/>
      <c r="AI2333" s="82"/>
      <c r="AJ2333" s="82"/>
      <c r="AK2333" s="82"/>
      <c r="AL2333" s="82"/>
      <c r="AM2333" s="82"/>
      <c r="AN2333" s="82"/>
      <c r="AO2333" s="82"/>
      <c r="AP2333" s="82"/>
      <c r="AQ2333" s="82"/>
      <c r="AR2333" s="82"/>
      <c r="AS2333" s="82"/>
      <c r="AT2333" s="82"/>
      <c r="AU2333" s="82"/>
    </row>
    <row r="2334" spans="1:47" s="47" customFormat="1">
      <c r="A2334" s="76"/>
      <c r="O2334" s="82"/>
      <c r="P2334" s="82"/>
      <c r="Q2334" s="82"/>
      <c r="R2334" s="82"/>
      <c r="S2334" s="82"/>
      <c r="T2334" s="82"/>
      <c r="U2334" s="82"/>
      <c r="V2334" s="82"/>
      <c r="W2334" s="82"/>
      <c r="X2334" s="82"/>
      <c r="Y2334" s="82"/>
      <c r="Z2334" s="82"/>
      <c r="AA2334" s="82"/>
      <c r="AB2334" s="82"/>
      <c r="AC2334" s="82"/>
      <c r="AD2334" s="82"/>
      <c r="AE2334" s="82"/>
      <c r="AF2334" s="82"/>
      <c r="AG2334" s="82"/>
      <c r="AH2334" s="82"/>
      <c r="AI2334" s="82"/>
      <c r="AJ2334" s="82"/>
      <c r="AK2334" s="82"/>
      <c r="AL2334" s="82"/>
      <c r="AM2334" s="82"/>
      <c r="AN2334" s="82"/>
      <c r="AO2334" s="82"/>
      <c r="AP2334" s="82"/>
      <c r="AQ2334" s="82"/>
      <c r="AR2334" s="82"/>
      <c r="AS2334" s="82"/>
      <c r="AT2334" s="82"/>
      <c r="AU2334" s="82"/>
    </row>
    <row r="2335" spans="1:47" s="47" customFormat="1">
      <c r="A2335" s="76"/>
      <c r="O2335" s="82"/>
      <c r="P2335" s="82"/>
      <c r="Q2335" s="82"/>
      <c r="R2335" s="82"/>
      <c r="S2335" s="82"/>
      <c r="T2335" s="82"/>
      <c r="U2335" s="82"/>
      <c r="V2335" s="82"/>
      <c r="W2335" s="82"/>
      <c r="X2335" s="82"/>
      <c r="Y2335" s="82"/>
      <c r="Z2335" s="82"/>
      <c r="AA2335" s="82"/>
      <c r="AB2335" s="82"/>
      <c r="AC2335" s="82"/>
      <c r="AD2335" s="82"/>
      <c r="AE2335" s="82"/>
      <c r="AF2335" s="82"/>
      <c r="AG2335" s="82"/>
      <c r="AH2335" s="82"/>
      <c r="AI2335" s="82"/>
      <c r="AJ2335" s="82"/>
      <c r="AK2335" s="82"/>
      <c r="AL2335" s="82"/>
      <c r="AM2335" s="82"/>
      <c r="AN2335" s="82"/>
      <c r="AO2335" s="82"/>
      <c r="AP2335" s="82"/>
      <c r="AQ2335" s="82"/>
      <c r="AR2335" s="82"/>
      <c r="AS2335" s="82"/>
      <c r="AT2335" s="82"/>
      <c r="AU2335" s="82"/>
    </row>
    <row r="2336" spans="1:47" s="47" customFormat="1">
      <c r="A2336" s="76"/>
      <c r="O2336" s="82"/>
      <c r="P2336" s="82"/>
      <c r="Q2336" s="82"/>
      <c r="R2336" s="82"/>
      <c r="S2336" s="82"/>
      <c r="T2336" s="82"/>
      <c r="U2336" s="82"/>
      <c r="V2336" s="82"/>
      <c r="W2336" s="82"/>
      <c r="X2336" s="82"/>
      <c r="Y2336" s="82"/>
      <c r="Z2336" s="82"/>
      <c r="AA2336" s="82"/>
      <c r="AB2336" s="82"/>
      <c r="AC2336" s="82"/>
      <c r="AD2336" s="82"/>
      <c r="AE2336" s="82"/>
      <c r="AF2336" s="82"/>
      <c r="AG2336" s="82"/>
      <c r="AH2336" s="82"/>
      <c r="AI2336" s="82"/>
      <c r="AJ2336" s="82"/>
      <c r="AK2336" s="82"/>
      <c r="AL2336" s="82"/>
      <c r="AM2336" s="82"/>
      <c r="AN2336" s="82"/>
      <c r="AO2336" s="82"/>
      <c r="AP2336" s="82"/>
      <c r="AQ2336" s="82"/>
      <c r="AR2336" s="82"/>
      <c r="AS2336" s="82"/>
      <c r="AT2336" s="82"/>
      <c r="AU2336" s="82"/>
    </row>
    <row r="2337" spans="1:47" s="47" customFormat="1">
      <c r="A2337" s="76"/>
      <c r="O2337" s="82"/>
      <c r="P2337" s="82"/>
      <c r="Q2337" s="82"/>
      <c r="R2337" s="82"/>
      <c r="S2337" s="82"/>
      <c r="T2337" s="82"/>
      <c r="U2337" s="82"/>
      <c r="V2337" s="82"/>
      <c r="W2337" s="82"/>
      <c r="X2337" s="82"/>
      <c r="Y2337" s="82"/>
      <c r="Z2337" s="82"/>
      <c r="AA2337" s="82"/>
      <c r="AB2337" s="82"/>
      <c r="AC2337" s="82"/>
      <c r="AD2337" s="82"/>
      <c r="AE2337" s="82"/>
      <c r="AF2337" s="82"/>
      <c r="AG2337" s="82"/>
      <c r="AH2337" s="82"/>
      <c r="AI2337" s="82"/>
      <c r="AJ2337" s="82"/>
      <c r="AK2337" s="82"/>
      <c r="AL2337" s="82"/>
      <c r="AM2337" s="82"/>
      <c r="AN2337" s="82"/>
      <c r="AO2337" s="82"/>
      <c r="AP2337" s="82"/>
      <c r="AQ2337" s="82"/>
      <c r="AR2337" s="82"/>
      <c r="AS2337" s="82"/>
      <c r="AT2337" s="82"/>
      <c r="AU2337" s="82"/>
    </row>
    <row r="2338" spans="1:47" s="47" customFormat="1">
      <c r="A2338" s="76"/>
      <c r="O2338" s="82"/>
      <c r="P2338" s="82"/>
      <c r="Q2338" s="82"/>
      <c r="R2338" s="82"/>
      <c r="S2338" s="82"/>
      <c r="T2338" s="82"/>
      <c r="U2338" s="82"/>
      <c r="V2338" s="82"/>
      <c r="W2338" s="82"/>
      <c r="X2338" s="82"/>
      <c r="Y2338" s="82"/>
      <c r="Z2338" s="82"/>
      <c r="AA2338" s="82"/>
      <c r="AB2338" s="82"/>
      <c r="AC2338" s="82"/>
      <c r="AD2338" s="82"/>
      <c r="AE2338" s="82"/>
      <c r="AF2338" s="82"/>
      <c r="AG2338" s="82"/>
      <c r="AH2338" s="82"/>
      <c r="AI2338" s="82"/>
      <c r="AJ2338" s="82"/>
      <c r="AK2338" s="82"/>
      <c r="AL2338" s="82"/>
      <c r="AM2338" s="82"/>
      <c r="AN2338" s="82"/>
      <c r="AO2338" s="82"/>
      <c r="AP2338" s="82"/>
      <c r="AQ2338" s="82"/>
      <c r="AR2338" s="82"/>
      <c r="AS2338" s="82"/>
      <c r="AT2338" s="82"/>
      <c r="AU2338" s="82"/>
    </row>
    <row r="2339" spans="1:47" s="47" customFormat="1">
      <c r="A2339" s="76"/>
      <c r="O2339" s="82"/>
      <c r="P2339" s="82"/>
      <c r="Q2339" s="82"/>
      <c r="R2339" s="82"/>
      <c r="S2339" s="82"/>
      <c r="T2339" s="82"/>
      <c r="U2339" s="82"/>
      <c r="V2339" s="82"/>
      <c r="W2339" s="82"/>
      <c r="X2339" s="82"/>
      <c r="Y2339" s="82"/>
      <c r="Z2339" s="82"/>
      <c r="AA2339" s="82"/>
      <c r="AB2339" s="82"/>
      <c r="AC2339" s="82"/>
      <c r="AD2339" s="82"/>
      <c r="AE2339" s="82"/>
      <c r="AF2339" s="82"/>
      <c r="AG2339" s="82"/>
      <c r="AH2339" s="82"/>
      <c r="AI2339" s="82"/>
      <c r="AJ2339" s="82"/>
      <c r="AK2339" s="82"/>
      <c r="AL2339" s="82"/>
      <c r="AM2339" s="82"/>
      <c r="AN2339" s="82"/>
      <c r="AO2339" s="82"/>
      <c r="AP2339" s="82"/>
      <c r="AQ2339" s="82"/>
      <c r="AR2339" s="82"/>
      <c r="AS2339" s="82"/>
      <c r="AT2339" s="82"/>
      <c r="AU2339" s="82"/>
    </row>
    <row r="2340" spans="1:47" s="47" customFormat="1">
      <c r="A2340" s="76"/>
      <c r="O2340" s="82"/>
      <c r="P2340" s="82"/>
      <c r="Q2340" s="82"/>
      <c r="R2340" s="82"/>
      <c r="S2340" s="82"/>
      <c r="T2340" s="82"/>
      <c r="U2340" s="82"/>
      <c r="V2340" s="82"/>
      <c r="W2340" s="82"/>
      <c r="X2340" s="82"/>
      <c r="Y2340" s="82"/>
      <c r="Z2340" s="82"/>
      <c r="AA2340" s="82"/>
      <c r="AB2340" s="82"/>
      <c r="AC2340" s="82"/>
      <c r="AD2340" s="82"/>
      <c r="AE2340" s="82"/>
      <c r="AF2340" s="82"/>
      <c r="AG2340" s="82"/>
      <c r="AH2340" s="82"/>
      <c r="AI2340" s="82"/>
      <c r="AJ2340" s="82"/>
      <c r="AK2340" s="82"/>
      <c r="AL2340" s="82"/>
      <c r="AM2340" s="82"/>
      <c r="AN2340" s="82"/>
      <c r="AO2340" s="82"/>
      <c r="AP2340" s="82"/>
      <c r="AQ2340" s="82"/>
      <c r="AR2340" s="82"/>
      <c r="AS2340" s="82"/>
      <c r="AT2340" s="82"/>
      <c r="AU2340" s="82"/>
    </row>
    <row r="2341" spans="1:47" s="47" customFormat="1">
      <c r="A2341" s="76"/>
      <c r="O2341" s="82"/>
      <c r="P2341" s="82"/>
      <c r="Q2341" s="82"/>
      <c r="R2341" s="82"/>
      <c r="S2341" s="82"/>
      <c r="T2341" s="82"/>
      <c r="U2341" s="82"/>
      <c r="V2341" s="82"/>
      <c r="W2341" s="82"/>
      <c r="X2341" s="82"/>
      <c r="Y2341" s="82"/>
      <c r="Z2341" s="82"/>
      <c r="AA2341" s="82"/>
      <c r="AB2341" s="82"/>
      <c r="AC2341" s="82"/>
      <c r="AD2341" s="82"/>
      <c r="AE2341" s="82"/>
      <c r="AF2341" s="82"/>
      <c r="AG2341" s="82"/>
      <c r="AH2341" s="82"/>
      <c r="AI2341" s="82"/>
      <c r="AJ2341" s="82"/>
      <c r="AK2341" s="82"/>
      <c r="AL2341" s="82"/>
      <c r="AM2341" s="82"/>
      <c r="AN2341" s="82"/>
      <c r="AO2341" s="82"/>
      <c r="AP2341" s="82"/>
      <c r="AQ2341" s="82"/>
      <c r="AR2341" s="82"/>
      <c r="AS2341" s="82"/>
      <c r="AT2341" s="82"/>
      <c r="AU2341" s="82"/>
    </row>
    <row r="2342" spans="1:47" s="47" customFormat="1">
      <c r="A2342" s="76"/>
      <c r="O2342" s="82"/>
      <c r="P2342" s="82"/>
      <c r="Q2342" s="82"/>
      <c r="R2342" s="82"/>
      <c r="S2342" s="82"/>
      <c r="T2342" s="82"/>
      <c r="U2342" s="82"/>
      <c r="V2342" s="82"/>
      <c r="W2342" s="82"/>
      <c r="X2342" s="82"/>
      <c r="Y2342" s="82"/>
      <c r="Z2342" s="82"/>
      <c r="AA2342" s="82"/>
      <c r="AB2342" s="82"/>
      <c r="AC2342" s="82"/>
      <c r="AD2342" s="82"/>
      <c r="AE2342" s="82"/>
      <c r="AF2342" s="82"/>
      <c r="AG2342" s="82"/>
      <c r="AH2342" s="82"/>
      <c r="AI2342" s="82"/>
      <c r="AJ2342" s="82"/>
      <c r="AK2342" s="82"/>
      <c r="AL2342" s="82"/>
      <c r="AM2342" s="82"/>
      <c r="AN2342" s="82"/>
      <c r="AO2342" s="82"/>
      <c r="AP2342" s="82"/>
      <c r="AQ2342" s="82"/>
      <c r="AR2342" s="82"/>
      <c r="AS2342" s="82"/>
      <c r="AT2342" s="82"/>
      <c r="AU2342" s="82"/>
    </row>
    <row r="2343" spans="1:47" s="47" customFormat="1">
      <c r="A2343" s="76"/>
      <c r="O2343" s="82"/>
      <c r="P2343" s="82"/>
      <c r="Q2343" s="82"/>
      <c r="R2343" s="82"/>
      <c r="S2343" s="82"/>
      <c r="T2343" s="82"/>
      <c r="U2343" s="82"/>
      <c r="V2343" s="82"/>
      <c r="W2343" s="82"/>
      <c r="X2343" s="82"/>
      <c r="Y2343" s="82"/>
      <c r="Z2343" s="82"/>
      <c r="AA2343" s="82"/>
      <c r="AB2343" s="82"/>
      <c r="AC2343" s="82"/>
      <c r="AD2343" s="82"/>
      <c r="AE2343" s="82"/>
      <c r="AF2343" s="82"/>
      <c r="AG2343" s="82"/>
      <c r="AH2343" s="82"/>
      <c r="AI2343" s="82"/>
      <c r="AJ2343" s="82"/>
      <c r="AK2343" s="82"/>
      <c r="AL2343" s="82"/>
      <c r="AM2343" s="82"/>
      <c r="AN2343" s="82"/>
      <c r="AO2343" s="82"/>
      <c r="AP2343" s="82"/>
      <c r="AQ2343" s="82"/>
      <c r="AR2343" s="82"/>
      <c r="AS2343" s="82"/>
      <c r="AT2343" s="82"/>
      <c r="AU2343" s="82"/>
    </row>
    <row r="2344" spans="1:47" s="47" customFormat="1">
      <c r="A2344" s="76"/>
      <c r="O2344" s="82"/>
      <c r="P2344" s="82"/>
      <c r="Q2344" s="82"/>
      <c r="R2344" s="82"/>
      <c r="S2344" s="82"/>
      <c r="T2344" s="82"/>
      <c r="U2344" s="82"/>
      <c r="V2344" s="82"/>
      <c r="W2344" s="82"/>
      <c r="X2344" s="82"/>
      <c r="Y2344" s="82"/>
      <c r="Z2344" s="82"/>
      <c r="AA2344" s="82"/>
      <c r="AB2344" s="82"/>
      <c r="AC2344" s="82"/>
      <c r="AD2344" s="82"/>
      <c r="AE2344" s="82"/>
      <c r="AF2344" s="82"/>
      <c r="AG2344" s="82"/>
      <c r="AH2344" s="82"/>
      <c r="AI2344" s="82"/>
      <c r="AJ2344" s="82"/>
      <c r="AK2344" s="82"/>
      <c r="AL2344" s="82"/>
      <c r="AM2344" s="82"/>
      <c r="AN2344" s="82"/>
      <c r="AO2344" s="82"/>
      <c r="AP2344" s="82"/>
      <c r="AQ2344" s="82"/>
      <c r="AR2344" s="82"/>
      <c r="AS2344" s="82"/>
      <c r="AT2344" s="82"/>
      <c r="AU2344" s="82"/>
    </row>
    <row r="2345" spans="1:47" s="47" customFormat="1">
      <c r="A2345" s="76"/>
      <c r="O2345" s="82"/>
      <c r="P2345" s="82"/>
      <c r="Q2345" s="82"/>
      <c r="R2345" s="82"/>
      <c r="S2345" s="82"/>
      <c r="T2345" s="82"/>
      <c r="U2345" s="82"/>
      <c r="V2345" s="82"/>
      <c r="W2345" s="82"/>
      <c r="X2345" s="82"/>
      <c r="Y2345" s="82"/>
      <c r="Z2345" s="82"/>
      <c r="AA2345" s="82"/>
      <c r="AB2345" s="82"/>
      <c r="AC2345" s="82"/>
      <c r="AD2345" s="82"/>
      <c r="AE2345" s="82"/>
      <c r="AF2345" s="82"/>
      <c r="AG2345" s="82"/>
      <c r="AH2345" s="82"/>
      <c r="AI2345" s="82"/>
      <c r="AJ2345" s="82"/>
      <c r="AK2345" s="82"/>
      <c r="AL2345" s="82"/>
      <c r="AM2345" s="82"/>
      <c r="AN2345" s="82"/>
      <c r="AO2345" s="82"/>
      <c r="AP2345" s="82"/>
      <c r="AQ2345" s="82"/>
      <c r="AR2345" s="82"/>
      <c r="AS2345" s="82"/>
      <c r="AT2345" s="82"/>
      <c r="AU2345" s="82"/>
    </row>
    <row r="2346" spans="1:47" s="47" customFormat="1">
      <c r="A2346" s="76"/>
      <c r="O2346" s="82"/>
      <c r="P2346" s="82"/>
      <c r="Q2346" s="82"/>
      <c r="R2346" s="82"/>
      <c r="S2346" s="82"/>
      <c r="T2346" s="82"/>
      <c r="U2346" s="82"/>
      <c r="V2346" s="82"/>
      <c r="W2346" s="82"/>
      <c r="X2346" s="82"/>
      <c r="Y2346" s="82"/>
      <c r="Z2346" s="82"/>
      <c r="AA2346" s="82"/>
      <c r="AB2346" s="82"/>
      <c r="AC2346" s="82"/>
      <c r="AD2346" s="82"/>
      <c r="AE2346" s="82"/>
      <c r="AF2346" s="82"/>
      <c r="AG2346" s="82"/>
      <c r="AH2346" s="82"/>
      <c r="AI2346" s="82"/>
      <c r="AJ2346" s="82"/>
      <c r="AK2346" s="82"/>
      <c r="AL2346" s="82"/>
      <c r="AM2346" s="82"/>
      <c r="AN2346" s="82"/>
      <c r="AO2346" s="82"/>
      <c r="AP2346" s="82"/>
      <c r="AQ2346" s="82"/>
      <c r="AR2346" s="82"/>
      <c r="AS2346" s="82"/>
      <c r="AT2346" s="82"/>
      <c r="AU2346" s="82"/>
    </row>
    <row r="2347" spans="1:47" s="47" customFormat="1">
      <c r="A2347" s="76"/>
      <c r="O2347" s="82"/>
      <c r="P2347" s="82"/>
      <c r="Q2347" s="82"/>
      <c r="R2347" s="82"/>
      <c r="S2347" s="82"/>
      <c r="T2347" s="82"/>
      <c r="U2347" s="82"/>
      <c r="V2347" s="82"/>
      <c r="W2347" s="82"/>
      <c r="X2347" s="82"/>
      <c r="Y2347" s="82"/>
      <c r="Z2347" s="82"/>
      <c r="AA2347" s="82"/>
      <c r="AB2347" s="82"/>
      <c r="AC2347" s="82"/>
      <c r="AD2347" s="82"/>
      <c r="AE2347" s="82"/>
      <c r="AF2347" s="82"/>
      <c r="AG2347" s="82"/>
      <c r="AH2347" s="82"/>
      <c r="AI2347" s="82"/>
      <c r="AJ2347" s="82"/>
      <c r="AK2347" s="82"/>
      <c r="AL2347" s="82"/>
      <c r="AM2347" s="82"/>
      <c r="AN2347" s="82"/>
      <c r="AO2347" s="82"/>
      <c r="AP2347" s="82"/>
      <c r="AQ2347" s="82"/>
      <c r="AR2347" s="82"/>
      <c r="AS2347" s="82"/>
      <c r="AT2347" s="82"/>
      <c r="AU2347" s="82"/>
    </row>
    <row r="2348" spans="1:47" s="47" customFormat="1">
      <c r="A2348" s="76"/>
      <c r="O2348" s="82"/>
      <c r="P2348" s="82"/>
      <c r="Q2348" s="82"/>
      <c r="R2348" s="82"/>
      <c r="S2348" s="82"/>
      <c r="T2348" s="82"/>
      <c r="U2348" s="82"/>
      <c r="V2348" s="82"/>
      <c r="W2348" s="82"/>
      <c r="X2348" s="82"/>
      <c r="Y2348" s="82"/>
      <c r="Z2348" s="82"/>
      <c r="AA2348" s="82"/>
      <c r="AB2348" s="82"/>
      <c r="AC2348" s="82"/>
      <c r="AD2348" s="82"/>
      <c r="AE2348" s="82"/>
      <c r="AF2348" s="82"/>
      <c r="AG2348" s="82"/>
      <c r="AH2348" s="82"/>
      <c r="AI2348" s="82"/>
      <c r="AJ2348" s="82"/>
      <c r="AK2348" s="82"/>
      <c r="AL2348" s="82"/>
      <c r="AM2348" s="82"/>
      <c r="AN2348" s="82"/>
      <c r="AO2348" s="82"/>
      <c r="AP2348" s="82"/>
      <c r="AQ2348" s="82"/>
      <c r="AR2348" s="82"/>
      <c r="AS2348" s="82"/>
      <c r="AT2348" s="82"/>
      <c r="AU2348" s="82"/>
    </row>
    <row r="2349" spans="1:47" s="47" customFormat="1">
      <c r="A2349" s="76"/>
      <c r="O2349" s="82"/>
      <c r="P2349" s="82"/>
      <c r="Q2349" s="82"/>
      <c r="R2349" s="82"/>
      <c r="S2349" s="82"/>
      <c r="T2349" s="82"/>
      <c r="U2349" s="82"/>
      <c r="V2349" s="82"/>
      <c r="W2349" s="82"/>
      <c r="X2349" s="82"/>
      <c r="Y2349" s="82"/>
      <c r="Z2349" s="82"/>
      <c r="AA2349" s="82"/>
      <c r="AB2349" s="82"/>
      <c r="AC2349" s="82"/>
      <c r="AD2349" s="82"/>
      <c r="AE2349" s="82"/>
      <c r="AF2349" s="82"/>
      <c r="AG2349" s="82"/>
      <c r="AH2349" s="82"/>
      <c r="AI2349" s="82"/>
      <c r="AJ2349" s="82"/>
      <c r="AK2349" s="82"/>
      <c r="AL2349" s="82"/>
      <c r="AM2349" s="82"/>
      <c r="AN2349" s="82"/>
      <c r="AO2349" s="82"/>
      <c r="AP2349" s="82"/>
      <c r="AQ2349" s="82"/>
      <c r="AR2349" s="82"/>
      <c r="AS2349" s="82"/>
      <c r="AT2349" s="82"/>
      <c r="AU2349" s="82"/>
    </row>
    <row r="2350" spans="1:47" s="47" customFormat="1">
      <c r="A2350" s="76"/>
      <c r="O2350" s="82"/>
      <c r="P2350" s="82"/>
      <c r="Q2350" s="82"/>
      <c r="R2350" s="82"/>
      <c r="S2350" s="82"/>
      <c r="T2350" s="82"/>
      <c r="U2350" s="82"/>
      <c r="V2350" s="82"/>
      <c r="W2350" s="82"/>
      <c r="X2350" s="82"/>
      <c r="Y2350" s="82"/>
      <c r="Z2350" s="82"/>
      <c r="AA2350" s="82"/>
      <c r="AB2350" s="82"/>
      <c r="AC2350" s="82"/>
      <c r="AD2350" s="82"/>
      <c r="AE2350" s="82"/>
      <c r="AF2350" s="82"/>
      <c r="AG2350" s="82"/>
      <c r="AH2350" s="82"/>
      <c r="AI2350" s="82"/>
      <c r="AJ2350" s="82"/>
      <c r="AK2350" s="82"/>
      <c r="AL2350" s="82"/>
      <c r="AM2350" s="82"/>
      <c r="AN2350" s="82"/>
      <c r="AO2350" s="82"/>
      <c r="AP2350" s="82"/>
      <c r="AQ2350" s="82"/>
      <c r="AR2350" s="82"/>
      <c r="AS2350" s="82"/>
      <c r="AT2350" s="82"/>
      <c r="AU2350" s="82"/>
    </row>
    <row r="2351" spans="1:47" s="47" customFormat="1">
      <c r="A2351" s="76"/>
      <c r="O2351" s="82"/>
      <c r="P2351" s="82"/>
      <c r="Q2351" s="82"/>
      <c r="R2351" s="82"/>
      <c r="S2351" s="82"/>
      <c r="T2351" s="82"/>
      <c r="U2351" s="82"/>
      <c r="V2351" s="82"/>
      <c r="W2351" s="82"/>
      <c r="X2351" s="82"/>
      <c r="Y2351" s="82"/>
      <c r="Z2351" s="82"/>
      <c r="AA2351" s="82"/>
      <c r="AB2351" s="82"/>
      <c r="AC2351" s="82"/>
      <c r="AD2351" s="82"/>
      <c r="AE2351" s="82"/>
      <c r="AF2351" s="82"/>
      <c r="AG2351" s="82"/>
      <c r="AH2351" s="82"/>
      <c r="AI2351" s="82"/>
      <c r="AJ2351" s="82"/>
      <c r="AK2351" s="82"/>
      <c r="AL2351" s="82"/>
      <c r="AM2351" s="82"/>
      <c r="AN2351" s="82"/>
      <c r="AO2351" s="82"/>
      <c r="AP2351" s="82"/>
      <c r="AQ2351" s="82"/>
      <c r="AR2351" s="82"/>
      <c r="AS2351" s="82"/>
      <c r="AT2351" s="82"/>
      <c r="AU2351" s="82"/>
    </row>
    <row r="2352" spans="1:47" s="47" customFormat="1">
      <c r="A2352" s="76"/>
      <c r="O2352" s="82"/>
      <c r="P2352" s="82"/>
      <c r="Q2352" s="82"/>
      <c r="R2352" s="82"/>
      <c r="S2352" s="82"/>
      <c r="T2352" s="82"/>
      <c r="U2352" s="82"/>
      <c r="V2352" s="82"/>
      <c r="W2352" s="82"/>
      <c r="X2352" s="82"/>
      <c r="Y2352" s="82"/>
      <c r="Z2352" s="82"/>
      <c r="AA2352" s="82"/>
      <c r="AB2352" s="82"/>
      <c r="AC2352" s="82"/>
      <c r="AD2352" s="82"/>
      <c r="AE2352" s="82"/>
      <c r="AF2352" s="82"/>
      <c r="AG2352" s="82"/>
      <c r="AH2352" s="82"/>
      <c r="AI2352" s="82"/>
      <c r="AJ2352" s="82"/>
      <c r="AK2352" s="82"/>
      <c r="AL2352" s="82"/>
      <c r="AM2352" s="82"/>
      <c r="AN2352" s="82"/>
      <c r="AO2352" s="82"/>
      <c r="AP2352" s="82"/>
      <c r="AQ2352" s="82"/>
      <c r="AR2352" s="82"/>
      <c r="AS2352" s="82"/>
      <c r="AT2352" s="82"/>
      <c r="AU2352" s="82"/>
    </row>
    <row r="2353" spans="1:47" s="47" customFormat="1">
      <c r="A2353" s="76"/>
      <c r="O2353" s="82"/>
      <c r="P2353" s="82"/>
      <c r="Q2353" s="82"/>
      <c r="R2353" s="82"/>
      <c r="S2353" s="82"/>
      <c r="T2353" s="82"/>
      <c r="U2353" s="82"/>
      <c r="V2353" s="82"/>
      <c r="W2353" s="82"/>
      <c r="X2353" s="82"/>
      <c r="Y2353" s="82"/>
      <c r="Z2353" s="82"/>
      <c r="AA2353" s="82"/>
      <c r="AB2353" s="82"/>
      <c r="AC2353" s="82"/>
      <c r="AD2353" s="82"/>
      <c r="AE2353" s="82"/>
      <c r="AF2353" s="82"/>
      <c r="AG2353" s="82"/>
      <c r="AH2353" s="82"/>
      <c r="AI2353" s="82"/>
      <c r="AJ2353" s="82"/>
      <c r="AK2353" s="82"/>
      <c r="AL2353" s="82"/>
      <c r="AM2353" s="82"/>
      <c r="AN2353" s="82"/>
      <c r="AO2353" s="82"/>
      <c r="AP2353" s="82"/>
      <c r="AQ2353" s="82"/>
      <c r="AR2353" s="82"/>
      <c r="AS2353" s="82"/>
      <c r="AT2353" s="82"/>
      <c r="AU2353" s="82"/>
    </row>
    <row r="2354" spans="1:47" s="47" customFormat="1">
      <c r="A2354" s="76"/>
      <c r="O2354" s="82"/>
      <c r="P2354" s="82"/>
      <c r="Q2354" s="82"/>
      <c r="R2354" s="82"/>
      <c r="S2354" s="82"/>
      <c r="T2354" s="82"/>
      <c r="U2354" s="82"/>
      <c r="V2354" s="82"/>
      <c r="W2354" s="82"/>
      <c r="X2354" s="82"/>
      <c r="Y2354" s="82"/>
      <c r="Z2354" s="82"/>
      <c r="AA2354" s="82"/>
      <c r="AB2354" s="82"/>
      <c r="AC2354" s="82"/>
      <c r="AD2354" s="82"/>
      <c r="AE2354" s="82"/>
      <c r="AF2354" s="82"/>
      <c r="AG2354" s="82"/>
      <c r="AH2354" s="82"/>
      <c r="AI2354" s="82"/>
      <c r="AJ2354" s="82"/>
      <c r="AK2354" s="82"/>
      <c r="AL2354" s="82"/>
      <c r="AM2354" s="82"/>
      <c r="AN2354" s="82"/>
      <c r="AO2354" s="82"/>
      <c r="AP2354" s="82"/>
      <c r="AQ2354" s="82"/>
      <c r="AR2354" s="82"/>
      <c r="AS2354" s="82"/>
      <c r="AT2354" s="82"/>
      <c r="AU2354" s="82"/>
    </row>
    <row r="2355" spans="1:47" s="47" customFormat="1">
      <c r="A2355" s="76"/>
      <c r="O2355" s="82"/>
      <c r="P2355" s="82"/>
      <c r="Q2355" s="82"/>
      <c r="R2355" s="82"/>
      <c r="S2355" s="82"/>
      <c r="T2355" s="82"/>
      <c r="U2355" s="82"/>
      <c r="V2355" s="82"/>
      <c r="W2355" s="82"/>
      <c r="X2355" s="82"/>
      <c r="Y2355" s="82"/>
      <c r="Z2355" s="82"/>
      <c r="AA2355" s="82"/>
      <c r="AB2355" s="82"/>
      <c r="AC2355" s="82"/>
      <c r="AD2355" s="82"/>
      <c r="AE2355" s="82"/>
      <c r="AF2355" s="82"/>
      <c r="AG2355" s="82"/>
      <c r="AH2355" s="82"/>
      <c r="AI2355" s="82"/>
      <c r="AJ2355" s="82"/>
      <c r="AK2355" s="82"/>
      <c r="AL2355" s="82"/>
      <c r="AM2355" s="82"/>
      <c r="AN2355" s="82"/>
      <c r="AO2355" s="82"/>
      <c r="AP2355" s="82"/>
      <c r="AQ2355" s="82"/>
      <c r="AR2355" s="82"/>
      <c r="AS2355" s="82"/>
      <c r="AT2355" s="82"/>
      <c r="AU2355" s="82"/>
    </row>
    <row r="2356" spans="1:47" s="47" customFormat="1">
      <c r="A2356" s="76"/>
      <c r="O2356" s="82"/>
      <c r="P2356" s="82"/>
      <c r="Q2356" s="82"/>
      <c r="R2356" s="82"/>
      <c r="S2356" s="82"/>
      <c r="T2356" s="82"/>
      <c r="U2356" s="82"/>
      <c r="V2356" s="82"/>
      <c r="W2356" s="82"/>
      <c r="X2356" s="82"/>
      <c r="Y2356" s="82"/>
      <c r="Z2356" s="82"/>
      <c r="AA2356" s="82"/>
      <c r="AB2356" s="82"/>
      <c r="AC2356" s="82"/>
      <c r="AD2356" s="82"/>
      <c r="AE2356" s="82"/>
      <c r="AF2356" s="82"/>
      <c r="AG2356" s="82"/>
      <c r="AH2356" s="82"/>
      <c r="AI2356" s="82"/>
      <c r="AJ2356" s="82"/>
      <c r="AK2356" s="82"/>
      <c r="AL2356" s="82"/>
      <c r="AM2356" s="82"/>
      <c r="AN2356" s="82"/>
      <c r="AO2356" s="82"/>
      <c r="AP2356" s="82"/>
      <c r="AQ2356" s="82"/>
      <c r="AR2356" s="82"/>
      <c r="AS2356" s="82"/>
      <c r="AT2356" s="82"/>
      <c r="AU2356" s="82"/>
    </row>
    <row r="2357" spans="1:47" s="47" customFormat="1">
      <c r="A2357" s="76"/>
      <c r="O2357" s="82"/>
      <c r="P2357" s="82"/>
      <c r="Q2357" s="82"/>
      <c r="R2357" s="82"/>
      <c r="S2357" s="82"/>
      <c r="T2357" s="82"/>
      <c r="U2357" s="82"/>
      <c r="V2357" s="82"/>
      <c r="W2357" s="82"/>
      <c r="X2357" s="82"/>
      <c r="Y2357" s="82"/>
      <c r="Z2357" s="82"/>
      <c r="AA2357" s="82"/>
      <c r="AB2357" s="82"/>
      <c r="AC2357" s="82"/>
      <c r="AD2357" s="82"/>
      <c r="AE2357" s="82"/>
      <c r="AF2357" s="82"/>
      <c r="AG2357" s="82"/>
      <c r="AH2357" s="82"/>
      <c r="AI2357" s="82"/>
      <c r="AJ2357" s="82"/>
      <c r="AK2357" s="82"/>
      <c r="AL2357" s="82"/>
      <c r="AM2357" s="82"/>
      <c r="AN2357" s="82"/>
      <c r="AO2357" s="82"/>
      <c r="AP2357" s="82"/>
      <c r="AQ2357" s="82"/>
      <c r="AR2357" s="82"/>
      <c r="AS2357" s="82"/>
      <c r="AT2357" s="82"/>
      <c r="AU2357" s="82"/>
    </row>
    <row r="2358" spans="1:47" s="47" customFormat="1">
      <c r="A2358" s="76"/>
      <c r="O2358" s="82"/>
      <c r="P2358" s="82"/>
      <c r="Q2358" s="82"/>
      <c r="R2358" s="82"/>
      <c r="S2358" s="82"/>
      <c r="T2358" s="82"/>
      <c r="U2358" s="82"/>
      <c r="V2358" s="82"/>
      <c r="W2358" s="82"/>
      <c r="X2358" s="82"/>
      <c r="Y2358" s="82"/>
      <c r="Z2358" s="82"/>
      <c r="AA2358" s="82"/>
      <c r="AB2358" s="82"/>
      <c r="AC2358" s="82"/>
      <c r="AD2358" s="82"/>
      <c r="AE2358" s="82"/>
      <c r="AF2358" s="82"/>
      <c r="AG2358" s="82"/>
      <c r="AH2358" s="82"/>
      <c r="AI2358" s="82"/>
      <c r="AJ2358" s="82"/>
      <c r="AK2358" s="82"/>
      <c r="AL2358" s="82"/>
      <c r="AM2358" s="82"/>
      <c r="AN2358" s="82"/>
      <c r="AO2358" s="82"/>
      <c r="AP2358" s="82"/>
      <c r="AQ2358" s="82"/>
      <c r="AR2358" s="82"/>
      <c r="AS2358" s="82"/>
      <c r="AT2358" s="82"/>
      <c r="AU2358" s="82"/>
    </row>
    <row r="2359" spans="1:47" s="47" customFormat="1">
      <c r="A2359" s="76"/>
      <c r="O2359" s="82"/>
      <c r="P2359" s="82"/>
      <c r="Q2359" s="82"/>
      <c r="R2359" s="82"/>
      <c r="S2359" s="82"/>
      <c r="T2359" s="82"/>
      <c r="U2359" s="82"/>
      <c r="V2359" s="82"/>
      <c r="W2359" s="82"/>
      <c r="X2359" s="82"/>
      <c r="Y2359" s="82"/>
      <c r="Z2359" s="82"/>
      <c r="AA2359" s="82"/>
      <c r="AB2359" s="82"/>
      <c r="AC2359" s="82"/>
      <c r="AD2359" s="82"/>
      <c r="AE2359" s="82"/>
      <c r="AF2359" s="82"/>
      <c r="AG2359" s="82"/>
      <c r="AH2359" s="82"/>
      <c r="AI2359" s="82"/>
      <c r="AJ2359" s="82"/>
      <c r="AK2359" s="82"/>
      <c r="AL2359" s="82"/>
      <c r="AM2359" s="82"/>
      <c r="AN2359" s="82"/>
      <c r="AO2359" s="82"/>
      <c r="AP2359" s="82"/>
      <c r="AQ2359" s="82"/>
      <c r="AR2359" s="82"/>
      <c r="AS2359" s="82"/>
      <c r="AT2359" s="82"/>
      <c r="AU2359" s="82"/>
    </row>
    <row r="2360" spans="1:47" s="47" customFormat="1">
      <c r="A2360" s="76"/>
      <c r="O2360" s="82"/>
      <c r="P2360" s="82"/>
      <c r="Q2360" s="82"/>
      <c r="R2360" s="82"/>
      <c r="S2360" s="82"/>
      <c r="T2360" s="82"/>
      <c r="U2360" s="82"/>
      <c r="V2360" s="82"/>
      <c r="W2360" s="82"/>
      <c r="X2360" s="82"/>
      <c r="Y2360" s="82"/>
      <c r="Z2360" s="82"/>
      <c r="AA2360" s="82"/>
      <c r="AB2360" s="82"/>
      <c r="AC2360" s="82"/>
      <c r="AD2360" s="82"/>
      <c r="AE2360" s="82"/>
      <c r="AF2360" s="82"/>
      <c r="AG2360" s="82"/>
      <c r="AH2360" s="82"/>
      <c r="AI2360" s="82"/>
      <c r="AJ2360" s="82"/>
      <c r="AK2360" s="82"/>
      <c r="AL2360" s="82"/>
      <c r="AM2360" s="82"/>
      <c r="AN2360" s="82"/>
      <c r="AO2360" s="82"/>
      <c r="AP2360" s="82"/>
      <c r="AQ2360" s="82"/>
      <c r="AR2360" s="82"/>
      <c r="AS2360" s="82"/>
      <c r="AT2360" s="82"/>
      <c r="AU2360" s="82"/>
    </row>
    <row r="2361" spans="1:47" s="47" customFormat="1">
      <c r="A2361" s="76"/>
      <c r="O2361" s="82"/>
      <c r="P2361" s="82"/>
      <c r="Q2361" s="82"/>
      <c r="R2361" s="82"/>
      <c r="S2361" s="82"/>
      <c r="T2361" s="82"/>
      <c r="U2361" s="82"/>
      <c r="V2361" s="82"/>
      <c r="W2361" s="82"/>
      <c r="X2361" s="82"/>
      <c r="Y2361" s="82"/>
      <c r="Z2361" s="82"/>
      <c r="AA2361" s="82"/>
      <c r="AB2361" s="82"/>
      <c r="AC2361" s="82"/>
      <c r="AD2361" s="82"/>
      <c r="AE2361" s="82"/>
      <c r="AF2361" s="82"/>
      <c r="AG2361" s="82"/>
      <c r="AH2361" s="82"/>
      <c r="AI2361" s="82"/>
      <c r="AJ2361" s="82"/>
      <c r="AK2361" s="82"/>
      <c r="AL2361" s="82"/>
      <c r="AM2361" s="82"/>
      <c r="AN2361" s="82"/>
      <c r="AO2361" s="82"/>
      <c r="AP2361" s="82"/>
      <c r="AQ2361" s="82"/>
      <c r="AR2361" s="82"/>
      <c r="AS2361" s="82"/>
      <c r="AT2361" s="82"/>
      <c r="AU2361" s="82"/>
    </row>
    <row r="2362" spans="1:47" s="47" customFormat="1">
      <c r="A2362" s="76"/>
      <c r="O2362" s="82"/>
      <c r="P2362" s="82"/>
      <c r="Q2362" s="82"/>
      <c r="R2362" s="82"/>
      <c r="S2362" s="82"/>
      <c r="T2362" s="82"/>
      <c r="U2362" s="82"/>
      <c r="V2362" s="82"/>
      <c r="W2362" s="82"/>
      <c r="X2362" s="82"/>
      <c r="Y2362" s="82"/>
      <c r="Z2362" s="82"/>
      <c r="AA2362" s="82"/>
      <c r="AB2362" s="82"/>
      <c r="AC2362" s="82"/>
      <c r="AD2362" s="82"/>
      <c r="AE2362" s="82"/>
      <c r="AF2362" s="82"/>
      <c r="AG2362" s="82"/>
      <c r="AH2362" s="82"/>
      <c r="AI2362" s="82"/>
      <c r="AJ2362" s="82"/>
      <c r="AK2362" s="82"/>
      <c r="AL2362" s="82"/>
      <c r="AM2362" s="82"/>
      <c r="AN2362" s="82"/>
      <c r="AO2362" s="82"/>
      <c r="AP2362" s="82"/>
      <c r="AQ2362" s="82"/>
      <c r="AR2362" s="82"/>
      <c r="AS2362" s="82"/>
      <c r="AT2362" s="82"/>
      <c r="AU2362" s="82"/>
    </row>
    <row r="2363" spans="1:47" s="47" customFormat="1">
      <c r="A2363" s="76"/>
      <c r="O2363" s="82"/>
      <c r="P2363" s="82"/>
      <c r="Q2363" s="82"/>
      <c r="R2363" s="82"/>
      <c r="S2363" s="82"/>
      <c r="T2363" s="82"/>
      <c r="U2363" s="82"/>
      <c r="V2363" s="82"/>
      <c r="W2363" s="82"/>
      <c r="X2363" s="82"/>
      <c r="Y2363" s="82"/>
      <c r="Z2363" s="82"/>
      <c r="AA2363" s="82"/>
      <c r="AB2363" s="82"/>
      <c r="AC2363" s="82"/>
      <c r="AD2363" s="82"/>
      <c r="AE2363" s="82"/>
      <c r="AF2363" s="82"/>
      <c r="AG2363" s="82"/>
      <c r="AH2363" s="82"/>
      <c r="AI2363" s="82"/>
      <c r="AJ2363" s="82"/>
      <c r="AK2363" s="82"/>
      <c r="AL2363" s="82"/>
      <c r="AM2363" s="82"/>
      <c r="AN2363" s="82"/>
      <c r="AO2363" s="82"/>
      <c r="AP2363" s="82"/>
      <c r="AQ2363" s="82"/>
      <c r="AR2363" s="82"/>
      <c r="AS2363" s="82"/>
      <c r="AT2363" s="82"/>
      <c r="AU2363" s="82"/>
    </row>
    <row r="2364" spans="1:47" s="47" customFormat="1">
      <c r="A2364" s="76"/>
      <c r="O2364" s="82"/>
      <c r="P2364" s="82"/>
      <c r="Q2364" s="82"/>
      <c r="R2364" s="82"/>
      <c r="S2364" s="82"/>
      <c r="T2364" s="82"/>
      <c r="U2364" s="82"/>
      <c r="V2364" s="82"/>
      <c r="W2364" s="82"/>
      <c r="X2364" s="82"/>
      <c r="Y2364" s="82"/>
      <c r="Z2364" s="82"/>
      <c r="AA2364" s="82"/>
      <c r="AB2364" s="82"/>
      <c r="AC2364" s="82"/>
      <c r="AD2364" s="82"/>
      <c r="AE2364" s="82"/>
      <c r="AF2364" s="82"/>
      <c r="AG2364" s="82"/>
      <c r="AH2364" s="82"/>
      <c r="AI2364" s="82"/>
      <c r="AJ2364" s="82"/>
      <c r="AK2364" s="82"/>
      <c r="AL2364" s="82"/>
      <c r="AM2364" s="82"/>
      <c r="AN2364" s="82"/>
      <c r="AO2364" s="82"/>
      <c r="AP2364" s="82"/>
      <c r="AQ2364" s="82"/>
      <c r="AR2364" s="82"/>
      <c r="AS2364" s="82"/>
      <c r="AT2364" s="82"/>
      <c r="AU2364" s="82"/>
    </row>
    <row r="2365" spans="1:47" s="47" customFormat="1">
      <c r="A2365" s="76"/>
      <c r="O2365" s="82"/>
      <c r="P2365" s="82"/>
      <c r="Q2365" s="82"/>
      <c r="R2365" s="82"/>
      <c r="S2365" s="82"/>
      <c r="T2365" s="82"/>
      <c r="U2365" s="82"/>
      <c r="V2365" s="82"/>
      <c r="W2365" s="82"/>
      <c r="X2365" s="82"/>
      <c r="Y2365" s="82"/>
      <c r="Z2365" s="82"/>
      <c r="AA2365" s="82"/>
      <c r="AB2365" s="82"/>
      <c r="AC2365" s="82"/>
      <c r="AD2365" s="82"/>
      <c r="AE2365" s="82"/>
      <c r="AF2365" s="82"/>
      <c r="AG2365" s="82"/>
      <c r="AH2365" s="82"/>
      <c r="AI2365" s="82"/>
      <c r="AJ2365" s="82"/>
      <c r="AK2365" s="82"/>
      <c r="AL2365" s="82"/>
      <c r="AM2365" s="82"/>
      <c r="AN2365" s="82"/>
      <c r="AO2365" s="82"/>
      <c r="AP2365" s="82"/>
      <c r="AQ2365" s="82"/>
      <c r="AR2365" s="82"/>
      <c r="AS2365" s="82"/>
      <c r="AT2365" s="82"/>
      <c r="AU2365" s="82"/>
    </row>
    <row r="2366" spans="1:47" s="47" customFormat="1">
      <c r="A2366" s="76"/>
      <c r="O2366" s="82"/>
      <c r="P2366" s="82"/>
      <c r="Q2366" s="82"/>
      <c r="R2366" s="82"/>
      <c r="S2366" s="82"/>
      <c r="T2366" s="82"/>
      <c r="U2366" s="82"/>
      <c r="V2366" s="82"/>
      <c r="W2366" s="82"/>
      <c r="X2366" s="82"/>
      <c r="Y2366" s="82"/>
      <c r="Z2366" s="82"/>
      <c r="AA2366" s="82"/>
      <c r="AB2366" s="82"/>
      <c r="AC2366" s="82"/>
      <c r="AD2366" s="82"/>
      <c r="AE2366" s="82"/>
      <c r="AF2366" s="82"/>
      <c r="AG2366" s="82"/>
      <c r="AH2366" s="82"/>
      <c r="AI2366" s="82"/>
      <c r="AJ2366" s="82"/>
      <c r="AK2366" s="82"/>
      <c r="AL2366" s="82"/>
      <c r="AM2366" s="82"/>
      <c r="AN2366" s="82"/>
      <c r="AO2366" s="82"/>
      <c r="AP2366" s="82"/>
      <c r="AQ2366" s="82"/>
      <c r="AR2366" s="82"/>
      <c r="AS2366" s="82"/>
      <c r="AT2366" s="82"/>
      <c r="AU2366" s="82"/>
    </row>
    <row r="2367" spans="1:47" s="47" customFormat="1">
      <c r="A2367" s="76"/>
      <c r="O2367" s="82"/>
      <c r="P2367" s="82"/>
      <c r="Q2367" s="82"/>
      <c r="R2367" s="82"/>
      <c r="S2367" s="82"/>
      <c r="T2367" s="82"/>
      <c r="U2367" s="82"/>
      <c r="V2367" s="82"/>
      <c r="W2367" s="82"/>
      <c r="X2367" s="82"/>
      <c r="Y2367" s="82"/>
      <c r="Z2367" s="82"/>
      <c r="AA2367" s="82"/>
      <c r="AB2367" s="82"/>
      <c r="AC2367" s="82"/>
      <c r="AD2367" s="82"/>
      <c r="AE2367" s="82"/>
      <c r="AF2367" s="82"/>
      <c r="AG2367" s="82"/>
      <c r="AH2367" s="82"/>
      <c r="AI2367" s="82"/>
      <c r="AJ2367" s="82"/>
      <c r="AK2367" s="82"/>
      <c r="AL2367" s="82"/>
      <c r="AM2367" s="82"/>
      <c r="AN2367" s="82"/>
      <c r="AO2367" s="82"/>
      <c r="AP2367" s="82"/>
      <c r="AQ2367" s="82"/>
      <c r="AR2367" s="82"/>
      <c r="AS2367" s="82"/>
      <c r="AT2367" s="82"/>
      <c r="AU2367" s="82"/>
    </row>
    <row r="2368" spans="1:47" s="47" customFormat="1">
      <c r="A2368" s="76"/>
      <c r="O2368" s="82"/>
      <c r="P2368" s="82"/>
      <c r="Q2368" s="82"/>
      <c r="R2368" s="82"/>
      <c r="S2368" s="82"/>
      <c r="T2368" s="82"/>
      <c r="U2368" s="82"/>
      <c r="V2368" s="82"/>
      <c r="W2368" s="82"/>
      <c r="X2368" s="82"/>
      <c r="Y2368" s="82"/>
      <c r="Z2368" s="82"/>
      <c r="AA2368" s="82"/>
      <c r="AB2368" s="82"/>
      <c r="AC2368" s="82"/>
      <c r="AD2368" s="82"/>
      <c r="AE2368" s="82"/>
      <c r="AF2368" s="82"/>
      <c r="AG2368" s="82"/>
      <c r="AH2368" s="82"/>
      <c r="AI2368" s="82"/>
      <c r="AJ2368" s="82"/>
      <c r="AK2368" s="82"/>
      <c r="AL2368" s="82"/>
      <c r="AM2368" s="82"/>
      <c r="AN2368" s="82"/>
      <c r="AO2368" s="82"/>
      <c r="AP2368" s="82"/>
      <c r="AQ2368" s="82"/>
      <c r="AR2368" s="82"/>
      <c r="AS2368" s="82"/>
      <c r="AT2368" s="82"/>
      <c r="AU2368" s="82"/>
    </row>
    <row r="2369" spans="1:47" s="47" customFormat="1">
      <c r="A2369" s="76"/>
      <c r="O2369" s="82"/>
      <c r="P2369" s="82"/>
      <c r="Q2369" s="82"/>
      <c r="R2369" s="82"/>
      <c r="S2369" s="82"/>
      <c r="T2369" s="82"/>
      <c r="U2369" s="82"/>
      <c r="V2369" s="82"/>
      <c r="W2369" s="82"/>
      <c r="X2369" s="82"/>
      <c r="Y2369" s="82"/>
      <c r="Z2369" s="82"/>
      <c r="AA2369" s="82"/>
      <c r="AB2369" s="82"/>
      <c r="AC2369" s="82"/>
      <c r="AD2369" s="82"/>
      <c r="AE2369" s="82"/>
      <c r="AF2369" s="82"/>
      <c r="AG2369" s="82"/>
      <c r="AH2369" s="82"/>
      <c r="AI2369" s="82"/>
      <c r="AJ2369" s="82"/>
      <c r="AK2369" s="82"/>
      <c r="AL2369" s="82"/>
      <c r="AM2369" s="82"/>
      <c r="AN2369" s="82"/>
      <c r="AO2369" s="82"/>
      <c r="AP2369" s="82"/>
      <c r="AQ2369" s="82"/>
      <c r="AR2369" s="82"/>
      <c r="AS2369" s="82"/>
      <c r="AT2369" s="82"/>
      <c r="AU2369" s="82"/>
    </row>
    <row r="2370" spans="1:47" s="47" customFormat="1">
      <c r="A2370" s="76"/>
      <c r="O2370" s="82"/>
      <c r="P2370" s="82"/>
      <c r="Q2370" s="82"/>
      <c r="R2370" s="82"/>
      <c r="S2370" s="82"/>
      <c r="T2370" s="82"/>
      <c r="U2370" s="82"/>
      <c r="V2370" s="82"/>
      <c r="W2370" s="82"/>
      <c r="X2370" s="82"/>
      <c r="Y2370" s="82"/>
      <c r="Z2370" s="82"/>
      <c r="AA2370" s="82"/>
      <c r="AB2370" s="82"/>
      <c r="AC2370" s="82"/>
      <c r="AD2370" s="82"/>
      <c r="AE2370" s="82"/>
      <c r="AF2370" s="82"/>
      <c r="AG2370" s="82"/>
      <c r="AH2370" s="82"/>
      <c r="AI2370" s="82"/>
      <c r="AJ2370" s="82"/>
      <c r="AK2370" s="82"/>
      <c r="AL2370" s="82"/>
      <c r="AM2370" s="82"/>
      <c r="AN2370" s="82"/>
      <c r="AO2370" s="82"/>
      <c r="AP2370" s="82"/>
      <c r="AQ2370" s="82"/>
      <c r="AR2370" s="82"/>
      <c r="AS2370" s="82"/>
      <c r="AT2370" s="82"/>
      <c r="AU2370" s="82"/>
    </row>
    <row r="2371" spans="1:47" s="47" customFormat="1">
      <c r="A2371" s="76"/>
      <c r="O2371" s="82"/>
      <c r="P2371" s="82"/>
      <c r="Q2371" s="82"/>
      <c r="R2371" s="82"/>
      <c r="S2371" s="82"/>
      <c r="T2371" s="82"/>
      <c r="U2371" s="82"/>
      <c r="V2371" s="82"/>
      <c r="W2371" s="82"/>
      <c r="X2371" s="82"/>
      <c r="Y2371" s="82"/>
      <c r="Z2371" s="82"/>
      <c r="AA2371" s="82"/>
      <c r="AB2371" s="82"/>
      <c r="AC2371" s="82"/>
      <c r="AD2371" s="82"/>
      <c r="AE2371" s="82"/>
      <c r="AF2371" s="82"/>
      <c r="AG2371" s="82"/>
      <c r="AH2371" s="82"/>
      <c r="AI2371" s="82"/>
      <c r="AJ2371" s="82"/>
      <c r="AK2371" s="82"/>
      <c r="AL2371" s="82"/>
      <c r="AM2371" s="82"/>
      <c r="AN2371" s="82"/>
      <c r="AO2371" s="82"/>
      <c r="AP2371" s="82"/>
      <c r="AQ2371" s="82"/>
      <c r="AR2371" s="82"/>
      <c r="AS2371" s="82"/>
      <c r="AT2371" s="82"/>
      <c r="AU2371" s="82"/>
    </row>
    <row r="2372" spans="1:47" s="47" customFormat="1">
      <c r="A2372" s="76"/>
      <c r="O2372" s="82"/>
      <c r="P2372" s="82"/>
      <c r="Q2372" s="82"/>
      <c r="R2372" s="82"/>
      <c r="S2372" s="82"/>
      <c r="T2372" s="82"/>
      <c r="U2372" s="82"/>
      <c r="V2372" s="82"/>
      <c r="W2372" s="82"/>
      <c r="X2372" s="82"/>
      <c r="Y2372" s="82"/>
      <c r="Z2372" s="82"/>
      <c r="AA2372" s="82"/>
      <c r="AB2372" s="82"/>
      <c r="AC2372" s="82"/>
      <c r="AD2372" s="82"/>
      <c r="AE2372" s="82"/>
      <c r="AF2372" s="82"/>
      <c r="AG2372" s="82"/>
      <c r="AH2372" s="82"/>
      <c r="AI2372" s="82"/>
      <c r="AJ2372" s="82"/>
      <c r="AK2372" s="82"/>
      <c r="AL2372" s="82"/>
      <c r="AM2372" s="82"/>
      <c r="AN2372" s="82"/>
      <c r="AO2372" s="82"/>
      <c r="AP2372" s="82"/>
      <c r="AQ2372" s="82"/>
      <c r="AR2372" s="82"/>
      <c r="AS2372" s="82"/>
      <c r="AT2372" s="82"/>
      <c r="AU2372" s="82"/>
    </row>
    <row r="2373" spans="1:47" s="47" customFormat="1">
      <c r="A2373" s="76"/>
      <c r="O2373" s="82"/>
      <c r="P2373" s="82"/>
      <c r="Q2373" s="82"/>
      <c r="R2373" s="82"/>
      <c r="S2373" s="82"/>
      <c r="T2373" s="82"/>
      <c r="U2373" s="82"/>
      <c r="V2373" s="82"/>
      <c r="W2373" s="82"/>
      <c r="X2373" s="82"/>
      <c r="Y2373" s="82"/>
      <c r="Z2373" s="82"/>
      <c r="AA2373" s="82"/>
      <c r="AB2373" s="82"/>
      <c r="AC2373" s="82"/>
      <c r="AD2373" s="82"/>
      <c r="AE2373" s="82"/>
      <c r="AF2373" s="82"/>
      <c r="AG2373" s="82"/>
      <c r="AH2373" s="82"/>
      <c r="AI2373" s="82"/>
      <c r="AJ2373" s="82"/>
      <c r="AK2373" s="82"/>
      <c r="AL2373" s="82"/>
      <c r="AM2373" s="82"/>
      <c r="AN2373" s="82"/>
      <c r="AO2373" s="82"/>
      <c r="AP2373" s="82"/>
      <c r="AQ2373" s="82"/>
      <c r="AR2373" s="82"/>
      <c r="AS2373" s="82"/>
      <c r="AT2373" s="82"/>
      <c r="AU2373" s="82"/>
    </row>
    <row r="2374" spans="1:47" s="47" customFormat="1">
      <c r="A2374" s="76"/>
      <c r="O2374" s="82"/>
      <c r="P2374" s="82"/>
      <c r="Q2374" s="82"/>
      <c r="R2374" s="82"/>
      <c r="S2374" s="82"/>
      <c r="T2374" s="82"/>
      <c r="U2374" s="82"/>
      <c r="V2374" s="82"/>
      <c r="W2374" s="82"/>
      <c r="X2374" s="82"/>
      <c r="Y2374" s="82"/>
      <c r="Z2374" s="82"/>
      <c r="AA2374" s="82"/>
      <c r="AB2374" s="82"/>
      <c r="AC2374" s="82"/>
      <c r="AD2374" s="82"/>
      <c r="AE2374" s="82"/>
      <c r="AF2374" s="82"/>
      <c r="AG2374" s="82"/>
      <c r="AH2374" s="82"/>
      <c r="AI2374" s="82"/>
      <c r="AJ2374" s="82"/>
      <c r="AK2374" s="82"/>
      <c r="AL2374" s="82"/>
      <c r="AM2374" s="82"/>
      <c r="AN2374" s="82"/>
      <c r="AO2374" s="82"/>
      <c r="AP2374" s="82"/>
      <c r="AQ2374" s="82"/>
      <c r="AR2374" s="82"/>
      <c r="AS2374" s="82"/>
      <c r="AT2374" s="82"/>
      <c r="AU2374" s="82"/>
    </row>
    <row r="2375" spans="1:47" s="47" customFormat="1">
      <c r="A2375" s="76"/>
      <c r="O2375" s="82"/>
      <c r="P2375" s="82"/>
      <c r="Q2375" s="82"/>
      <c r="R2375" s="82"/>
      <c r="S2375" s="82"/>
      <c r="T2375" s="82"/>
      <c r="U2375" s="82"/>
      <c r="V2375" s="82"/>
      <c r="W2375" s="82"/>
      <c r="X2375" s="82"/>
      <c r="Y2375" s="82"/>
      <c r="Z2375" s="82"/>
      <c r="AA2375" s="82"/>
      <c r="AB2375" s="82"/>
      <c r="AC2375" s="82"/>
      <c r="AD2375" s="82"/>
      <c r="AE2375" s="82"/>
      <c r="AF2375" s="82"/>
      <c r="AG2375" s="82"/>
      <c r="AH2375" s="82"/>
      <c r="AI2375" s="82"/>
      <c r="AJ2375" s="82"/>
      <c r="AK2375" s="82"/>
      <c r="AL2375" s="82"/>
      <c r="AM2375" s="82"/>
      <c r="AN2375" s="82"/>
      <c r="AO2375" s="82"/>
      <c r="AP2375" s="82"/>
      <c r="AQ2375" s="82"/>
      <c r="AR2375" s="82"/>
      <c r="AS2375" s="82"/>
      <c r="AT2375" s="82"/>
      <c r="AU2375" s="82"/>
    </row>
    <row r="2376" spans="1:47" s="47" customFormat="1">
      <c r="A2376" s="76"/>
      <c r="O2376" s="82"/>
      <c r="P2376" s="82"/>
      <c r="Q2376" s="82"/>
      <c r="R2376" s="82"/>
      <c r="S2376" s="82"/>
      <c r="T2376" s="82"/>
      <c r="U2376" s="82"/>
      <c r="V2376" s="82"/>
      <c r="W2376" s="82"/>
      <c r="X2376" s="82"/>
      <c r="Y2376" s="82"/>
      <c r="Z2376" s="82"/>
      <c r="AA2376" s="82"/>
      <c r="AB2376" s="82"/>
      <c r="AC2376" s="82"/>
      <c r="AD2376" s="82"/>
      <c r="AE2376" s="82"/>
      <c r="AF2376" s="82"/>
      <c r="AG2376" s="82"/>
      <c r="AH2376" s="82"/>
      <c r="AI2376" s="82"/>
      <c r="AJ2376" s="82"/>
      <c r="AK2376" s="82"/>
      <c r="AL2376" s="82"/>
      <c r="AM2376" s="82"/>
      <c r="AN2376" s="82"/>
      <c r="AO2376" s="82"/>
      <c r="AP2376" s="82"/>
      <c r="AQ2376" s="82"/>
      <c r="AR2376" s="82"/>
      <c r="AS2376" s="82"/>
      <c r="AT2376" s="82"/>
      <c r="AU2376" s="82"/>
    </row>
    <row r="2377" spans="1:47" s="47" customFormat="1">
      <c r="A2377" s="76"/>
      <c r="O2377" s="82"/>
      <c r="P2377" s="82"/>
      <c r="Q2377" s="82"/>
      <c r="R2377" s="82"/>
      <c r="S2377" s="82"/>
      <c r="T2377" s="82"/>
      <c r="U2377" s="82"/>
      <c r="V2377" s="82"/>
      <c r="W2377" s="82"/>
      <c r="X2377" s="82"/>
      <c r="Y2377" s="82"/>
      <c r="Z2377" s="82"/>
      <c r="AA2377" s="82"/>
      <c r="AB2377" s="82"/>
      <c r="AC2377" s="82"/>
      <c r="AD2377" s="82"/>
      <c r="AE2377" s="82"/>
      <c r="AF2377" s="82"/>
      <c r="AG2377" s="82"/>
      <c r="AH2377" s="82"/>
      <c r="AI2377" s="82"/>
      <c r="AJ2377" s="82"/>
      <c r="AK2377" s="82"/>
      <c r="AL2377" s="82"/>
      <c r="AM2377" s="82"/>
      <c r="AN2377" s="82"/>
      <c r="AO2377" s="82"/>
      <c r="AP2377" s="82"/>
      <c r="AQ2377" s="82"/>
      <c r="AR2377" s="82"/>
      <c r="AS2377" s="82"/>
      <c r="AT2377" s="82"/>
      <c r="AU2377" s="82"/>
    </row>
    <row r="2378" spans="1:47" s="47" customFormat="1">
      <c r="A2378" s="76"/>
      <c r="O2378" s="82"/>
      <c r="P2378" s="82"/>
      <c r="Q2378" s="82"/>
      <c r="R2378" s="82"/>
      <c r="S2378" s="82"/>
      <c r="T2378" s="82"/>
      <c r="U2378" s="82"/>
      <c r="V2378" s="82"/>
      <c r="W2378" s="82"/>
      <c r="X2378" s="82"/>
      <c r="Y2378" s="82"/>
      <c r="Z2378" s="82"/>
      <c r="AA2378" s="82"/>
      <c r="AB2378" s="82"/>
      <c r="AC2378" s="82"/>
      <c r="AD2378" s="82"/>
      <c r="AE2378" s="82"/>
      <c r="AF2378" s="82"/>
      <c r="AG2378" s="82"/>
      <c r="AH2378" s="82"/>
      <c r="AI2378" s="82"/>
      <c r="AJ2378" s="82"/>
      <c r="AK2378" s="82"/>
      <c r="AL2378" s="82"/>
      <c r="AM2378" s="82"/>
      <c r="AN2378" s="82"/>
      <c r="AO2378" s="82"/>
      <c r="AP2378" s="82"/>
      <c r="AQ2378" s="82"/>
      <c r="AR2378" s="82"/>
      <c r="AS2378" s="82"/>
      <c r="AT2378" s="82"/>
      <c r="AU2378" s="82"/>
    </row>
    <row r="2379" spans="1:47" s="47" customFormat="1">
      <c r="A2379" s="76"/>
      <c r="O2379" s="82"/>
      <c r="P2379" s="82"/>
      <c r="Q2379" s="82"/>
      <c r="R2379" s="82"/>
      <c r="S2379" s="82"/>
      <c r="T2379" s="82"/>
      <c r="U2379" s="82"/>
      <c r="V2379" s="82"/>
      <c r="W2379" s="82"/>
      <c r="X2379" s="82"/>
      <c r="Y2379" s="82"/>
      <c r="Z2379" s="82"/>
      <c r="AA2379" s="82"/>
      <c r="AB2379" s="82"/>
      <c r="AC2379" s="82"/>
      <c r="AD2379" s="82"/>
      <c r="AE2379" s="82"/>
      <c r="AF2379" s="82"/>
      <c r="AG2379" s="82"/>
      <c r="AH2379" s="82"/>
      <c r="AI2379" s="82"/>
      <c r="AJ2379" s="82"/>
      <c r="AK2379" s="82"/>
      <c r="AL2379" s="82"/>
      <c r="AM2379" s="82"/>
      <c r="AN2379" s="82"/>
      <c r="AO2379" s="82"/>
      <c r="AP2379" s="82"/>
      <c r="AQ2379" s="82"/>
      <c r="AR2379" s="82"/>
      <c r="AS2379" s="82"/>
      <c r="AT2379" s="82"/>
      <c r="AU2379" s="82"/>
    </row>
    <row r="2380" spans="1:47" s="47" customFormat="1">
      <c r="A2380" s="76"/>
      <c r="O2380" s="82"/>
      <c r="P2380" s="82"/>
      <c r="Q2380" s="82"/>
      <c r="R2380" s="82"/>
      <c r="S2380" s="82"/>
      <c r="T2380" s="82"/>
      <c r="U2380" s="82"/>
      <c r="V2380" s="82"/>
      <c r="W2380" s="82"/>
      <c r="X2380" s="82"/>
      <c r="Y2380" s="82"/>
      <c r="Z2380" s="82"/>
      <c r="AA2380" s="82"/>
      <c r="AB2380" s="82"/>
      <c r="AC2380" s="82"/>
      <c r="AD2380" s="82"/>
      <c r="AE2380" s="82"/>
      <c r="AF2380" s="82"/>
      <c r="AG2380" s="82"/>
      <c r="AH2380" s="82"/>
      <c r="AI2380" s="82"/>
      <c r="AJ2380" s="82"/>
      <c r="AK2380" s="82"/>
      <c r="AL2380" s="82"/>
      <c r="AM2380" s="82"/>
      <c r="AN2380" s="82"/>
      <c r="AO2380" s="82"/>
      <c r="AP2380" s="82"/>
      <c r="AQ2380" s="82"/>
      <c r="AR2380" s="82"/>
      <c r="AS2380" s="82"/>
      <c r="AT2380" s="82"/>
      <c r="AU2380" s="82"/>
    </row>
    <row r="2381" spans="1:47" s="47" customFormat="1">
      <c r="A2381" s="76"/>
      <c r="O2381" s="82"/>
      <c r="P2381" s="82"/>
      <c r="Q2381" s="82"/>
      <c r="R2381" s="82"/>
      <c r="S2381" s="82"/>
      <c r="T2381" s="82"/>
      <c r="U2381" s="82"/>
      <c r="V2381" s="82"/>
      <c r="W2381" s="82"/>
      <c r="X2381" s="82"/>
      <c r="Y2381" s="82"/>
      <c r="Z2381" s="82"/>
      <c r="AA2381" s="82"/>
      <c r="AB2381" s="82"/>
      <c r="AC2381" s="82"/>
      <c r="AD2381" s="82"/>
      <c r="AE2381" s="82"/>
      <c r="AF2381" s="82"/>
      <c r="AG2381" s="82"/>
      <c r="AH2381" s="82"/>
      <c r="AI2381" s="82"/>
      <c r="AJ2381" s="82"/>
      <c r="AK2381" s="82"/>
      <c r="AL2381" s="82"/>
      <c r="AM2381" s="82"/>
      <c r="AN2381" s="82"/>
      <c r="AO2381" s="82"/>
      <c r="AP2381" s="82"/>
      <c r="AQ2381" s="82"/>
      <c r="AR2381" s="82"/>
      <c r="AS2381" s="82"/>
      <c r="AT2381" s="82"/>
      <c r="AU2381" s="82"/>
    </row>
    <row r="2382" spans="1:47" s="47" customFormat="1">
      <c r="A2382" s="76"/>
      <c r="O2382" s="82"/>
      <c r="P2382" s="82"/>
      <c r="Q2382" s="82"/>
      <c r="R2382" s="82"/>
      <c r="S2382" s="82"/>
      <c r="T2382" s="82"/>
      <c r="U2382" s="82"/>
      <c r="V2382" s="82"/>
      <c r="W2382" s="82"/>
      <c r="X2382" s="82"/>
      <c r="Y2382" s="82"/>
      <c r="Z2382" s="82"/>
      <c r="AA2382" s="82"/>
      <c r="AB2382" s="82"/>
      <c r="AC2382" s="82"/>
      <c r="AD2382" s="82"/>
      <c r="AE2382" s="82"/>
      <c r="AF2382" s="82"/>
      <c r="AG2382" s="82"/>
      <c r="AH2382" s="82"/>
      <c r="AI2382" s="82"/>
      <c r="AJ2382" s="82"/>
      <c r="AK2382" s="82"/>
      <c r="AL2382" s="82"/>
      <c r="AM2382" s="82"/>
      <c r="AN2382" s="82"/>
      <c r="AO2382" s="82"/>
      <c r="AP2382" s="82"/>
      <c r="AQ2382" s="82"/>
      <c r="AR2382" s="82"/>
      <c r="AS2382" s="82"/>
      <c r="AT2382" s="82"/>
      <c r="AU2382" s="82"/>
    </row>
    <row r="2383" spans="1:47" s="47" customFormat="1">
      <c r="A2383" s="76"/>
      <c r="O2383" s="82"/>
      <c r="P2383" s="82"/>
      <c r="Q2383" s="82"/>
      <c r="R2383" s="82"/>
      <c r="S2383" s="82"/>
      <c r="T2383" s="82"/>
      <c r="U2383" s="82"/>
      <c r="V2383" s="82"/>
      <c r="W2383" s="82"/>
      <c r="X2383" s="82"/>
      <c r="Y2383" s="82"/>
      <c r="Z2383" s="82"/>
      <c r="AA2383" s="82"/>
      <c r="AB2383" s="82"/>
      <c r="AC2383" s="82"/>
      <c r="AD2383" s="82"/>
      <c r="AE2383" s="82"/>
      <c r="AF2383" s="82"/>
      <c r="AG2383" s="82"/>
      <c r="AH2383" s="82"/>
      <c r="AI2383" s="82"/>
      <c r="AJ2383" s="82"/>
      <c r="AK2383" s="82"/>
      <c r="AL2383" s="82"/>
      <c r="AM2383" s="82"/>
      <c r="AN2383" s="82"/>
      <c r="AO2383" s="82"/>
      <c r="AP2383" s="82"/>
      <c r="AQ2383" s="82"/>
      <c r="AR2383" s="82"/>
      <c r="AS2383" s="82"/>
      <c r="AT2383" s="82"/>
      <c r="AU2383" s="82"/>
    </row>
    <row r="2384" spans="1:47" s="47" customFormat="1">
      <c r="A2384" s="76"/>
      <c r="O2384" s="82"/>
      <c r="P2384" s="82"/>
      <c r="Q2384" s="82"/>
      <c r="R2384" s="82"/>
      <c r="S2384" s="82"/>
      <c r="T2384" s="82"/>
      <c r="U2384" s="82"/>
      <c r="V2384" s="82"/>
      <c r="W2384" s="82"/>
      <c r="X2384" s="82"/>
      <c r="Y2384" s="82"/>
      <c r="Z2384" s="82"/>
      <c r="AA2384" s="82"/>
      <c r="AB2384" s="82"/>
      <c r="AC2384" s="82"/>
      <c r="AD2384" s="82"/>
      <c r="AE2384" s="82"/>
      <c r="AF2384" s="82"/>
      <c r="AG2384" s="82"/>
      <c r="AH2384" s="82"/>
      <c r="AI2384" s="82"/>
      <c r="AJ2384" s="82"/>
      <c r="AK2384" s="82"/>
      <c r="AL2384" s="82"/>
      <c r="AM2384" s="82"/>
      <c r="AN2384" s="82"/>
      <c r="AO2384" s="82"/>
      <c r="AP2384" s="82"/>
      <c r="AQ2384" s="82"/>
      <c r="AR2384" s="82"/>
      <c r="AS2384" s="82"/>
      <c r="AT2384" s="82"/>
      <c r="AU2384" s="82"/>
    </row>
    <row r="2385" spans="1:47" s="47" customFormat="1">
      <c r="A2385" s="76"/>
      <c r="O2385" s="82"/>
      <c r="P2385" s="82"/>
      <c r="Q2385" s="82"/>
      <c r="R2385" s="82"/>
      <c r="S2385" s="82"/>
      <c r="T2385" s="82"/>
      <c r="U2385" s="82"/>
      <c r="V2385" s="82"/>
      <c r="W2385" s="82"/>
      <c r="X2385" s="82"/>
      <c r="Y2385" s="82"/>
      <c r="Z2385" s="82"/>
      <c r="AA2385" s="82"/>
      <c r="AB2385" s="82"/>
      <c r="AC2385" s="82"/>
      <c r="AD2385" s="82"/>
      <c r="AE2385" s="82"/>
      <c r="AF2385" s="82"/>
      <c r="AG2385" s="82"/>
      <c r="AH2385" s="82"/>
      <c r="AI2385" s="82"/>
      <c r="AJ2385" s="82"/>
      <c r="AK2385" s="82"/>
      <c r="AL2385" s="82"/>
      <c r="AM2385" s="82"/>
      <c r="AN2385" s="82"/>
      <c r="AO2385" s="82"/>
      <c r="AP2385" s="82"/>
      <c r="AQ2385" s="82"/>
      <c r="AR2385" s="82"/>
      <c r="AS2385" s="82"/>
      <c r="AT2385" s="82"/>
      <c r="AU2385" s="82"/>
    </row>
    <row r="2386" spans="1:47" s="47" customFormat="1">
      <c r="A2386" s="76"/>
      <c r="O2386" s="82"/>
      <c r="P2386" s="82"/>
      <c r="Q2386" s="82"/>
      <c r="R2386" s="82"/>
      <c r="S2386" s="82"/>
      <c r="T2386" s="82"/>
      <c r="U2386" s="82"/>
      <c r="V2386" s="82"/>
      <c r="W2386" s="82"/>
      <c r="X2386" s="82"/>
      <c r="Y2386" s="82"/>
      <c r="Z2386" s="82"/>
      <c r="AA2386" s="82"/>
      <c r="AB2386" s="82"/>
      <c r="AC2386" s="82"/>
      <c r="AD2386" s="82"/>
      <c r="AE2386" s="82"/>
      <c r="AF2386" s="82"/>
      <c r="AG2386" s="82"/>
      <c r="AH2386" s="82"/>
      <c r="AI2386" s="82"/>
      <c r="AJ2386" s="82"/>
      <c r="AK2386" s="82"/>
      <c r="AL2386" s="82"/>
      <c r="AM2386" s="82"/>
      <c r="AN2386" s="82"/>
      <c r="AO2386" s="82"/>
      <c r="AP2386" s="82"/>
      <c r="AQ2386" s="82"/>
      <c r="AR2386" s="82"/>
      <c r="AS2386" s="82"/>
      <c r="AT2386" s="82"/>
      <c r="AU2386" s="82"/>
    </row>
    <row r="2387" spans="1:47" s="47" customFormat="1">
      <c r="A2387" s="76"/>
      <c r="O2387" s="82"/>
      <c r="P2387" s="82"/>
      <c r="Q2387" s="82"/>
      <c r="R2387" s="82"/>
      <c r="S2387" s="82"/>
      <c r="T2387" s="82"/>
      <c r="U2387" s="82"/>
      <c r="V2387" s="82"/>
      <c r="W2387" s="82"/>
      <c r="X2387" s="82"/>
      <c r="Y2387" s="82"/>
      <c r="Z2387" s="82"/>
      <c r="AA2387" s="82"/>
      <c r="AB2387" s="82"/>
      <c r="AC2387" s="82"/>
      <c r="AD2387" s="82"/>
      <c r="AE2387" s="82"/>
      <c r="AF2387" s="82"/>
      <c r="AG2387" s="82"/>
      <c r="AH2387" s="82"/>
      <c r="AI2387" s="82"/>
      <c r="AJ2387" s="82"/>
      <c r="AK2387" s="82"/>
      <c r="AL2387" s="82"/>
      <c r="AM2387" s="82"/>
      <c r="AN2387" s="82"/>
      <c r="AO2387" s="82"/>
      <c r="AP2387" s="82"/>
      <c r="AQ2387" s="82"/>
      <c r="AR2387" s="82"/>
      <c r="AS2387" s="82"/>
      <c r="AT2387" s="82"/>
      <c r="AU2387" s="82"/>
    </row>
    <row r="2388" spans="1:47" s="47" customFormat="1">
      <c r="A2388" s="76"/>
      <c r="O2388" s="82"/>
      <c r="P2388" s="82"/>
      <c r="Q2388" s="82"/>
      <c r="R2388" s="82"/>
      <c r="S2388" s="82"/>
      <c r="T2388" s="82"/>
      <c r="U2388" s="82"/>
      <c r="V2388" s="82"/>
      <c r="W2388" s="82"/>
      <c r="X2388" s="82"/>
      <c r="Y2388" s="82"/>
      <c r="Z2388" s="82"/>
      <c r="AA2388" s="82"/>
      <c r="AB2388" s="82"/>
      <c r="AC2388" s="82"/>
      <c r="AD2388" s="82"/>
      <c r="AE2388" s="82"/>
      <c r="AF2388" s="82"/>
      <c r="AG2388" s="82"/>
      <c r="AH2388" s="82"/>
      <c r="AI2388" s="82"/>
      <c r="AJ2388" s="82"/>
      <c r="AK2388" s="82"/>
      <c r="AL2388" s="82"/>
      <c r="AM2388" s="82"/>
      <c r="AN2388" s="82"/>
      <c r="AO2388" s="82"/>
      <c r="AP2388" s="82"/>
      <c r="AQ2388" s="82"/>
      <c r="AR2388" s="82"/>
      <c r="AS2388" s="82"/>
      <c r="AT2388" s="82"/>
      <c r="AU2388" s="82"/>
    </row>
    <row r="2389" spans="1:47" s="47" customFormat="1">
      <c r="A2389" s="76"/>
      <c r="O2389" s="82"/>
      <c r="P2389" s="82"/>
      <c r="Q2389" s="82"/>
      <c r="R2389" s="82"/>
      <c r="S2389" s="82"/>
      <c r="T2389" s="82"/>
      <c r="U2389" s="82"/>
      <c r="V2389" s="82"/>
      <c r="W2389" s="82"/>
      <c r="X2389" s="82"/>
      <c r="Y2389" s="82"/>
      <c r="Z2389" s="82"/>
      <c r="AA2389" s="82"/>
      <c r="AB2389" s="82"/>
      <c r="AC2389" s="82"/>
      <c r="AD2389" s="82"/>
      <c r="AE2389" s="82"/>
      <c r="AF2389" s="82"/>
      <c r="AG2389" s="82"/>
      <c r="AH2389" s="82"/>
      <c r="AI2389" s="82"/>
      <c r="AJ2389" s="82"/>
      <c r="AK2389" s="82"/>
      <c r="AL2389" s="82"/>
      <c r="AM2389" s="82"/>
      <c r="AN2389" s="82"/>
      <c r="AO2389" s="82"/>
      <c r="AP2389" s="82"/>
      <c r="AQ2389" s="82"/>
      <c r="AR2389" s="82"/>
      <c r="AS2389" s="82"/>
      <c r="AT2389" s="82"/>
      <c r="AU2389" s="82"/>
    </row>
    <row r="2390" spans="1:47" s="47" customFormat="1">
      <c r="A2390" s="76"/>
      <c r="O2390" s="82"/>
      <c r="P2390" s="82"/>
      <c r="Q2390" s="82"/>
      <c r="R2390" s="82"/>
      <c r="S2390" s="82"/>
      <c r="T2390" s="82"/>
      <c r="U2390" s="82"/>
      <c r="V2390" s="82"/>
      <c r="W2390" s="82"/>
      <c r="X2390" s="82"/>
      <c r="Y2390" s="82"/>
      <c r="Z2390" s="82"/>
      <c r="AA2390" s="82"/>
      <c r="AB2390" s="82"/>
      <c r="AC2390" s="82"/>
      <c r="AD2390" s="82"/>
      <c r="AE2390" s="82"/>
      <c r="AF2390" s="82"/>
      <c r="AG2390" s="82"/>
      <c r="AH2390" s="82"/>
      <c r="AI2390" s="82"/>
      <c r="AJ2390" s="82"/>
      <c r="AK2390" s="82"/>
      <c r="AL2390" s="82"/>
      <c r="AM2390" s="82"/>
      <c r="AN2390" s="82"/>
      <c r="AO2390" s="82"/>
      <c r="AP2390" s="82"/>
      <c r="AQ2390" s="82"/>
      <c r="AR2390" s="82"/>
      <c r="AS2390" s="82"/>
      <c r="AT2390" s="82"/>
      <c r="AU2390" s="82"/>
    </row>
    <row r="2391" spans="1:47" s="47" customFormat="1">
      <c r="A2391" s="76"/>
      <c r="O2391" s="82"/>
      <c r="P2391" s="82"/>
      <c r="Q2391" s="82"/>
      <c r="R2391" s="82"/>
      <c r="S2391" s="82"/>
      <c r="T2391" s="82"/>
      <c r="U2391" s="82"/>
      <c r="V2391" s="82"/>
      <c r="W2391" s="82"/>
      <c r="X2391" s="82"/>
      <c r="Y2391" s="82"/>
      <c r="Z2391" s="82"/>
      <c r="AA2391" s="82"/>
      <c r="AB2391" s="82"/>
      <c r="AC2391" s="82"/>
      <c r="AD2391" s="82"/>
      <c r="AE2391" s="82"/>
      <c r="AF2391" s="82"/>
      <c r="AG2391" s="82"/>
      <c r="AH2391" s="82"/>
      <c r="AI2391" s="82"/>
      <c r="AJ2391" s="82"/>
      <c r="AK2391" s="82"/>
      <c r="AL2391" s="82"/>
      <c r="AM2391" s="82"/>
      <c r="AN2391" s="82"/>
      <c r="AO2391" s="82"/>
      <c r="AP2391" s="82"/>
      <c r="AQ2391" s="82"/>
      <c r="AR2391" s="82"/>
      <c r="AS2391" s="82"/>
      <c r="AT2391" s="82"/>
      <c r="AU2391" s="82"/>
    </row>
    <row r="2392" spans="1:47" s="47" customFormat="1">
      <c r="A2392" s="76"/>
      <c r="O2392" s="82"/>
      <c r="P2392" s="82"/>
      <c r="Q2392" s="82"/>
      <c r="R2392" s="82"/>
      <c r="S2392" s="82"/>
      <c r="T2392" s="82"/>
      <c r="U2392" s="82"/>
      <c r="V2392" s="82"/>
      <c r="W2392" s="82"/>
      <c r="X2392" s="82"/>
      <c r="Y2392" s="82"/>
      <c r="Z2392" s="82"/>
      <c r="AA2392" s="82"/>
      <c r="AB2392" s="82"/>
      <c r="AC2392" s="82"/>
      <c r="AD2392" s="82"/>
      <c r="AE2392" s="82"/>
      <c r="AF2392" s="82"/>
      <c r="AG2392" s="82"/>
      <c r="AH2392" s="82"/>
      <c r="AI2392" s="82"/>
      <c r="AJ2392" s="82"/>
      <c r="AK2392" s="82"/>
      <c r="AL2392" s="82"/>
      <c r="AM2392" s="82"/>
      <c r="AN2392" s="82"/>
      <c r="AO2392" s="82"/>
      <c r="AP2392" s="82"/>
      <c r="AQ2392" s="82"/>
      <c r="AR2392" s="82"/>
      <c r="AS2392" s="82"/>
      <c r="AT2392" s="82"/>
      <c r="AU2392" s="82"/>
    </row>
    <row r="2393" spans="1:47" s="47" customFormat="1">
      <c r="A2393" s="76"/>
      <c r="O2393" s="82"/>
      <c r="P2393" s="82"/>
      <c r="Q2393" s="82"/>
      <c r="R2393" s="82"/>
      <c r="S2393" s="82"/>
      <c r="T2393" s="82"/>
      <c r="U2393" s="82"/>
      <c r="V2393" s="82"/>
      <c r="W2393" s="82"/>
      <c r="X2393" s="82"/>
      <c r="Y2393" s="82"/>
      <c r="Z2393" s="82"/>
      <c r="AA2393" s="82"/>
      <c r="AB2393" s="82"/>
      <c r="AC2393" s="82"/>
      <c r="AD2393" s="82"/>
      <c r="AE2393" s="82"/>
      <c r="AF2393" s="82"/>
      <c r="AG2393" s="82"/>
      <c r="AH2393" s="82"/>
      <c r="AI2393" s="82"/>
      <c r="AJ2393" s="82"/>
      <c r="AK2393" s="82"/>
      <c r="AL2393" s="82"/>
      <c r="AM2393" s="82"/>
      <c r="AN2393" s="82"/>
      <c r="AO2393" s="82"/>
      <c r="AP2393" s="82"/>
      <c r="AQ2393" s="82"/>
      <c r="AR2393" s="82"/>
      <c r="AS2393" s="82"/>
      <c r="AT2393" s="82"/>
      <c r="AU2393" s="82"/>
    </row>
    <row r="2394" spans="1:47" s="47" customFormat="1">
      <c r="A2394" s="76"/>
      <c r="O2394" s="82"/>
      <c r="P2394" s="82"/>
      <c r="Q2394" s="82"/>
      <c r="R2394" s="82"/>
      <c r="S2394" s="82"/>
      <c r="T2394" s="82"/>
      <c r="U2394" s="82"/>
      <c r="V2394" s="82"/>
      <c r="W2394" s="82"/>
      <c r="X2394" s="82"/>
      <c r="Y2394" s="82"/>
      <c r="Z2394" s="82"/>
      <c r="AA2394" s="82"/>
      <c r="AB2394" s="82"/>
      <c r="AC2394" s="82"/>
      <c r="AD2394" s="82"/>
      <c r="AE2394" s="82"/>
      <c r="AF2394" s="82"/>
      <c r="AG2394" s="82"/>
      <c r="AH2394" s="82"/>
      <c r="AI2394" s="82"/>
      <c r="AJ2394" s="82"/>
      <c r="AK2394" s="82"/>
      <c r="AL2394" s="82"/>
      <c r="AM2394" s="82"/>
      <c r="AN2394" s="82"/>
      <c r="AO2394" s="82"/>
      <c r="AP2394" s="82"/>
      <c r="AQ2394" s="82"/>
      <c r="AR2394" s="82"/>
      <c r="AS2394" s="82"/>
      <c r="AT2394" s="82"/>
      <c r="AU2394" s="82"/>
    </row>
    <row r="2395" spans="1:47" s="47" customFormat="1">
      <c r="A2395" s="76"/>
      <c r="O2395" s="82"/>
      <c r="P2395" s="82"/>
      <c r="Q2395" s="82"/>
      <c r="R2395" s="82"/>
      <c r="S2395" s="82"/>
      <c r="T2395" s="82"/>
      <c r="U2395" s="82"/>
      <c r="V2395" s="82"/>
      <c r="W2395" s="82"/>
      <c r="X2395" s="82"/>
      <c r="Y2395" s="82"/>
      <c r="Z2395" s="82"/>
      <c r="AA2395" s="82"/>
      <c r="AB2395" s="82"/>
      <c r="AC2395" s="82"/>
      <c r="AD2395" s="82"/>
      <c r="AE2395" s="82"/>
      <c r="AF2395" s="82"/>
      <c r="AG2395" s="82"/>
      <c r="AH2395" s="82"/>
      <c r="AI2395" s="82"/>
      <c r="AJ2395" s="82"/>
      <c r="AK2395" s="82"/>
      <c r="AL2395" s="82"/>
      <c r="AM2395" s="82"/>
      <c r="AN2395" s="82"/>
      <c r="AO2395" s="82"/>
      <c r="AP2395" s="82"/>
      <c r="AQ2395" s="82"/>
      <c r="AR2395" s="82"/>
      <c r="AS2395" s="82"/>
      <c r="AT2395" s="82"/>
      <c r="AU2395" s="82"/>
    </row>
    <row r="2396" spans="1:47" s="47" customFormat="1">
      <c r="A2396" s="76"/>
      <c r="O2396" s="82"/>
      <c r="P2396" s="82"/>
      <c r="Q2396" s="82"/>
      <c r="R2396" s="82"/>
      <c r="S2396" s="82"/>
      <c r="T2396" s="82"/>
      <c r="U2396" s="82"/>
      <c r="V2396" s="82"/>
      <c r="W2396" s="82"/>
      <c r="X2396" s="82"/>
      <c r="Y2396" s="82"/>
      <c r="Z2396" s="82"/>
      <c r="AA2396" s="82"/>
      <c r="AB2396" s="82"/>
      <c r="AC2396" s="82"/>
      <c r="AD2396" s="82"/>
      <c r="AE2396" s="82"/>
      <c r="AF2396" s="82"/>
      <c r="AG2396" s="82"/>
      <c r="AH2396" s="82"/>
      <c r="AI2396" s="82"/>
      <c r="AJ2396" s="82"/>
      <c r="AK2396" s="82"/>
      <c r="AL2396" s="82"/>
      <c r="AM2396" s="82"/>
      <c r="AN2396" s="82"/>
      <c r="AO2396" s="82"/>
      <c r="AP2396" s="82"/>
      <c r="AQ2396" s="82"/>
      <c r="AR2396" s="82"/>
      <c r="AS2396" s="82"/>
      <c r="AT2396" s="82"/>
      <c r="AU2396" s="82"/>
    </row>
    <row r="2397" spans="1:47" s="47" customFormat="1">
      <c r="A2397" s="76"/>
      <c r="O2397" s="82"/>
      <c r="P2397" s="82"/>
      <c r="Q2397" s="82"/>
      <c r="R2397" s="82"/>
      <c r="S2397" s="82"/>
      <c r="T2397" s="82"/>
      <c r="U2397" s="82"/>
      <c r="V2397" s="82"/>
      <c r="W2397" s="82"/>
      <c r="X2397" s="82"/>
      <c r="Y2397" s="82"/>
      <c r="Z2397" s="82"/>
      <c r="AA2397" s="82"/>
      <c r="AB2397" s="82"/>
      <c r="AC2397" s="82"/>
      <c r="AD2397" s="82"/>
      <c r="AE2397" s="82"/>
      <c r="AF2397" s="82"/>
      <c r="AG2397" s="82"/>
      <c r="AH2397" s="82"/>
      <c r="AI2397" s="82"/>
      <c r="AJ2397" s="82"/>
      <c r="AK2397" s="82"/>
      <c r="AL2397" s="82"/>
      <c r="AM2397" s="82"/>
      <c r="AN2397" s="82"/>
      <c r="AO2397" s="82"/>
      <c r="AP2397" s="82"/>
      <c r="AQ2397" s="82"/>
      <c r="AR2397" s="82"/>
      <c r="AS2397" s="82"/>
      <c r="AT2397" s="82"/>
      <c r="AU2397" s="82"/>
    </row>
    <row r="2398" spans="1:47" s="47" customFormat="1">
      <c r="A2398" s="76"/>
      <c r="O2398" s="82"/>
      <c r="P2398" s="82"/>
      <c r="Q2398" s="82"/>
      <c r="R2398" s="82"/>
      <c r="S2398" s="82"/>
      <c r="T2398" s="82"/>
      <c r="U2398" s="82"/>
      <c r="V2398" s="82"/>
      <c r="W2398" s="82"/>
      <c r="X2398" s="82"/>
      <c r="Y2398" s="82"/>
      <c r="Z2398" s="82"/>
      <c r="AA2398" s="82"/>
      <c r="AB2398" s="82"/>
      <c r="AC2398" s="82"/>
      <c r="AD2398" s="82"/>
      <c r="AE2398" s="82"/>
      <c r="AF2398" s="82"/>
      <c r="AG2398" s="82"/>
      <c r="AH2398" s="82"/>
      <c r="AI2398" s="82"/>
      <c r="AJ2398" s="82"/>
      <c r="AK2398" s="82"/>
      <c r="AL2398" s="82"/>
      <c r="AM2398" s="82"/>
      <c r="AN2398" s="82"/>
      <c r="AO2398" s="82"/>
      <c r="AP2398" s="82"/>
      <c r="AQ2398" s="82"/>
      <c r="AR2398" s="82"/>
      <c r="AS2398" s="82"/>
      <c r="AT2398" s="82"/>
      <c r="AU2398" s="82"/>
    </row>
    <row r="2399" spans="1:47" s="47" customFormat="1">
      <c r="A2399" s="76"/>
      <c r="O2399" s="82"/>
      <c r="P2399" s="82"/>
      <c r="Q2399" s="82"/>
      <c r="R2399" s="82"/>
      <c r="S2399" s="82"/>
      <c r="T2399" s="82"/>
      <c r="U2399" s="82"/>
      <c r="V2399" s="82"/>
      <c r="W2399" s="82"/>
      <c r="X2399" s="82"/>
      <c r="Y2399" s="82"/>
      <c r="Z2399" s="82"/>
      <c r="AA2399" s="82"/>
      <c r="AB2399" s="82"/>
      <c r="AC2399" s="82"/>
      <c r="AD2399" s="82"/>
      <c r="AE2399" s="82"/>
      <c r="AF2399" s="82"/>
      <c r="AG2399" s="82"/>
      <c r="AH2399" s="82"/>
      <c r="AI2399" s="82"/>
      <c r="AJ2399" s="82"/>
      <c r="AK2399" s="82"/>
      <c r="AL2399" s="82"/>
      <c r="AM2399" s="82"/>
      <c r="AN2399" s="82"/>
      <c r="AO2399" s="82"/>
      <c r="AP2399" s="82"/>
      <c r="AQ2399" s="82"/>
      <c r="AR2399" s="82"/>
      <c r="AS2399" s="82"/>
      <c r="AT2399" s="82"/>
      <c r="AU2399" s="82"/>
    </row>
    <row r="2400" spans="1:47" s="47" customFormat="1">
      <c r="A2400" s="76"/>
      <c r="O2400" s="82"/>
      <c r="P2400" s="82"/>
      <c r="Q2400" s="82"/>
      <c r="R2400" s="82"/>
      <c r="S2400" s="82"/>
      <c r="T2400" s="82"/>
      <c r="U2400" s="82"/>
      <c r="V2400" s="82"/>
      <c r="W2400" s="82"/>
      <c r="X2400" s="82"/>
      <c r="Y2400" s="82"/>
      <c r="Z2400" s="82"/>
      <c r="AA2400" s="82"/>
      <c r="AB2400" s="82"/>
      <c r="AC2400" s="82"/>
      <c r="AD2400" s="82"/>
      <c r="AE2400" s="82"/>
      <c r="AF2400" s="82"/>
      <c r="AG2400" s="82"/>
      <c r="AH2400" s="82"/>
      <c r="AI2400" s="82"/>
      <c r="AJ2400" s="82"/>
      <c r="AK2400" s="82"/>
      <c r="AL2400" s="82"/>
      <c r="AM2400" s="82"/>
      <c r="AN2400" s="82"/>
      <c r="AO2400" s="82"/>
      <c r="AP2400" s="82"/>
      <c r="AQ2400" s="82"/>
      <c r="AR2400" s="82"/>
      <c r="AS2400" s="82"/>
      <c r="AT2400" s="82"/>
      <c r="AU2400" s="82"/>
    </row>
    <row r="2401" spans="1:47" s="47" customFormat="1">
      <c r="A2401" s="76"/>
      <c r="O2401" s="82"/>
      <c r="P2401" s="82"/>
      <c r="Q2401" s="82"/>
      <c r="R2401" s="82"/>
      <c r="S2401" s="82"/>
      <c r="T2401" s="82"/>
      <c r="U2401" s="82"/>
      <c r="V2401" s="82"/>
      <c r="W2401" s="82"/>
      <c r="X2401" s="82"/>
      <c r="Y2401" s="82"/>
      <c r="Z2401" s="82"/>
      <c r="AA2401" s="82"/>
      <c r="AB2401" s="82"/>
      <c r="AC2401" s="82"/>
      <c r="AD2401" s="82"/>
      <c r="AE2401" s="82"/>
      <c r="AF2401" s="82"/>
      <c r="AG2401" s="82"/>
      <c r="AH2401" s="82"/>
      <c r="AI2401" s="82"/>
      <c r="AJ2401" s="82"/>
      <c r="AK2401" s="82"/>
      <c r="AL2401" s="82"/>
      <c r="AM2401" s="82"/>
      <c r="AN2401" s="82"/>
      <c r="AO2401" s="82"/>
      <c r="AP2401" s="82"/>
      <c r="AQ2401" s="82"/>
      <c r="AR2401" s="82"/>
      <c r="AS2401" s="82"/>
      <c r="AT2401" s="82"/>
      <c r="AU2401" s="82"/>
    </row>
    <row r="2402" spans="1:47" s="47" customFormat="1">
      <c r="A2402" s="76"/>
      <c r="O2402" s="82"/>
      <c r="P2402" s="82"/>
      <c r="Q2402" s="82"/>
      <c r="R2402" s="82"/>
      <c r="S2402" s="82"/>
      <c r="T2402" s="82"/>
      <c r="U2402" s="82"/>
      <c r="V2402" s="82"/>
      <c r="W2402" s="82"/>
      <c r="X2402" s="82"/>
      <c r="Y2402" s="82"/>
      <c r="Z2402" s="82"/>
      <c r="AA2402" s="82"/>
      <c r="AB2402" s="82"/>
      <c r="AC2402" s="82"/>
      <c r="AD2402" s="82"/>
      <c r="AE2402" s="82"/>
      <c r="AF2402" s="82"/>
      <c r="AG2402" s="82"/>
      <c r="AH2402" s="82"/>
      <c r="AI2402" s="82"/>
      <c r="AJ2402" s="82"/>
      <c r="AK2402" s="82"/>
      <c r="AL2402" s="82"/>
      <c r="AM2402" s="82"/>
      <c r="AN2402" s="82"/>
      <c r="AO2402" s="82"/>
      <c r="AP2402" s="82"/>
      <c r="AQ2402" s="82"/>
      <c r="AR2402" s="82"/>
      <c r="AS2402" s="82"/>
      <c r="AT2402" s="82"/>
      <c r="AU2402" s="82"/>
    </row>
    <row r="2403" spans="1:47" s="47" customFormat="1">
      <c r="A2403" s="76"/>
      <c r="O2403" s="82"/>
      <c r="P2403" s="82"/>
      <c r="Q2403" s="82"/>
      <c r="R2403" s="82"/>
      <c r="S2403" s="82"/>
      <c r="T2403" s="82"/>
      <c r="U2403" s="82"/>
      <c r="V2403" s="82"/>
      <c r="W2403" s="82"/>
      <c r="X2403" s="82"/>
      <c r="Y2403" s="82"/>
      <c r="Z2403" s="82"/>
      <c r="AA2403" s="82"/>
      <c r="AB2403" s="82"/>
      <c r="AC2403" s="82"/>
      <c r="AD2403" s="82"/>
      <c r="AE2403" s="82"/>
      <c r="AF2403" s="82"/>
      <c r="AG2403" s="82"/>
      <c r="AH2403" s="82"/>
      <c r="AI2403" s="82"/>
      <c r="AJ2403" s="82"/>
      <c r="AK2403" s="82"/>
      <c r="AL2403" s="82"/>
      <c r="AM2403" s="82"/>
      <c r="AN2403" s="82"/>
      <c r="AO2403" s="82"/>
      <c r="AP2403" s="82"/>
      <c r="AQ2403" s="82"/>
      <c r="AR2403" s="82"/>
      <c r="AS2403" s="82"/>
      <c r="AT2403" s="82"/>
      <c r="AU2403" s="82"/>
    </row>
    <row r="2404" spans="1:47" s="47" customFormat="1">
      <c r="A2404" s="76"/>
      <c r="O2404" s="82"/>
      <c r="P2404" s="82"/>
      <c r="Q2404" s="82"/>
      <c r="R2404" s="82"/>
      <c r="S2404" s="82"/>
      <c r="T2404" s="82"/>
      <c r="U2404" s="82"/>
      <c r="V2404" s="82"/>
      <c r="W2404" s="82"/>
      <c r="X2404" s="82"/>
      <c r="Y2404" s="82"/>
      <c r="Z2404" s="82"/>
      <c r="AA2404" s="82"/>
      <c r="AB2404" s="82"/>
      <c r="AC2404" s="82"/>
      <c r="AD2404" s="82"/>
      <c r="AE2404" s="82"/>
      <c r="AF2404" s="82"/>
      <c r="AG2404" s="82"/>
      <c r="AH2404" s="82"/>
      <c r="AI2404" s="82"/>
      <c r="AJ2404" s="82"/>
      <c r="AK2404" s="82"/>
      <c r="AL2404" s="82"/>
      <c r="AM2404" s="82"/>
      <c r="AN2404" s="82"/>
      <c r="AO2404" s="82"/>
      <c r="AP2404" s="82"/>
      <c r="AQ2404" s="82"/>
      <c r="AR2404" s="82"/>
      <c r="AS2404" s="82"/>
      <c r="AT2404" s="82"/>
      <c r="AU2404" s="82"/>
    </row>
    <row r="2405" spans="1:47" s="47" customFormat="1">
      <c r="A2405" s="76"/>
      <c r="O2405" s="82"/>
      <c r="P2405" s="82"/>
      <c r="Q2405" s="82"/>
      <c r="R2405" s="82"/>
      <c r="S2405" s="82"/>
      <c r="T2405" s="82"/>
      <c r="U2405" s="82"/>
      <c r="V2405" s="82"/>
      <c r="W2405" s="82"/>
      <c r="X2405" s="82"/>
      <c r="Y2405" s="82"/>
      <c r="Z2405" s="82"/>
      <c r="AA2405" s="82"/>
      <c r="AB2405" s="82"/>
      <c r="AC2405" s="82"/>
      <c r="AD2405" s="82"/>
      <c r="AE2405" s="82"/>
      <c r="AF2405" s="82"/>
      <c r="AG2405" s="82"/>
      <c r="AH2405" s="82"/>
      <c r="AI2405" s="82"/>
      <c r="AJ2405" s="82"/>
      <c r="AK2405" s="82"/>
      <c r="AL2405" s="82"/>
      <c r="AM2405" s="82"/>
      <c r="AN2405" s="82"/>
      <c r="AO2405" s="82"/>
      <c r="AP2405" s="82"/>
      <c r="AQ2405" s="82"/>
      <c r="AR2405" s="82"/>
      <c r="AS2405" s="82"/>
      <c r="AT2405" s="82"/>
      <c r="AU2405" s="82"/>
    </row>
    <row r="2406" spans="1:47" s="47" customFormat="1">
      <c r="A2406" s="76"/>
      <c r="O2406" s="82"/>
      <c r="P2406" s="82"/>
      <c r="Q2406" s="82"/>
      <c r="R2406" s="82"/>
      <c r="S2406" s="82"/>
      <c r="T2406" s="82"/>
      <c r="U2406" s="82"/>
      <c r="V2406" s="82"/>
      <c r="W2406" s="82"/>
      <c r="X2406" s="82"/>
      <c r="Y2406" s="82"/>
      <c r="Z2406" s="82"/>
      <c r="AA2406" s="82"/>
      <c r="AB2406" s="82"/>
      <c r="AC2406" s="82"/>
      <c r="AD2406" s="82"/>
      <c r="AE2406" s="82"/>
      <c r="AF2406" s="82"/>
      <c r="AG2406" s="82"/>
      <c r="AH2406" s="82"/>
      <c r="AI2406" s="82"/>
      <c r="AJ2406" s="82"/>
      <c r="AK2406" s="82"/>
      <c r="AL2406" s="82"/>
      <c r="AM2406" s="82"/>
      <c r="AN2406" s="82"/>
      <c r="AO2406" s="82"/>
      <c r="AP2406" s="82"/>
      <c r="AQ2406" s="82"/>
      <c r="AR2406" s="82"/>
      <c r="AS2406" s="82"/>
      <c r="AT2406" s="82"/>
      <c r="AU2406" s="82"/>
    </row>
    <row r="2407" spans="1:47" s="47" customFormat="1">
      <c r="A2407" s="76"/>
      <c r="O2407" s="82"/>
      <c r="P2407" s="82"/>
      <c r="Q2407" s="82"/>
      <c r="R2407" s="82"/>
      <c r="S2407" s="82"/>
      <c r="T2407" s="82"/>
      <c r="U2407" s="82"/>
      <c r="V2407" s="82"/>
      <c r="W2407" s="82"/>
      <c r="X2407" s="82"/>
      <c r="Y2407" s="82"/>
      <c r="Z2407" s="82"/>
      <c r="AA2407" s="82"/>
      <c r="AB2407" s="82"/>
      <c r="AC2407" s="82"/>
      <c r="AD2407" s="82"/>
      <c r="AE2407" s="82"/>
      <c r="AF2407" s="82"/>
      <c r="AG2407" s="82"/>
      <c r="AH2407" s="82"/>
      <c r="AI2407" s="82"/>
      <c r="AJ2407" s="82"/>
      <c r="AK2407" s="82"/>
      <c r="AL2407" s="82"/>
      <c r="AM2407" s="82"/>
      <c r="AN2407" s="82"/>
      <c r="AO2407" s="82"/>
      <c r="AP2407" s="82"/>
      <c r="AQ2407" s="82"/>
      <c r="AR2407" s="82"/>
      <c r="AS2407" s="82"/>
      <c r="AT2407" s="82"/>
      <c r="AU2407" s="82"/>
    </row>
    <row r="2408" spans="1:47" s="47" customFormat="1">
      <c r="A2408" s="76"/>
      <c r="O2408" s="82"/>
      <c r="P2408" s="82"/>
      <c r="Q2408" s="82"/>
      <c r="R2408" s="82"/>
      <c r="S2408" s="82"/>
      <c r="T2408" s="82"/>
      <c r="U2408" s="82"/>
      <c r="V2408" s="82"/>
      <c r="W2408" s="82"/>
      <c r="X2408" s="82"/>
      <c r="Y2408" s="82"/>
      <c r="Z2408" s="82"/>
      <c r="AA2408" s="82"/>
      <c r="AB2408" s="82"/>
      <c r="AC2408" s="82"/>
      <c r="AD2408" s="82"/>
      <c r="AE2408" s="82"/>
      <c r="AF2408" s="82"/>
      <c r="AG2408" s="82"/>
      <c r="AH2408" s="82"/>
      <c r="AI2408" s="82"/>
      <c r="AJ2408" s="82"/>
      <c r="AK2408" s="82"/>
      <c r="AL2408" s="82"/>
      <c r="AM2408" s="82"/>
      <c r="AN2408" s="82"/>
      <c r="AO2408" s="82"/>
      <c r="AP2408" s="82"/>
      <c r="AQ2408" s="82"/>
      <c r="AR2408" s="82"/>
      <c r="AS2408" s="82"/>
      <c r="AT2408" s="82"/>
      <c r="AU2408" s="82"/>
    </row>
    <row r="2409" spans="1:47" s="47" customFormat="1">
      <c r="A2409" s="76"/>
      <c r="O2409" s="82"/>
      <c r="P2409" s="82"/>
      <c r="Q2409" s="82"/>
      <c r="R2409" s="82"/>
      <c r="S2409" s="82"/>
      <c r="T2409" s="82"/>
      <c r="U2409" s="82"/>
      <c r="V2409" s="82"/>
      <c r="W2409" s="82"/>
      <c r="X2409" s="82"/>
      <c r="Y2409" s="82"/>
      <c r="Z2409" s="82"/>
      <c r="AA2409" s="82"/>
      <c r="AB2409" s="82"/>
      <c r="AC2409" s="82"/>
      <c r="AD2409" s="82"/>
      <c r="AE2409" s="82"/>
      <c r="AF2409" s="82"/>
      <c r="AG2409" s="82"/>
      <c r="AH2409" s="82"/>
      <c r="AI2409" s="82"/>
      <c r="AJ2409" s="82"/>
      <c r="AK2409" s="82"/>
      <c r="AL2409" s="82"/>
      <c r="AM2409" s="82"/>
      <c r="AN2409" s="82"/>
      <c r="AO2409" s="82"/>
      <c r="AP2409" s="82"/>
      <c r="AQ2409" s="82"/>
      <c r="AR2409" s="82"/>
      <c r="AS2409" s="82"/>
      <c r="AT2409" s="82"/>
      <c r="AU2409" s="82"/>
    </row>
    <row r="2410" spans="1:47" s="47" customFormat="1">
      <c r="A2410" s="76"/>
      <c r="O2410" s="82"/>
      <c r="P2410" s="82"/>
      <c r="Q2410" s="82"/>
      <c r="R2410" s="82"/>
      <c r="S2410" s="82"/>
      <c r="T2410" s="82"/>
      <c r="U2410" s="82"/>
      <c r="V2410" s="82"/>
      <c r="W2410" s="82"/>
      <c r="X2410" s="82"/>
      <c r="Y2410" s="82"/>
      <c r="Z2410" s="82"/>
      <c r="AA2410" s="82"/>
      <c r="AB2410" s="82"/>
      <c r="AC2410" s="82"/>
      <c r="AD2410" s="82"/>
      <c r="AE2410" s="82"/>
      <c r="AF2410" s="82"/>
      <c r="AG2410" s="82"/>
      <c r="AH2410" s="82"/>
      <c r="AI2410" s="82"/>
      <c r="AJ2410" s="82"/>
      <c r="AK2410" s="82"/>
      <c r="AL2410" s="82"/>
      <c r="AM2410" s="82"/>
      <c r="AN2410" s="82"/>
      <c r="AO2410" s="82"/>
      <c r="AP2410" s="82"/>
      <c r="AQ2410" s="82"/>
      <c r="AR2410" s="82"/>
      <c r="AS2410" s="82"/>
      <c r="AT2410" s="82"/>
      <c r="AU2410" s="82"/>
    </row>
    <row r="2411" spans="1:47" s="47" customFormat="1">
      <c r="A2411" s="76"/>
      <c r="O2411" s="82"/>
      <c r="P2411" s="82"/>
      <c r="Q2411" s="82"/>
      <c r="R2411" s="82"/>
      <c r="S2411" s="82"/>
      <c r="T2411" s="82"/>
      <c r="U2411" s="82"/>
      <c r="V2411" s="82"/>
      <c r="W2411" s="82"/>
      <c r="X2411" s="82"/>
      <c r="Y2411" s="82"/>
      <c r="Z2411" s="82"/>
      <c r="AA2411" s="82"/>
      <c r="AB2411" s="82"/>
      <c r="AC2411" s="82"/>
      <c r="AD2411" s="82"/>
      <c r="AE2411" s="82"/>
      <c r="AF2411" s="82"/>
      <c r="AG2411" s="82"/>
      <c r="AH2411" s="82"/>
      <c r="AI2411" s="82"/>
      <c r="AJ2411" s="82"/>
      <c r="AK2411" s="82"/>
      <c r="AL2411" s="82"/>
      <c r="AM2411" s="82"/>
      <c r="AN2411" s="82"/>
      <c r="AO2411" s="82"/>
      <c r="AP2411" s="82"/>
      <c r="AQ2411" s="82"/>
      <c r="AR2411" s="82"/>
      <c r="AS2411" s="82"/>
      <c r="AT2411" s="82"/>
      <c r="AU2411" s="82"/>
    </row>
    <row r="2412" spans="1:47" s="47" customFormat="1">
      <c r="A2412" s="76"/>
      <c r="O2412" s="82"/>
      <c r="P2412" s="82"/>
      <c r="Q2412" s="82"/>
      <c r="R2412" s="82"/>
      <c r="S2412" s="82"/>
      <c r="T2412" s="82"/>
      <c r="U2412" s="82"/>
      <c r="V2412" s="82"/>
      <c r="W2412" s="82"/>
      <c r="X2412" s="82"/>
      <c r="Y2412" s="82"/>
      <c r="Z2412" s="82"/>
      <c r="AA2412" s="82"/>
      <c r="AB2412" s="82"/>
      <c r="AC2412" s="82"/>
      <c r="AD2412" s="82"/>
      <c r="AE2412" s="82"/>
      <c r="AF2412" s="82"/>
      <c r="AG2412" s="82"/>
      <c r="AH2412" s="82"/>
      <c r="AI2412" s="82"/>
      <c r="AJ2412" s="82"/>
      <c r="AK2412" s="82"/>
      <c r="AL2412" s="82"/>
      <c r="AM2412" s="82"/>
      <c r="AN2412" s="82"/>
      <c r="AO2412" s="82"/>
      <c r="AP2412" s="82"/>
      <c r="AQ2412" s="82"/>
      <c r="AR2412" s="82"/>
      <c r="AS2412" s="82"/>
      <c r="AT2412" s="82"/>
      <c r="AU2412" s="82"/>
    </row>
    <row r="2413" spans="1:47" s="47" customFormat="1">
      <c r="A2413" s="76"/>
      <c r="O2413" s="82"/>
      <c r="P2413" s="82"/>
      <c r="Q2413" s="82"/>
      <c r="R2413" s="82"/>
      <c r="S2413" s="82"/>
      <c r="T2413" s="82"/>
      <c r="U2413" s="82"/>
      <c r="V2413" s="82"/>
      <c r="W2413" s="82"/>
      <c r="X2413" s="82"/>
      <c r="Y2413" s="82"/>
      <c r="Z2413" s="82"/>
      <c r="AA2413" s="82"/>
      <c r="AB2413" s="82"/>
      <c r="AC2413" s="82"/>
      <c r="AD2413" s="82"/>
      <c r="AE2413" s="82"/>
      <c r="AF2413" s="82"/>
      <c r="AG2413" s="82"/>
      <c r="AH2413" s="82"/>
      <c r="AI2413" s="82"/>
      <c r="AJ2413" s="82"/>
      <c r="AK2413" s="82"/>
      <c r="AL2413" s="82"/>
      <c r="AM2413" s="82"/>
      <c r="AN2413" s="82"/>
      <c r="AO2413" s="82"/>
      <c r="AP2413" s="82"/>
      <c r="AQ2413" s="82"/>
      <c r="AR2413" s="82"/>
      <c r="AS2413" s="82"/>
      <c r="AT2413" s="82"/>
      <c r="AU2413" s="82"/>
    </row>
    <row r="2414" spans="1:47" s="47" customFormat="1">
      <c r="A2414" s="76"/>
      <c r="O2414" s="82"/>
      <c r="P2414" s="82"/>
      <c r="Q2414" s="82"/>
      <c r="R2414" s="82"/>
      <c r="S2414" s="82"/>
      <c r="T2414" s="82"/>
      <c r="U2414" s="82"/>
      <c r="V2414" s="82"/>
      <c r="W2414" s="82"/>
      <c r="X2414" s="82"/>
      <c r="Y2414" s="82"/>
      <c r="Z2414" s="82"/>
      <c r="AA2414" s="82"/>
      <c r="AB2414" s="82"/>
      <c r="AC2414" s="82"/>
      <c r="AD2414" s="82"/>
      <c r="AE2414" s="82"/>
      <c r="AF2414" s="82"/>
      <c r="AG2414" s="82"/>
      <c r="AH2414" s="82"/>
      <c r="AI2414" s="82"/>
      <c r="AJ2414" s="82"/>
      <c r="AK2414" s="82"/>
      <c r="AL2414" s="82"/>
      <c r="AM2414" s="82"/>
      <c r="AN2414" s="82"/>
      <c r="AO2414" s="82"/>
      <c r="AP2414" s="82"/>
      <c r="AQ2414" s="82"/>
      <c r="AR2414" s="82"/>
      <c r="AS2414" s="82"/>
      <c r="AT2414" s="82"/>
      <c r="AU2414" s="82"/>
    </row>
    <row r="2415" spans="1:47" s="47" customFormat="1">
      <c r="A2415" s="76"/>
      <c r="O2415" s="82"/>
      <c r="P2415" s="82"/>
      <c r="Q2415" s="82"/>
      <c r="R2415" s="82"/>
      <c r="S2415" s="82"/>
      <c r="T2415" s="82"/>
      <c r="U2415" s="82"/>
      <c r="V2415" s="82"/>
      <c r="W2415" s="82"/>
      <c r="X2415" s="82"/>
      <c r="Y2415" s="82"/>
      <c r="Z2415" s="82"/>
      <c r="AA2415" s="82"/>
      <c r="AB2415" s="82"/>
      <c r="AC2415" s="82"/>
      <c r="AD2415" s="82"/>
      <c r="AE2415" s="82"/>
      <c r="AF2415" s="82"/>
      <c r="AG2415" s="82"/>
      <c r="AH2415" s="82"/>
      <c r="AI2415" s="82"/>
      <c r="AJ2415" s="82"/>
      <c r="AK2415" s="82"/>
      <c r="AL2415" s="82"/>
      <c r="AM2415" s="82"/>
      <c r="AN2415" s="82"/>
      <c r="AO2415" s="82"/>
      <c r="AP2415" s="82"/>
      <c r="AQ2415" s="82"/>
      <c r="AR2415" s="82"/>
      <c r="AS2415" s="82"/>
      <c r="AT2415" s="82"/>
      <c r="AU2415" s="82"/>
    </row>
    <row r="2416" spans="1:47" s="47" customFormat="1">
      <c r="A2416" s="76"/>
      <c r="O2416" s="82"/>
      <c r="P2416" s="82"/>
      <c r="Q2416" s="82"/>
      <c r="R2416" s="82"/>
      <c r="S2416" s="82"/>
      <c r="T2416" s="82"/>
      <c r="U2416" s="82"/>
      <c r="V2416" s="82"/>
      <c r="W2416" s="82"/>
      <c r="X2416" s="82"/>
      <c r="Y2416" s="82"/>
      <c r="Z2416" s="82"/>
      <c r="AA2416" s="82"/>
      <c r="AB2416" s="82"/>
      <c r="AC2416" s="82"/>
      <c r="AD2416" s="82"/>
      <c r="AE2416" s="82"/>
      <c r="AF2416" s="82"/>
      <c r="AG2416" s="82"/>
      <c r="AH2416" s="82"/>
      <c r="AI2416" s="82"/>
      <c r="AJ2416" s="82"/>
      <c r="AK2416" s="82"/>
      <c r="AL2416" s="82"/>
      <c r="AM2416" s="82"/>
      <c r="AN2416" s="82"/>
      <c r="AO2416" s="82"/>
      <c r="AP2416" s="82"/>
      <c r="AQ2416" s="82"/>
      <c r="AR2416" s="82"/>
      <c r="AS2416" s="82"/>
      <c r="AT2416" s="82"/>
      <c r="AU2416" s="82"/>
    </row>
    <row r="2417" spans="1:47" s="47" customFormat="1">
      <c r="A2417" s="76"/>
      <c r="O2417" s="82"/>
      <c r="P2417" s="82"/>
      <c r="Q2417" s="82"/>
      <c r="R2417" s="82"/>
      <c r="S2417" s="82"/>
      <c r="T2417" s="82"/>
      <c r="U2417" s="82"/>
      <c r="V2417" s="82"/>
      <c r="W2417" s="82"/>
      <c r="X2417" s="82"/>
      <c r="Y2417" s="82"/>
      <c r="Z2417" s="82"/>
      <c r="AA2417" s="82"/>
      <c r="AB2417" s="82"/>
      <c r="AC2417" s="82"/>
      <c r="AD2417" s="82"/>
      <c r="AE2417" s="82"/>
      <c r="AF2417" s="82"/>
      <c r="AG2417" s="82"/>
      <c r="AH2417" s="82"/>
      <c r="AI2417" s="82"/>
      <c r="AJ2417" s="82"/>
      <c r="AK2417" s="82"/>
      <c r="AL2417" s="82"/>
      <c r="AM2417" s="82"/>
      <c r="AN2417" s="82"/>
      <c r="AO2417" s="82"/>
      <c r="AP2417" s="82"/>
      <c r="AQ2417" s="82"/>
      <c r="AR2417" s="82"/>
      <c r="AS2417" s="82"/>
      <c r="AT2417" s="82"/>
      <c r="AU2417" s="82"/>
    </row>
    <row r="2418" spans="1:47" s="47" customFormat="1">
      <c r="A2418" s="76"/>
      <c r="O2418" s="82"/>
      <c r="P2418" s="82"/>
      <c r="Q2418" s="82"/>
      <c r="R2418" s="82"/>
      <c r="S2418" s="82"/>
      <c r="T2418" s="82"/>
      <c r="U2418" s="82"/>
      <c r="V2418" s="82"/>
      <c r="W2418" s="82"/>
      <c r="X2418" s="82"/>
      <c r="Y2418" s="82"/>
      <c r="Z2418" s="82"/>
      <c r="AA2418" s="82"/>
      <c r="AB2418" s="82"/>
      <c r="AC2418" s="82"/>
      <c r="AD2418" s="82"/>
      <c r="AE2418" s="82"/>
      <c r="AF2418" s="82"/>
      <c r="AG2418" s="82"/>
      <c r="AH2418" s="82"/>
      <c r="AI2418" s="82"/>
      <c r="AJ2418" s="82"/>
      <c r="AK2418" s="82"/>
      <c r="AL2418" s="82"/>
      <c r="AM2418" s="82"/>
      <c r="AN2418" s="82"/>
      <c r="AO2418" s="82"/>
      <c r="AP2418" s="82"/>
      <c r="AQ2418" s="82"/>
      <c r="AR2418" s="82"/>
      <c r="AS2418" s="82"/>
      <c r="AT2418" s="82"/>
      <c r="AU2418" s="82"/>
    </row>
    <row r="2419" spans="1:47" s="47" customFormat="1">
      <c r="A2419" s="76"/>
      <c r="O2419" s="82"/>
      <c r="P2419" s="82"/>
      <c r="Q2419" s="82"/>
      <c r="R2419" s="82"/>
      <c r="S2419" s="82"/>
      <c r="T2419" s="82"/>
      <c r="U2419" s="82"/>
      <c r="V2419" s="82"/>
      <c r="W2419" s="82"/>
      <c r="X2419" s="82"/>
      <c r="Y2419" s="82"/>
      <c r="Z2419" s="82"/>
      <c r="AA2419" s="82"/>
      <c r="AB2419" s="82"/>
      <c r="AC2419" s="82"/>
      <c r="AD2419" s="82"/>
      <c r="AE2419" s="82"/>
      <c r="AF2419" s="82"/>
      <c r="AG2419" s="82"/>
      <c r="AH2419" s="82"/>
      <c r="AI2419" s="82"/>
      <c r="AJ2419" s="82"/>
      <c r="AK2419" s="82"/>
      <c r="AL2419" s="82"/>
      <c r="AM2419" s="82"/>
      <c r="AN2419" s="82"/>
      <c r="AO2419" s="82"/>
      <c r="AP2419" s="82"/>
      <c r="AQ2419" s="82"/>
      <c r="AR2419" s="82"/>
      <c r="AS2419" s="82"/>
      <c r="AT2419" s="82"/>
      <c r="AU2419" s="82"/>
    </row>
    <row r="2420" spans="1:47" s="47" customFormat="1">
      <c r="A2420" s="76"/>
      <c r="O2420" s="82"/>
      <c r="P2420" s="82"/>
      <c r="Q2420" s="82"/>
      <c r="R2420" s="82"/>
      <c r="S2420" s="82"/>
      <c r="T2420" s="82"/>
      <c r="U2420" s="82"/>
      <c r="V2420" s="82"/>
      <c r="W2420" s="82"/>
      <c r="X2420" s="82"/>
      <c r="Y2420" s="82"/>
      <c r="Z2420" s="82"/>
      <c r="AA2420" s="82"/>
      <c r="AB2420" s="82"/>
      <c r="AC2420" s="82"/>
      <c r="AD2420" s="82"/>
      <c r="AE2420" s="82"/>
      <c r="AF2420" s="82"/>
      <c r="AG2420" s="82"/>
      <c r="AH2420" s="82"/>
      <c r="AI2420" s="82"/>
      <c r="AJ2420" s="82"/>
      <c r="AK2420" s="82"/>
      <c r="AL2420" s="82"/>
      <c r="AM2420" s="82"/>
      <c r="AN2420" s="82"/>
      <c r="AO2420" s="82"/>
      <c r="AP2420" s="82"/>
      <c r="AQ2420" s="82"/>
      <c r="AR2420" s="82"/>
      <c r="AS2420" s="82"/>
      <c r="AT2420" s="82"/>
      <c r="AU2420" s="82"/>
    </row>
    <row r="2421" spans="1:47" s="47" customFormat="1">
      <c r="A2421" s="76"/>
      <c r="O2421" s="82"/>
      <c r="P2421" s="82"/>
      <c r="Q2421" s="82"/>
      <c r="R2421" s="82"/>
      <c r="S2421" s="82"/>
      <c r="T2421" s="82"/>
      <c r="U2421" s="82"/>
      <c r="V2421" s="82"/>
      <c r="W2421" s="82"/>
      <c r="X2421" s="82"/>
      <c r="Y2421" s="82"/>
      <c r="Z2421" s="82"/>
      <c r="AA2421" s="82"/>
      <c r="AB2421" s="82"/>
      <c r="AC2421" s="82"/>
      <c r="AD2421" s="82"/>
      <c r="AE2421" s="82"/>
      <c r="AF2421" s="82"/>
      <c r="AG2421" s="82"/>
      <c r="AH2421" s="82"/>
      <c r="AI2421" s="82"/>
      <c r="AJ2421" s="82"/>
      <c r="AK2421" s="82"/>
      <c r="AL2421" s="82"/>
      <c r="AM2421" s="82"/>
      <c r="AN2421" s="82"/>
      <c r="AO2421" s="82"/>
      <c r="AP2421" s="82"/>
      <c r="AQ2421" s="82"/>
      <c r="AR2421" s="82"/>
      <c r="AS2421" s="82"/>
      <c r="AT2421" s="82"/>
      <c r="AU2421" s="82"/>
    </row>
    <row r="2422" spans="1:47" s="47" customFormat="1">
      <c r="A2422" s="76"/>
      <c r="O2422" s="82"/>
      <c r="P2422" s="82"/>
      <c r="Q2422" s="82"/>
      <c r="R2422" s="82"/>
      <c r="S2422" s="82"/>
      <c r="T2422" s="82"/>
      <c r="U2422" s="82"/>
      <c r="V2422" s="82"/>
      <c r="W2422" s="82"/>
      <c r="X2422" s="82"/>
      <c r="Y2422" s="82"/>
      <c r="Z2422" s="82"/>
      <c r="AA2422" s="82"/>
      <c r="AB2422" s="82"/>
      <c r="AC2422" s="82"/>
      <c r="AD2422" s="82"/>
      <c r="AE2422" s="82"/>
      <c r="AF2422" s="82"/>
      <c r="AG2422" s="82"/>
      <c r="AH2422" s="82"/>
      <c r="AI2422" s="82"/>
      <c r="AJ2422" s="82"/>
      <c r="AK2422" s="82"/>
      <c r="AL2422" s="82"/>
      <c r="AM2422" s="82"/>
      <c r="AN2422" s="82"/>
      <c r="AO2422" s="82"/>
      <c r="AP2422" s="82"/>
      <c r="AQ2422" s="82"/>
      <c r="AR2422" s="82"/>
      <c r="AS2422" s="82"/>
      <c r="AT2422" s="82"/>
      <c r="AU2422" s="82"/>
    </row>
    <row r="2423" spans="1:47" s="47" customFormat="1">
      <c r="A2423" s="76"/>
      <c r="O2423" s="82"/>
      <c r="P2423" s="82"/>
      <c r="Q2423" s="82"/>
      <c r="R2423" s="82"/>
      <c r="S2423" s="82"/>
      <c r="T2423" s="82"/>
      <c r="U2423" s="82"/>
      <c r="V2423" s="82"/>
      <c r="W2423" s="82"/>
      <c r="X2423" s="82"/>
      <c r="Y2423" s="82"/>
      <c r="Z2423" s="82"/>
      <c r="AA2423" s="82"/>
      <c r="AB2423" s="82"/>
      <c r="AC2423" s="82"/>
      <c r="AD2423" s="82"/>
      <c r="AE2423" s="82"/>
      <c r="AF2423" s="82"/>
      <c r="AG2423" s="82"/>
      <c r="AH2423" s="82"/>
      <c r="AI2423" s="82"/>
      <c r="AJ2423" s="82"/>
      <c r="AK2423" s="82"/>
      <c r="AL2423" s="82"/>
      <c r="AM2423" s="82"/>
      <c r="AN2423" s="82"/>
      <c r="AO2423" s="82"/>
      <c r="AP2423" s="82"/>
      <c r="AQ2423" s="82"/>
      <c r="AR2423" s="82"/>
      <c r="AS2423" s="82"/>
      <c r="AT2423" s="82"/>
      <c r="AU2423" s="82"/>
    </row>
    <row r="2424" spans="1:47" s="47" customFormat="1">
      <c r="A2424" s="76"/>
      <c r="O2424" s="82"/>
      <c r="P2424" s="82"/>
      <c r="Q2424" s="82"/>
      <c r="R2424" s="82"/>
      <c r="S2424" s="82"/>
      <c r="T2424" s="82"/>
      <c r="U2424" s="82"/>
      <c r="V2424" s="82"/>
      <c r="W2424" s="82"/>
      <c r="X2424" s="82"/>
      <c r="Y2424" s="82"/>
      <c r="Z2424" s="82"/>
      <c r="AA2424" s="82"/>
      <c r="AB2424" s="82"/>
      <c r="AC2424" s="82"/>
      <c r="AD2424" s="82"/>
      <c r="AE2424" s="82"/>
      <c r="AF2424" s="82"/>
      <c r="AG2424" s="82"/>
      <c r="AH2424" s="82"/>
      <c r="AI2424" s="82"/>
      <c r="AJ2424" s="82"/>
      <c r="AK2424" s="82"/>
      <c r="AL2424" s="82"/>
      <c r="AM2424" s="82"/>
      <c r="AN2424" s="82"/>
      <c r="AO2424" s="82"/>
      <c r="AP2424" s="82"/>
      <c r="AQ2424" s="82"/>
      <c r="AR2424" s="82"/>
      <c r="AS2424" s="82"/>
      <c r="AT2424" s="82"/>
      <c r="AU2424" s="82"/>
    </row>
    <row r="2425" spans="1:47" s="47" customFormat="1">
      <c r="A2425" s="76"/>
      <c r="O2425" s="82"/>
      <c r="P2425" s="82"/>
      <c r="Q2425" s="82"/>
      <c r="R2425" s="82"/>
      <c r="S2425" s="82"/>
      <c r="T2425" s="82"/>
      <c r="U2425" s="82"/>
      <c r="V2425" s="82"/>
      <c r="W2425" s="82"/>
      <c r="X2425" s="82"/>
      <c r="Y2425" s="82"/>
      <c r="Z2425" s="82"/>
      <c r="AA2425" s="82"/>
      <c r="AB2425" s="82"/>
      <c r="AC2425" s="82"/>
      <c r="AD2425" s="82"/>
      <c r="AE2425" s="82"/>
      <c r="AF2425" s="82"/>
      <c r="AG2425" s="82"/>
      <c r="AH2425" s="82"/>
      <c r="AI2425" s="82"/>
      <c r="AJ2425" s="82"/>
      <c r="AK2425" s="82"/>
      <c r="AL2425" s="82"/>
      <c r="AM2425" s="82"/>
      <c r="AN2425" s="82"/>
      <c r="AO2425" s="82"/>
      <c r="AP2425" s="82"/>
      <c r="AQ2425" s="82"/>
      <c r="AR2425" s="82"/>
      <c r="AS2425" s="82"/>
      <c r="AT2425" s="82"/>
      <c r="AU2425" s="82"/>
    </row>
    <row r="2426" spans="1:47" s="47" customFormat="1">
      <c r="A2426" s="76"/>
      <c r="O2426" s="82"/>
      <c r="P2426" s="82"/>
      <c r="Q2426" s="82"/>
      <c r="R2426" s="82"/>
      <c r="S2426" s="82"/>
      <c r="T2426" s="82"/>
      <c r="U2426" s="82"/>
      <c r="V2426" s="82"/>
      <c r="W2426" s="82"/>
      <c r="X2426" s="82"/>
      <c r="Y2426" s="82"/>
      <c r="Z2426" s="82"/>
      <c r="AA2426" s="82"/>
      <c r="AB2426" s="82"/>
      <c r="AC2426" s="82"/>
      <c r="AD2426" s="82"/>
      <c r="AE2426" s="82"/>
      <c r="AF2426" s="82"/>
      <c r="AG2426" s="82"/>
      <c r="AH2426" s="82"/>
      <c r="AI2426" s="82"/>
      <c r="AJ2426" s="82"/>
      <c r="AK2426" s="82"/>
      <c r="AL2426" s="82"/>
      <c r="AM2426" s="82"/>
      <c r="AN2426" s="82"/>
      <c r="AO2426" s="82"/>
      <c r="AP2426" s="82"/>
      <c r="AQ2426" s="82"/>
      <c r="AR2426" s="82"/>
      <c r="AS2426" s="82"/>
      <c r="AT2426" s="82"/>
      <c r="AU2426" s="82"/>
    </row>
    <row r="2427" spans="1:47" s="47" customFormat="1">
      <c r="A2427" s="76"/>
      <c r="O2427" s="82"/>
      <c r="P2427" s="82"/>
      <c r="Q2427" s="82"/>
      <c r="R2427" s="82"/>
      <c r="S2427" s="82"/>
      <c r="T2427" s="82"/>
      <c r="U2427" s="82"/>
      <c r="V2427" s="82"/>
      <c r="W2427" s="82"/>
      <c r="X2427" s="82"/>
      <c r="Y2427" s="82"/>
      <c r="Z2427" s="82"/>
      <c r="AA2427" s="82"/>
      <c r="AB2427" s="82"/>
      <c r="AC2427" s="82"/>
      <c r="AD2427" s="82"/>
      <c r="AE2427" s="82"/>
      <c r="AF2427" s="82"/>
      <c r="AG2427" s="82"/>
      <c r="AH2427" s="82"/>
      <c r="AI2427" s="82"/>
      <c r="AJ2427" s="82"/>
      <c r="AK2427" s="82"/>
      <c r="AL2427" s="82"/>
      <c r="AM2427" s="82"/>
      <c r="AN2427" s="82"/>
      <c r="AO2427" s="82"/>
      <c r="AP2427" s="82"/>
      <c r="AQ2427" s="82"/>
      <c r="AR2427" s="82"/>
      <c r="AS2427" s="82"/>
      <c r="AT2427" s="82"/>
      <c r="AU2427" s="82"/>
    </row>
    <row r="2428" spans="1:47" s="47" customFormat="1">
      <c r="A2428" s="76"/>
      <c r="O2428" s="82"/>
      <c r="P2428" s="82"/>
      <c r="Q2428" s="82"/>
      <c r="R2428" s="82"/>
      <c r="S2428" s="82"/>
      <c r="T2428" s="82"/>
      <c r="U2428" s="82"/>
      <c r="V2428" s="82"/>
      <c r="W2428" s="82"/>
      <c r="X2428" s="82"/>
      <c r="Y2428" s="82"/>
      <c r="Z2428" s="82"/>
      <c r="AA2428" s="82"/>
      <c r="AB2428" s="82"/>
      <c r="AC2428" s="82"/>
      <c r="AD2428" s="82"/>
      <c r="AE2428" s="82"/>
      <c r="AF2428" s="82"/>
      <c r="AG2428" s="82"/>
      <c r="AH2428" s="82"/>
      <c r="AI2428" s="82"/>
      <c r="AJ2428" s="82"/>
      <c r="AK2428" s="82"/>
      <c r="AL2428" s="82"/>
      <c r="AM2428" s="82"/>
      <c r="AN2428" s="82"/>
      <c r="AO2428" s="82"/>
      <c r="AP2428" s="82"/>
      <c r="AQ2428" s="82"/>
      <c r="AR2428" s="82"/>
      <c r="AS2428" s="82"/>
      <c r="AT2428" s="82"/>
      <c r="AU2428" s="82"/>
    </row>
    <row r="2429" spans="1:47" s="47" customFormat="1">
      <c r="A2429" s="76"/>
      <c r="O2429" s="82"/>
      <c r="P2429" s="82"/>
      <c r="Q2429" s="82"/>
      <c r="R2429" s="82"/>
      <c r="S2429" s="82"/>
      <c r="T2429" s="82"/>
      <c r="U2429" s="82"/>
      <c r="V2429" s="82"/>
      <c r="W2429" s="82"/>
      <c r="X2429" s="82"/>
      <c r="Y2429" s="82"/>
      <c r="Z2429" s="82"/>
      <c r="AA2429" s="82"/>
      <c r="AB2429" s="82"/>
      <c r="AC2429" s="82"/>
      <c r="AD2429" s="82"/>
      <c r="AE2429" s="82"/>
      <c r="AF2429" s="82"/>
      <c r="AG2429" s="82"/>
      <c r="AH2429" s="82"/>
      <c r="AI2429" s="82"/>
      <c r="AJ2429" s="82"/>
      <c r="AK2429" s="82"/>
      <c r="AL2429" s="82"/>
      <c r="AM2429" s="82"/>
      <c r="AN2429" s="82"/>
      <c r="AO2429" s="82"/>
      <c r="AP2429" s="82"/>
      <c r="AQ2429" s="82"/>
      <c r="AR2429" s="82"/>
      <c r="AS2429" s="82"/>
      <c r="AT2429" s="82"/>
      <c r="AU2429" s="82"/>
    </row>
    <row r="2430" spans="1:47" s="47" customFormat="1">
      <c r="A2430" s="76"/>
      <c r="O2430" s="82"/>
      <c r="P2430" s="82"/>
      <c r="Q2430" s="82"/>
      <c r="R2430" s="82"/>
      <c r="S2430" s="82"/>
      <c r="T2430" s="82"/>
      <c r="U2430" s="82"/>
      <c r="V2430" s="82"/>
      <c r="W2430" s="82"/>
      <c r="X2430" s="82"/>
      <c r="Y2430" s="82"/>
      <c r="Z2430" s="82"/>
      <c r="AA2430" s="82"/>
      <c r="AB2430" s="82"/>
      <c r="AC2430" s="82"/>
      <c r="AD2430" s="82"/>
      <c r="AE2430" s="82"/>
      <c r="AF2430" s="82"/>
      <c r="AG2430" s="82"/>
      <c r="AH2430" s="82"/>
      <c r="AI2430" s="82"/>
      <c r="AJ2430" s="82"/>
      <c r="AK2430" s="82"/>
      <c r="AL2430" s="82"/>
      <c r="AM2430" s="82"/>
      <c r="AN2430" s="82"/>
      <c r="AO2430" s="82"/>
      <c r="AP2430" s="82"/>
      <c r="AQ2430" s="82"/>
      <c r="AR2430" s="82"/>
      <c r="AS2430" s="82"/>
      <c r="AT2430" s="82"/>
      <c r="AU2430" s="82"/>
    </row>
    <row r="2431" spans="1:47" s="47" customFormat="1">
      <c r="A2431" s="76"/>
      <c r="O2431" s="82"/>
      <c r="P2431" s="82"/>
      <c r="Q2431" s="82"/>
      <c r="R2431" s="82"/>
      <c r="S2431" s="82"/>
      <c r="T2431" s="82"/>
      <c r="U2431" s="82"/>
      <c r="V2431" s="82"/>
      <c r="W2431" s="82"/>
      <c r="X2431" s="82"/>
      <c r="Y2431" s="82"/>
      <c r="Z2431" s="82"/>
      <c r="AA2431" s="82"/>
      <c r="AB2431" s="82"/>
      <c r="AC2431" s="82"/>
      <c r="AD2431" s="82"/>
      <c r="AE2431" s="82"/>
      <c r="AF2431" s="82"/>
      <c r="AG2431" s="82"/>
      <c r="AH2431" s="82"/>
      <c r="AI2431" s="82"/>
      <c r="AJ2431" s="82"/>
      <c r="AK2431" s="82"/>
      <c r="AL2431" s="82"/>
      <c r="AM2431" s="82"/>
      <c r="AN2431" s="82"/>
      <c r="AO2431" s="82"/>
      <c r="AP2431" s="82"/>
      <c r="AQ2431" s="82"/>
      <c r="AR2431" s="82"/>
      <c r="AS2431" s="82"/>
      <c r="AT2431" s="82"/>
      <c r="AU2431" s="82"/>
    </row>
    <row r="2432" spans="1:47" s="47" customFormat="1">
      <c r="A2432" s="76"/>
      <c r="O2432" s="82"/>
      <c r="P2432" s="82"/>
      <c r="Q2432" s="82"/>
      <c r="R2432" s="82"/>
      <c r="S2432" s="82"/>
      <c r="T2432" s="82"/>
      <c r="U2432" s="82"/>
      <c r="V2432" s="82"/>
      <c r="W2432" s="82"/>
      <c r="X2432" s="82"/>
      <c r="Y2432" s="82"/>
      <c r="Z2432" s="82"/>
      <c r="AA2432" s="82"/>
      <c r="AB2432" s="82"/>
      <c r="AC2432" s="82"/>
      <c r="AD2432" s="82"/>
      <c r="AE2432" s="82"/>
      <c r="AF2432" s="82"/>
      <c r="AG2432" s="82"/>
      <c r="AH2432" s="82"/>
      <c r="AI2432" s="82"/>
      <c r="AJ2432" s="82"/>
      <c r="AK2432" s="82"/>
      <c r="AL2432" s="82"/>
      <c r="AM2432" s="82"/>
      <c r="AN2432" s="82"/>
      <c r="AO2432" s="82"/>
      <c r="AP2432" s="82"/>
      <c r="AQ2432" s="82"/>
      <c r="AR2432" s="82"/>
      <c r="AS2432" s="82"/>
      <c r="AT2432" s="82"/>
      <c r="AU2432" s="82"/>
    </row>
    <row r="2433" spans="1:47" s="47" customFormat="1">
      <c r="A2433" s="76"/>
      <c r="O2433" s="82"/>
      <c r="P2433" s="82"/>
      <c r="Q2433" s="82"/>
      <c r="R2433" s="82"/>
      <c r="S2433" s="82"/>
      <c r="T2433" s="82"/>
      <c r="U2433" s="82"/>
      <c r="V2433" s="82"/>
      <c r="W2433" s="82"/>
      <c r="X2433" s="82"/>
      <c r="Y2433" s="82"/>
      <c r="Z2433" s="82"/>
      <c r="AA2433" s="82"/>
      <c r="AB2433" s="82"/>
      <c r="AC2433" s="82"/>
      <c r="AD2433" s="82"/>
      <c r="AE2433" s="82"/>
      <c r="AF2433" s="82"/>
      <c r="AG2433" s="82"/>
      <c r="AH2433" s="82"/>
      <c r="AI2433" s="82"/>
      <c r="AJ2433" s="82"/>
      <c r="AK2433" s="82"/>
      <c r="AL2433" s="82"/>
      <c r="AM2433" s="82"/>
      <c r="AN2433" s="82"/>
      <c r="AO2433" s="82"/>
      <c r="AP2433" s="82"/>
      <c r="AQ2433" s="82"/>
      <c r="AR2433" s="82"/>
      <c r="AS2433" s="82"/>
      <c r="AT2433" s="82"/>
      <c r="AU2433" s="82"/>
    </row>
    <row r="2434" spans="1:47" s="47" customFormat="1">
      <c r="A2434" s="76"/>
      <c r="O2434" s="82"/>
      <c r="P2434" s="82"/>
      <c r="Q2434" s="82"/>
      <c r="R2434" s="82"/>
      <c r="S2434" s="82"/>
      <c r="T2434" s="82"/>
      <c r="U2434" s="82"/>
      <c r="V2434" s="82"/>
      <c r="W2434" s="82"/>
      <c r="X2434" s="82"/>
      <c r="Y2434" s="82"/>
      <c r="Z2434" s="82"/>
      <c r="AA2434" s="82"/>
      <c r="AB2434" s="82"/>
      <c r="AC2434" s="82"/>
      <c r="AD2434" s="82"/>
      <c r="AE2434" s="82"/>
      <c r="AF2434" s="82"/>
      <c r="AG2434" s="82"/>
      <c r="AH2434" s="82"/>
      <c r="AI2434" s="82"/>
      <c r="AJ2434" s="82"/>
      <c r="AK2434" s="82"/>
      <c r="AL2434" s="82"/>
      <c r="AM2434" s="82"/>
      <c r="AN2434" s="82"/>
      <c r="AO2434" s="82"/>
      <c r="AP2434" s="82"/>
      <c r="AQ2434" s="82"/>
      <c r="AR2434" s="82"/>
      <c r="AS2434" s="82"/>
      <c r="AT2434" s="82"/>
      <c r="AU2434" s="82"/>
    </row>
    <row r="2435" spans="1:47" s="47" customFormat="1">
      <c r="A2435" s="76"/>
      <c r="O2435" s="82"/>
      <c r="P2435" s="82"/>
      <c r="Q2435" s="82"/>
      <c r="R2435" s="82"/>
      <c r="S2435" s="82"/>
      <c r="T2435" s="82"/>
      <c r="U2435" s="82"/>
      <c r="V2435" s="82"/>
      <c r="W2435" s="82"/>
      <c r="X2435" s="82"/>
      <c r="Y2435" s="82"/>
      <c r="Z2435" s="82"/>
      <c r="AA2435" s="82"/>
      <c r="AB2435" s="82"/>
      <c r="AC2435" s="82"/>
      <c r="AD2435" s="82"/>
      <c r="AE2435" s="82"/>
      <c r="AF2435" s="82"/>
      <c r="AG2435" s="82"/>
      <c r="AH2435" s="82"/>
      <c r="AI2435" s="82"/>
      <c r="AJ2435" s="82"/>
      <c r="AK2435" s="82"/>
      <c r="AL2435" s="82"/>
      <c r="AM2435" s="82"/>
      <c r="AN2435" s="82"/>
      <c r="AO2435" s="82"/>
      <c r="AP2435" s="82"/>
      <c r="AQ2435" s="82"/>
      <c r="AR2435" s="82"/>
      <c r="AS2435" s="82"/>
      <c r="AT2435" s="82"/>
      <c r="AU2435" s="82"/>
    </row>
    <row r="2436" spans="1:47" s="47" customFormat="1">
      <c r="A2436" s="76"/>
      <c r="O2436" s="82"/>
      <c r="P2436" s="82"/>
      <c r="Q2436" s="82"/>
      <c r="R2436" s="82"/>
      <c r="S2436" s="82"/>
      <c r="T2436" s="82"/>
      <c r="U2436" s="82"/>
      <c r="V2436" s="82"/>
      <c r="W2436" s="82"/>
      <c r="X2436" s="82"/>
      <c r="Y2436" s="82"/>
      <c r="Z2436" s="82"/>
      <c r="AA2436" s="82"/>
      <c r="AB2436" s="82"/>
      <c r="AC2436" s="82"/>
      <c r="AD2436" s="82"/>
      <c r="AE2436" s="82"/>
      <c r="AF2436" s="82"/>
      <c r="AG2436" s="82"/>
      <c r="AH2436" s="82"/>
      <c r="AI2436" s="82"/>
      <c r="AJ2436" s="82"/>
      <c r="AK2436" s="82"/>
      <c r="AL2436" s="82"/>
      <c r="AM2436" s="82"/>
      <c r="AN2436" s="82"/>
      <c r="AO2436" s="82"/>
      <c r="AP2436" s="82"/>
      <c r="AQ2436" s="82"/>
      <c r="AR2436" s="82"/>
      <c r="AS2436" s="82"/>
      <c r="AT2436" s="82"/>
      <c r="AU2436" s="82"/>
    </row>
    <row r="2437" spans="1:47" s="47" customFormat="1">
      <c r="A2437" s="76"/>
      <c r="O2437" s="82"/>
      <c r="P2437" s="82"/>
      <c r="Q2437" s="82"/>
      <c r="R2437" s="82"/>
      <c r="S2437" s="82"/>
      <c r="T2437" s="82"/>
      <c r="U2437" s="82"/>
      <c r="V2437" s="82"/>
      <c r="W2437" s="82"/>
      <c r="X2437" s="82"/>
      <c r="Y2437" s="82"/>
      <c r="Z2437" s="82"/>
      <c r="AA2437" s="82"/>
      <c r="AB2437" s="82"/>
      <c r="AC2437" s="82"/>
      <c r="AD2437" s="82"/>
      <c r="AE2437" s="82"/>
      <c r="AF2437" s="82"/>
      <c r="AG2437" s="82"/>
      <c r="AH2437" s="82"/>
      <c r="AI2437" s="82"/>
      <c r="AJ2437" s="82"/>
      <c r="AK2437" s="82"/>
      <c r="AL2437" s="82"/>
      <c r="AM2437" s="82"/>
      <c r="AN2437" s="82"/>
      <c r="AO2437" s="82"/>
      <c r="AP2437" s="82"/>
      <c r="AQ2437" s="82"/>
      <c r="AR2437" s="82"/>
      <c r="AS2437" s="82"/>
      <c r="AT2437" s="82"/>
      <c r="AU2437" s="82"/>
    </row>
    <row r="2438" spans="1:47" s="47" customFormat="1">
      <c r="A2438" s="76"/>
      <c r="O2438" s="82"/>
      <c r="P2438" s="82"/>
      <c r="Q2438" s="82"/>
      <c r="R2438" s="82"/>
      <c r="S2438" s="82"/>
      <c r="T2438" s="82"/>
      <c r="U2438" s="82"/>
      <c r="V2438" s="82"/>
      <c r="W2438" s="82"/>
      <c r="X2438" s="82"/>
      <c r="Y2438" s="82"/>
      <c r="Z2438" s="82"/>
      <c r="AA2438" s="82"/>
      <c r="AB2438" s="82"/>
      <c r="AC2438" s="82"/>
      <c r="AD2438" s="82"/>
      <c r="AE2438" s="82"/>
      <c r="AF2438" s="82"/>
      <c r="AG2438" s="82"/>
      <c r="AH2438" s="82"/>
      <c r="AI2438" s="82"/>
      <c r="AJ2438" s="82"/>
      <c r="AK2438" s="82"/>
      <c r="AL2438" s="82"/>
      <c r="AM2438" s="82"/>
      <c r="AN2438" s="82"/>
      <c r="AO2438" s="82"/>
      <c r="AP2438" s="82"/>
      <c r="AQ2438" s="82"/>
      <c r="AR2438" s="82"/>
      <c r="AS2438" s="82"/>
      <c r="AT2438" s="82"/>
      <c r="AU2438" s="82"/>
    </row>
    <row r="2439" spans="1:47" s="47" customFormat="1">
      <c r="A2439" s="76"/>
      <c r="O2439" s="82"/>
      <c r="P2439" s="82"/>
      <c r="Q2439" s="82"/>
      <c r="R2439" s="82"/>
      <c r="S2439" s="82"/>
      <c r="T2439" s="82"/>
      <c r="U2439" s="82"/>
      <c r="V2439" s="82"/>
      <c r="W2439" s="82"/>
      <c r="X2439" s="82"/>
      <c r="Y2439" s="82"/>
      <c r="Z2439" s="82"/>
      <c r="AA2439" s="82"/>
      <c r="AB2439" s="82"/>
      <c r="AC2439" s="82"/>
      <c r="AD2439" s="82"/>
      <c r="AE2439" s="82"/>
      <c r="AF2439" s="82"/>
      <c r="AG2439" s="82"/>
      <c r="AH2439" s="82"/>
      <c r="AI2439" s="82"/>
      <c r="AJ2439" s="82"/>
      <c r="AK2439" s="82"/>
      <c r="AL2439" s="82"/>
      <c r="AM2439" s="82"/>
      <c r="AN2439" s="82"/>
      <c r="AO2439" s="82"/>
      <c r="AP2439" s="82"/>
      <c r="AQ2439" s="82"/>
      <c r="AR2439" s="82"/>
      <c r="AS2439" s="82"/>
      <c r="AT2439" s="82"/>
      <c r="AU2439" s="82"/>
    </row>
    <row r="2440" spans="1:47" s="47" customFormat="1">
      <c r="A2440" s="76"/>
      <c r="O2440" s="82"/>
      <c r="P2440" s="82"/>
      <c r="Q2440" s="82"/>
      <c r="R2440" s="82"/>
      <c r="S2440" s="82"/>
      <c r="T2440" s="82"/>
      <c r="U2440" s="82"/>
      <c r="V2440" s="82"/>
      <c r="W2440" s="82"/>
      <c r="X2440" s="82"/>
      <c r="Y2440" s="82"/>
      <c r="Z2440" s="82"/>
      <c r="AA2440" s="82"/>
      <c r="AB2440" s="82"/>
      <c r="AC2440" s="82"/>
      <c r="AD2440" s="82"/>
      <c r="AE2440" s="82"/>
      <c r="AF2440" s="82"/>
      <c r="AG2440" s="82"/>
      <c r="AH2440" s="82"/>
      <c r="AI2440" s="82"/>
      <c r="AJ2440" s="82"/>
      <c r="AK2440" s="82"/>
      <c r="AL2440" s="82"/>
      <c r="AM2440" s="82"/>
      <c r="AN2440" s="82"/>
      <c r="AO2440" s="82"/>
      <c r="AP2440" s="82"/>
      <c r="AQ2440" s="82"/>
      <c r="AR2440" s="82"/>
      <c r="AS2440" s="82"/>
      <c r="AT2440" s="82"/>
      <c r="AU2440" s="82"/>
    </row>
    <row r="2441" spans="1:47" s="47" customFormat="1">
      <c r="A2441" s="76"/>
      <c r="O2441" s="82"/>
      <c r="P2441" s="82"/>
      <c r="Q2441" s="82"/>
      <c r="R2441" s="82"/>
      <c r="S2441" s="82"/>
      <c r="T2441" s="82"/>
      <c r="U2441" s="82"/>
      <c r="V2441" s="82"/>
      <c r="W2441" s="82"/>
      <c r="X2441" s="82"/>
      <c r="Y2441" s="82"/>
      <c r="Z2441" s="82"/>
      <c r="AA2441" s="82"/>
      <c r="AB2441" s="82"/>
      <c r="AC2441" s="82"/>
      <c r="AD2441" s="82"/>
      <c r="AE2441" s="82"/>
      <c r="AF2441" s="82"/>
      <c r="AG2441" s="82"/>
      <c r="AH2441" s="82"/>
      <c r="AI2441" s="82"/>
      <c r="AJ2441" s="82"/>
      <c r="AK2441" s="82"/>
      <c r="AL2441" s="82"/>
      <c r="AM2441" s="82"/>
      <c r="AN2441" s="82"/>
      <c r="AO2441" s="82"/>
      <c r="AP2441" s="82"/>
      <c r="AQ2441" s="82"/>
      <c r="AR2441" s="82"/>
      <c r="AS2441" s="82"/>
      <c r="AT2441" s="82"/>
      <c r="AU2441" s="82"/>
    </row>
    <row r="2442" spans="1:47" s="47" customFormat="1">
      <c r="A2442" s="76"/>
      <c r="O2442" s="82"/>
      <c r="P2442" s="82"/>
      <c r="Q2442" s="82"/>
      <c r="R2442" s="82"/>
      <c r="S2442" s="82"/>
      <c r="T2442" s="82"/>
      <c r="U2442" s="82"/>
      <c r="V2442" s="82"/>
      <c r="W2442" s="82"/>
      <c r="X2442" s="82"/>
      <c r="Y2442" s="82"/>
      <c r="Z2442" s="82"/>
      <c r="AA2442" s="82"/>
      <c r="AB2442" s="82"/>
      <c r="AC2442" s="82"/>
      <c r="AD2442" s="82"/>
      <c r="AE2442" s="82"/>
      <c r="AF2442" s="82"/>
      <c r="AG2442" s="82"/>
      <c r="AH2442" s="82"/>
      <c r="AI2442" s="82"/>
      <c r="AJ2442" s="82"/>
      <c r="AK2442" s="82"/>
      <c r="AL2442" s="82"/>
      <c r="AM2442" s="82"/>
      <c r="AN2442" s="82"/>
      <c r="AO2442" s="82"/>
      <c r="AP2442" s="82"/>
      <c r="AQ2442" s="82"/>
      <c r="AR2442" s="82"/>
      <c r="AS2442" s="82"/>
      <c r="AT2442" s="82"/>
      <c r="AU2442" s="82"/>
    </row>
    <row r="2443" spans="1:47" s="47" customFormat="1">
      <c r="A2443" s="76"/>
      <c r="O2443" s="82"/>
      <c r="P2443" s="82"/>
      <c r="Q2443" s="82"/>
      <c r="R2443" s="82"/>
      <c r="S2443" s="82"/>
      <c r="T2443" s="82"/>
      <c r="U2443" s="82"/>
      <c r="V2443" s="82"/>
      <c r="W2443" s="82"/>
      <c r="X2443" s="82"/>
      <c r="Y2443" s="82"/>
      <c r="Z2443" s="82"/>
      <c r="AA2443" s="82"/>
      <c r="AB2443" s="82"/>
      <c r="AC2443" s="82"/>
      <c r="AD2443" s="82"/>
      <c r="AE2443" s="82"/>
      <c r="AF2443" s="82"/>
      <c r="AG2443" s="82"/>
      <c r="AH2443" s="82"/>
      <c r="AI2443" s="82"/>
      <c r="AJ2443" s="82"/>
      <c r="AK2443" s="82"/>
      <c r="AL2443" s="82"/>
      <c r="AM2443" s="82"/>
      <c r="AN2443" s="82"/>
      <c r="AO2443" s="82"/>
      <c r="AP2443" s="82"/>
      <c r="AQ2443" s="82"/>
      <c r="AR2443" s="82"/>
      <c r="AS2443" s="82"/>
      <c r="AT2443" s="82"/>
      <c r="AU2443" s="82"/>
    </row>
    <row r="2444" spans="1:47" s="47" customFormat="1">
      <c r="A2444" s="76"/>
      <c r="O2444" s="82"/>
      <c r="P2444" s="82"/>
      <c r="Q2444" s="82"/>
      <c r="R2444" s="82"/>
      <c r="S2444" s="82"/>
      <c r="T2444" s="82"/>
      <c r="U2444" s="82"/>
      <c r="V2444" s="82"/>
      <c r="W2444" s="82"/>
      <c r="X2444" s="82"/>
      <c r="Y2444" s="82"/>
      <c r="Z2444" s="82"/>
      <c r="AA2444" s="82"/>
      <c r="AB2444" s="82"/>
      <c r="AC2444" s="82"/>
      <c r="AD2444" s="82"/>
      <c r="AE2444" s="82"/>
      <c r="AF2444" s="82"/>
      <c r="AG2444" s="82"/>
      <c r="AH2444" s="82"/>
      <c r="AI2444" s="82"/>
      <c r="AJ2444" s="82"/>
      <c r="AK2444" s="82"/>
      <c r="AL2444" s="82"/>
      <c r="AM2444" s="82"/>
      <c r="AN2444" s="82"/>
      <c r="AO2444" s="82"/>
      <c r="AP2444" s="82"/>
      <c r="AQ2444" s="82"/>
      <c r="AR2444" s="82"/>
      <c r="AS2444" s="82"/>
      <c r="AT2444" s="82"/>
      <c r="AU2444" s="82"/>
    </row>
    <row r="2445" spans="1:47" s="47" customFormat="1">
      <c r="A2445" s="76"/>
      <c r="O2445" s="82"/>
      <c r="P2445" s="82"/>
      <c r="Q2445" s="82"/>
      <c r="R2445" s="82"/>
      <c r="S2445" s="82"/>
      <c r="T2445" s="82"/>
      <c r="U2445" s="82"/>
      <c r="V2445" s="82"/>
      <c r="W2445" s="82"/>
      <c r="X2445" s="82"/>
      <c r="Y2445" s="82"/>
      <c r="Z2445" s="82"/>
      <c r="AA2445" s="82"/>
      <c r="AB2445" s="82"/>
      <c r="AC2445" s="82"/>
      <c r="AD2445" s="82"/>
      <c r="AE2445" s="82"/>
      <c r="AF2445" s="82"/>
      <c r="AG2445" s="82"/>
      <c r="AH2445" s="82"/>
      <c r="AI2445" s="82"/>
      <c r="AJ2445" s="82"/>
      <c r="AK2445" s="82"/>
      <c r="AL2445" s="82"/>
      <c r="AM2445" s="82"/>
      <c r="AN2445" s="82"/>
      <c r="AO2445" s="82"/>
      <c r="AP2445" s="82"/>
      <c r="AQ2445" s="82"/>
      <c r="AR2445" s="82"/>
      <c r="AS2445" s="82"/>
      <c r="AT2445" s="82"/>
      <c r="AU2445" s="82"/>
    </row>
    <row r="2446" spans="1:47" s="47" customFormat="1">
      <c r="A2446" s="76"/>
      <c r="O2446" s="82"/>
      <c r="P2446" s="82"/>
      <c r="Q2446" s="82"/>
      <c r="R2446" s="82"/>
      <c r="S2446" s="82"/>
      <c r="T2446" s="82"/>
      <c r="U2446" s="82"/>
      <c r="V2446" s="82"/>
      <c r="W2446" s="82"/>
      <c r="X2446" s="82"/>
      <c r="Y2446" s="82"/>
      <c r="Z2446" s="82"/>
      <c r="AA2446" s="82"/>
      <c r="AB2446" s="82"/>
      <c r="AC2446" s="82"/>
      <c r="AD2446" s="82"/>
      <c r="AE2446" s="82"/>
      <c r="AF2446" s="82"/>
      <c r="AG2446" s="82"/>
      <c r="AH2446" s="82"/>
      <c r="AI2446" s="82"/>
      <c r="AJ2446" s="82"/>
      <c r="AK2446" s="82"/>
      <c r="AL2446" s="82"/>
      <c r="AM2446" s="82"/>
      <c r="AN2446" s="82"/>
      <c r="AO2446" s="82"/>
      <c r="AP2446" s="82"/>
      <c r="AQ2446" s="82"/>
      <c r="AR2446" s="82"/>
      <c r="AS2446" s="82"/>
      <c r="AT2446" s="82"/>
      <c r="AU2446" s="82"/>
    </row>
    <row r="2447" spans="1:47" s="47" customFormat="1">
      <c r="A2447" s="76"/>
      <c r="O2447" s="82"/>
      <c r="P2447" s="82"/>
      <c r="Q2447" s="82"/>
      <c r="R2447" s="82"/>
      <c r="S2447" s="82"/>
      <c r="T2447" s="82"/>
      <c r="U2447" s="82"/>
      <c r="V2447" s="82"/>
      <c r="W2447" s="82"/>
      <c r="X2447" s="82"/>
      <c r="Y2447" s="82"/>
      <c r="Z2447" s="82"/>
      <c r="AA2447" s="82"/>
      <c r="AB2447" s="82"/>
      <c r="AC2447" s="82"/>
      <c r="AD2447" s="82"/>
      <c r="AE2447" s="82"/>
      <c r="AF2447" s="82"/>
      <c r="AG2447" s="82"/>
      <c r="AH2447" s="82"/>
      <c r="AI2447" s="82"/>
      <c r="AJ2447" s="82"/>
      <c r="AK2447" s="82"/>
      <c r="AL2447" s="82"/>
      <c r="AM2447" s="82"/>
      <c r="AN2447" s="82"/>
      <c r="AO2447" s="82"/>
      <c r="AP2447" s="82"/>
      <c r="AQ2447" s="82"/>
      <c r="AR2447" s="82"/>
      <c r="AS2447" s="82"/>
      <c r="AT2447" s="82"/>
      <c r="AU2447" s="82"/>
    </row>
    <row r="2448" spans="1:47" s="47" customFormat="1">
      <c r="A2448" s="76"/>
      <c r="O2448" s="82"/>
      <c r="P2448" s="82"/>
      <c r="Q2448" s="82"/>
      <c r="R2448" s="82"/>
      <c r="S2448" s="82"/>
      <c r="T2448" s="82"/>
      <c r="U2448" s="82"/>
      <c r="V2448" s="82"/>
      <c r="W2448" s="82"/>
      <c r="X2448" s="82"/>
      <c r="Y2448" s="82"/>
      <c r="Z2448" s="82"/>
      <c r="AA2448" s="82"/>
      <c r="AB2448" s="82"/>
      <c r="AC2448" s="82"/>
      <c r="AD2448" s="82"/>
      <c r="AE2448" s="82"/>
      <c r="AF2448" s="82"/>
      <c r="AG2448" s="82"/>
      <c r="AH2448" s="82"/>
      <c r="AI2448" s="82"/>
      <c r="AJ2448" s="82"/>
      <c r="AK2448" s="82"/>
      <c r="AL2448" s="82"/>
      <c r="AM2448" s="82"/>
      <c r="AN2448" s="82"/>
      <c r="AO2448" s="82"/>
      <c r="AP2448" s="82"/>
      <c r="AQ2448" s="82"/>
      <c r="AR2448" s="82"/>
      <c r="AS2448" s="82"/>
      <c r="AT2448" s="82"/>
      <c r="AU2448" s="82"/>
    </row>
    <row r="2449" spans="1:47" s="47" customFormat="1">
      <c r="A2449" s="76"/>
      <c r="O2449" s="82"/>
      <c r="P2449" s="82"/>
      <c r="Q2449" s="82"/>
      <c r="R2449" s="82"/>
      <c r="S2449" s="82"/>
      <c r="T2449" s="82"/>
      <c r="U2449" s="82"/>
      <c r="V2449" s="82"/>
      <c r="W2449" s="82"/>
      <c r="X2449" s="82"/>
      <c r="Y2449" s="82"/>
      <c r="Z2449" s="82"/>
      <c r="AA2449" s="82"/>
      <c r="AB2449" s="82"/>
      <c r="AC2449" s="82"/>
      <c r="AD2449" s="82"/>
      <c r="AE2449" s="82"/>
      <c r="AF2449" s="82"/>
      <c r="AG2449" s="82"/>
      <c r="AH2449" s="82"/>
      <c r="AI2449" s="82"/>
      <c r="AJ2449" s="82"/>
      <c r="AK2449" s="82"/>
      <c r="AL2449" s="82"/>
      <c r="AM2449" s="82"/>
      <c r="AN2449" s="82"/>
      <c r="AO2449" s="82"/>
      <c r="AP2449" s="82"/>
      <c r="AQ2449" s="82"/>
      <c r="AR2449" s="82"/>
      <c r="AS2449" s="82"/>
      <c r="AT2449" s="82"/>
      <c r="AU2449" s="82"/>
    </row>
    <row r="2450" spans="1:47" s="47" customFormat="1">
      <c r="A2450" s="76"/>
      <c r="O2450" s="82"/>
      <c r="P2450" s="82"/>
      <c r="Q2450" s="82"/>
      <c r="R2450" s="82"/>
      <c r="S2450" s="82"/>
      <c r="T2450" s="82"/>
      <c r="U2450" s="82"/>
      <c r="V2450" s="82"/>
      <c r="W2450" s="82"/>
      <c r="X2450" s="82"/>
      <c r="Y2450" s="82"/>
      <c r="Z2450" s="82"/>
      <c r="AA2450" s="82"/>
      <c r="AB2450" s="82"/>
      <c r="AC2450" s="82"/>
      <c r="AD2450" s="82"/>
      <c r="AE2450" s="82"/>
      <c r="AF2450" s="82"/>
      <c r="AG2450" s="82"/>
      <c r="AH2450" s="82"/>
      <c r="AI2450" s="82"/>
      <c r="AJ2450" s="82"/>
      <c r="AK2450" s="82"/>
      <c r="AL2450" s="82"/>
      <c r="AM2450" s="82"/>
      <c r="AN2450" s="82"/>
      <c r="AO2450" s="82"/>
      <c r="AP2450" s="82"/>
      <c r="AQ2450" s="82"/>
      <c r="AR2450" s="82"/>
      <c r="AS2450" s="82"/>
      <c r="AT2450" s="82"/>
      <c r="AU2450" s="82"/>
    </row>
    <row r="2451" spans="1:47" s="47" customFormat="1">
      <c r="A2451" s="76"/>
      <c r="O2451" s="82"/>
      <c r="P2451" s="82"/>
      <c r="Q2451" s="82"/>
      <c r="R2451" s="82"/>
      <c r="S2451" s="82"/>
      <c r="T2451" s="82"/>
      <c r="U2451" s="82"/>
      <c r="V2451" s="82"/>
      <c r="W2451" s="82"/>
      <c r="X2451" s="82"/>
      <c r="Y2451" s="82"/>
      <c r="Z2451" s="82"/>
      <c r="AA2451" s="82"/>
      <c r="AB2451" s="82"/>
      <c r="AC2451" s="82"/>
      <c r="AD2451" s="82"/>
      <c r="AE2451" s="82"/>
      <c r="AF2451" s="82"/>
      <c r="AG2451" s="82"/>
      <c r="AH2451" s="82"/>
      <c r="AI2451" s="82"/>
      <c r="AJ2451" s="82"/>
      <c r="AK2451" s="82"/>
      <c r="AL2451" s="82"/>
      <c r="AM2451" s="82"/>
      <c r="AN2451" s="82"/>
      <c r="AO2451" s="82"/>
      <c r="AP2451" s="82"/>
      <c r="AQ2451" s="82"/>
      <c r="AR2451" s="82"/>
      <c r="AS2451" s="82"/>
      <c r="AT2451" s="82"/>
      <c r="AU2451" s="82"/>
    </row>
    <row r="2452" spans="1:47" s="47" customFormat="1">
      <c r="A2452" s="76"/>
      <c r="O2452" s="82"/>
      <c r="P2452" s="82"/>
      <c r="Q2452" s="82"/>
      <c r="R2452" s="82"/>
      <c r="S2452" s="82"/>
      <c r="T2452" s="82"/>
      <c r="U2452" s="82"/>
      <c r="V2452" s="82"/>
      <c r="W2452" s="82"/>
      <c r="X2452" s="82"/>
      <c r="Y2452" s="82"/>
      <c r="Z2452" s="82"/>
      <c r="AA2452" s="82"/>
      <c r="AB2452" s="82"/>
      <c r="AC2452" s="82"/>
      <c r="AD2452" s="82"/>
      <c r="AE2452" s="82"/>
      <c r="AF2452" s="82"/>
      <c r="AG2452" s="82"/>
      <c r="AH2452" s="82"/>
      <c r="AI2452" s="82"/>
      <c r="AJ2452" s="82"/>
      <c r="AK2452" s="82"/>
      <c r="AL2452" s="82"/>
      <c r="AM2452" s="82"/>
      <c r="AN2452" s="82"/>
      <c r="AO2452" s="82"/>
      <c r="AP2452" s="82"/>
      <c r="AQ2452" s="82"/>
      <c r="AR2452" s="82"/>
      <c r="AS2452" s="82"/>
      <c r="AT2452" s="82"/>
      <c r="AU2452" s="82"/>
    </row>
    <row r="2453" spans="1:47" s="47" customFormat="1">
      <c r="A2453" s="76"/>
      <c r="O2453" s="82"/>
      <c r="P2453" s="82"/>
      <c r="Q2453" s="82"/>
      <c r="R2453" s="82"/>
      <c r="S2453" s="82"/>
      <c r="T2453" s="82"/>
      <c r="U2453" s="82"/>
      <c r="V2453" s="82"/>
      <c r="W2453" s="82"/>
      <c r="X2453" s="82"/>
      <c r="Y2453" s="82"/>
      <c r="Z2453" s="82"/>
      <c r="AA2453" s="82"/>
      <c r="AB2453" s="82"/>
      <c r="AC2453" s="82"/>
      <c r="AD2453" s="82"/>
      <c r="AE2453" s="82"/>
      <c r="AF2453" s="82"/>
      <c r="AG2453" s="82"/>
      <c r="AH2453" s="82"/>
      <c r="AI2453" s="82"/>
      <c r="AJ2453" s="82"/>
      <c r="AK2453" s="82"/>
      <c r="AL2453" s="82"/>
      <c r="AM2453" s="82"/>
      <c r="AN2453" s="82"/>
      <c r="AO2453" s="82"/>
      <c r="AP2453" s="82"/>
      <c r="AQ2453" s="82"/>
      <c r="AR2453" s="82"/>
      <c r="AS2453" s="82"/>
      <c r="AT2453" s="82"/>
      <c r="AU2453" s="82"/>
    </row>
    <row r="2454" spans="1:47" s="47" customFormat="1">
      <c r="A2454" s="76"/>
      <c r="O2454" s="82"/>
      <c r="P2454" s="82"/>
      <c r="Q2454" s="82"/>
      <c r="R2454" s="82"/>
      <c r="S2454" s="82"/>
      <c r="T2454" s="82"/>
      <c r="U2454" s="82"/>
      <c r="V2454" s="82"/>
      <c r="W2454" s="82"/>
      <c r="X2454" s="82"/>
      <c r="Y2454" s="82"/>
      <c r="Z2454" s="82"/>
      <c r="AA2454" s="82"/>
      <c r="AB2454" s="82"/>
      <c r="AC2454" s="82"/>
      <c r="AD2454" s="82"/>
      <c r="AE2454" s="82"/>
      <c r="AF2454" s="82"/>
      <c r="AG2454" s="82"/>
      <c r="AH2454" s="82"/>
      <c r="AI2454" s="82"/>
      <c r="AJ2454" s="82"/>
      <c r="AK2454" s="82"/>
      <c r="AL2454" s="82"/>
      <c r="AM2454" s="82"/>
      <c r="AN2454" s="82"/>
      <c r="AO2454" s="82"/>
      <c r="AP2454" s="82"/>
      <c r="AQ2454" s="82"/>
      <c r="AR2454" s="82"/>
      <c r="AS2454" s="82"/>
      <c r="AT2454" s="82"/>
      <c r="AU2454" s="82"/>
    </row>
    <row r="2455" spans="1:47" s="47" customFormat="1">
      <c r="A2455" s="76"/>
      <c r="O2455" s="82"/>
      <c r="P2455" s="82"/>
      <c r="Q2455" s="82"/>
      <c r="R2455" s="82"/>
      <c r="S2455" s="82"/>
      <c r="T2455" s="82"/>
      <c r="U2455" s="82"/>
      <c r="V2455" s="82"/>
      <c r="W2455" s="82"/>
      <c r="X2455" s="82"/>
      <c r="Y2455" s="82"/>
      <c r="Z2455" s="82"/>
      <c r="AA2455" s="82"/>
      <c r="AB2455" s="82"/>
      <c r="AC2455" s="82"/>
      <c r="AD2455" s="82"/>
      <c r="AE2455" s="82"/>
      <c r="AF2455" s="82"/>
      <c r="AG2455" s="82"/>
      <c r="AH2455" s="82"/>
      <c r="AI2455" s="82"/>
      <c r="AJ2455" s="82"/>
      <c r="AK2455" s="82"/>
      <c r="AL2455" s="82"/>
      <c r="AM2455" s="82"/>
      <c r="AN2455" s="82"/>
      <c r="AO2455" s="82"/>
      <c r="AP2455" s="82"/>
      <c r="AQ2455" s="82"/>
      <c r="AR2455" s="82"/>
      <c r="AS2455" s="82"/>
      <c r="AT2455" s="82"/>
      <c r="AU2455" s="82"/>
    </row>
    <row r="2456" spans="1:47" s="47" customFormat="1">
      <c r="A2456" s="76"/>
      <c r="O2456" s="82"/>
      <c r="P2456" s="82"/>
      <c r="Q2456" s="82"/>
      <c r="R2456" s="82"/>
      <c r="S2456" s="82"/>
      <c r="T2456" s="82"/>
      <c r="U2456" s="82"/>
      <c r="V2456" s="82"/>
      <c r="W2456" s="82"/>
      <c r="X2456" s="82"/>
      <c r="Y2456" s="82"/>
      <c r="Z2456" s="82"/>
      <c r="AA2456" s="82"/>
      <c r="AB2456" s="82"/>
      <c r="AC2456" s="82"/>
      <c r="AD2456" s="82"/>
      <c r="AE2456" s="82"/>
      <c r="AF2456" s="82"/>
      <c r="AG2456" s="82"/>
      <c r="AH2456" s="82"/>
      <c r="AI2456" s="82"/>
      <c r="AJ2456" s="82"/>
      <c r="AK2456" s="82"/>
      <c r="AL2456" s="82"/>
      <c r="AM2456" s="82"/>
      <c r="AN2456" s="82"/>
      <c r="AO2456" s="82"/>
      <c r="AP2456" s="82"/>
      <c r="AQ2456" s="82"/>
      <c r="AR2456" s="82"/>
      <c r="AS2456" s="82"/>
      <c r="AT2456" s="82"/>
      <c r="AU2456" s="82"/>
    </row>
    <row r="2457" spans="1:47" s="47" customFormat="1">
      <c r="A2457" s="76"/>
      <c r="O2457" s="82"/>
      <c r="P2457" s="82"/>
      <c r="Q2457" s="82"/>
      <c r="R2457" s="82"/>
      <c r="S2457" s="82"/>
      <c r="T2457" s="82"/>
      <c r="U2457" s="82"/>
      <c r="V2457" s="82"/>
      <c r="W2457" s="82"/>
      <c r="X2457" s="82"/>
      <c r="Y2457" s="82"/>
      <c r="Z2457" s="82"/>
      <c r="AA2457" s="82"/>
      <c r="AB2457" s="82"/>
      <c r="AC2457" s="82"/>
      <c r="AD2457" s="82"/>
      <c r="AE2457" s="82"/>
      <c r="AF2457" s="82"/>
      <c r="AG2457" s="82"/>
      <c r="AH2457" s="82"/>
      <c r="AI2457" s="82"/>
      <c r="AJ2457" s="82"/>
      <c r="AK2457" s="82"/>
      <c r="AL2457" s="82"/>
      <c r="AM2457" s="82"/>
      <c r="AN2457" s="82"/>
      <c r="AO2457" s="82"/>
      <c r="AP2457" s="82"/>
      <c r="AQ2457" s="82"/>
      <c r="AR2457" s="82"/>
      <c r="AS2457" s="82"/>
      <c r="AT2457" s="82"/>
      <c r="AU2457" s="82"/>
    </row>
    <row r="2458" spans="1:47" s="47" customFormat="1">
      <c r="A2458" s="76"/>
      <c r="O2458" s="82"/>
      <c r="P2458" s="82"/>
      <c r="Q2458" s="82"/>
      <c r="R2458" s="82"/>
      <c r="S2458" s="82"/>
      <c r="T2458" s="82"/>
      <c r="U2458" s="82"/>
      <c r="V2458" s="82"/>
      <c r="W2458" s="82"/>
      <c r="X2458" s="82"/>
      <c r="Y2458" s="82"/>
      <c r="Z2458" s="82"/>
      <c r="AA2458" s="82"/>
      <c r="AB2458" s="82"/>
      <c r="AC2458" s="82"/>
      <c r="AD2458" s="82"/>
      <c r="AE2458" s="82"/>
      <c r="AF2458" s="82"/>
      <c r="AG2458" s="82"/>
      <c r="AH2458" s="82"/>
      <c r="AI2458" s="82"/>
      <c r="AJ2458" s="82"/>
      <c r="AK2458" s="82"/>
      <c r="AL2458" s="82"/>
      <c r="AM2458" s="82"/>
      <c r="AN2458" s="82"/>
      <c r="AO2458" s="82"/>
      <c r="AP2458" s="82"/>
      <c r="AQ2458" s="82"/>
      <c r="AR2458" s="82"/>
      <c r="AS2458" s="82"/>
      <c r="AT2458" s="82"/>
      <c r="AU2458" s="82"/>
    </row>
    <row r="2459" spans="1:47" s="47" customFormat="1">
      <c r="A2459" s="76"/>
      <c r="O2459" s="82"/>
      <c r="P2459" s="82"/>
      <c r="Q2459" s="82"/>
      <c r="R2459" s="82"/>
      <c r="S2459" s="82"/>
      <c r="T2459" s="82"/>
      <c r="U2459" s="82"/>
      <c r="V2459" s="82"/>
      <c r="W2459" s="82"/>
      <c r="X2459" s="82"/>
      <c r="Y2459" s="82"/>
      <c r="Z2459" s="82"/>
      <c r="AA2459" s="82"/>
      <c r="AB2459" s="82"/>
      <c r="AC2459" s="82"/>
      <c r="AD2459" s="82"/>
      <c r="AE2459" s="82"/>
      <c r="AF2459" s="82"/>
      <c r="AG2459" s="82"/>
      <c r="AH2459" s="82"/>
      <c r="AI2459" s="82"/>
      <c r="AJ2459" s="82"/>
      <c r="AK2459" s="82"/>
      <c r="AL2459" s="82"/>
      <c r="AM2459" s="82"/>
      <c r="AN2459" s="82"/>
      <c r="AO2459" s="82"/>
      <c r="AP2459" s="82"/>
      <c r="AQ2459" s="82"/>
      <c r="AR2459" s="82"/>
      <c r="AS2459" s="82"/>
      <c r="AT2459" s="82"/>
      <c r="AU2459" s="82"/>
    </row>
    <row r="2460" spans="1:47" s="47" customFormat="1">
      <c r="A2460" s="76"/>
      <c r="O2460" s="82"/>
      <c r="P2460" s="82"/>
      <c r="Q2460" s="82"/>
      <c r="R2460" s="82"/>
      <c r="S2460" s="82"/>
      <c r="T2460" s="82"/>
      <c r="U2460" s="82"/>
      <c r="V2460" s="82"/>
      <c r="W2460" s="82"/>
      <c r="X2460" s="82"/>
      <c r="Y2460" s="82"/>
      <c r="Z2460" s="82"/>
      <c r="AA2460" s="82"/>
      <c r="AB2460" s="82"/>
      <c r="AC2460" s="82"/>
      <c r="AD2460" s="82"/>
      <c r="AE2460" s="82"/>
      <c r="AF2460" s="82"/>
      <c r="AG2460" s="82"/>
      <c r="AH2460" s="82"/>
      <c r="AI2460" s="82"/>
      <c r="AJ2460" s="82"/>
      <c r="AK2460" s="82"/>
      <c r="AL2460" s="82"/>
      <c r="AM2460" s="82"/>
      <c r="AN2460" s="82"/>
      <c r="AO2460" s="82"/>
      <c r="AP2460" s="82"/>
      <c r="AQ2460" s="82"/>
      <c r="AR2460" s="82"/>
      <c r="AS2460" s="82"/>
      <c r="AT2460" s="82"/>
      <c r="AU2460" s="82"/>
    </row>
    <row r="2461" spans="1:47" s="47" customFormat="1">
      <c r="A2461" s="76"/>
      <c r="O2461" s="82"/>
      <c r="P2461" s="82"/>
      <c r="Q2461" s="82"/>
      <c r="R2461" s="82"/>
      <c r="S2461" s="82"/>
      <c r="T2461" s="82"/>
      <c r="U2461" s="82"/>
      <c r="V2461" s="82"/>
      <c r="W2461" s="82"/>
      <c r="X2461" s="82"/>
      <c r="Y2461" s="82"/>
      <c r="Z2461" s="82"/>
      <c r="AA2461" s="82"/>
      <c r="AB2461" s="82"/>
      <c r="AC2461" s="82"/>
      <c r="AD2461" s="82"/>
      <c r="AE2461" s="82"/>
      <c r="AF2461" s="82"/>
      <c r="AG2461" s="82"/>
      <c r="AH2461" s="82"/>
      <c r="AI2461" s="82"/>
      <c r="AJ2461" s="82"/>
      <c r="AK2461" s="82"/>
      <c r="AL2461" s="82"/>
      <c r="AM2461" s="82"/>
      <c r="AN2461" s="82"/>
      <c r="AO2461" s="82"/>
      <c r="AP2461" s="82"/>
      <c r="AQ2461" s="82"/>
      <c r="AR2461" s="82"/>
      <c r="AS2461" s="82"/>
      <c r="AT2461" s="82"/>
      <c r="AU2461" s="82"/>
    </row>
    <row r="2462" spans="1:47" s="47" customFormat="1">
      <c r="A2462" s="76"/>
      <c r="O2462" s="82"/>
      <c r="P2462" s="82"/>
      <c r="Q2462" s="82"/>
      <c r="R2462" s="82"/>
      <c r="S2462" s="82"/>
      <c r="T2462" s="82"/>
      <c r="U2462" s="82"/>
      <c r="V2462" s="82"/>
      <c r="W2462" s="82"/>
      <c r="X2462" s="82"/>
      <c r="Y2462" s="82"/>
      <c r="Z2462" s="82"/>
      <c r="AA2462" s="82"/>
      <c r="AB2462" s="82"/>
      <c r="AC2462" s="82"/>
      <c r="AD2462" s="82"/>
      <c r="AE2462" s="82"/>
      <c r="AF2462" s="82"/>
      <c r="AG2462" s="82"/>
      <c r="AH2462" s="82"/>
      <c r="AI2462" s="82"/>
      <c r="AJ2462" s="82"/>
      <c r="AK2462" s="82"/>
      <c r="AL2462" s="82"/>
      <c r="AM2462" s="82"/>
      <c r="AN2462" s="82"/>
      <c r="AO2462" s="82"/>
      <c r="AP2462" s="82"/>
      <c r="AQ2462" s="82"/>
      <c r="AR2462" s="82"/>
      <c r="AS2462" s="82"/>
      <c r="AT2462" s="82"/>
      <c r="AU2462" s="82"/>
    </row>
    <row r="2463" spans="1:47" s="47" customFormat="1">
      <c r="A2463" s="76"/>
      <c r="O2463" s="82"/>
      <c r="P2463" s="82"/>
      <c r="Q2463" s="82"/>
      <c r="R2463" s="82"/>
      <c r="S2463" s="82"/>
      <c r="T2463" s="82"/>
      <c r="U2463" s="82"/>
      <c r="V2463" s="82"/>
      <c r="W2463" s="82"/>
      <c r="X2463" s="82"/>
      <c r="Y2463" s="82"/>
      <c r="Z2463" s="82"/>
      <c r="AA2463" s="82"/>
      <c r="AB2463" s="82"/>
      <c r="AC2463" s="82"/>
      <c r="AD2463" s="82"/>
      <c r="AE2463" s="82"/>
      <c r="AF2463" s="82"/>
      <c r="AG2463" s="82"/>
      <c r="AH2463" s="82"/>
      <c r="AI2463" s="82"/>
      <c r="AJ2463" s="82"/>
      <c r="AK2463" s="82"/>
      <c r="AL2463" s="82"/>
      <c r="AM2463" s="82"/>
      <c r="AN2463" s="82"/>
      <c r="AO2463" s="82"/>
      <c r="AP2463" s="82"/>
      <c r="AQ2463" s="82"/>
      <c r="AR2463" s="82"/>
      <c r="AS2463" s="82"/>
      <c r="AT2463" s="82"/>
      <c r="AU2463" s="82"/>
    </row>
    <row r="2464" spans="1:47" s="47" customFormat="1">
      <c r="A2464" s="76"/>
      <c r="O2464" s="82"/>
      <c r="P2464" s="82"/>
      <c r="Q2464" s="82"/>
      <c r="R2464" s="82"/>
      <c r="S2464" s="82"/>
      <c r="T2464" s="82"/>
      <c r="U2464" s="82"/>
      <c r="V2464" s="82"/>
      <c r="W2464" s="82"/>
      <c r="X2464" s="82"/>
      <c r="Y2464" s="82"/>
      <c r="Z2464" s="82"/>
      <c r="AA2464" s="82"/>
      <c r="AB2464" s="82"/>
      <c r="AC2464" s="82"/>
      <c r="AD2464" s="82"/>
      <c r="AE2464" s="82"/>
      <c r="AF2464" s="82"/>
      <c r="AG2464" s="82"/>
      <c r="AH2464" s="82"/>
      <c r="AI2464" s="82"/>
      <c r="AJ2464" s="82"/>
      <c r="AK2464" s="82"/>
      <c r="AL2464" s="82"/>
      <c r="AM2464" s="82"/>
      <c r="AN2464" s="82"/>
      <c r="AO2464" s="82"/>
      <c r="AP2464" s="82"/>
      <c r="AQ2464" s="82"/>
      <c r="AR2464" s="82"/>
      <c r="AS2464" s="82"/>
      <c r="AT2464" s="82"/>
      <c r="AU2464" s="82"/>
    </row>
    <row r="2465" spans="1:47" s="47" customFormat="1">
      <c r="A2465" s="76"/>
      <c r="O2465" s="82"/>
      <c r="P2465" s="82"/>
      <c r="Q2465" s="82"/>
      <c r="R2465" s="82"/>
      <c r="S2465" s="82"/>
      <c r="T2465" s="82"/>
      <c r="U2465" s="82"/>
      <c r="V2465" s="82"/>
      <c r="W2465" s="82"/>
      <c r="X2465" s="82"/>
      <c r="Y2465" s="82"/>
      <c r="Z2465" s="82"/>
      <c r="AA2465" s="82"/>
      <c r="AB2465" s="82"/>
      <c r="AC2465" s="82"/>
      <c r="AD2465" s="82"/>
      <c r="AE2465" s="82"/>
      <c r="AF2465" s="82"/>
      <c r="AG2465" s="82"/>
      <c r="AH2465" s="82"/>
      <c r="AI2465" s="82"/>
      <c r="AJ2465" s="82"/>
      <c r="AK2465" s="82"/>
      <c r="AL2465" s="82"/>
      <c r="AM2465" s="82"/>
      <c r="AN2465" s="82"/>
      <c r="AO2465" s="82"/>
      <c r="AP2465" s="82"/>
      <c r="AQ2465" s="82"/>
      <c r="AR2465" s="82"/>
      <c r="AS2465" s="82"/>
      <c r="AT2465" s="82"/>
      <c r="AU2465" s="82"/>
    </row>
    <row r="2466" spans="1:47" s="47" customFormat="1">
      <c r="A2466" s="76"/>
      <c r="O2466" s="82"/>
      <c r="P2466" s="82"/>
      <c r="Q2466" s="82"/>
      <c r="R2466" s="82"/>
      <c r="S2466" s="82"/>
      <c r="T2466" s="82"/>
      <c r="U2466" s="82"/>
      <c r="V2466" s="82"/>
      <c r="W2466" s="82"/>
      <c r="X2466" s="82"/>
      <c r="Y2466" s="82"/>
      <c r="Z2466" s="82"/>
      <c r="AA2466" s="82"/>
      <c r="AB2466" s="82"/>
      <c r="AC2466" s="82"/>
      <c r="AD2466" s="82"/>
      <c r="AE2466" s="82"/>
      <c r="AF2466" s="82"/>
      <c r="AG2466" s="82"/>
      <c r="AH2466" s="82"/>
      <c r="AI2466" s="82"/>
      <c r="AJ2466" s="82"/>
      <c r="AK2466" s="82"/>
      <c r="AL2466" s="82"/>
      <c r="AM2466" s="82"/>
      <c r="AN2466" s="82"/>
      <c r="AO2466" s="82"/>
      <c r="AP2466" s="82"/>
      <c r="AQ2466" s="82"/>
      <c r="AR2466" s="82"/>
      <c r="AS2466" s="82"/>
      <c r="AT2466" s="82"/>
      <c r="AU2466" s="82"/>
    </row>
    <row r="2467" spans="1:47" s="47" customFormat="1">
      <c r="A2467" s="76"/>
      <c r="O2467" s="82"/>
      <c r="P2467" s="82"/>
      <c r="Q2467" s="82"/>
      <c r="R2467" s="82"/>
      <c r="S2467" s="82"/>
      <c r="T2467" s="82"/>
      <c r="U2467" s="82"/>
      <c r="V2467" s="82"/>
      <c r="W2467" s="82"/>
      <c r="X2467" s="82"/>
      <c r="Y2467" s="82"/>
      <c r="Z2467" s="82"/>
      <c r="AA2467" s="82"/>
      <c r="AB2467" s="82"/>
      <c r="AC2467" s="82"/>
      <c r="AD2467" s="82"/>
      <c r="AE2467" s="82"/>
      <c r="AF2467" s="82"/>
      <c r="AG2467" s="82"/>
      <c r="AH2467" s="82"/>
      <c r="AI2467" s="82"/>
      <c r="AJ2467" s="82"/>
      <c r="AK2467" s="82"/>
      <c r="AL2467" s="82"/>
      <c r="AM2467" s="82"/>
      <c r="AN2467" s="82"/>
      <c r="AO2467" s="82"/>
      <c r="AP2467" s="82"/>
      <c r="AQ2467" s="82"/>
      <c r="AR2467" s="82"/>
      <c r="AS2467" s="82"/>
      <c r="AT2467" s="82"/>
      <c r="AU2467" s="82"/>
    </row>
    <row r="2468" spans="1:47" s="47" customFormat="1">
      <c r="A2468" s="76"/>
      <c r="O2468" s="82"/>
      <c r="P2468" s="82"/>
      <c r="Q2468" s="82"/>
      <c r="R2468" s="82"/>
      <c r="S2468" s="82"/>
      <c r="T2468" s="82"/>
      <c r="U2468" s="82"/>
      <c r="V2468" s="82"/>
      <c r="W2468" s="82"/>
      <c r="X2468" s="82"/>
      <c r="Y2468" s="82"/>
      <c r="Z2468" s="82"/>
      <c r="AA2468" s="82"/>
      <c r="AB2468" s="82"/>
      <c r="AC2468" s="82"/>
      <c r="AD2468" s="82"/>
      <c r="AE2468" s="82"/>
      <c r="AF2468" s="82"/>
      <c r="AG2468" s="82"/>
      <c r="AH2468" s="82"/>
      <c r="AI2468" s="82"/>
      <c r="AJ2468" s="82"/>
      <c r="AK2468" s="82"/>
      <c r="AL2468" s="82"/>
      <c r="AM2468" s="82"/>
      <c r="AN2468" s="82"/>
      <c r="AO2468" s="82"/>
      <c r="AP2468" s="82"/>
      <c r="AQ2468" s="82"/>
      <c r="AR2468" s="82"/>
      <c r="AS2468" s="82"/>
      <c r="AT2468" s="82"/>
      <c r="AU2468" s="82"/>
    </row>
    <row r="2469" spans="1:47" s="47" customFormat="1">
      <c r="A2469" s="76"/>
      <c r="O2469" s="82"/>
      <c r="P2469" s="82"/>
      <c r="Q2469" s="82"/>
      <c r="R2469" s="82"/>
      <c r="S2469" s="82"/>
      <c r="T2469" s="82"/>
      <c r="U2469" s="82"/>
      <c r="V2469" s="82"/>
      <c r="W2469" s="82"/>
      <c r="X2469" s="82"/>
      <c r="Y2469" s="82"/>
      <c r="Z2469" s="82"/>
      <c r="AA2469" s="82"/>
      <c r="AB2469" s="82"/>
      <c r="AC2469" s="82"/>
      <c r="AD2469" s="82"/>
      <c r="AE2469" s="82"/>
      <c r="AF2469" s="82"/>
      <c r="AG2469" s="82"/>
      <c r="AH2469" s="82"/>
      <c r="AI2469" s="82"/>
      <c r="AJ2469" s="82"/>
      <c r="AK2469" s="82"/>
      <c r="AL2469" s="82"/>
      <c r="AM2469" s="82"/>
      <c r="AN2469" s="82"/>
      <c r="AO2469" s="82"/>
      <c r="AP2469" s="82"/>
      <c r="AQ2469" s="82"/>
      <c r="AR2469" s="82"/>
      <c r="AS2469" s="82"/>
      <c r="AT2469" s="82"/>
      <c r="AU2469" s="82"/>
    </row>
    <row r="2470" spans="1:47" s="47" customFormat="1">
      <c r="A2470" s="76"/>
      <c r="O2470" s="82"/>
      <c r="P2470" s="82"/>
      <c r="Q2470" s="82"/>
      <c r="R2470" s="82"/>
      <c r="S2470" s="82"/>
      <c r="T2470" s="82"/>
      <c r="U2470" s="82"/>
      <c r="V2470" s="82"/>
      <c r="W2470" s="82"/>
      <c r="X2470" s="82"/>
      <c r="Y2470" s="82"/>
      <c r="Z2470" s="82"/>
      <c r="AA2470" s="82"/>
      <c r="AB2470" s="82"/>
      <c r="AC2470" s="82"/>
      <c r="AD2470" s="82"/>
      <c r="AE2470" s="82"/>
      <c r="AF2470" s="82"/>
      <c r="AG2470" s="82"/>
      <c r="AH2470" s="82"/>
      <c r="AI2470" s="82"/>
      <c r="AJ2470" s="82"/>
      <c r="AK2470" s="82"/>
      <c r="AL2470" s="82"/>
      <c r="AM2470" s="82"/>
      <c r="AN2470" s="82"/>
      <c r="AO2470" s="82"/>
      <c r="AP2470" s="82"/>
      <c r="AQ2470" s="82"/>
      <c r="AR2470" s="82"/>
      <c r="AS2470" s="82"/>
      <c r="AT2470" s="82"/>
      <c r="AU2470" s="82"/>
    </row>
    <row r="2471" spans="1:47" s="47" customFormat="1">
      <c r="A2471" s="76"/>
      <c r="O2471" s="82"/>
      <c r="P2471" s="82"/>
      <c r="Q2471" s="82"/>
      <c r="R2471" s="82"/>
      <c r="S2471" s="82"/>
      <c r="T2471" s="82"/>
      <c r="U2471" s="82"/>
      <c r="V2471" s="82"/>
      <c r="W2471" s="82"/>
      <c r="X2471" s="82"/>
      <c r="Y2471" s="82"/>
      <c r="Z2471" s="82"/>
      <c r="AA2471" s="82"/>
      <c r="AB2471" s="82"/>
      <c r="AC2471" s="82"/>
      <c r="AD2471" s="82"/>
      <c r="AE2471" s="82"/>
      <c r="AF2471" s="82"/>
      <c r="AG2471" s="82"/>
      <c r="AH2471" s="82"/>
      <c r="AI2471" s="82"/>
      <c r="AJ2471" s="82"/>
      <c r="AK2471" s="82"/>
      <c r="AL2471" s="82"/>
      <c r="AM2471" s="82"/>
      <c r="AN2471" s="82"/>
      <c r="AO2471" s="82"/>
      <c r="AP2471" s="82"/>
      <c r="AQ2471" s="82"/>
      <c r="AR2471" s="82"/>
      <c r="AS2471" s="82"/>
      <c r="AT2471" s="82"/>
      <c r="AU2471" s="82"/>
    </row>
    <row r="2472" spans="1:47" s="47" customFormat="1">
      <c r="A2472" s="76"/>
      <c r="O2472" s="82"/>
      <c r="P2472" s="82"/>
      <c r="Q2472" s="82"/>
      <c r="R2472" s="82"/>
      <c r="S2472" s="82"/>
      <c r="T2472" s="82"/>
      <c r="U2472" s="82"/>
      <c r="V2472" s="82"/>
      <c r="W2472" s="82"/>
      <c r="X2472" s="82"/>
      <c r="Y2472" s="82"/>
      <c r="Z2472" s="82"/>
      <c r="AA2472" s="82"/>
      <c r="AB2472" s="82"/>
      <c r="AC2472" s="82"/>
      <c r="AD2472" s="82"/>
      <c r="AE2472" s="82"/>
      <c r="AF2472" s="82"/>
      <c r="AG2472" s="82"/>
      <c r="AH2472" s="82"/>
      <c r="AI2472" s="82"/>
      <c r="AJ2472" s="82"/>
      <c r="AK2472" s="82"/>
      <c r="AL2472" s="82"/>
      <c r="AM2472" s="82"/>
      <c r="AN2472" s="82"/>
      <c r="AO2472" s="82"/>
      <c r="AP2472" s="82"/>
      <c r="AQ2472" s="82"/>
      <c r="AR2472" s="82"/>
      <c r="AS2472" s="82"/>
      <c r="AT2472" s="82"/>
      <c r="AU2472" s="82"/>
    </row>
    <row r="2473" spans="1:47" s="47" customFormat="1">
      <c r="A2473" s="76"/>
      <c r="O2473" s="82"/>
      <c r="P2473" s="82"/>
      <c r="Q2473" s="82"/>
      <c r="R2473" s="82"/>
      <c r="S2473" s="82"/>
      <c r="T2473" s="82"/>
      <c r="U2473" s="82"/>
      <c r="V2473" s="82"/>
      <c r="W2473" s="82"/>
      <c r="X2473" s="82"/>
      <c r="Y2473" s="82"/>
      <c r="Z2473" s="82"/>
      <c r="AA2473" s="82"/>
      <c r="AB2473" s="82"/>
      <c r="AC2473" s="82"/>
      <c r="AD2473" s="82"/>
      <c r="AE2473" s="82"/>
      <c r="AF2473" s="82"/>
      <c r="AG2473" s="82"/>
      <c r="AH2473" s="82"/>
      <c r="AI2473" s="82"/>
      <c r="AJ2473" s="82"/>
      <c r="AK2473" s="82"/>
      <c r="AL2473" s="82"/>
      <c r="AM2473" s="82"/>
      <c r="AN2473" s="82"/>
      <c r="AO2473" s="82"/>
      <c r="AP2473" s="82"/>
      <c r="AQ2473" s="82"/>
      <c r="AR2473" s="82"/>
      <c r="AS2473" s="82"/>
      <c r="AT2473" s="82"/>
      <c r="AU2473" s="82"/>
    </row>
    <row r="2474" spans="1:47" s="47" customFormat="1">
      <c r="A2474" s="76"/>
      <c r="O2474" s="82"/>
      <c r="P2474" s="82"/>
      <c r="Q2474" s="82"/>
      <c r="R2474" s="82"/>
      <c r="S2474" s="82"/>
      <c r="T2474" s="82"/>
      <c r="U2474" s="82"/>
      <c r="V2474" s="82"/>
      <c r="W2474" s="82"/>
      <c r="X2474" s="82"/>
      <c r="Y2474" s="82"/>
      <c r="Z2474" s="82"/>
      <c r="AA2474" s="82"/>
      <c r="AB2474" s="82"/>
      <c r="AC2474" s="82"/>
      <c r="AD2474" s="82"/>
      <c r="AE2474" s="82"/>
      <c r="AF2474" s="82"/>
      <c r="AG2474" s="82"/>
      <c r="AH2474" s="82"/>
      <c r="AI2474" s="82"/>
      <c r="AJ2474" s="82"/>
      <c r="AK2474" s="82"/>
      <c r="AL2474" s="82"/>
      <c r="AM2474" s="82"/>
      <c r="AN2474" s="82"/>
      <c r="AO2474" s="82"/>
      <c r="AP2474" s="82"/>
      <c r="AQ2474" s="82"/>
      <c r="AR2474" s="82"/>
      <c r="AS2474" s="82"/>
      <c r="AT2474" s="82"/>
      <c r="AU2474" s="82"/>
    </row>
    <row r="2475" spans="1:47" s="47" customFormat="1">
      <c r="A2475" s="76"/>
      <c r="O2475" s="82"/>
      <c r="P2475" s="82"/>
      <c r="Q2475" s="82"/>
      <c r="R2475" s="82"/>
      <c r="S2475" s="82"/>
      <c r="T2475" s="82"/>
      <c r="U2475" s="82"/>
      <c r="V2475" s="82"/>
      <c r="W2475" s="82"/>
      <c r="X2475" s="82"/>
      <c r="Y2475" s="82"/>
      <c r="Z2475" s="82"/>
      <c r="AA2475" s="82"/>
      <c r="AB2475" s="82"/>
      <c r="AC2475" s="82"/>
      <c r="AD2475" s="82"/>
      <c r="AE2475" s="82"/>
      <c r="AF2475" s="82"/>
      <c r="AG2475" s="82"/>
      <c r="AH2475" s="82"/>
      <c r="AI2475" s="82"/>
      <c r="AJ2475" s="82"/>
      <c r="AK2475" s="82"/>
      <c r="AL2475" s="82"/>
      <c r="AM2475" s="82"/>
      <c r="AN2475" s="82"/>
      <c r="AO2475" s="82"/>
      <c r="AP2475" s="82"/>
      <c r="AQ2475" s="82"/>
      <c r="AR2475" s="82"/>
      <c r="AS2475" s="82"/>
      <c r="AT2475" s="82"/>
      <c r="AU2475" s="82"/>
    </row>
    <row r="2476" spans="1:47" s="47" customFormat="1">
      <c r="A2476" s="76"/>
      <c r="O2476" s="82"/>
      <c r="P2476" s="82"/>
      <c r="Q2476" s="82"/>
      <c r="R2476" s="82"/>
      <c r="S2476" s="82"/>
      <c r="T2476" s="82"/>
      <c r="U2476" s="82"/>
      <c r="V2476" s="82"/>
      <c r="W2476" s="82"/>
      <c r="X2476" s="82"/>
      <c r="Y2476" s="82"/>
      <c r="Z2476" s="82"/>
      <c r="AA2476" s="82"/>
      <c r="AB2476" s="82"/>
      <c r="AC2476" s="82"/>
      <c r="AD2476" s="82"/>
      <c r="AE2476" s="82"/>
      <c r="AF2476" s="82"/>
      <c r="AG2476" s="82"/>
      <c r="AH2476" s="82"/>
      <c r="AI2476" s="82"/>
      <c r="AJ2476" s="82"/>
      <c r="AK2476" s="82"/>
      <c r="AL2476" s="82"/>
      <c r="AM2476" s="82"/>
      <c r="AN2476" s="82"/>
      <c r="AO2476" s="82"/>
      <c r="AP2476" s="82"/>
      <c r="AQ2476" s="82"/>
      <c r="AR2476" s="82"/>
      <c r="AS2476" s="82"/>
      <c r="AT2476" s="82"/>
      <c r="AU2476" s="82"/>
    </row>
    <row r="2477" spans="1:47" s="47" customFormat="1">
      <c r="A2477" s="76"/>
      <c r="O2477" s="82"/>
      <c r="P2477" s="82"/>
      <c r="Q2477" s="82"/>
      <c r="R2477" s="82"/>
      <c r="S2477" s="82"/>
      <c r="T2477" s="82"/>
      <c r="U2477" s="82"/>
      <c r="V2477" s="82"/>
      <c r="W2477" s="82"/>
      <c r="X2477" s="82"/>
      <c r="Y2477" s="82"/>
      <c r="Z2477" s="82"/>
      <c r="AA2477" s="82"/>
      <c r="AB2477" s="82"/>
      <c r="AC2477" s="82"/>
      <c r="AD2477" s="82"/>
      <c r="AE2477" s="82"/>
      <c r="AF2477" s="82"/>
      <c r="AG2477" s="82"/>
      <c r="AH2477" s="82"/>
      <c r="AI2477" s="82"/>
      <c r="AJ2477" s="82"/>
      <c r="AK2477" s="82"/>
      <c r="AL2477" s="82"/>
      <c r="AM2477" s="82"/>
      <c r="AN2477" s="82"/>
      <c r="AO2477" s="82"/>
      <c r="AP2477" s="82"/>
      <c r="AQ2477" s="82"/>
      <c r="AR2477" s="82"/>
      <c r="AS2477" s="82"/>
      <c r="AT2477" s="82"/>
      <c r="AU2477" s="82"/>
    </row>
    <row r="2478" spans="1:47" s="47" customFormat="1">
      <c r="A2478" s="76"/>
      <c r="O2478" s="82"/>
      <c r="P2478" s="82"/>
      <c r="Q2478" s="82"/>
      <c r="R2478" s="82"/>
      <c r="S2478" s="82"/>
      <c r="T2478" s="82"/>
      <c r="U2478" s="82"/>
      <c r="V2478" s="82"/>
      <c r="W2478" s="82"/>
      <c r="X2478" s="82"/>
      <c r="Y2478" s="82"/>
      <c r="Z2478" s="82"/>
      <c r="AA2478" s="82"/>
      <c r="AB2478" s="82"/>
      <c r="AC2478" s="82"/>
      <c r="AD2478" s="82"/>
      <c r="AE2478" s="82"/>
      <c r="AF2478" s="82"/>
      <c r="AG2478" s="82"/>
      <c r="AH2478" s="82"/>
      <c r="AI2478" s="82"/>
      <c r="AJ2478" s="82"/>
      <c r="AK2478" s="82"/>
      <c r="AL2478" s="82"/>
      <c r="AM2478" s="82"/>
      <c r="AN2478" s="82"/>
      <c r="AO2478" s="82"/>
      <c r="AP2478" s="82"/>
      <c r="AQ2478" s="82"/>
      <c r="AR2478" s="82"/>
      <c r="AS2478" s="82"/>
      <c r="AT2478" s="82"/>
      <c r="AU2478" s="82"/>
    </row>
    <row r="2479" spans="1:47" s="47" customFormat="1">
      <c r="A2479" s="76"/>
      <c r="O2479" s="82"/>
      <c r="P2479" s="82"/>
      <c r="Q2479" s="82"/>
      <c r="R2479" s="82"/>
      <c r="S2479" s="82"/>
      <c r="T2479" s="82"/>
      <c r="U2479" s="82"/>
      <c r="V2479" s="82"/>
      <c r="W2479" s="82"/>
      <c r="X2479" s="82"/>
      <c r="Y2479" s="82"/>
      <c r="Z2479" s="82"/>
      <c r="AA2479" s="82"/>
      <c r="AB2479" s="82"/>
      <c r="AC2479" s="82"/>
      <c r="AD2479" s="82"/>
      <c r="AE2479" s="82"/>
      <c r="AF2479" s="82"/>
      <c r="AG2479" s="82"/>
      <c r="AH2479" s="82"/>
      <c r="AI2479" s="82"/>
      <c r="AJ2479" s="82"/>
      <c r="AK2479" s="82"/>
      <c r="AL2479" s="82"/>
      <c r="AM2479" s="82"/>
      <c r="AN2479" s="82"/>
      <c r="AO2479" s="82"/>
      <c r="AP2479" s="82"/>
      <c r="AQ2479" s="82"/>
      <c r="AR2479" s="82"/>
      <c r="AS2479" s="82"/>
      <c r="AT2479" s="82"/>
      <c r="AU2479" s="82"/>
    </row>
    <row r="2480" spans="1:47" s="47" customFormat="1">
      <c r="A2480" s="76"/>
      <c r="O2480" s="82"/>
      <c r="P2480" s="82"/>
      <c r="Q2480" s="82"/>
      <c r="R2480" s="82"/>
      <c r="S2480" s="82"/>
      <c r="T2480" s="82"/>
      <c r="U2480" s="82"/>
      <c r="V2480" s="82"/>
      <c r="W2480" s="82"/>
      <c r="X2480" s="82"/>
      <c r="Y2480" s="82"/>
      <c r="Z2480" s="82"/>
      <c r="AA2480" s="82"/>
      <c r="AB2480" s="82"/>
      <c r="AC2480" s="82"/>
      <c r="AD2480" s="82"/>
      <c r="AE2480" s="82"/>
      <c r="AF2480" s="82"/>
      <c r="AG2480" s="82"/>
      <c r="AH2480" s="82"/>
      <c r="AI2480" s="82"/>
      <c r="AJ2480" s="82"/>
      <c r="AK2480" s="82"/>
      <c r="AL2480" s="82"/>
      <c r="AM2480" s="82"/>
      <c r="AN2480" s="82"/>
      <c r="AO2480" s="82"/>
      <c r="AP2480" s="82"/>
      <c r="AQ2480" s="82"/>
      <c r="AR2480" s="82"/>
      <c r="AS2480" s="82"/>
      <c r="AT2480" s="82"/>
      <c r="AU2480" s="82"/>
    </row>
    <row r="2481" spans="1:47" s="47" customFormat="1">
      <c r="A2481" s="76"/>
      <c r="O2481" s="82"/>
      <c r="P2481" s="82"/>
      <c r="Q2481" s="82"/>
      <c r="R2481" s="82"/>
      <c r="S2481" s="82"/>
      <c r="T2481" s="82"/>
      <c r="U2481" s="82"/>
      <c r="V2481" s="82"/>
      <c r="W2481" s="82"/>
      <c r="X2481" s="82"/>
      <c r="Y2481" s="82"/>
      <c r="Z2481" s="82"/>
      <c r="AA2481" s="82"/>
      <c r="AB2481" s="82"/>
      <c r="AC2481" s="82"/>
      <c r="AD2481" s="82"/>
      <c r="AE2481" s="82"/>
      <c r="AF2481" s="82"/>
      <c r="AG2481" s="82"/>
      <c r="AH2481" s="82"/>
      <c r="AI2481" s="82"/>
      <c r="AJ2481" s="82"/>
      <c r="AK2481" s="82"/>
      <c r="AL2481" s="82"/>
      <c r="AM2481" s="82"/>
      <c r="AN2481" s="82"/>
      <c r="AO2481" s="82"/>
      <c r="AP2481" s="82"/>
      <c r="AQ2481" s="82"/>
      <c r="AR2481" s="82"/>
      <c r="AS2481" s="82"/>
      <c r="AT2481" s="82"/>
      <c r="AU2481" s="82"/>
    </row>
    <row r="2482" spans="1:47" s="47" customFormat="1">
      <c r="A2482" s="76"/>
      <c r="O2482" s="82"/>
      <c r="P2482" s="82"/>
      <c r="Q2482" s="82"/>
      <c r="R2482" s="82"/>
      <c r="S2482" s="82"/>
      <c r="T2482" s="82"/>
      <c r="U2482" s="82"/>
      <c r="V2482" s="82"/>
      <c r="W2482" s="82"/>
      <c r="X2482" s="82"/>
      <c r="Y2482" s="82"/>
      <c r="Z2482" s="82"/>
      <c r="AA2482" s="82"/>
      <c r="AB2482" s="82"/>
      <c r="AC2482" s="82"/>
      <c r="AD2482" s="82"/>
      <c r="AE2482" s="82"/>
      <c r="AF2482" s="82"/>
      <c r="AG2482" s="82"/>
      <c r="AH2482" s="82"/>
      <c r="AI2482" s="82"/>
      <c r="AJ2482" s="82"/>
      <c r="AK2482" s="82"/>
      <c r="AL2482" s="82"/>
      <c r="AM2482" s="82"/>
      <c r="AN2482" s="82"/>
      <c r="AO2482" s="82"/>
      <c r="AP2482" s="82"/>
      <c r="AQ2482" s="82"/>
      <c r="AR2482" s="82"/>
      <c r="AS2482" s="82"/>
      <c r="AT2482" s="82"/>
      <c r="AU2482" s="82"/>
    </row>
    <row r="2483" spans="1:47" s="47" customFormat="1">
      <c r="A2483" s="76"/>
      <c r="O2483" s="82"/>
      <c r="P2483" s="82"/>
      <c r="Q2483" s="82"/>
      <c r="R2483" s="82"/>
      <c r="S2483" s="82"/>
      <c r="T2483" s="82"/>
      <c r="U2483" s="82"/>
      <c r="V2483" s="82"/>
      <c r="W2483" s="82"/>
      <c r="X2483" s="82"/>
      <c r="Y2483" s="82"/>
      <c r="Z2483" s="82"/>
      <c r="AA2483" s="82"/>
      <c r="AB2483" s="82"/>
      <c r="AC2483" s="82"/>
      <c r="AD2483" s="82"/>
      <c r="AE2483" s="82"/>
      <c r="AF2483" s="82"/>
      <c r="AG2483" s="82"/>
      <c r="AH2483" s="82"/>
      <c r="AI2483" s="82"/>
      <c r="AJ2483" s="82"/>
      <c r="AK2483" s="82"/>
      <c r="AL2483" s="82"/>
      <c r="AM2483" s="82"/>
      <c r="AN2483" s="82"/>
      <c r="AO2483" s="82"/>
      <c r="AP2483" s="82"/>
      <c r="AQ2483" s="82"/>
      <c r="AR2483" s="82"/>
      <c r="AS2483" s="82"/>
      <c r="AT2483" s="82"/>
      <c r="AU2483" s="82"/>
    </row>
    <row r="2484" spans="1:47" s="47" customFormat="1">
      <c r="A2484" s="76"/>
      <c r="O2484" s="82"/>
      <c r="P2484" s="82"/>
      <c r="Q2484" s="82"/>
      <c r="R2484" s="82"/>
      <c r="S2484" s="82"/>
      <c r="T2484" s="82"/>
      <c r="U2484" s="82"/>
      <c r="V2484" s="82"/>
      <c r="W2484" s="82"/>
      <c r="X2484" s="82"/>
      <c r="Y2484" s="82"/>
      <c r="Z2484" s="82"/>
      <c r="AA2484" s="82"/>
      <c r="AB2484" s="82"/>
      <c r="AC2484" s="82"/>
      <c r="AD2484" s="82"/>
      <c r="AE2484" s="82"/>
      <c r="AF2484" s="82"/>
      <c r="AG2484" s="82"/>
      <c r="AH2484" s="82"/>
      <c r="AI2484" s="82"/>
      <c r="AJ2484" s="82"/>
      <c r="AK2484" s="82"/>
      <c r="AL2484" s="82"/>
      <c r="AM2484" s="82"/>
      <c r="AN2484" s="82"/>
      <c r="AO2484" s="82"/>
      <c r="AP2484" s="82"/>
      <c r="AQ2484" s="82"/>
      <c r="AR2484" s="82"/>
      <c r="AS2484" s="82"/>
      <c r="AT2484" s="82"/>
      <c r="AU2484" s="82"/>
    </row>
    <row r="2485" spans="1:47" s="47" customFormat="1">
      <c r="A2485" s="76"/>
      <c r="O2485" s="82"/>
      <c r="P2485" s="82"/>
      <c r="Q2485" s="82"/>
      <c r="R2485" s="82"/>
      <c r="S2485" s="82"/>
      <c r="T2485" s="82"/>
      <c r="U2485" s="82"/>
      <c r="V2485" s="82"/>
      <c r="W2485" s="82"/>
      <c r="X2485" s="82"/>
      <c r="Y2485" s="82"/>
      <c r="Z2485" s="82"/>
      <c r="AA2485" s="82"/>
      <c r="AB2485" s="82"/>
      <c r="AC2485" s="82"/>
      <c r="AD2485" s="82"/>
      <c r="AE2485" s="82"/>
      <c r="AF2485" s="82"/>
      <c r="AG2485" s="82"/>
      <c r="AH2485" s="82"/>
      <c r="AI2485" s="82"/>
      <c r="AJ2485" s="82"/>
      <c r="AK2485" s="82"/>
      <c r="AL2485" s="82"/>
      <c r="AM2485" s="82"/>
      <c r="AN2485" s="82"/>
      <c r="AO2485" s="82"/>
      <c r="AP2485" s="82"/>
      <c r="AQ2485" s="82"/>
      <c r="AR2485" s="82"/>
      <c r="AS2485" s="82"/>
      <c r="AT2485" s="82"/>
      <c r="AU2485" s="82"/>
    </row>
    <row r="2486" spans="1:47" s="47" customFormat="1">
      <c r="A2486" s="76"/>
      <c r="O2486" s="82"/>
      <c r="P2486" s="82"/>
      <c r="Q2486" s="82"/>
      <c r="R2486" s="82"/>
      <c r="S2486" s="82"/>
      <c r="T2486" s="82"/>
      <c r="U2486" s="82"/>
      <c r="V2486" s="82"/>
      <c r="W2486" s="82"/>
      <c r="X2486" s="82"/>
      <c r="Y2486" s="82"/>
      <c r="Z2486" s="82"/>
      <c r="AA2486" s="82"/>
      <c r="AB2486" s="82"/>
      <c r="AC2486" s="82"/>
      <c r="AD2486" s="82"/>
      <c r="AE2486" s="82"/>
      <c r="AF2486" s="82"/>
      <c r="AG2486" s="82"/>
      <c r="AH2486" s="82"/>
      <c r="AI2486" s="82"/>
      <c r="AJ2486" s="82"/>
      <c r="AK2486" s="82"/>
      <c r="AL2486" s="82"/>
      <c r="AM2486" s="82"/>
      <c r="AN2486" s="82"/>
      <c r="AO2486" s="82"/>
      <c r="AP2486" s="82"/>
      <c r="AQ2486" s="82"/>
      <c r="AR2486" s="82"/>
      <c r="AS2486" s="82"/>
      <c r="AT2486" s="82"/>
      <c r="AU2486" s="82"/>
    </row>
    <row r="2487" spans="1:47" s="47" customFormat="1">
      <c r="A2487" s="76"/>
      <c r="O2487" s="82"/>
      <c r="P2487" s="82"/>
      <c r="Q2487" s="82"/>
      <c r="R2487" s="82"/>
      <c r="S2487" s="82"/>
      <c r="T2487" s="82"/>
      <c r="U2487" s="82"/>
      <c r="V2487" s="82"/>
      <c r="W2487" s="82"/>
      <c r="X2487" s="82"/>
      <c r="Y2487" s="82"/>
      <c r="Z2487" s="82"/>
      <c r="AA2487" s="82"/>
      <c r="AB2487" s="82"/>
      <c r="AC2487" s="82"/>
      <c r="AD2487" s="82"/>
      <c r="AE2487" s="82"/>
      <c r="AF2487" s="82"/>
      <c r="AG2487" s="82"/>
      <c r="AH2487" s="82"/>
      <c r="AI2487" s="82"/>
      <c r="AJ2487" s="82"/>
      <c r="AK2487" s="82"/>
      <c r="AL2487" s="82"/>
      <c r="AM2487" s="82"/>
      <c r="AN2487" s="82"/>
      <c r="AO2487" s="82"/>
      <c r="AP2487" s="82"/>
      <c r="AQ2487" s="82"/>
      <c r="AR2487" s="82"/>
      <c r="AS2487" s="82"/>
      <c r="AT2487" s="82"/>
      <c r="AU2487" s="82"/>
    </row>
    <row r="2488" spans="1:47" s="47" customFormat="1">
      <c r="A2488" s="76"/>
      <c r="O2488" s="82"/>
      <c r="P2488" s="82"/>
      <c r="Q2488" s="82"/>
      <c r="R2488" s="82"/>
      <c r="S2488" s="82"/>
      <c r="T2488" s="82"/>
      <c r="U2488" s="82"/>
      <c r="V2488" s="82"/>
      <c r="W2488" s="82"/>
      <c r="X2488" s="82"/>
      <c r="Y2488" s="82"/>
      <c r="Z2488" s="82"/>
      <c r="AA2488" s="82"/>
      <c r="AB2488" s="82"/>
      <c r="AC2488" s="82"/>
      <c r="AD2488" s="82"/>
      <c r="AE2488" s="82"/>
      <c r="AF2488" s="82"/>
      <c r="AG2488" s="82"/>
      <c r="AH2488" s="82"/>
      <c r="AI2488" s="82"/>
      <c r="AJ2488" s="82"/>
      <c r="AK2488" s="82"/>
      <c r="AL2488" s="82"/>
      <c r="AM2488" s="82"/>
      <c r="AN2488" s="82"/>
      <c r="AO2488" s="82"/>
      <c r="AP2488" s="82"/>
      <c r="AQ2488" s="82"/>
      <c r="AR2488" s="82"/>
      <c r="AS2488" s="82"/>
      <c r="AT2488" s="82"/>
      <c r="AU2488" s="82"/>
    </row>
    <row r="2489" spans="1:47" s="47" customFormat="1">
      <c r="A2489" s="76"/>
      <c r="O2489" s="82"/>
      <c r="P2489" s="82"/>
      <c r="Q2489" s="82"/>
      <c r="R2489" s="82"/>
      <c r="S2489" s="82"/>
      <c r="T2489" s="82"/>
      <c r="U2489" s="82"/>
      <c r="V2489" s="82"/>
      <c r="W2489" s="82"/>
      <c r="X2489" s="82"/>
      <c r="Y2489" s="82"/>
      <c r="Z2489" s="82"/>
      <c r="AA2489" s="82"/>
      <c r="AB2489" s="82"/>
      <c r="AC2489" s="82"/>
      <c r="AD2489" s="82"/>
      <c r="AE2489" s="82"/>
      <c r="AF2489" s="82"/>
      <c r="AG2489" s="82"/>
      <c r="AH2489" s="82"/>
      <c r="AI2489" s="82"/>
      <c r="AJ2489" s="82"/>
      <c r="AK2489" s="82"/>
      <c r="AL2489" s="82"/>
      <c r="AM2489" s="82"/>
      <c r="AN2489" s="82"/>
      <c r="AO2489" s="82"/>
      <c r="AP2489" s="82"/>
      <c r="AQ2489" s="82"/>
      <c r="AR2489" s="82"/>
      <c r="AS2489" s="82"/>
      <c r="AT2489" s="82"/>
      <c r="AU2489" s="82"/>
    </row>
    <row r="2490" spans="1:47" s="47" customFormat="1">
      <c r="A2490" s="76"/>
      <c r="O2490" s="82"/>
      <c r="P2490" s="82"/>
      <c r="Q2490" s="82"/>
      <c r="R2490" s="82"/>
      <c r="S2490" s="82"/>
      <c r="T2490" s="82"/>
      <c r="U2490" s="82"/>
      <c r="V2490" s="82"/>
      <c r="W2490" s="82"/>
      <c r="X2490" s="82"/>
      <c r="Y2490" s="82"/>
      <c r="Z2490" s="82"/>
      <c r="AA2490" s="82"/>
      <c r="AB2490" s="82"/>
      <c r="AC2490" s="82"/>
      <c r="AD2490" s="82"/>
      <c r="AE2490" s="82"/>
      <c r="AF2490" s="82"/>
      <c r="AG2490" s="82"/>
      <c r="AH2490" s="82"/>
      <c r="AI2490" s="82"/>
      <c r="AJ2490" s="82"/>
      <c r="AK2490" s="82"/>
      <c r="AL2490" s="82"/>
      <c r="AM2490" s="82"/>
      <c r="AN2490" s="82"/>
      <c r="AO2490" s="82"/>
      <c r="AP2490" s="82"/>
      <c r="AQ2490" s="82"/>
      <c r="AR2490" s="82"/>
      <c r="AS2490" s="82"/>
      <c r="AT2490" s="82"/>
      <c r="AU2490" s="82"/>
    </row>
    <row r="2491" spans="1:47" s="47" customFormat="1">
      <c r="A2491" s="76"/>
      <c r="O2491" s="82"/>
      <c r="P2491" s="82"/>
      <c r="Q2491" s="82"/>
      <c r="R2491" s="82"/>
      <c r="S2491" s="82"/>
      <c r="T2491" s="82"/>
      <c r="U2491" s="82"/>
      <c r="V2491" s="82"/>
      <c r="W2491" s="82"/>
      <c r="X2491" s="82"/>
      <c r="Y2491" s="82"/>
      <c r="Z2491" s="82"/>
      <c r="AA2491" s="82"/>
      <c r="AB2491" s="82"/>
      <c r="AC2491" s="82"/>
      <c r="AD2491" s="82"/>
      <c r="AE2491" s="82"/>
      <c r="AF2491" s="82"/>
      <c r="AG2491" s="82"/>
      <c r="AH2491" s="82"/>
      <c r="AI2491" s="82"/>
      <c r="AJ2491" s="82"/>
      <c r="AK2491" s="82"/>
      <c r="AL2491" s="82"/>
      <c r="AM2491" s="82"/>
      <c r="AN2491" s="82"/>
      <c r="AO2491" s="82"/>
      <c r="AP2491" s="82"/>
      <c r="AQ2491" s="82"/>
      <c r="AR2491" s="82"/>
      <c r="AS2491" s="82"/>
      <c r="AT2491" s="82"/>
      <c r="AU2491" s="82"/>
    </row>
    <row r="2492" spans="1:47" s="47" customFormat="1">
      <c r="A2492" s="76"/>
      <c r="O2492" s="82"/>
      <c r="P2492" s="82"/>
      <c r="Q2492" s="82"/>
      <c r="R2492" s="82"/>
      <c r="S2492" s="82"/>
      <c r="T2492" s="82"/>
      <c r="U2492" s="82"/>
      <c r="V2492" s="82"/>
      <c r="W2492" s="82"/>
      <c r="X2492" s="82"/>
      <c r="Y2492" s="82"/>
      <c r="Z2492" s="82"/>
      <c r="AA2492" s="82"/>
      <c r="AB2492" s="82"/>
      <c r="AC2492" s="82"/>
      <c r="AD2492" s="82"/>
      <c r="AE2492" s="82"/>
      <c r="AF2492" s="82"/>
      <c r="AG2492" s="82"/>
      <c r="AH2492" s="82"/>
      <c r="AI2492" s="82"/>
      <c r="AJ2492" s="82"/>
      <c r="AK2492" s="82"/>
      <c r="AL2492" s="82"/>
      <c r="AM2492" s="82"/>
      <c r="AN2492" s="82"/>
      <c r="AO2492" s="82"/>
      <c r="AP2492" s="82"/>
      <c r="AQ2492" s="82"/>
      <c r="AR2492" s="82"/>
      <c r="AS2492" s="82"/>
      <c r="AT2492" s="82"/>
      <c r="AU2492" s="82"/>
    </row>
    <row r="2493" spans="1:47" s="47" customFormat="1">
      <c r="A2493" s="76"/>
      <c r="O2493" s="82"/>
      <c r="P2493" s="82"/>
      <c r="Q2493" s="82"/>
      <c r="R2493" s="82"/>
      <c r="S2493" s="82"/>
      <c r="T2493" s="82"/>
      <c r="U2493" s="82"/>
      <c r="V2493" s="82"/>
      <c r="W2493" s="82"/>
      <c r="X2493" s="82"/>
      <c r="Y2493" s="82"/>
      <c r="Z2493" s="82"/>
      <c r="AA2493" s="82"/>
      <c r="AB2493" s="82"/>
      <c r="AC2493" s="82"/>
      <c r="AD2493" s="82"/>
      <c r="AE2493" s="82"/>
      <c r="AF2493" s="82"/>
      <c r="AG2493" s="82"/>
      <c r="AH2493" s="82"/>
      <c r="AI2493" s="82"/>
      <c r="AJ2493" s="82"/>
      <c r="AK2493" s="82"/>
      <c r="AL2493" s="82"/>
      <c r="AM2493" s="82"/>
      <c r="AN2493" s="82"/>
      <c r="AO2493" s="82"/>
      <c r="AP2493" s="82"/>
      <c r="AQ2493" s="82"/>
      <c r="AR2493" s="82"/>
      <c r="AS2493" s="82"/>
      <c r="AT2493" s="82"/>
      <c r="AU2493" s="82"/>
    </row>
    <row r="2494" spans="1:47" s="47" customFormat="1">
      <c r="A2494" s="76"/>
      <c r="O2494" s="82"/>
      <c r="P2494" s="82"/>
      <c r="Q2494" s="82"/>
      <c r="R2494" s="82"/>
      <c r="S2494" s="82"/>
      <c r="T2494" s="82"/>
      <c r="U2494" s="82"/>
      <c r="V2494" s="82"/>
      <c r="W2494" s="82"/>
      <c r="X2494" s="82"/>
      <c r="Y2494" s="82"/>
      <c r="Z2494" s="82"/>
      <c r="AA2494" s="82"/>
      <c r="AB2494" s="82"/>
      <c r="AC2494" s="82"/>
      <c r="AD2494" s="82"/>
      <c r="AE2494" s="82"/>
      <c r="AF2494" s="82"/>
      <c r="AG2494" s="82"/>
      <c r="AH2494" s="82"/>
      <c r="AI2494" s="82"/>
      <c r="AJ2494" s="82"/>
      <c r="AK2494" s="82"/>
      <c r="AL2494" s="82"/>
      <c r="AM2494" s="82"/>
      <c r="AN2494" s="82"/>
      <c r="AO2494" s="82"/>
      <c r="AP2494" s="82"/>
      <c r="AQ2494" s="82"/>
      <c r="AR2494" s="82"/>
      <c r="AS2494" s="82"/>
      <c r="AT2494" s="82"/>
      <c r="AU2494" s="82"/>
    </row>
    <row r="2495" spans="1:47" s="47" customFormat="1">
      <c r="A2495" s="76"/>
      <c r="O2495" s="82"/>
      <c r="P2495" s="82"/>
      <c r="Q2495" s="82"/>
      <c r="R2495" s="82"/>
      <c r="S2495" s="82"/>
      <c r="T2495" s="82"/>
      <c r="U2495" s="82"/>
      <c r="V2495" s="82"/>
      <c r="W2495" s="82"/>
      <c r="X2495" s="82"/>
      <c r="Y2495" s="82"/>
      <c r="Z2495" s="82"/>
      <c r="AA2495" s="82"/>
      <c r="AB2495" s="82"/>
      <c r="AC2495" s="82"/>
      <c r="AD2495" s="82"/>
      <c r="AE2495" s="82"/>
      <c r="AF2495" s="82"/>
      <c r="AG2495" s="82"/>
      <c r="AH2495" s="82"/>
      <c r="AI2495" s="82"/>
      <c r="AJ2495" s="82"/>
      <c r="AK2495" s="82"/>
      <c r="AL2495" s="82"/>
      <c r="AM2495" s="82"/>
      <c r="AN2495" s="82"/>
      <c r="AO2495" s="82"/>
      <c r="AP2495" s="82"/>
      <c r="AQ2495" s="82"/>
      <c r="AR2495" s="82"/>
      <c r="AS2495" s="82"/>
      <c r="AT2495" s="82"/>
      <c r="AU2495" s="82"/>
    </row>
    <row r="2496" spans="1:47" s="47" customFormat="1">
      <c r="A2496" s="76"/>
      <c r="O2496" s="82"/>
      <c r="P2496" s="82"/>
      <c r="Q2496" s="82"/>
      <c r="R2496" s="82"/>
      <c r="S2496" s="82"/>
      <c r="T2496" s="82"/>
      <c r="U2496" s="82"/>
      <c r="V2496" s="82"/>
      <c r="W2496" s="82"/>
      <c r="X2496" s="82"/>
      <c r="Y2496" s="82"/>
      <c r="Z2496" s="82"/>
      <c r="AA2496" s="82"/>
      <c r="AB2496" s="82"/>
      <c r="AC2496" s="82"/>
      <c r="AD2496" s="82"/>
      <c r="AE2496" s="82"/>
      <c r="AF2496" s="82"/>
      <c r="AG2496" s="82"/>
      <c r="AH2496" s="82"/>
      <c r="AI2496" s="82"/>
      <c r="AJ2496" s="82"/>
      <c r="AK2496" s="82"/>
      <c r="AL2496" s="82"/>
      <c r="AM2496" s="82"/>
      <c r="AN2496" s="82"/>
      <c r="AO2496" s="82"/>
      <c r="AP2496" s="82"/>
      <c r="AQ2496" s="82"/>
      <c r="AR2496" s="82"/>
      <c r="AS2496" s="82"/>
      <c r="AT2496" s="82"/>
      <c r="AU2496" s="82"/>
    </row>
    <row r="2497" spans="1:47" s="47" customFormat="1">
      <c r="A2497" s="76"/>
      <c r="O2497" s="82"/>
      <c r="P2497" s="82"/>
      <c r="Q2497" s="82"/>
      <c r="R2497" s="82"/>
      <c r="S2497" s="82"/>
      <c r="T2497" s="82"/>
      <c r="U2497" s="82"/>
      <c r="V2497" s="82"/>
      <c r="W2497" s="82"/>
      <c r="X2497" s="82"/>
      <c r="Y2497" s="82"/>
      <c r="Z2497" s="82"/>
      <c r="AA2497" s="82"/>
      <c r="AB2497" s="82"/>
      <c r="AC2497" s="82"/>
      <c r="AD2497" s="82"/>
      <c r="AE2497" s="82"/>
      <c r="AF2497" s="82"/>
      <c r="AG2497" s="82"/>
      <c r="AH2497" s="82"/>
      <c r="AI2497" s="82"/>
      <c r="AJ2497" s="82"/>
      <c r="AK2497" s="82"/>
      <c r="AL2497" s="82"/>
      <c r="AM2497" s="82"/>
      <c r="AN2497" s="82"/>
      <c r="AO2497" s="82"/>
      <c r="AP2497" s="82"/>
      <c r="AQ2497" s="82"/>
      <c r="AR2497" s="82"/>
      <c r="AS2497" s="82"/>
      <c r="AT2497" s="82"/>
      <c r="AU2497" s="82"/>
    </row>
    <row r="2498" spans="1:47" s="47" customFormat="1">
      <c r="A2498" s="76"/>
      <c r="O2498" s="82"/>
      <c r="P2498" s="82"/>
      <c r="Q2498" s="82"/>
      <c r="R2498" s="82"/>
      <c r="S2498" s="82"/>
      <c r="T2498" s="82"/>
      <c r="U2498" s="82"/>
      <c r="V2498" s="82"/>
      <c r="W2498" s="82"/>
      <c r="X2498" s="82"/>
      <c r="Y2498" s="82"/>
      <c r="Z2498" s="82"/>
      <c r="AA2498" s="82"/>
      <c r="AB2498" s="82"/>
      <c r="AC2498" s="82"/>
      <c r="AD2498" s="82"/>
      <c r="AE2498" s="82"/>
      <c r="AF2498" s="82"/>
      <c r="AG2498" s="82"/>
      <c r="AH2498" s="82"/>
      <c r="AI2498" s="82"/>
      <c r="AJ2498" s="82"/>
      <c r="AK2498" s="82"/>
      <c r="AL2498" s="82"/>
      <c r="AM2498" s="82"/>
      <c r="AN2498" s="82"/>
      <c r="AO2498" s="82"/>
      <c r="AP2498" s="82"/>
      <c r="AQ2498" s="82"/>
      <c r="AR2498" s="82"/>
      <c r="AS2498" s="82"/>
      <c r="AT2498" s="82"/>
      <c r="AU2498" s="82"/>
    </row>
    <row r="2499" spans="1:47" s="47" customFormat="1">
      <c r="A2499" s="76"/>
      <c r="O2499" s="82"/>
      <c r="P2499" s="82"/>
      <c r="Q2499" s="82"/>
      <c r="R2499" s="82"/>
      <c r="S2499" s="82"/>
      <c r="T2499" s="82"/>
      <c r="U2499" s="82"/>
      <c r="V2499" s="82"/>
      <c r="W2499" s="82"/>
      <c r="X2499" s="82"/>
      <c r="Y2499" s="82"/>
      <c r="Z2499" s="82"/>
      <c r="AA2499" s="82"/>
      <c r="AB2499" s="82"/>
      <c r="AC2499" s="82"/>
      <c r="AD2499" s="82"/>
      <c r="AE2499" s="82"/>
      <c r="AF2499" s="82"/>
      <c r="AG2499" s="82"/>
      <c r="AH2499" s="82"/>
      <c r="AI2499" s="82"/>
      <c r="AJ2499" s="82"/>
      <c r="AK2499" s="82"/>
      <c r="AL2499" s="82"/>
      <c r="AM2499" s="82"/>
      <c r="AN2499" s="82"/>
      <c r="AO2499" s="82"/>
      <c r="AP2499" s="82"/>
      <c r="AQ2499" s="82"/>
      <c r="AR2499" s="82"/>
      <c r="AS2499" s="82"/>
      <c r="AT2499" s="82"/>
      <c r="AU2499" s="82"/>
    </row>
    <row r="2500" spans="1:47" s="47" customFormat="1">
      <c r="A2500" s="76"/>
      <c r="O2500" s="82"/>
      <c r="P2500" s="82"/>
      <c r="Q2500" s="82"/>
      <c r="R2500" s="82"/>
      <c r="S2500" s="82"/>
      <c r="T2500" s="82"/>
      <c r="U2500" s="82"/>
      <c r="V2500" s="82"/>
      <c r="W2500" s="82"/>
      <c r="X2500" s="82"/>
      <c r="Y2500" s="82"/>
      <c r="Z2500" s="82"/>
      <c r="AA2500" s="82"/>
      <c r="AB2500" s="82"/>
      <c r="AC2500" s="82"/>
      <c r="AD2500" s="82"/>
      <c r="AE2500" s="82"/>
      <c r="AF2500" s="82"/>
      <c r="AG2500" s="82"/>
      <c r="AH2500" s="82"/>
      <c r="AI2500" s="82"/>
      <c r="AJ2500" s="82"/>
      <c r="AK2500" s="82"/>
      <c r="AL2500" s="82"/>
      <c r="AM2500" s="82"/>
      <c r="AN2500" s="82"/>
      <c r="AO2500" s="82"/>
      <c r="AP2500" s="82"/>
      <c r="AQ2500" s="82"/>
      <c r="AR2500" s="82"/>
      <c r="AS2500" s="82"/>
      <c r="AT2500" s="82"/>
      <c r="AU2500" s="82"/>
    </row>
    <row r="2501" spans="1:47" s="47" customFormat="1">
      <c r="A2501" s="76"/>
      <c r="O2501" s="82"/>
      <c r="P2501" s="82"/>
      <c r="Q2501" s="82"/>
      <c r="R2501" s="82"/>
      <c r="S2501" s="82"/>
      <c r="T2501" s="82"/>
      <c r="U2501" s="82"/>
      <c r="V2501" s="82"/>
      <c r="W2501" s="82"/>
      <c r="X2501" s="82"/>
      <c r="Y2501" s="82"/>
      <c r="Z2501" s="82"/>
      <c r="AA2501" s="82"/>
      <c r="AB2501" s="82"/>
      <c r="AC2501" s="82"/>
      <c r="AD2501" s="82"/>
      <c r="AE2501" s="82"/>
      <c r="AF2501" s="82"/>
      <c r="AG2501" s="82"/>
      <c r="AH2501" s="82"/>
      <c r="AI2501" s="82"/>
      <c r="AJ2501" s="82"/>
      <c r="AK2501" s="82"/>
      <c r="AL2501" s="82"/>
      <c r="AM2501" s="82"/>
      <c r="AN2501" s="82"/>
      <c r="AO2501" s="82"/>
      <c r="AP2501" s="82"/>
      <c r="AQ2501" s="82"/>
      <c r="AR2501" s="82"/>
      <c r="AS2501" s="82"/>
      <c r="AT2501" s="82"/>
      <c r="AU2501" s="82"/>
    </row>
    <row r="2502" spans="1:47" s="47" customFormat="1">
      <c r="A2502" s="76"/>
      <c r="O2502" s="82"/>
      <c r="P2502" s="82"/>
      <c r="Q2502" s="82"/>
      <c r="R2502" s="82"/>
      <c r="S2502" s="82"/>
      <c r="T2502" s="82"/>
      <c r="U2502" s="82"/>
      <c r="V2502" s="82"/>
      <c r="W2502" s="82"/>
      <c r="X2502" s="82"/>
      <c r="Y2502" s="82"/>
      <c r="Z2502" s="82"/>
      <c r="AA2502" s="82"/>
      <c r="AB2502" s="82"/>
      <c r="AC2502" s="82"/>
      <c r="AD2502" s="82"/>
      <c r="AE2502" s="82"/>
      <c r="AF2502" s="82"/>
      <c r="AG2502" s="82"/>
      <c r="AH2502" s="82"/>
      <c r="AI2502" s="82"/>
      <c r="AJ2502" s="82"/>
      <c r="AK2502" s="82"/>
      <c r="AL2502" s="82"/>
      <c r="AM2502" s="82"/>
      <c r="AN2502" s="82"/>
      <c r="AO2502" s="82"/>
      <c r="AP2502" s="82"/>
      <c r="AQ2502" s="82"/>
      <c r="AR2502" s="82"/>
      <c r="AS2502" s="82"/>
      <c r="AT2502" s="82"/>
      <c r="AU2502" s="82"/>
    </row>
    <row r="2503" spans="1:47" s="47" customFormat="1">
      <c r="A2503" s="76"/>
      <c r="O2503" s="82"/>
      <c r="P2503" s="82"/>
      <c r="Q2503" s="82"/>
      <c r="R2503" s="82"/>
      <c r="S2503" s="82"/>
      <c r="T2503" s="82"/>
      <c r="U2503" s="82"/>
      <c r="V2503" s="82"/>
      <c r="W2503" s="82"/>
      <c r="X2503" s="82"/>
      <c r="Y2503" s="82"/>
      <c r="Z2503" s="82"/>
      <c r="AA2503" s="82"/>
      <c r="AB2503" s="82"/>
      <c r="AC2503" s="82"/>
      <c r="AD2503" s="82"/>
      <c r="AE2503" s="82"/>
      <c r="AF2503" s="82"/>
      <c r="AG2503" s="82"/>
      <c r="AH2503" s="82"/>
      <c r="AI2503" s="82"/>
      <c r="AJ2503" s="82"/>
      <c r="AK2503" s="82"/>
      <c r="AL2503" s="82"/>
      <c r="AM2503" s="82"/>
      <c r="AN2503" s="82"/>
      <c r="AO2503" s="82"/>
      <c r="AP2503" s="82"/>
      <c r="AQ2503" s="82"/>
      <c r="AR2503" s="82"/>
      <c r="AS2503" s="82"/>
      <c r="AT2503" s="82"/>
      <c r="AU2503" s="82"/>
    </row>
    <row r="2504" spans="1:47" s="47" customFormat="1">
      <c r="A2504" s="76"/>
      <c r="O2504" s="82"/>
      <c r="P2504" s="82"/>
      <c r="Q2504" s="82"/>
      <c r="R2504" s="82"/>
      <c r="S2504" s="82"/>
      <c r="T2504" s="82"/>
      <c r="U2504" s="82"/>
      <c r="V2504" s="82"/>
      <c r="W2504" s="82"/>
      <c r="X2504" s="82"/>
      <c r="Y2504" s="82"/>
      <c r="Z2504" s="82"/>
      <c r="AA2504" s="82"/>
      <c r="AB2504" s="82"/>
      <c r="AC2504" s="82"/>
      <c r="AD2504" s="82"/>
      <c r="AE2504" s="82"/>
      <c r="AF2504" s="82"/>
      <c r="AG2504" s="82"/>
      <c r="AH2504" s="82"/>
      <c r="AI2504" s="82"/>
      <c r="AJ2504" s="82"/>
      <c r="AK2504" s="82"/>
      <c r="AL2504" s="82"/>
      <c r="AM2504" s="82"/>
      <c r="AN2504" s="82"/>
      <c r="AO2504" s="82"/>
      <c r="AP2504" s="82"/>
      <c r="AQ2504" s="82"/>
      <c r="AR2504" s="82"/>
      <c r="AS2504" s="82"/>
      <c r="AT2504" s="82"/>
      <c r="AU2504" s="82"/>
    </row>
    <row r="2505" spans="1:47" s="47" customFormat="1">
      <c r="A2505" s="76"/>
      <c r="O2505" s="82"/>
      <c r="P2505" s="82"/>
      <c r="Q2505" s="82"/>
      <c r="R2505" s="82"/>
      <c r="S2505" s="82"/>
      <c r="T2505" s="82"/>
      <c r="U2505" s="82"/>
      <c r="V2505" s="82"/>
      <c r="W2505" s="82"/>
      <c r="X2505" s="82"/>
      <c r="Y2505" s="82"/>
      <c r="Z2505" s="82"/>
      <c r="AA2505" s="82"/>
      <c r="AB2505" s="82"/>
      <c r="AC2505" s="82"/>
      <c r="AD2505" s="82"/>
      <c r="AE2505" s="82"/>
      <c r="AF2505" s="82"/>
      <c r="AG2505" s="82"/>
      <c r="AH2505" s="82"/>
      <c r="AI2505" s="82"/>
      <c r="AJ2505" s="82"/>
      <c r="AK2505" s="82"/>
      <c r="AL2505" s="82"/>
      <c r="AM2505" s="82"/>
      <c r="AN2505" s="82"/>
      <c r="AO2505" s="82"/>
      <c r="AP2505" s="82"/>
      <c r="AQ2505" s="82"/>
      <c r="AR2505" s="82"/>
      <c r="AS2505" s="82"/>
      <c r="AT2505" s="82"/>
      <c r="AU2505" s="82"/>
    </row>
    <row r="2506" spans="1:47" s="47" customFormat="1">
      <c r="A2506" s="76"/>
      <c r="O2506" s="82"/>
      <c r="P2506" s="82"/>
      <c r="Q2506" s="82"/>
      <c r="R2506" s="82"/>
      <c r="S2506" s="82"/>
      <c r="T2506" s="82"/>
      <c r="U2506" s="82"/>
      <c r="V2506" s="82"/>
      <c r="W2506" s="82"/>
      <c r="X2506" s="82"/>
      <c r="Y2506" s="82"/>
      <c r="Z2506" s="82"/>
      <c r="AA2506" s="82"/>
      <c r="AB2506" s="82"/>
      <c r="AC2506" s="82"/>
      <c r="AD2506" s="82"/>
      <c r="AE2506" s="82"/>
      <c r="AF2506" s="82"/>
      <c r="AG2506" s="82"/>
      <c r="AH2506" s="82"/>
      <c r="AI2506" s="82"/>
      <c r="AJ2506" s="82"/>
      <c r="AK2506" s="82"/>
      <c r="AL2506" s="82"/>
      <c r="AM2506" s="82"/>
      <c r="AN2506" s="82"/>
      <c r="AO2506" s="82"/>
      <c r="AP2506" s="82"/>
      <c r="AQ2506" s="82"/>
      <c r="AR2506" s="82"/>
      <c r="AS2506" s="82"/>
      <c r="AT2506" s="82"/>
      <c r="AU2506" s="82"/>
    </row>
    <row r="2507" spans="1:47" s="47" customFormat="1">
      <c r="A2507" s="76"/>
      <c r="O2507" s="82"/>
      <c r="P2507" s="82"/>
      <c r="Q2507" s="82"/>
      <c r="R2507" s="82"/>
      <c r="S2507" s="82"/>
      <c r="T2507" s="82"/>
      <c r="U2507" s="82"/>
      <c r="V2507" s="82"/>
      <c r="W2507" s="82"/>
      <c r="X2507" s="82"/>
      <c r="Y2507" s="82"/>
      <c r="Z2507" s="82"/>
      <c r="AA2507" s="82"/>
      <c r="AB2507" s="82"/>
      <c r="AC2507" s="82"/>
      <c r="AD2507" s="82"/>
      <c r="AE2507" s="82"/>
      <c r="AF2507" s="82"/>
      <c r="AG2507" s="82"/>
      <c r="AH2507" s="82"/>
      <c r="AI2507" s="82"/>
      <c r="AJ2507" s="82"/>
      <c r="AK2507" s="82"/>
      <c r="AL2507" s="82"/>
      <c r="AM2507" s="82"/>
      <c r="AN2507" s="82"/>
      <c r="AO2507" s="82"/>
      <c r="AP2507" s="82"/>
      <c r="AQ2507" s="82"/>
      <c r="AR2507" s="82"/>
      <c r="AS2507" s="82"/>
      <c r="AT2507" s="82"/>
      <c r="AU2507" s="82"/>
    </row>
    <row r="2508" spans="1:47" s="47" customFormat="1">
      <c r="A2508" s="76"/>
      <c r="O2508" s="82"/>
      <c r="P2508" s="82"/>
      <c r="Q2508" s="82"/>
      <c r="R2508" s="82"/>
      <c r="S2508" s="82"/>
      <c r="T2508" s="82"/>
      <c r="U2508" s="82"/>
      <c r="V2508" s="82"/>
      <c r="W2508" s="82"/>
      <c r="X2508" s="82"/>
      <c r="Y2508" s="82"/>
      <c r="Z2508" s="82"/>
      <c r="AA2508" s="82"/>
      <c r="AB2508" s="82"/>
      <c r="AC2508" s="82"/>
      <c r="AD2508" s="82"/>
      <c r="AE2508" s="82"/>
      <c r="AF2508" s="82"/>
      <c r="AG2508" s="82"/>
      <c r="AH2508" s="82"/>
      <c r="AI2508" s="82"/>
      <c r="AJ2508" s="82"/>
      <c r="AK2508" s="82"/>
      <c r="AL2508" s="82"/>
      <c r="AM2508" s="82"/>
      <c r="AN2508" s="82"/>
      <c r="AO2508" s="82"/>
      <c r="AP2508" s="82"/>
      <c r="AQ2508" s="82"/>
      <c r="AR2508" s="82"/>
      <c r="AS2508" s="82"/>
      <c r="AT2508" s="82"/>
      <c r="AU2508" s="82"/>
    </row>
    <row r="2509" spans="1:47" s="47" customFormat="1">
      <c r="A2509" s="76"/>
      <c r="O2509" s="82"/>
      <c r="P2509" s="82"/>
      <c r="Q2509" s="82"/>
      <c r="R2509" s="82"/>
      <c r="S2509" s="82"/>
      <c r="T2509" s="82"/>
      <c r="U2509" s="82"/>
      <c r="V2509" s="82"/>
      <c r="W2509" s="82"/>
      <c r="X2509" s="82"/>
      <c r="Y2509" s="82"/>
      <c r="Z2509" s="82"/>
      <c r="AA2509" s="82"/>
      <c r="AB2509" s="82"/>
      <c r="AC2509" s="82"/>
      <c r="AD2509" s="82"/>
      <c r="AE2509" s="82"/>
      <c r="AF2509" s="82"/>
      <c r="AG2509" s="82"/>
      <c r="AH2509" s="82"/>
      <c r="AI2509" s="82"/>
      <c r="AJ2509" s="82"/>
      <c r="AK2509" s="82"/>
      <c r="AL2509" s="82"/>
      <c r="AM2509" s="82"/>
      <c r="AN2509" s="82"/>
      <c r="AO2509" s="82"/>
      <c r="AP2509" s="82"/>
      <c r="AQ2509" s="82"/>
      <c r="AR2509" s="82"/>
      <c r="AS2509" s="82"/>
      <c r="AT2509" s="82"/>
      <c r="AU2509" s="82"/>
    </row>
    <row r="2510" spans="1:47" s="47" customFormat="1">
      <c r="A2510" s="76"/>
      <c r="O2510" s="82"/>
      <c r="P2510" s="82"/>
      <c r="Q2510" s="82"/>
      <c r="R2510" s="82"/>
      <c r="S2510" s="82"/>
      <c r="T2510" s="82"/>
      <c r="U2510" s="82"/>
      <c r="V2510" s="82"/>
      <c r="W2510" s="82"/>
      <c r="X2510" s="82"/>
      <c r="Y2510" s="82"/>
      <c r="Z2510" s="82"/>
      <c r="AA2510" s="82"/>
      <c r="AB2510" s="82"/>
      <c r="AC2510" s="82"/>
      <c r="AD2510" s="82"/>
      <c r="AE2510" s="82"/>
      <c r="AF2510" s="82"/>
      <c r="AG2510" s="82"/>
      <c r="AH2510" s="82"/>
      <c r="AI2510" s="82"/>
      <c r="AJ2510" s="82"/>
      <c r="AK2510" s="82"/>
      <c r="AL2510" s="82"/>
      <c r="AM2510" s="82"/>
      <c r="AN2510" s="82"/>
      <c r="AO2510" s="82"/>
      <c r="AP2510" s="82"/>
      <c r="AQ2510" s="82"/>
      <c r="AR2510" s="82"/>
      <c r="AS2510" s="82"/>
      <c r="AT2510" s="82"/>
      <c r="AU2510" s="82"/>
    </row>
    <row r="2511" spans="1:47" s="47" customFormat="1">
      <c r="A2511" s="76"/>
      <c r="O2511" s="82"/>
      <c r="P2511" s="82"/>
      <c r="Q2511" s="82"/>
      <c r="R2511" s="82"/>
      <c r="S2511" s="82"/>
      <c r="T2511" s="82"/>
      <c r="U2511" s="82"/>
      <c r="V2511" s="82"/>
      <c r="W2511" s="82"/>
      <c r="X2511" s="82"/>
      <c r="Y2511" s="82"/>
      <c r="Z2511" s="82"/>
      <c r="AA2511" s="82"/>
      <c r="AB2511" s="82"/>
      <c r="AC2511" s="82"/>
      <c r="AD2511" s="82"/>
      <c r="AE2511" s="82"/>
      <c r="AF2511" s="82"/>
      <c r="AG2511" s="82"/>
      <c r="AH2511" s="82"/>
      <c r="AI2511" s="82"/>
      <c r="AJ2511" s="82"/>
      <c r="AK2511" s="82"/>
      <c r="AL2511" s="82"/>
      <c r="AM2511" s="82"/>
      <c r="AN2511" s="82"/>
      <c r="AO2511" s="82"/>
      <c r="AP2511" s="82"/>
      <c r="AQ2511" s="82"/>
      <c r="AR2511" s="82"/>
      <c r="AS2511" s="82"/>
      <c r="AT2511" s="82"/>
      <c r="AU2511" s="82"/>
    </row>
    <row r="2512" spans="1:47" s="47" customFormat="1">
      <c r="A2512" s="76"/>
      <c r="O2512" s="82"/>
      <c r="P2512" s="82"/>
      <c r="Q2512" s="82"/>
      <c r="R2512" s="82"/>
      <c r="S2512" s="82"/>
      <c r="T2512" s="82"/>
      <c r="U2512" s="82"/>
      <c r="V2512" s="82"/>
      <c r="W2512" s="82"/>
      <c r="X2512" s="82"/>
      <c r="Y2512" s="82"/>
      <c r="Z2512" s="82"/>
      <c r="AA2512" s="82"/>
      <c r="AB2512" s="82"/>
      <c r="AC2512" s="82"/>
      <c r="AD2512" s="82"/>
      <c r="AE2512" s="82"/>
      <c r="AF2512" s="82"/>
      <c r="AG2512" s="82"/>
      <c r="AH2512" s="82"/>
      <c r="AI2512" s="82"/>
      <c r="AJ2512" s="82"/>
      <c r="AK2512" s="82"/>
      <c r="AL2512" s="82"/>
      <c r="AM2512" s="82"/>
      <c r="AN2512" s="82"/>
      <c r="AO2512" s="82"/>
      <c r="AP2512" s="82"/>
      <c r="AQ2512" s="82"/>
      <c r="AR2512" s="82"/>
      <c r="AS2512" s="82"/>
      <c r="AT2512" s="82"/>
      <c r="AU2512" s="82"/>
    </row>
    <row r="2513" spans="1:47" s="47" customFormat="1">
      <c r="A2513" s="76"/>
      <c r="O2513" s="82"/>
      <c r="P2513" s="82"/>
      <c r="Q2513" s="82"/>
      <c r="R2513" s="82"/>
      <c r="S2513" s="82"/>
      <c r="T2513" s="82"/>
      <c r="U2513" s="82"/>
      <c r="V2513" s="82"/>
      <c r="W2513" s="82"/>
      <c r="X2513" s="82"/>
      <c r="Y2513" s="82"/>
      <c r="Z2513" s="82"/>
      <c r="AA2513" s="82"/>
      <c r="AB2513" s="82"/>
      <c r="AC2513" s="82"/>
      <c r="AD2513" s="82"/>
      <c r="AE2513" s="82"/>
      <c r="AF2513" s="82"/>
      <c r="AG2513" s="82"/>
      <c r="AH2513" s="82"/>
      <c r="AI2513" s="82"/>
      <c r="AJ2513" s="82"/>
      <c r="AK2513" s="82"/>
      <c r="AL2513" s="82"/>
      <c r="AM2513" s="82"/>
      <c r="AN2513" s="82"/>
      <c r="AO2513" s="82"/>
      <c r="AP2513" s="82"/>
      <c r="AQ2513" s="82"/>
      <c r="AR2513" s="82"/>
      <c r="AS2513" s="82"/>
      <c r="AT2513" s="82"/>
      <c r="AU2513" s="82"/>
    </row>
    <row r="2514" spans="1:47" s="47" customFormat="1">
      <c r="A2514" s="76"/>
      <c r="O2514" s="82"/>
      <c r="P2514" s="82"/>
      <c r="Q2514" s="82"/>
      <c r="R2514" s="82"/>
      <c r="S2514" s="82"/>
      <c r="T2514" s="82"/>
      <c r="U2514" s="82"/>
      <c r="V2514" s="82"/>
      <c r="W2514" s="82"/>
      <c r="X2514" s="82"/>
      <c r="Y2514" s="82"/>
      <c r="Z2514" s="82"/>
      <c r="AA2514" s="82"/>
      <c r="AB2514" s="82"/>
      <c r="AC2514" s="82"/>
      <c r="AD2514" s="82"/>
      <c r="AE2514" s="82"/>
      <c r="AF2514" s="82"/>
      <c r="AG2514" s="82"/>
      <c r="AH2514" s="82"/>
      <c r="AI2514" s="82"/>
      <c r="AJ2514" s="82"/>
      <c r="AK2514" s="82"/>
      <c r="AL2514" s="82"/>
      <c r="AM2514" s="82"/>
      <c r="AN2514" s="82"/>
      <c r="AO2514" s="82"/>
      <c r="AP2514" s="82"/>
      <c r="AQ2514" s="82"/>
      <c r="AR2514" s="82"/>
      <c r="AS2514" s="82"/>
      <c r="AT2514" s="82"/>
      <c r="AU2514" s="82"/>
    </row>
    <row r="2515" spans="1:47" s="47" customFormat="1">
      <c r="A2515" s="76"/>
      <c r="O2515" s="82"/>
      <c r="P2515" s="82"/>
      <c r="Q2515" s="82"/>
      <c r="R2515" s="82"/>
      <c r="S2515" s="82"/>
      <c r="T2515" s="82"/>
      <c r="U2515" s="82"/>
      <c r="V2515" s="82"/>
      <c r="W2515" s="82"/>
      <c r="X2515" s="82"/>
      <c r="Y2515" s="82"/>
      <c r="Z2515" s="82"/>
      <c r="AA2515" s="82"/>
      <c r="AB2515" s="82"/>
      <c r="AC2515" s="82"/>
      <c r="AD2515" s="82"/>
      <c r="AE2515" s="82"/>
      <c r="AF2515" s="82"/>
      <c r="AG2515" s="82"/>
      <c r="AH2515" s="82"/>
      <c r="AI2515" s="82"/>
      <c r="AJ2515" s="82"/>
      <c r="AK2515" s="82"/>
      <c r="AL2515" s="82"/>
      <c r="AM2515" s="82"/>
      <c r="AN2515" s="82"/>
      <c r="AO2515" s="82"/>
      <c r="AP2515" s="82"/>
      <c r="AQ2515" s="82"/>
      <c r="AR2515" s="82"/>
      <c r="AS2515" s="82"/>
      <c r="AT2515" s="82"/>
      <c r="AU2515" s="82"/>
    </row>
    <row r="2516" spans="1:47" s="47" customFormat="1">
      <c r="A2516" s="76"/>
      <c r="O2516" s="82"/>
      <c r="P2516" s="82"/>
      <c r="Q2516" s="82"/>
      <c r="R2516" s="82"/>
      <c r="S2516" s="82"/>
      <c r="T2516" s="82"/>
      <c r="U2516" s="82"/>
      <c r="V2516" s="82"/>
      <c r="W2516" s="82"/>
      <c r="X2516" s="82"/>
      <c r="Y2516" s="82"/>
      <c r="Z2516" s="82"/>
      <c r="AA2516" s="82"/>
      <c r="AB2516" s="82"/>
      <c r="AC2516" s="82"/>
      <c r="AD2516" s="82"/>
      <c r="AE2516" s="82"/>
      <c r="AF2516" s="82"/>
      <c r="AG2516" s="82"/>
      <c r="AH2516" s="82"/>
      <c r="AI2516" s="82"/>
      <c r="AJ2516" s="82"/>
      <c r="AK2516" s="82"/>
      <c r="AL2516" s="82"/>
      <c r="AM2516" s="82"/>
      <c r="AN2516" s="82"/>
      <c r="AO2516" s="82"/>
      <c r="AP2516" s="82"/>
      <c r="AQ2516" s="82"/>
      <c r="AR2516" s="82"/>
      <c r="AS2516" s="82"/>
      <c r="AT2516" s="82"/>
      <c r="AU2516" s="82"/>
    </row>
    <row r="2517" spans="1:47" s="47" customFormat="1">
      <c r="A2517" s="76"/>
      <c r="O2517" s="82"/>
      <c r="P2517" s="82"/>
      <c r="Q2517" s="82"/>
      <c r="R2517" s="82"/>
      <c r="S2517" s="82"/>
      <c r="T2517" s="82"/>
      <c r="U2517" s="82"/>
      <c r="V2517" s="82"/>
      <c r="W2517" s="82"/>
      <c r="X2517" s="82"/>
      <c r="Y2517" s="82"/>
      <c r="Z2517" s="82"/>
      <c r="AA2517" s="82"/>
      <c r="AB2517" s="82"/>
      <c r="AC2517" s="82"/>
      <c r="AD2517" s="82"/>
      <c r="AE2517" s="82"/>
      <c r="AF2517" s="82"/>
      <c r="AG2517" s="82"/>
      <c r="AH2517" s="82"/>
      <c r="AI2517" s="82"/>
      <c r="AJ2517" s="82"/>
      <c r="AK2517" s="82"/>
      <c r="AL2517" s="82"/>
      <c r="AM2517" s="82"/>
      <c r="AN2517" s="82"/>
      <c r="AO2517" s="82"/>
      <c r="AP2517" s="82"/>
      <c r="AQ2517" s="82"/>
      <c r="AR2517" s="82"/>
      <c r="AS2517" s="82"/>
      <c r="AT2517" s="82"/>
      <c r="AU2517" s="82"/>
    </row>
    <row r="2518" spans="1:47" s="47" customFormat="1">
      <c r="A2518" s="76"/>
      <c r="O2518" s="82"/>
      <c r="P2518" s="82"/>
      <c r="Q2518" s="82"/>
      <c r="R2518" s="82"/>
      <c r="S2518" s="82"/>
      <c r="T2518" s="82"/>
      <c r="U2518" s="82"/>
      <c r="V2518" s="82"/>
      <c r="W2518" s="82"/>
      <c r="X2518" s="82"/>
      <c r="Y2518" s="82"/>
      <c r="Z2518" s="82"/>
      <c r="AA2518" s="82"/>
      <c r="AB2518" s="82"/>
      <c r="AC2518" s="82"/>
      <c r="AD2518" s="82"/>
      <c r="AE2518" s="82"/>
      <c r="AF2518" s="82"/>
      <c r="AG2518" s="82"/>
      <c r="AH2518" s="82"/>
      <c r="AI2518" s="82"/>
      <c r="AJ2518" s="82"/>
      <c r="AK2518" s="82"/>
      <c r="AL2518" s="82"/>
      <c r="AM2518" s="82"/>
      <c r="AN2518" s="82"/>
      <c r="AO2518" s="82"/>
      <c r="AP2518" s="82"/>
      <c r="AQ2518" s="82"/>
      <c r="AR2518" s="82"/>
      <c r="AS2518" s="82"/>
      <c r="AT2518" s="82"/>
      <c r="AU2518" s="82"/>
    </row>
    <row r="2519" spans="1:47" s="47" customFormat="1">
      <c r="A2519" s="76"/>
      <c r="O2519" s="82"/>
      <c r="P2519" s="82"/>
      <c r="Q2519" s="82"/>
      <c r="R2519" s="82"/>
      <c r="S2519" s="82"/>
      <c r="T2519" s="82"/>
      <c r="U2519" s="82"/>
      <c r="V2519" s="82"/>
      <c r="W2519" s="82"/>
      <c r="X2519" s="82"/>
      <c r="Y2519" s="82"/>
      <c r="Z2519" s="82"/>
      <c r="AA2519" s="82"/>
      <c r="AB2519" s="82"/>
      <c r="AC2519" s="82"/>
      <c r="AD2519" s="82"/>
      <c r="AE2519" s="82"/>
      <c r="AF2519" s="82"/>
      <c r="AG2519" s="82"/>
      <c r="AH2519" s="82"/>
      <c r="AI2519" s="82"/>
      <c r="AJ2519" s="82"/>
      <c r="AK2519" s="82"/>
      <c r="AL2519" s="82"/>
      <c r="AM2519" s="82"/>
      <c r="AN2519" s="82"/>
      <c r="AO2519" s="82"/>
      <c r="AP2519" s="82"/>
      <c r="AQ2519" s="82"/>
      <c r="AR2519" s="82"/>
      <c r="AS2519" s="82"/>
      <c r="AT2519" s="82"/>
      <c r="AU2519" s="82"/>
    </row>
    <row r="2520" spans="1:47" s="47" customFormat="1">
      <c r="A2520" s="76"/>
      <c r="O2520" s="82"/>
      <c r="P2520" s="82"/>
      <c r="Q2520" s="82"/>
      <c r="R2520" s="82"/>
      <c r="S2520" s="82"/>
      <c r="T2520" s="82"/>
      <c r="U2520" s="82"/>
      <c r="V2520" s="82"/>
      <c r="W2520" s="82"/>
      <c r="X2520" s="82"/>
      <c r="Y2520" s="82"/>
      <c r="Z2520" s="82"/>
      <c r="AA2520" s="82"/>
      <c r="AB2520" s="82"/>
      <c r="AC2520" s="82"/>
      <c r="AD2520" s="82"/>
      <c r="AE2520" s="82"/>
      <c r="AF2520" s="82"/>
      <c r="AG2520" s="82"/>
      <c r="AH2520" s="82"/>
      <c r="AI2520" s="82"/>
      <c r="AJ2520" s="82"/>
      <c r="AK2520" s="82"/>
      <c r="AL2520" s="82"/>
      <c r="AM2520" s="82"/>
      <c r="AN2520" s="82"/>
      <c r="AO2520" s="82"/>
      <c r="AP2520" s="82"/>
      <c r="AQ2520" s="82"/>
      <c r="AR2520" s="82"/>
      <c r="AS2520" s="82"/>
      <c r="AT2520" s="82"/>
      <c r="AU2520" s="82"/>
    </row>
    <row r="2521" spans="1:47" s="47" customFormat="1">
      <c r="A2521" s="76"/>
      <c r="O2521" s="82"/>
      <c r="P2521" s="82"/>
      <c r="Q2521" s="82"/>
      <c r="R2521" s="82"/>
      <c r="S2521" s="82"/>
      <c r="T2521" s="82"/>
      <c r="U2521" s="82"/>
      <c r="V2521" s="82"/>
      <c r="W2521" s="82"/>
      <c r="X2521" s="82"/>
      <c r="Y2521" s="82"/>
      <c r="Z2521" s="82"/>
      <c r="AA2521" s="82"/>
      <c r="AB2521" s="82"/>
      <c r="AC2521" s="82"/>
      <c r="AD2521" s="82"/>
      <c r="AE2521" s="82"/>
      <c r="AF2521" s="82"/>
      <c r="AG2521" s="82"/>
      <c r="AH2521" s="82"/>
      <c r="AI2521" s="82"/>
      <c r="AJ2521" s="82"/>
      <c r="AK2521" s="82"/>
      <c r="AL2521" s="82"/>
      <c r="AM2521" s="82"/>
      <c r="AN2521" s="82"/>
      <c r="AO2521" s="82"/>
      <c r="AP2521" s="82"/>
      <c r="AQ2521" s="82"/>
      <c r="AR2521" s="82"/>
      <c r="AS2521" s="82"/>
      <c r="AT2521" s="82"/>
      <c r="AU2521" s="82"/>
    </row>
    <row r="2522" spans="1:47" s="47" customFormat="1">
      <c r="A2522" s="76"/>
      <c r="O2522" s="82"/>
      <c r="P2522" s="82"/>
      <c r="Q2522" s="82"/>
      <c r="R2522" s="82"/>
      <c r="S2522" s="82"/>
      <c r="T2522" s="82"/>
      <c r="U2522" s="82"/>
      <c r="V2522" s="82"/>
      <c r="W2522" s="82"/>
      <c r="X2522" s="82"/>
      <c r="Y2522" s="82"/>
      <c r="Z2522" s="82"/>
      <c r="AA2522" s="82"/>
      <c r="AB2522" s="82"/>
      <c r="AC2522" s="82"/>
      <c r="AD2522" s="82"/>
      <c r="AE2522" s="82"/>
      <c r="AF2522" s="82"/>
      <c r="AG2522" s="82"/>
      <c r="AH2522" s="82"/>
      <c r="AI2522" s="82"/>
      <c r="AJ2522" s="82"/>
      <c r="AK2522" s="82"/>
      <c r="AL2522" s="82"/>
      <c r="AM2522" s="82"/>
      <c r="AN2522" s="82"/>
      <c r="AO2522" s="82"/>
      <c r="AP2522" s="82"/>
      <c r="AQ2522" s="82"/>
      <c r="AR2522" s="82"/>
      <c r="AS2522" s="82"/>
      <c r="AT2522" s="82"/>
      <c r="AU2522" s="82"/>
    </row>
    <row r="2523" spans="1:47" s="47" customFormat="1">
      <c r="A2523" s="76"/>
      <c r="O2523" s="82"/>
      <c r="P2523" s="82"/>
      <c r="Q2523" s="82"/>
      <c r="R2523" s="82"/>
      <c r="S2523" s="82"/>
      <c r="T2523" s="82"/>
      <c r="U2523" s="82"/>
      <c r="V2523" s="82"/>
      <c r="W2523" s="82"/>
      <c r="X2523" s="82"/>
      <c r="Y2523" s="82"/>
      <c r="Z2523" s="82"/>
      <c r="AA2523" s="82"/>
      <c r="AB2523" s="82"/>
      <c r="AC2523" s="82"/>
      <c r="AD2523" s="82"/>
      <c r="AE2523" s="82"/>
      <c r="AF2523" s="82"/>
      <c r="AG2523" s="82"/>
      <c r="AH2523" s="82"/>
      <c r="AI2523" s="82"/>
      <c r="AJ2523" s="82"/>
      <c r="AK2523" s="82"/>
      <c r="AL2523" s="82"/>
      <c r="AM2523" s="82"/>
      <c r="AN2523" s="82"/>
      <c r="AO2523" s="82"/>
      <c r="AP2523" s="82"/>
      <c r="AQ2523" s="82"/>
      <c r="AR2523" s="82"/>
      <c r="AS2523" s="82"/>
      <c r="AT2523" s="82"/>
      <c r="AU2523" s="82"/>
    </row>
    <row r="2524" spans="1:47" s="47" customFormat="1">
      <c r="A2524" s="76"/>
      <c r="O2524" s="82"/>
      <c r="P2524" s="82"/>
      <c r="Q2524" s="82"/>
      <c r="R2524" s="82"/>
      <c r="S2524" s="82"/>
      <c r="T2524" s="82"/>
      <c r="U2524" s="82"/>
      <c r="V2524" s="82"/>
      <c r="W2524" s="82"/>
      <c r="X2524" s="82"/>
      <c r="Y2524" s="82"/>
      <c r="Z2524" s="82"/>
      <c r="AA2524" s="82"/>
      <c r="AB2524" s="82"/>
      <c r="AC2524" s="82"/>
      <c r="AD2524" s="82"/>
      <c r="AE2524" s="82"/>
      <c r="AF2524" s="82"/>
      <c r="AG2524" s="82"/>
      <c r="AH2524" s="82"/>
      <c r="AI2524" s="82"/>
      <c r="AJ2524" s="82"/>
      <c r="AK2524" s="82"/>
      <c r="AL2524" s="82"/>
      <c r="AM2524" s="82"/>
      <c r="AN2524" s="82"/>
      <c r="AO2524" s="82"/>
      <c r="AP2524" s="82"/>
      <c r="AQ2524" s="82"/>
      <c r="AR2524" s="82"/>
      <c r="AS2524" s="82"/>
      <c r="AT2524" s="82"/>
      <c r="AU2524" s="82"/>
    </row>
    <row r="2525" spans="1:47" s="47" customFormat="1">
      <c r="A2525" s="76"/>
      <c r="O2525" s="82"/>
      <c r="P2525" s="82"/>
      <c r="Q2525" s="82"/>
      <c r="R2525" s="82"/>
      <c r="S2525" s="82"/>
      <c r="T2525" s="82"/>
      <c r="U2525" s="82"/>
      <c r="V2525" s="82"/>
      <c r="W2525" s="82"/>
      <c r="X2525" s="82"/>
      <c r="Y2525" s="82"/>
      <c r="Z2525" s="82"/>
      <c r="AA2525" s="82"/>
      <c r="AB2525" s="82"/>
      <c r="AC2525" s="82"/>
      <c r="AD2525" s="82"/>
      <c r="AE2525" s="82"/>
      <c r="AF2525" s="82"/>
      <c r="AG2525" s="82"/>
      <c r="AH2525" s="82"/>
      <c r="AI2525" s="82"/>
      <c r="AJ2525" s="82"/>
      <c r="AK2525" s="82"/>
      <c r="AL2525" s="82"/>
      <c r="AM2525" s="82"/>
      <c r="AN2525" s="82"/>
      <c r="AO2525" s="82"/>
      <c r="AP2525" s="82"/>
      <c r="AQ2525" s="82"/>
      <c r="AR2525" s="82"/>
      <c r="AS2525" s="82"/>
      <c r="AT2525" s="82"/>
      <c r="AU2525" s="82"/>
    </row>
    <row r="2526" spans="1:47" s="47" customFormat="1">
      <c r="A2526" s="76"/>
      <c r="O2526" s="82"/>
      <c r="P2526" s="82"/>
      <c r="Q2526" s="82"/>
      <c r="R2526" s="82"/>
      <c r="S2526" s="82"/>
      <c r="T2526" s="82"/>
      <c r="U2526" s="82"/>
      <c r="V2526" s="82"/>
      <c r="W2526" s="82"/>
      <c r="X2526" s="82"/>
      <c r="Y2526" s="82"/>
      <c r="Z2526" s="82"/>
      <c r="AA2526" s="82"/>
      <c r="AB2526" s="82"/>
      <c r="AC2526" s="82"/>
      <c r="AD2526" s="82"/>
      <c r="AE2526" s="82"/>
      <c r="AF2526" s="82"/>
      <c r="AG2526" s="82"/>
      <c r="AH2526" s="82"/>
      <c r="AI2526" s="82"/>
      <c r="AJ2526" s="82"/>
      <c r="AK2526" s="82"/>
      <c r="AL2526" s="82"/>
      <c r="AM2526" s="82"/>
      <c r="AN2526" s="82"/>
      <c r="AO2526" s="82"/>
      <c r="AP2526" s="82"/>
      <c r="AQ2526" s="82"/>
      <c r="AR2526" s="82"/>
      <c r="AS2526" s="82"/>
      <c r="AT2526" s="82"/>
      <c r="AU2526" s="82"/>
    </row>
    <row r="2527" spans="1:47" s="47" customFormat="1">
      <c r="A2527" s="76"/>
      <c r="O2527" s="82"/>
      <c r="P2527" s="82"/>
      <c r="Q2527" s="82"/>
      <c r="R2527" s="82"/>
      <c r="S2527" s="82"/>
      <c r="T2527" s="82"/>
      <c r="U2527" s="82"/>
      <c r="V2527" s="82"/>
      <c r="W2527" s="82"/>
      <c r="X2527" s="82"/>
      <c r="Y2527" s="82"/>
      <c r="Z2527" s="82"/>
      <c r="AA2527" s="82"/>
      <c r="AB2527" s="82"/>
      <c r="AC2527" s="82"/>
      <c r="AD2527" s="82"/>
      <c r="AE2527" s="82"/>
      <c r="AF2527" s="82"/>
      <c r="AG2527" s="82"/>
      <c r="AH2527" s="82"/>
      <c r="AI2527" s="82"/>
      <c r="AJ2527" s="82"/>
      <c r="AK2527" s="82"/>
      <c r="AL2527" s="82"/>
      <c r="AM2527" s="82"/>
      <c r="AN2527" s="82"/>
      <c r="AO2527" s="82"/>
      <c r="AP2527" s="82"/>
      <c r="AQ2527" s="82"/>
      <c r="AR2527" s="82"/>
      <c r="AS2527" s="82"/>
      <c r="AT2527" s="82"/>
      <c r="AU2527" s="82"/>
    </row>
    <row r="2528" spans="1:47" s="47" customFormat="1">
      <c r="A2528" s="76"/>
      <c r="O2528" s="82"/>
      <c r="P2528" s="82"/>
      <c r="Q2528" s="82"/>
      <c r="R2528" s="82"/>
      <c r="S2528" s="82"/>
      <c r="T2528" s="82"/>
      <c r="U2528" s="82"/>
      <c r="V2528" s="82"/>
      <c r="W2528" s="82"/>
      <c r="X2528" s="82"/>
      <c r="Y2528" s="82"/>
      <c r="Z2528" s="82"/>
      <c r="AA2528" s="82"/>
      <c r="AB2528" s="82"/>
      <c r="AC2528" s="82"/>
      <c r="AD2528" s="82"/>
      <c r="AE2528" s="82"/>
      <c r="AF2528" s="82"/>
      <c r="AG2528" s="82"/>
      <c r="AH2528" s="82"/>
      <c r="AI2528" s="82"/>
      <c r="AJ2528" s="82"/>
      <c r="AK2528" s="82"/>
      <c r="AL2528" s="82"/>
      <c r="AM2528" s="82"/>
      <c r="AN2528" s="82"/>
      <c r="AO2528" s="82"/>
      <c r="AP2528" s="82"/>
      <c r="AQ2528" s="82"/>
      <c r="AR2528" s="82"/>
      <c r="AS2528" s="82"/>
      <c r="AT2528" s="82"/>
      <c r="AU2528" s="82"/>
    </row>
    <row r="2529" spans="1:47" s="47" customFormat="1">
      <c r="A2529" s="76"/>
      <c r="O2529" s="82"/>
      <c r="P2529" s="82"/>
      <c r="Q2529" s="82"/>
      <c r="R2529" s="82"/>
      <c r="S2529" s="82"/>
      <c r="T2529" s="82"/>
      <c r="U2529" s="82"/>
      <c r="V2529" s="82"/>
      <c r="W2529" s="82"/>
      <c r="X2529" s="82"/>
      <c r="Y2529" s="82"/>
      <c r="Z2529" s="82"/>
      <c r="AA2529" s="82"/>
      <c r="AB2529" s="82"/>
      <c r="AC2529" s="82"/>
      <c r="AD2529" s="82"/>
      <c r="AE2529" s="82"/>
      <c r="AF2529" s="82"/>
      <c r="AG2529" s="82"/>
      <c r="AH2529" s="82"/>
      <c r="AI2529" s="82"/>
      <c r="AJ2529" s="82"/>
      <c r="AK2529" s="82"/>
      <c r="AL2529" s="82"/>
      <c r="AM2529" s="82"/>
      <c r="AN2529" s="82"/>
      <c r="AO2529" s="82"/>
      <c r="AP2529" s="82"/>
      <c r="AQ2529" s="82"/>
      <c r="AR2529" s="82"/>
      <c r="AS2529" s="82"/>
      <c r="AT2529" s="82"/>
      <c r="AU2529" s="82"/>
    </row>
    <row r="2530" spans="1:47" s="47" customFormat="1">
      <c r="A2530" s="76"/>
      <c r="O2530" s="82"/>
      <c r="P2530" s="82"/>
      <c r="Q2530" s="82"/>
      <c r="R2530" s="82"/>
      <c r="S2530" s="82"/>
      <c r="T2530" s="82"/>
      <c r="U2530" s="82"/>
      <c r="V2530" s="82"/>
      <c r="W2530" s="82"/>
      <c r="X2530" s="82"/>
      <c r="Y2530" s="82"/>
      <c r="Z2530" s="82"/>
      <c r="AA2530" s="82"/>
      <c r="AB2530" s="82"/>
      <c r="AC2530" s="82"/>
      <c r="AD2530" s="82"/>
      <c r="AE2530" s="82"/>
      <c r="AF2530" s="82"/>
      <c r="AG2530" s="82"/>
      <c r="AH2530" s="82"/>
      <c r="AI2530" s="82"/>
      <c r="AJ2530" s="82"/>
      <c r="AK2530" s="82"/>
      <c r="AL2530" s="82"/>
      <c r="AM2530" s="82"/>
      <c r="AN2530" s="82"/>
      <c r="AO2530" s="82"/>
      <c r="AP2530" s="82"/>
      <c r="AQ2530" s="82"/>
      <c r="AR2530" s="82"/>
      <c r="AS2530" s="82"/>
      <c r="AT2530" s="82"/>
      <c r="AU2530" s="82"/>
    </row>
    <row r="2531" spans="1:47" s="47" customFormat="1">
      <c r="A2531" s="76"/>
      <c r="O2531" s="82"/>
      <c r="P2531" s="82"/>
      <c r="Q2531" s="82"/>
      <c r="R2531" s="82"/>
      <c r="S2531" s="82"/>
      <c r="T2531" s="82"/>
      <c r="U2531" s="82"/>
      <c r="V2531" s="82"/>
      <c r="W2531" s="82"/>
      <c r="X2531" s="82"/>
      <c r="Y2531" s="82"/>
      <c r="Z2531" s="82"/>
      <c r="AA2531" s="82"/>
      <c r="AB2531" s="82"/>
      <c r="AC2531" s="82"/>
      <c r="AD2531" s="82"/>
      <c r="AE2531" s="82"/>
      <c r="AF2531" s="82"/>
      <c r="AG2531" s="82"/>
      <c r="AH2531" s="82"/>
      <c r="AI2531" s="82"/>
      <c r="AJ2531" s="82"/>
      <c r="AK2531" s="82"/>
      <c r="AL2531" s="82"/>
      <c r="AM2531" s="82"/>
      <c r="AN2531" s="82"/>
      <c r="AO2531" s="82"/>
      <c r="AP2531" s="82"/>
      <c r="AQ2531" s="82"/>
      <c r="AR2531" s="82"/>
      <c r="AS2531" s="82"/>
      <c r="AT2531" s="82"/>
      <c r="AU2531" s="82"/>
    </row>
    <row r="2532" spans="1:47" s="47" customFormat="1">
      <c r="A2532" s="76"/>
      <c r="O2532" s="82"/>
      <c r="P2532" s="82"/>
      <c r="Q2532" s="82"/>
      <c r="R2532" s="82"/>
      <c r="S2532" s="82"/>
      <c r="T2532" s="82"/>
      <c r="U2532" s="82"/>
      <c r="V2532" s="82"/>
      <c r="W2532" s="82"/>
      <c r="X2532" s="82"/>
      <c r="Y2532" s="82"/>
      <c r="Z2532" s="82"/>
      <c r="AA2532" s="82"/>
      <c r="AB2532" s="82"/>
      <c r="AC2532" s="82"/>
      <c r="AD2532" s="82"/>
      <c r="AE2532" s="82"/>
      <c r="AF2532" s="82"/>
      <c r="AG2532" s="82"/>
      <c r="AH2532" s="82"/>
      <c r="AI2532" s="82"/>
      <c r="AJ2532" s="82"/>
      <c r="AK2532" s="82"/>
      <c r="AL2532" s="82"/>
      <c r="AM2532" s="82"/>
      <c r="AN2532" s="82"/>
      <c r="AO2532" s="82"/>
      <c r="AP2532" s="82"/>
      <c r="AQ2532" s="82"/>
      <c r="AR2532" s="82"/>
      <c r="AS2532" s="82"/>
      <c r="AT2532" s="82"/>
      <c r="AU2532" s="82"/>
    </row>
    <row r="2533" spans="1:47" s="47" customFormat="1">
      <c r="A2533" s="76"/>
      <c r="O2533" s="82"/>
      <c r="P2533" s="82"/>
      <c r="Q2533" s="82"/>
      <c r="R2533" s="82"/>
      <c r="S2533" s="82"/>
      <c r="T2533" s="82"/>
      <c r="U2533" s="82"/>
      <c r="V2533" s="82"/>
      <c r="W2533" s="82"/>
      <c r="X2533" s="82"/>
      <c r="Y2533" s="82"/>
      <c r="Z2533" s="82"/>
      <c r="AA2533" s="82"/>
      <c r="AB2533" s="82"/>
      <c r="AC2533" s="82"/>
      <c r="AD2533" s="82"/>
      <c r="AE2533" s="82"/>
      <c r="AF2533" s="82"/>
      <c r="AG2533" s="82"/>
      <c r="AH2533" s="82"/>
      <c r="AI2533" s="82"/>
      <c r="AJ2533" s="82"/>
      <c r="AK2533" s="82"/>
      <c r="AL2533" s="82"/>
      <c r="AM2533" s="82"/>
      <c r="AN2533" s="82"/>
      <c r="AO2533" s="82"/>
      <c r="AP2533" s="82"/>
      <c r="AQ2533" s="82"/>
      <c r="AR2533" s="82"/>
      <c r="AS2533" s="82"/>
      <c r="AT2533" s="82"/>
      <c r="AU2533" s="82"/>
    </row>
    <row r="2534" spans="1:47" s="47" customFormat="1">
      <c r="A2534" s="76"/>
      <c r="O2534" s="82"/>
      <c r="P2534" s="82"/>
      <c r="Q2534" s="82"/>
      <c r="R2534" s="82"/>
      <c r="S2534" s="82"/>
      <c r="T2534" s="82"/>
      <c r="U2534" s="82"/>
      <c r="V2534" s="82"/>
      <c r="W2534" s="82"/>
      <c r="X2534" s="82"/>
      <c r="Y2534" s="82"/>
      <c r="Z2534" s="82"/>
      <c r="AA2534" s="82"/>
      <c r="AB2534" s="82"/>
      <c r="AC2534" s="82"/>
      <c r="AD2534" s="82"/>
      <c r="AE2534" s="82"/>
      <c r="AF2534" s="82"/>
      <c r="AG2534" s="82"/>
      <c r="AH2534" s="82"/>
      <c r="AI2534" s="82"/>
      <c r="AJ2534" s="82"/>
      <c r="AK2534" s="82"/>
      <c r="AL2534" s="82"/>
      <c r="AM2534" s="82"/>
      <c r="AN2534" s="82"/>
      <c r="AO2534" s="82"/>
      <c r="AP2534" s="82"/>
      <c r="AQ2534" s="82"/>
      <c r="AR2534" s="82"/>
      <c r="AS2534" s="82"/>
      <c r="AT2534" s="82"/>
      <c r="AU2534" s="82"/>
    </row>
    <row r="2535" spans="1:47" s="47" customFormat="1">
      <c r="A2535" s="76"/>
      <c r="O2535" s="82"/>
      <c r="P2535" s="82"/>
      <c r="Q2535" s="82"/>
      <c r="R2535" s="82"/>
      <c r="S2535" s="82"/>
      <c r="T2535" s="82"/>
      <c r="U2535" s="82"/>
      <c r="V2535" s="82"/>
      <c r="W2535" s="82"/>
      <c r="X2535" s="82"/>
      <c r="Y2535" s="82"/>
      <c r="Z2535" s="82"/>
      <c r="AA2535" s="82"/>
      <c r="AB2535" s="82"/>
      <c r="AC2535" s="82"/>
      <c r="AD2535" s="82"/>
      <c r="AE2535" s="82"/>
      <c r="AF2535" s="82"/>
      <c r="AG2535" s="82"/>
      <c r="AH2535" s="82"/>
      <c r="AI2535" s="82"/>
      <c r="AJ2535" s="82"/>
      <c r="AK2535" s="82"/>
      <c r="AL2535" s="82"/>
      <c r="AM2535" s="82"/>
      <c r="AN2535" s="82"/>
      <c r="AO2535" s="82"/>
      <c r="AP2535" s="82"/>
      <c r="AQ2535" s="82"/>
      <c r="AR2535" s="82"/>
      <c r="AS2535" s="82"/>
      <c r="AT2535" s="82"/>
      <c r="AU2535" s="82"/>
    </row>
    <row r="2536" spans="1:47" s="47" customFormat="1">
      <c r="A2536" s="76"/>
      <c r="O2536" s="82"/>
      <c r="P2536" s="82"/>
      <c r="Q2536" s="82"/>
      <c r="R2536" s="82"/>
      <c r="S2536" s="82"/>
      <c r="T2536" s="82"/>
      <c r="U2536" s="82"/>
      <c r="V2536" s="82"/>
      <c r="W2536" s="82"/>
      <c r="X2536" s="82"/>
      <c r="Y2536" s="82"/>
      <c r="Z2536" s="82"/>
      <c r="AA2536" s="82"/>
      <c r="AB2536" s="82"/>
      <c r="AC2536" s="82"/>
      <c r="AD2536" s="82"/>
      <c r="AE2536" s="82"/>
      <c r="AF2536" s="82"/>
      <c r="AG2536" s="82"/>
      <c r="AH2536" s="82"/>
      <c r="AI2536" s="82"/>
      <c r="AJ2536" s="82"/>
      <c r="AK2536" s="82"/>
      <c r="AL2536" s="82"/>
      <c r="AM2536" s="82"/>
      <c r="AN2536" s="82"/>
      <c r="AO2536" s="82"/>
      <c r="AP2536" s="82"/>
      <c r="AQ2536" s="82"/>
      <c r="AR2536" s="82"/>
      <c r="AS2536" s="82"/>
      <c r="AT2536" s="82"/>
      <c r="AU2536" s="82"/>
    </row>
    <row r="2537" spans="1:47" s="47" customFormat="1">
      <c r="A2537" s="76"/>
      <c r="O2537" s="82"/>
      <c r="P2537" s="82"/>
      <c r="Q2537" s="82"/>
      <c r="R2537" s="82"/>
      <c r="S2537" s="82"/>
      <c r="T2537" s="82"/>
      <c r="U2537" s="82"/>
      <c r="V2537" s="82"/>
      <c r="W2537" s="82"/>
      <c r="X2537" s="82"/>
      <c r="Y2537" s="82"/>
      <c r="Z2537" s="82"/>
      <c r="AA2537" s="82"/>
      <c r="AB2537" s="82"/>
      <c r="AC2537" s="82"/>
      <c r="AD2537" s="82"/>
      <c r="AE2537" s="82"/>
      <c r="AF2537" s="82"/>
      <c r="AG2537" s="82"/>
      <c r="AH2537" s="82"/>
      <c r="AI2537" s="82"/>
      <c r="AJ2537" s="82"/>
      <c r="AK2537" s="82"/>
      <c r="AL2537" s="82"/>
      <c r="AM2537" s="82"/>
      <c r="AN2537" s="82"/>
      <c r="AO2537" s="82"/>
      <c r="AP2537" s="82"/>
      <c r="AQ2537" s="82"/>
      <c r="AR2537" s="82"/>
      <c r="AS2537" s="82"/>
      <c r="AT2537" s="82"/>
      <c r="AU2537" s="82"/>
    </row>
    <row r="2538" spans="1:47" s="47" customFormat="1">
      <c r="A2538" s="76"/>
      <c r="O2538" s="82"/>
      <c r="P2538" s="82"/>
      <c r="Q2538" s="82"/>
      <c r="R2538" s="82"/>
      <c r="S2538" s="82"/>
      <c r="T2538" s="82"/>
      <c r="U2538" s="82"/>
      <c r="V2538" s="82"/>
      <c r="W2538" s="82"/>
      <c r="X2538" s="82"/>
      <c r="Y2538" s="82"/>
      <c r="Z2538" s="82"/>
      <c r="AA2538" s="82"/>
      <c r="AB2538" s="82"/>
      <c r="AC2538" s="82"/>
      <c r="AD2538" s="82"/>
      <c r="AE2538" s="82"/>
      <c r="AF2538" s="82"/>
      <c r="AG2538" s="82"/>
      <c r="AH2538" s="82"/>
      <c r="AI2538" s="82"/>
      <c r="AJ2538" s="82"/>
      <c r="AK2538" s="82"/>
      <c r="AL2538" s="82"/>
      <c r="AM2538" s="82"/>
      <c r="AN2538" s="82"/>
      <c r="AO2538" s="82"/>
      <c r="AP2538" s="82"/>
      <c r="AQ2538" s="82"/>
      <c r="AR2538" s="82"/>
      <c r="AS2538" s="82"/>
      <c r="AT2538" s="82"/>
      <c r="AU2538" s="82"/>
    </row>
    <row r="2539" spans="1:47" s="47" customFormat="1">
      <c r="A2539" s="76"/>
      <c r="O2539" s="82"/>
      <c r="P2539" s="82"/>
      <c r="Q2539" s="82"/>
      <c r="R2539" s="82"/>
      <c r="S2539" s="82"/>
      <c r="T2539" s="82"/>
      <c r="U2539" s="82"/>
      <c r="V2539" s="82"/>
      <c r="W2539" s="82"/>
      <c r="X2539" s="82"/>
      <c r="Y2539" s="82"/>
      <c r="Z2539" s="82"/>
      <c r="AA2539" s="82"/>
      <c r="AB2539" s="82"/>
      <c r="AC2539" s="82"/>
      <c r="AD2539" s="82"/>
      <c r="AE2539" s="82"/>
      <c r="AF2539" s="82"/>
      <c r="AG2539" s="82"/>
      <c r="AH2539" s="82"/>
      <c r="AI2539" s="82"/>
      <c r="AJ2539" s="82"/>
      <c r="AK2539" s="82"/>
      <c r="AL2539" s="82"/>
      <c r="AM2539" s="82"/>
      <c r="AN2539" s="82"/>
      <c r="AO2539" s="82"/>
      <c r="AP2539" s="82"/>
      <c r="AQ2539" s="82"/>
      <c r="AR2539" s="82"/>
      <c r="AS2539" s="82"/>
      <c r="AT2539" s="82"/>
      <c r="AU2539" s="82"/>
    </row>
    <row r="2540" spans="1:47" s="47" customFormat="1">
      <c r="A2540" s="76"/>
      <c r="O2540" s="82"/>
      <c r="P2540" s="82"/>
      <c r="Q2540" s="82"/>
      <c r="R2540" s="82"/>
      <c r="S2540" s="82"/>
      <c r="T2540" s="82"/>
      <c r="U2540" s="82"/>
      <c r="V2540" s="82"/>
      <c r="W2540" s="82"/>
      <c r="X2540" s="82"/>
      <c r="Y2540" s="82"/>
      <c r="Z2540" s="82"/>
      <c r="AA2540" s="82"/>
      <c r="AB2540" s="82"/>
      <c r="AC2540" s="82"/>
      <c r="AD2540" s="82"/>
      <c r="AE2540" s="82"/>
      <c r="AF2540" s="82"/>
      <c r="AG2540" s="82"/>
      <c r="AH2540" s="82"/>
      <c r="AI2540" s="82"/>
      <c r="AJ2540" s="82"/>
      <c r="AK2540" s="82"/>
      <c r="AL2540" s="82"/>
      <c r="AM2540" s="82"/>
      <c r="AN2540" s="82"/>
      <c r="AO2540" s="82"/>
      <c r="AP2540" s="82"/>
      <c r="AQ2540" s="82"/>
      <c r="AR2540" s="82"/>
      <c r="AS2540" s="82"/>
      <c r="AT2540" s="82"/>
      <c r="AU2540" s="82"/>
    </row>
    <row r="2541" spans="1:47" s="47" customFormat="1">
      <c r="A2541" s="76"/>
      <c r="O2541" s="82"/>
      <c r="P2541" s="82"/>
      <c r="Q2541" s="82"/>
      <c r="R2541" s="82"/>
      <c r="S2541" s="82"/>
      <c r="T2541" s="82"/>
      <c r="U2541" s="82"/>
      <c r="V2541" s="82"/>
      <c r="W2541" s="82"/>
      <c r="X2541" s="82"/>
      <c r="Y2541" s="82"/>
      <c r="Z2541" s="82"/>
      <c r="AA2541" s="82"/>
      <c r="AB2541" s="82"/>
      <c r="AC2541" s="82"/>
      <c r="AD2541" s="82"/>
      <c r="AE2541" s="82"/>
      <c r="AF2541" s="82"/>
      <c r="AG2541" s="82"/>
      <c r="AH2541" s="82"/>
      <c r="AI2541" s="82"/>
      <c r="AJ2541" s="82"/>
      <c r="AK2541" s="82"/>
      <c r="AL2541" s="82"/>
      <c r="AM2541" s="82"/>
      <c r="AN2541" s="82"/>
      <c r="AO2541" s="82"/>
      <c r="AP2541" s="82"/>
      <c r="AQ2541" s="82"/>
      <c r="AR2541" s="82"/>
      <c r="AS2541" s="82"/>
      <c r="AT2541" s="82"/>
      <c r="AU2541" s="82"/>
    </row>
    <row r="2542" spans="1:47" s="47" customFormat="1">
      <c r="A2542" s="76"/>
      <c r="O2542" s="82"/>
      <c r="P2542" s="82"/>
      <c r="Q2542" s="82"/>
      <c r="R2542" s="82"/>
      <c r="S2542" s="82"/>
      <c r="T2542" s="82"/>
      <c r="U2542" s="82"/>
      <c r="V2542" s="82"/>
      <c r="W2542" s="82"/>
      <c r="X2542" s="82"/>
      <c r="Y2542" s="82"/>
      <c r="Z2542" s="82"/>
      <c r="AA2542" s="82"/>
      <c r="AB2542" s="82"/>
      <c r="AC2542" s="82"/>
      <c r="AD2542" s="82"/>
      <c r="AE2542" s="82"/>
      <c r="AF2542" s="82"/>
      <c r="AG2542" s="82"/>
      <c r="AH2542" s="82"/>
      <c r="AI2542" s="82"/>
      <c r="AJ2542" s="82"/>
      <c r="AK2542" s="82"/>
      <c r="AL2542" s="82"/>
      <c r="AM2542" s="82"/>
      <c r="AN2542" s="82"/>
      <c r="AO2542" s="82"/>
      <c r="AP2542" s="82"/>
      <c r="AQ2542" s="82"/>
      <c r="AR2542" s="82"/>
      <c r="AS2542" s="82"/>
      <c r="AT2542" s="82"/>
      <c r="AU2542" s="82"/>
    </row>
    <row r="2543" spans="1:47" s="47" customFormat="1">
      <c r="A2543" s="76"/>
      <c r="O2543" s="82"/>
      <c r="P2543" s="82"/>
      <c r="Q2543" s="82"/>
      <c r="R2543" s="82"/>
      <c r="S2543" s="82"/>
      <c r="T2543" s="82"/>
      <c r="U2543" s="82"/>
      <c r="V2543" s="82"/>
      <c r="W2543" s="82"/>
      <c r="X2543" s="82"/>
      <c r="Y2543" s="82"/>
      <c r="Z2543" s="82"/>
      <c r="AA2543" s="82"/>
      <c r="AB2543" s="82"/>
      <c r="AC2543" s="82"/>
      <c r="AD2543" s="82"/>
      <c r="AE2543" s="82"/>
      <c r="AF2543" s="82"/>
      <c r="AG2543" s="82"/>
      <c r="AH2543" s="82"/>
      <c r="AI2543" s="82"/>
      <c r="AJ2543" s="82"/>
      <c r="AK2543" s="82"/>
      <c r="AL2543" s="82"/>
      <c r="AM2543" s="82"/>
      <c r="AN2543" s="82"/>
      <c r="AO2543" s="82"/>
      <c r="AP2543" s="82"/>
      <c r="AQ2543" s="82"/>
      <c r="AR2543" s="82"/>
      <c r="AS2543" s="82"/>
      <c r="AT2543" s="82"/>
      <c r="AU2543" s="82"/>
    </row>
    <row r="2544" spans="1:47" s="47" customFormat="1">
      <c r="A2544" s="76"/>
      <c r="O2544" s="82"/>
      <c r="P2544" s="82"/>
      <c r="Q2544" s="82"/>
      <c r="R2544" s="82"/>
      <c r="S2544" s="82"/>
      <c r="T2544" s="82"/>
      <c r="U2544" s="82"/>
      <c r="V2544" s="82"/>
      <c r="W2544" s="82"/>
      <c r="X2544" s="82"/>
      <c r="Y2544" s="82"/>
      <c r="Z2544" s="82"/>
      <c r="AA2544" s="82"/>
      <c r="AB2544" s="82"/>
      <c r="AC2544" s="82"/>
      <c r="AD2544" s="82"/>
      <c r="AE2544" s="82"/>
      <c r="AF2544" s="82"/>
      <c r="AG2544" s="82"/>
      <c r="AH2544" s="82"/>
      <c r="AI2544" s="82"/>
      <c r="AJ2544" s="82"/>
      <c r="AK2544" s="82"/>
      <c r="AL2544" s="82"/>
      <c r="AM2544" s="82"/>
      <c r="AN2544" s="82"/>
      <c r="AO2544" s="82"/>
      <c r="AP2544" s="82"/>
      <c r="AQ2544" s="82"/>
      <c r="AR2544" s="82"/>
      <c r="AS2544" s="82"/>
      <c r="AT2544" s="82"/>
      <c r="AU2544" s="82"/>
    </row>
    <row r="2545" spans="1:47" s="47" customFormat="1">
      <c r="A2545" s="76"/>
      <c r="O2545" s="82"/>
      <c r="P2545" s="82"/>
      <c r="Q2545" s="82"/>
      <c r="R2545" s="82"/>
      <c r="S2545" s="82"/>
      <c r="T2545" s="82"/>
      <c r="U2545" s="82"/>
      <c r="V2545" s="82"/>
      <c r="W2545" s="82"/>
      <c r="X2545" s="82"/>
      <c r="Y2545" s="82"/>
      <c r="Z2545" s="82"/>
      <c r="AA2545" s="82"/>
      <c r="AB2545" s="82"/>
      <c r="AC2545" s="82"/>
      <c r="AD2545" s="82"/>
      <c r="AE2545" s="82"/>
      <c r="AF2545" s="82"/>
      <c r="AG2545" s="82"/>
      <c r="AH2545" s="82"/>
      <c r="AI2545" s="82"/>
      <c r="AJ2545" s="82"/>
      <c r="AK2545" s="82"/>
      <c r="AL2545" s="82"/>
      <c r="AM2545" s="82"/>
      <c r="AN2545" s="82"/>
      <c r="AO2545" s="82"/>
      <c r="AP2545" s="82"/>
      <c r="AQ2545" s="82"/>
      <c r="AR2545" s="82"/>
      <c r="AS2545" s="82"/>
      <c r="AT2545" s="82"/>
      <c r="AU2545" s="82"/>
    </row>
    <row r="2546" spans="1:47" s="47" customFormat="1">
      <c r="A2546" s="76"/>
      <c r="O2546" s="82"/>
      <c r="P2546" s="82"/>
      <c r="Q2546" s="82"/>
      <c r="R2546" s="82"/>
      <c r="S2546" s="82"/>
      <c r="T2546" s="82"/>
      <c r="U2546" s="82"/>
      <c r="V2546" s="82"/>
      <c r="W2546" s="82"/>
      <c r="X2546" s="82"/>
      <c r="Y2546" s="82"/>
      <c r="Z2546" s="82"/>
      <c r="AA2546" s="82"/>
      <c r="AB2546" s="82"/>
      <c r="AC2546" s="82"/>
      <c r="AD2546" s="82"/>
      <c r="AE2546" s="82"/>
      <c r="AF2546" s="82"/>
      <c r="AG2546" s="82"/>
      <c r="AH2546" s="82"/>
      <c r="AI2546" s="82"/>
      <c r="AJ2546" s="82"/>
      <c r="AK2546" s="82"/>
      <c r="AL2546" s="82"/>
      <c r="AM2546" s="82"/>
      <c r="AN2546" s="82"/>
      <c r="AO2546" s="82"/>
      <c r="AP2546" s="82"/>
      <c r="AQ2546" s="82"/>
      <c r="AR2546" s="82"/>
      <c r="AS2546" s="82"/>
      <c r="AT2546" s="82"/>
      <c r="AU2546" s="82"/>
    </row>
    <row r="2547" spans="1:47" s="47" customFormat="1">
      <c r="A2547" s="76"/>
      <c r="O2547" s="82"/>
      <c r="P2547" s="82"/>
      <c r="Q2547" s="82"/>
      <c r="R2547" s="82"/>
      <c r="S2547" s="82"/>
      <c r="T2547" s="82"/>
      <c r="U2547" s="82"/>
      <c r="V2547" s="82"/>
      <c r="W2547" s="82"/>
      <c r="X2547" s="82"/>
      <c r="Y2547" s="82"/>
      <c r="Z2547" s="82"/>
      <c r="AA2547" s="82"/>
      <c r="AB2547" s="82"/>
      <c r="AC2547" s="82"/>
      <c r="AD2547" s="82"/>
      <c r="AE2547" s="82"/>
      <c r="AF2547" s="82"/>
      <c r="AG2547" s="82"/>
      <c r="AH2547" s="82"/>
      <c r="AI2547" s="82"/>
      <c r="AJ2547" s="82"/>
      <c r="AK2547" s="82"/>
      <c r="AL2547" s="82"/>
      <c r="AM2547" s="82"/>
      <c r="AN2547" s="82"/>
      <c r="AO2547" s="82"/>
      <c r="AP2547" s="82"/>
      <c r="AQ2547" s="82"/>
      <c r="AR2547" s="82"/>
      <c r="AS2547" s="82"/>
      <c r="AT2547" s="82"/>
      <c r="AU2547" s="82"/>
    </row>
    <row r="2548" spans="1:47" s="47" customFormat="1">
      <c r="A2548" s="76"/>
      <c r="O2548" s="82"/>
      <c r="P2548" s="82"/>
      <c r="Q2548" s="82"/>
      <c r="R2548" s="82"/>
      <c r="S2548" s="82"/>
      <c r="T2548" s="82"/>
      <c r="U2548" s="82"/>
      <c r="V2548" s="82"/>
      <c r="W2548" s="82"/>
      <c r="X2548" s="82"/>
      <c r="Y2548" s="82"/>
      <c r="Z2548" s="82"/>
      <c r="AA2548" s="82"/>
      <c r="AB2548" s="82"/>
      <c r="AC2548" s="82"/>
      <c r="AD2548" s="82"/>
      <c r="AE2548" s="82"/>
      <c r="AF2548" s="82"/>
      <c r="AG2548" s="82"/>
      <c r="AH2548" s="82"/>
      <c r="AI2548" s="82"/>
      <c r="AJ2548" s="82"/>
      <c r="AK2548" s="82"/>
      <c r="AL2548" s="82"/>
      <c r="AM2548" s="82"/>
      <c r="AN2548" s="82"/>
      <c r="AO2548" s="82"/>
      <c r="AP2548" s="82"/>
      <c r="AQ2548" s="82"/>
      <c r="AR2548" s="82"/>
      <c r="AS2548" s="82"/>
      <c r="AT2548" s="82"/>
      <c r="AU2548" s="82"/>
    </row>
    <row r="2549" spans="1:47" s="47" customFormat="1">
      <c r="A2549" s="76"/>
      <c r="O2549" s="82"/>
      <c r="P2549" s="82"/>
      <c r="Q2549" s="82"/>
      <c r="R2549" s="82"/>
      <c r="S2549" s="82"/>
      <c r="T2549" s="82"/>
      <c r="U2549" s="82"/>
      <c r="V2549" s="82"/>
      <c r="W2549" s="82"/>
      <c r="X2549" s="82"/>
      <c r="Y2549" s="82"/>
      <c r="Z2549" s="82"/>
      <c r="AA2549" s="82"/>
      <c r="AB2549" s="82"/>
      <c r="AC2549" s="82"/>
      <c r="AD2549" s="82"/>
      <c r="AE2549" s="82"/>
      <c r="AF2549" s="82"/>
      <c r="AG2549" s="82"/>
      <c r="AH2549" s="82"/>
      <c r="AI2549" s="82"/>
      <c r="AJ2549" s="82"/>
      <c r="AK2549" s="82"/>
      <c r="AL2549" s="82"/>
      <c r="AM2549" s="82"/>
      <c r="AN2549" s="82"/>
      <c r="AO2549" s="82"/>
      <c r="AP2549" s="82"/>
      <c r="AQ2549" s="82"/>
      <c r="AR2549" s="82"/>
      <c r="AS2549" s="82"/>
      <c r="AT2549" s="82"/>
      <c r="AU2549" s="82"/>
    </row>
    <row r="2550" spans="1:47" s="47" customFormat="1">
      <c r="A2550" s="76"/>
      <c r="O2550" s="82"/>
      <c r="P2550" s="82"/>
      <c r="Q2550" s="82"/>
      <c r="R2550" s="82"/>
      <c r="S2550" s="82"/>
      <c r="T2550" s="82"/>
      <c r="U2550" s="82"/>
      <c r="V2550" s="82"/>
      <c r="W2550" s="82"/>
      <c r="X2550" s="82"/>
      <c r="Y2550" s="82"/>
      <c r="Z2550" s="82"/>
      <c r="AA2550" s="82"/>
      <c r="AB2550" s="82"/>
      <c r="AC2550" s="82"/>
      <c r="AD2550" s="82"/>
      <c r="AE2550" s="82"/>
      <c r="AF2550" s="82"/>
      <c r="AG2550" s="82"/>
      <c r="AH2550" s="82"/>
      <c r="AI2550" s="82"/>
      <c r="AJ2550" s="82"/>
      <c r="AK2550" s="82"/>
      <c r="AL2550" s="82"/>
      <c r="AM2550" s="82"/>
      <c r="AN2550" s="82"/>
      <c r="AO2550" s="82"/>
      <c r="AP2550" s="82"/>
      <c r="AQ2550" s="82"/>
      <c r="AR2550" s="82"/>
      <c r="AS2550" s="82"/>
      <c r="AT2550" s="82"/>
      <c r="AU2550" s="82"/>
    </row>
    <row r="2551" spans="1:47" s="47" customFormat="1">
      <c r="A2551" s="76"/>
      <c r="O2551" s="82"/>
      <c r="P2551" s="82"/>
      <c r="Q2551" s="82"/>
      <c r="R2551" s="82"/>
      <c r="S2551" s="82"/>
      <c r="T2551" s="82"/>
      <c r="U2551" s="82"/>
      <c r="V2551" s="82"/>
      <c r="W2551" s="82"/>
      <c r="X2551" s="82"/>
      <c r="Y2551" s="82"/>
      <c r="Z2551" s="82"/>
      <c r="AA2551" s="82"/>
      <c r="AB2551" s="82"/>
      <c r="AC2551" s="82"/>
      <c r="AD2551" s="82"/>
      <c r="AE2551" s="82"/>
      <c r="AF2551" s="82"/>
      <c r="AG2551" s="82"/>
      <c r="AH2551" s="82"/>
      <c r="AI2551" s="82"/>
      <c r="AJ2551" s="82"/>
      <c r="AK2551" s="82"/>
      <c r="AL2551" s="82"/>
      <c r="AM2551" s="82"/>
      <c r="AN2551" s="82"/>
      <c r="AO2551" s="82"/>
      <c r="AP2551" s="82"/>
      <c r="AQ2551" s="82"/>
      <c r="AR2551" s="82"/>
      <c r="AS2551" s="82"/>
      <c r="AT2551" s="82"/>
      <c r="AU2551" s="82"/>
    </row>
    <row r="2552" spans="1:47" s="47" customFormat="1">
      <c r="A2552" s="76"/>
      <c r="O2552" s="82"/>
      <c r="P2552" s="82"/>
      <c r="Q2552" s="82"/>
      <c r="R2552" s="82"/>
      <c r="S2552" s="82"/>
      <c r="T2552" s="82"/>
      <c r="U2552" s="82"/>
      <c r="V2552" s="82"/>
      <c r="W2552" s="82"/>
      <c r="X2552" s="82"/>
      <c r="Y2552" s="82"/>
      <c r="Z2552" s="82"/>
      <c r="AA2552" s="82"/>
      <c r="AB2552" s="82"/>
      <c r="AC2552" s="82"/>
      <c r="AD2552" s="82"/>
      <c r="AE2552" s="82"/>
      <c r="AF2552" s="82"/>
      <c r="AG2552" s="82"/>
      <c r="AH2552" s="82"/>
      <c r="AI2552" s="82"/>
      <c r="AJ2552" s="82"/>
      <c r="AK2552" s="82"/>
      <c r="AL2552" s="82"/>
      <c r="AM2552" s="82"/>
      <c r="AN2552" s="82"/>
      <c r="AO2552" s="82"/>
      <c r="AP2552" s="82"/>
      <c r="AQ2552" s="82"/>
      <c r="AR2552" s="82"/>
      <c r="AS2552" s="82"/>
      <c r="AT2552" s="82"/>
      <c r="AU2552" s="82"/>
    </row>
    <row r="2553" spans="1:47" s="47" customFormat="1">
      <c r="A2553" s="76"/>
      <c r="O2553" s="82"/>
      <c r="P2553" s="82"/>
      <c r="Q2553" s="82"/>
      <c r="R2553" s="82"/>
      <c r="S2553" s="82"/>
      <c r="T2553" s="82"/>
      <c r="U2553" s="82"/>
      <c r="V2553" s="82"/>
      <c r="W2553" s="82"/>
      <c r="X2553" s="82"/>
      <c r="Y2553" s="82"/>
      <c r="Z2553" s="82"/>
      <c r="AA2553" s="82"/>
      <c r="AB2553" s="82"/>
      <c r="AC2553" s="82"/>
      <c r="AD2553" s="82"/>
      <c r="AE2553" s="82"/>
      <c r="AF2553" s="82"/>
      <c r="AG2553" s="82"/>
      <c r="AH2553" s="82"/>
      <c r="AI2553" s="82"/>
      <c r="AJ2553" s="82"/>
      <c r="AK2553" s="82"/>
      <c r="AL2553" s="82"/>
      <c r="AM2553" s="82"/>
      <c r="AN2553" s="82"/>
      <c r="AO2553" s="82"/>
      <c r="AP2553" s="82"/>
      <c r="AQ2553" s="82"/>
      <c r="AR2553" s="82"/>
      <c r="AS2553" s="82"/>
      <c r="AT2553" s="82"/>
      <c r="AU2553" s="82"/>
    </row>
    <row r="2554" spans="1:47" s="47" customFormat="1">
      <c r="A2554" s="76"/>
      <c r="O2554" s="82"/>
      <c r="P2554" s="82"/>
      <c r="Q2554" s="82"/>
      <c r="R2554" s="82"/>
      <c r="S2554" s="82"/>
      <c r="T2554" s="82"/>
      <c r="U2554" s="82"/>
      <c r="V2554" s="82"/>
      <c r="W2554" s="82"/>
      <c r="X2554" s="82"/>
      <c r="Y2554" s="82"/>
      <c r="Z2554" s="82"/>
      <c r="AA2554" s="82"/>
      <c r="AB2554" s="82"/>
      <c r="AC2554" s="82"/>
      <c r="AD2554" s="82"/>
      <c r="AE2554" s="82"/>
      <c r="AF2554" s="82"/>
      <c r="AG2554" s="82"/>
      <c r="AH2554" s="82"/>
      <c r="AI2554" s="82"/>
      <c r="AJ2554" s="82"/>
      <c r="AK2554" s="82"/>
      <c r="AL2554" s="82"/>
      <c r="AM2554" s="82"/>
      <c r="AN2554" s="82"/>
      <c r="AO2554" s="82"/>
      <c r="AP2554" s="82"/>
      <c r="AQ2554" s="82"/>
      <c r="AR2554" s="82"/>
      <c r="AS2554" s="82"/>
      <c r="AT2554" s="82"/>
      <c r="AU2554" s="82"/>
    </row>
    <row r="2555" spans="1:47" s="47" customFormat="1">
      <c r="A2555" s="76"/>
      <c r="O2555" s="82"/>
      <c r="P2555" s="82"/>
      <c r="Q2555" s="82"/>
      <c r="R2555" s="82"/>
      <c r="S2555" s="82"/>
      <c r="T2555" s="82"/>
      <c r="U2555" s="82"/>
      <c r="V2555" s="82"/>
      <c r="W2555" s="82"/>
      <c r="X2555" s="82"/>
      <c r="Y2555" s="82"/>
      <c r="Z2555" s="82"/>
      <c r="AA2555" s="82"/>
      <c r="AB2555" s="82"/>
      <c r="AC2555" s="82"/>
      <c r="AD2555" s="82"/>
      <c r="AE2555" s="82"/>
      <c r="AF2555" s="82"/>
      <c r="AG2555" s="82"/>
      <c r="AH2555" s="82"/>
      <c r="AI2555" s="82"/>
      <c r="AJ2555" s="82"/>
      <c r="AK2555" s="82"/>
      <c r="AL2555" s="82"/>
      <c r="AM2555" s="82"/>
      <c r="AN2555" s="82"/>
      <c r="AO2555" s="82"/>
      <c r="AP2555" s="82"/>
      <c r="AQ2555" s="82"/>
      <c r="AR2555" s="82"/>
      <c r="AS2555" s="82"/>
      <c r="AT2555" s="82"/>
      <c r="AU2555" s="82"/>
    </row>
    <row r="2556" spans="1:47" s="47" customFormat="1">
      <c r="A2556" s="76"/>
      <c r="O2556" s="82"/>
      <c r="P2556" s="82"/>
      <c r="Q2556" s="82"/>
      <c r="R2556" s="82"/>
      <c r="S2556" s="82"/>
      <c r="T2556" s="82"/>
      <c r="U2556" s="82"/>
      <c r="V2556" s="82"/>
      <c r="W2556" s="82"/>
      <c r="X2556" s="82"/>
      <c r="Y2556" s="82"/>
      <c r="Z2556" s="82"/>
      <c r="AA2556" s="82"/>
      <c r="AB2556" s="82"/>
      <c r="AC2556" s="82"/>
      <c r="AD2556" s="82"/>
      <c r="AE2556" s="82"/>
      <c r="AF2556" s="82"/>
      <c r="AG2556" s="82"/>
      <c r="AH2556" s="82"/>
      <c r="AI2556" s="82"/>
      <c r="AJ2556" s="82"/>
      <c r="AK2556" s="82"/>
      <c r="AL2556" s="82"/>
      <c r="AM2556" s="82"/>
      <c r="AN2556" s="82"/>
      <c r="AO2556" s="82"/>
      <c r="AP2556" s="82"/>
      <c r="AQ2556" s="82"/>
      <c r="AR2556" s="82"/>
      <c r="AS2556" s="82"/>
      <c r="AT2556" s="82"/>
      <c r="AU2556" s="82"/>
    </row>
    <row r="2557" spans="1:47" s="47" customFormat="1">
      <c r="A2557" s="76"/>
      <c r="O2557" s="82"/>
      <c r="P2557" s="82"/>
      <c r="Q2557" s="82"/>
      <c r="R2557" s="82"/>
      <c r="S2557" s="82"/>
      <c r="T2557" s="82"/>
      <c r="U2557" s="82"/>
      <c r="V2557" s="82"/>
      <c r="W2557" s="82"/>
      <c r="X2557" s="82"/>
      <c r="Y2557" s="82"/>
      <c r="Z2557" s="82"/>
      <c r="AA2557" s="82"/>
      <c r="AB2557" s="82"/>
      <c r="AC2557" s="82"/>
      <c r="AD2557" s="82"/>
      <c r="AE2557" s="82"/>
      <c r="AF2557" s="82"/>
      <c r="AG2557" s="82"/>
      <c r="AH2557" s="82"/>
      <c r="AI2557" s="82"/>
      <c r="AJ2557" s="82"/>
      <c r="AK2557" s="82"/>
      <c r="AL2557" s="82"/>
      <c r="AM2557" s="82"/>
      <c r="AN2557" s="82"/>
      <c r="AO2557" s="82"/>
      <c r="AP2557" s="82"/>
      <c r="AQ2557" s="82"/>
      <c r="AR2557" s="82"/>
      <c r="AS2557" s="82"/>
      <c r="AT2557" s="82"/>
      <c r="AU2557" s="82"/>
    </row>
    <row r="2558" spans="1:47" s="47" customFormat="1">
      <c r="A2558" s="76"/>
      <c r="O2558" s="82"/>
      <c r="P2558" s="82"/>
      <c r="Q2558" s="82"/>
      <c r="R2558" s="82"/>
      <c r="S2558" s="82"/>
      <c r="T2558" s="82"/>
      <c r="U2558" s="82"/>
      <c r="V2558" s="82"/>
      <c r="W2558" s="82"/>
      <c r="X2558" s="82"/>
      <c r="Y2558" s="82"/>
      <c r="Z2558" s="82"/>
      <c r="AA2558" s="82"/>
      <c r="AB2558" s="82"/>
      <c r="AC2558" s="82"/>
      <c r="AD2558" s="82"/>
      <c r="AE2558" s="82"/>
      <c r="AF2558" s="82"/>
      <c r="AG2558" s="82"/>
      <c r="AH2558" s="82"/>
      <c r="AI2558" s="82"/>
      <c r="AJ2558" s="82"/>
      <c r="AK2558" s="82"/>
      <c r="AL2558" s="82"/>
      <c r="AM2558" s="82"/>
      <c r="AN2558" s="82"/>
      <c r="AO2558" s="82"/>
      <c r="AP2558" s="82"/>
      <c r="AQ2558" s="82"/>
      <c r="AR2558" s="82"/>
      <c r="AS2558" s="82"/>
      <c r="AT2558" s="82"/>
      <c r="AU2558" s="82"/>
    </row>
    <row r="2559" spans="1:47" s="47" customFormat="1">
      <c r="A2559" s="76"/>
      <c r="O2559" s="82"/>
      <c r="P2559" s="82"/>
      <c r="Q2559" s="82"/>
      <c r="R2559" s="82"/>
      <c r="S2559" s="82"/>
      <c r="T2559" s="82"/>
      <c r="U2559" s="82"/>
      <c r="V2559" s="82"/>
      <c r="W2559" s="82"/>
      <c r="X2559" s="82"/>
      <c r="Y2559" s="82"/>
      <c r="Z2559" s="82"/>
      <c r="AA2559" s="82"/>
      <c r="AB2559" s="82"/>
      <c r="AC2559" s="82"/>
      <c r="AD2559" s="82"/>
      <c r="AE2559" s="82"/>
      <c r="AF2559" s="82"/>
      <c r="AG2559" s="82"/>
      <c r="AH2559" s="82"/>
      <c r="AI2559" s="82"/>
      <c r="AJ2559" s="82"/>
      <c r="AK2559" s="82"/>
      <c r="AL2559" s="82"/>
      <c r="AM2559" s="82"/>
      <c r="AN2559" s="82"/>
      <c r="AO2559" s="82"/>
      <c r="AP2559" s="82"/>
      <c r="AQ2559" s="82"/>
      <c r="AR2559" s="82"/>
      <c r="AS2559" s="82"/>
      <c r="AT2559" s="82"/>
      <c r="AU2559" s="82"/>
    </row>
    <row r="2560" spans="1:47" s="47" customFormat="1">
      <c r="A2560" s="76"/>
      <c r="O2560" s="82"/>
      <c r="P2560" s="82"/>
      <c r="Q2560" s="82"/>
      <c r="R2560" s="82"/>
      <c r="S2560" s="82"/>
      <c r="T2560" s="82"/>
      <c r="U2560" s="82"/>
      <c r="V2560" s="82"/>
      <c r="W2560" s="82"/>
      <c r="X2560" s="82"/>
      <c r="Y2560" s="82"/>
      <c r="Z2560" s="82"/>
      <c r="AA2560" s="82"/>
      <c r="AB2560" s="82"/>
      <c r="AC2560" s="82"/>
      <c r="AD2560" s="82"/>
      <c r="AE2560" s="82"/>
      <c r="AF2560" s="82"/>
      <c r="AG2560" s="82"/>
      <c r="AH2560" s="82"/>
      <c r="AI2560" s="82"/>
      <c r="AJ2560" s="82"/>
      <c r="AK2560" s="82"/>
      <c r="AL2560" s="82"/>
      <c r="AM2560" s="82"/>
      <c r="AN2560" s="82"/>
      <c r="AO2560" s="82"/>
      <c r="AP2560" s="82"/>
      <c r="AQ2560" s="82"/>
      <c r="AR2560" s="82"/>
      <c r="AS2560" s="82"/>
      <c r="AT2560" s="82"/>
      <c r="AU2560" s="82"/>
    </row>
    <row r="2561" spans="1:47" s="47" customFormat="1">
      <c r="A2561" s="76"/>
      <c r="O2561" s="82"/>
      <c r="P2561" s="82"/>
      <c r="Q2561" s="82"/>
      <c r="R2561" s="82"/>
      <c r="S2561" s="82"/>
      <c r="T2561" s="82"/>
      <c r="U2561" s="82"/>
      <c r="V2561" s="82"/>
      <c r="W2561" s="82"/>
      <c r="X2561" s="82"/>
      <c r="Y2561" s="82"/>
      <c r="Z2561" s="82"/>
      <c r="AA2561" s="82"/>
      <c r="AB2561" s="82"/>
      <c r="AC2561" s="82"/>
      <c r="AD2561" s="82"/>
      <c r="AE2561" s="82"/>
      <c r="AF2561" s="82"/>
      <c r="AG2561" s="82"/>
      <c r="AH2561" s="82"/>
      <c r="AI2561" s="82"/>
      <c r="AJ2561" s="82"/>
      <c r="AK2561" s="82"/>
      <c r="AL2561" s="82"/>
      <c r="AM2561" s="82"/>
      <c r="AN2561" s="82"/>
      <c r="AO2561" s="82"/>
      <c r="AP2561" s="82"/>
      <c r="AQ2561" s="82"/>
      <c r="AR2561" s="82"/>
      <c r="AS2561" s="82"/>
      <c r="AT2561" s="82"/>
      <c r="AU2561" s="82"/>
    </row>
    <row r="2562" spans="1:47" s="47" customFormat="1">
      <c r="A2562" s="76"/>
      <c r="O2562" s="82"/>
      <c r="P2562" s="82"/>
      <c r="Q2562" s="82"/>
      <c r="R2562" s="82"/>
      <c r="S2562" s="82"/>
      <c r="T2562" s="82"/>
      <c r="U2562" s="82"/>
      <c r="V2562" s="82"/>
      <c r="W2562" s="82"/>
      <c r="X2562" s="82"/>
      <c r="Y2562" s="82"/>
      <c r="Z2562" s="82"/>
      <c r="AA2562" s="82"/>
      <c r="AB2562" s="82"/>
      <c r="AC2562" s="82"/>
      <c r="AD2562" s="82"/>
      <c r="AE2562" s="82"/>
      <c r="AF2562" s="82"/>
      <c r="AG2562" s="82"/>
      <c r="AH2562" s="82"/>
      <c r="AI2562" s="82"/>
      <c r="AJ2562" s="82"/>
      <c r="AK2562" s="82"/>
      <c r="AL2562" s="82"/>
      <c r="AM2562" s="82"/>
      <c r="AN2562" s="82"/>
      <c r="AO2562" s="82"/>
      <c r="AP2562" s="82"/>
      <c r="AQ2562" s="82"/>
      <c r="AR2562" s="82"/>
      <c r="AS2562" s="82"/>
      <c r="AT2562" s="82"/>
      <c r="AU2562" s="82"/>
    </row>
    <row r="2563" spans="1:47" s="47" customFormat="1">
      <c r="A2563" s="76"/>
      <c r="O2563" s="82"/>
      <c r="P2563" s="82"/>
      <c r="Q2563" s="82"/>
      <c r="R2563" s="82"/>
      <c r="S2563" s="82"/>
      <c r="T2563" s="82"/>
      <c r="U2563" s="82"/>
      <c r="V2563" s="82"/>
      <c r="W2563" s="82"/>
      <c r="X2563" s="82"/>
      <c r="Y2563" s="82"/>
      <c r="Z2563" s="82"/>
      <c r="AA2563" s="82"/>
      <c r="AB2563" s="82"/>
      <c r="AC2563" s="82"/>
      <c r="AD2563" s="82"/>
      <c r="AE2563" s="82"/>
      <c r="AF2563" s="82"/>
      <c r="AG2563" s="82"/>
      <c r="AH2563" s="82"/>
      <c r="AI2563" s="82"/>
      <c r="AJ2563" s="82"/>
      <c r="AK2563" s="82"/>
      <c r="AL2563" s="82"/>
      <c r="AM2563" s="82"/>
      <c r="AN2563" s="82"/>
      <c r="AO2563" s="82"/>
      <c r="AP2563" s="82"/>
      <c r="AQ2563" s="82"/>
      <c r="AR2563" s="82"/>
      <c r="AS2563" s="82"/>
      <c r="AT2563" s="82"/>
      <c r="AU2563" s="82"/>
    </row>
    <row r="2564" spans="1:47" s="47" customFormat="1">
      <c r="A2564" s="76"/>
      <c r="O2564" s="82"/>
      <c r="P2564" s="82"/>
      <c r="Q2564" s="82"/>
      <c r="R2564" s="82"/>
      <c r="S2564" s="82"/>
      <c r="T2564" s="82"/>
      <c r="U2564" s="82"/>
      <c r="V2564" s="82"/>
      <c r="W2564" s="82"/>
      <c r="X2564" s="82"/>
      <c r="Y2564" s="82"/>
      <c r="Z2564" s="82"/>
      <c r="AA2564" s="82"/>
      <c r="AB2564" s="82"/>
      <c r="AC2564" s="82"/>
      <c r="AD2564" s="82"/>
      <c r="AE2564" s="82"/>
      <c r="AF2564" s="82"/>
      <c r="AG2564" s="82"/>
      <c r="AH2564" s="82"/>
      <c r="AI2564" s="82"/>
      <c r="AJ2564" s="82"/>
      <c r="AK2564" s="82"/>
      <c r="AL2564" s="82"/>
      <c r="AM2564" s="82"/>
      <c r="AN2564" s="82"/>
      <c r="AO2564" s="82"/>
      <c r="AP2564" s="82"/>
      <c r="AQ2564" s="82"/>
      <c r="AR2564" s="82"/>
      <c r="AS2564" s="82"/>
      <c r="AT2564" s="82"/>
      <c r="AU2564" s="82"/>
    </row>
    <row r="2565" spans="1:47" s="47" customFormat="1">
      <c r="A2565" s="76"/>
      <c r="O2565" s="82"/>
      <c r="P2565" s="82"/>
      <c r="Q2565" s="82"/>
      <c r="R2565" s="82"/>
      <c r="S2565" s="82"/>
      <c r="T2565" s="82"/>
      <c r="U2565" s="82"/>
      <c r="V2565" s="82"/>
      <c r="W2565" s="82"/>
      <c r="X2565" s="82"/>
      <c r="Y2565" s="82"/>
      <c r="Z2565" s="82"/>
      <c r="AA2565" s="82"/>
      <c r="AB2565" s="82"/>
      <c r="AC2565" s="82"/>
      <c r="AD2565" s="82"/>
      <c r="AE2565" s="82"/>
      <c r="AF2565" s="82"/>
      <c r="AG2565" s="82"/>
      <c r="AH2565" s="82"/>
      <c r="AI2565" s="82"/>
      <c r="AJ2565" s="82"/>
      <c r="AK2565" s="82"/>
      <c r="AL2565" s="82"/>
      <c r="AM2565" s="82"/>
      <c r="AN2565" s="82"/>
      <c r="AO2565" s="82"/>
      <c r="AP2565" s="82"/>
      <c r="AQ2565" s="82"/>
      <c r="AR2565" s="82"/>
      <c r="AS2565" s="82"/>
      <c r="AT2565" s="82"/>
      <c r="AU2565" s="82"/>
    </row>
    <row r="2566" spans="1:47" s="47" customFormat="1">
      <c r="A2566" s="76"/>
      <c r="O2566" s="82"/>
      <c r="P2566" s="82"/>
      <c r="Q2566" s="82"/>
      <c r="R2566" s="82"/>
      <c r="S2566" s="82"/>
      <c r="T2566" s="82"/>
      <c r="U2566" s="82"/>
      <c r="V2566" s="82"/>
      <c r="W2566" s="82"/>
      <c r="X2566" s="82"/>
      <c r="Y2566" s="82"/>
      <c r="Z2566" s="82"/>
      <c r="AA2566" s="82"/>
      <c r="AB2566" s="82"/>
      <c r="AC2566" s="82"/>
      <c r="AD2566" s="82"/>
      <c r="AE2566" s="82"/>
      <c r="AF2566" s="82"/>
      <c r="AG2566" s="82"/>
      <c r="AH2566" s="82"/>
      <c r="AI2566" s="82"/>
      <c r="AJ2566" s="82"/>
      <c r="AK2566" s="82"/>
      <c r="AL2566" s="82"/>
      <c r="AM2566" s="82"/>
      <c r="AN2566" s="82"/>
      <c r="AO2566" s="82"/>
      <c r="AP2566" s="82"/>
      <c r="AQ2566" s="82"/>
      <c r="AR2566" s="82"/>
      <c r="AS2566" s="82"/>
      <c r="AT2566" s="82"/>
      <c r="AU2566" s="82"/>
    </row>
    <row r="2567" spans="1:47" s="47" customFormat="1">
      <c r="A2567" s="76"/>
      <c r="O2567" s="82"/>
      <c r="P2567" s="82"/>
      <c r="Q2567" s="82"/>
      <c r="R2567" s="82"/>
      <c r="S2567" s="82"/>
      <c r="T2567" s="82"/>
      <c r="U2567" s="82"/>
      <c r="V2567" s="82"/>
      <c r="W2567" s="82"/>
      <c r="X2567" s="82"/>
      <c r="Y2567" s="82"/>
      <c r="Z2567" s="82"/>
      <c r="AA2567" s="82"/>
      <c r="AB2567" s="82"/>
      <c r="AC2567" s="82"/>
      <c r="AD2567" s="82"/>
      <c r="AE2567" s="82"/>
      <c r="AF2567" s="82"/>
      <c r="AG2567" s="82"/>
      <c r="AH2567" s="82"/>
      <c r="AI2567" s="82"/>
      <c r="AJ2567" s="82"/>
      <c r="AK2567" s="82"/>
      <c r="AL2567" s="82"/>
      <c r="AM2567" s="82"/>
      <c r="AN2567" s="82"/>
      <c r="AO2567" s="82"/>
      <c r="AP2567" s="82"/>
      <c r="AQ2567" s="82"/>
      <c r="AR2567" s="82"/>
      <c r="AS2567" s="82"/>
      <c r="AT2567" s="82"/>
      <c r="AU2567" s="82"/>
    </row>
    <row r="2568" spans="1:47" s="47" customFormat="1">
      <c r="A2568" s="76"/>
      <c r="O2568" s="82"/>
      <c r="P2568" s="82"/>
      <c r="Q2568" s="82"/>
      <c r="R2568" s="82"/>
      <c r="S2568" s="82"/>
      <c r="T2568" s="82"/>
      <c r="U2568" s="82"/>
      <c r="V2568" s="82"/>
      <c r="W2568" s="82"/>
      <c r="X2568" s="82"/>
      <c r="Y2568" s="82"/>
      <c r="Z2568" s="82"/>
      <c r="AA2568" s="82"/>
      <c r="AB2568" s="82"/>
      <c r="AC2568" s="82"/>
      <c r="AD2568" s="82"/>
      <c r="AE2568" s="82"/>
      <c r="AF2568" s="82"/>
      <c r="AG2568" s="82"/>
      <c r="AH2568" s="82"/>
      <c r="AI2568" s="82"/>
      <c r="AJ2568" s="82"/>
      <c r="AK2568" s="82"/>
      <c r="AL2568" s="82"/>
      <c r="AM2568" s="82"/>
      <c r="AN2568" s="82"/>
      <c r="AO2568" s="82"/>
      <c r="AP2568" s="82"/>
      <c r="AQ2568" s="82"/>
      <c r="AR2568" s="82"/>
      <c r="AS2568" s="82"/>
      <c r="AT2568" s="82"/>
      <c r="AU2568" s="82"/>
    </row>
    <row r="2569" spans="1:47" s="47" customFormat="1">
      <c r="A2569" s="76"/>
      <c r="O2569" s="82"/>
      <c r="P2569" s="82"/>
      <c r="Q2569" s="82"/>
      <c r="R2569" s="82"/>
      <c r="S2569" s="82"/>
      <c r="T2569" s="82"/>
      <c r="U2569" s="82"/>
      <c r="V2569" s="82"/>
      <c r="W2569" s="82"/>
      <c r="X2569" s="82"/>
      <c r="Y2569" s="82"/>
      <c r="Z2569" s="82"/>
      <c r="AA2569" s="82"/>
      <c r="AB2569" s="82"/>
      <c r="AC2569" s="82"/>
      <c r="AD2569" s="82"/>
      <c r="AE2569" s="82"/>
      <c r="AF2569" s="82"/>
      <c r="AG2569" s="82"/>
      <c r="AH2569" s="82"/>
      <c r="AI2569" s="82"/>
      <c r="AJ2569" s="82"/>
      <c r="AK2569" s="82"/>
      <c r="AL2569" s="82"/>
      <c r="AM2569" s="82"/>
      <c r="AN2569" s="82"/>
      <c r="AO2569" s="82"/>
      <c r="AP2569" s="82"/>
      <c r="AQ2569" s="82"/>
      <c r="AR2569" s="82"/>
      <c r="AS2569" s="82"/>
      <c r="AT2569" s="82"/>
      <c r="AU2569" s="82"/>
    </row>
    <row r="2570" spans="1:47" s="47" customFormat="1">
      <c r="A2570" s="76"/>
      <c r="O2570" s="82"/>
      <c r="P2570" s="82"/>
      <c r="Q2570" s="82"/>
      <c r="R2570" s="82"/>
      <c r="S2570" s="82"/>
      <c r="T2570" s="82"/>
      <c r="U2570" s="82"/>
      <c r="V2570" s="82"/>
      <c r="W2570" s="82"/>
      <c r="X2570" s="82"/>
      <c r="Y2570" s="82"/>
      <c r="Z2570" s="82"/>
      <c r="AA2570" s="82"/>
      <c r="AB2570" s="82"/>
      <c r="AC2570" s="82"/>
      <c r="AD2570" s="82"/>
      <c r="AE2570" s="82"/>
      <c r="AF2570" s="82"/>
      <c r="AG2570" s="82"/>
      <c r="AH2570" s="82"/>
      <c r="AI2570" s="82"/>
      <c r="AJ2570" s="82"/>
      <c r="AK2570" s="82"/>
      <c r="AL2570" s="82"/>
      <c r="AM2570" s="82"/>
      <c r="AN2570" s="82"/>
      <c r="AO2570" s="82"/>
      <c r="AP2570" s="82"/>
      <c r="AQ2570" s="82"/>
      <c r="AR2570" s="82"/>
      <c r="AS2570" s="82"/>
      <c r="AT2570" s="82"/>
      <c r="AU2570" s="82"/>
    </row>
    <row r="2571" spans="1:47" s="47" customFormat="1">
      <c r="A2571" s="76"/>
      <c r="O2571" s="82"/>
      <c r="P2571" s="82"/>
      <c r="Q2571" s="82"/>
      <c r="R2571" s="82"/>
      <c r="S2571" s="82"/>
      <c r="T2571" s="82"/>
      <c r="U2571" s="82"/>
      <c r="V2571" s="82"/>
      <c r="W2571" s="82"/>
      <c r="X2571" s="82"/>
      <c r="Y2571" s="82"/>
      <c r="Z2571" s="82"/>
      <c r="AA2571" s="82"/>
      <c r="AB2571" s="82"/>
      <c r="AC2571" s="82"/>
      <c r="AD2571" s="82"/>
      <c r="AE2571" s="82"/>
      <c r="AF2571" s="82"/>
      <c r="AG2571" s="82"/>
      <c r="AH2571" s="82"/>
      <c r="AI2571" s="82"/>
      <c r="AJ2571" s="82"/>
      <c r="AK2571" s="82"/>
      <c r="AL2571" s="82"/>
      <c r="AM2571" s="82"/>
      <c r="AN2571" s="82"/>
      <c r="AO2571" s="82"/>
      <c r="AP2571" s="82"/>
      <c r="AQ2571" s="82"/>
      <c r="AR2571" s="82"/>
      <c r="AS2571" s="82"/>
      <c r="AT2571" s="82"/>
      <c r="AU2571" s="82"/>
    </row>
    <row r="2572" spans="1:47" s="47" customFormat="1">
      <c r="A2572" s="76"/>
      <c r="O2572" s="82"/>
      <c r="P2572" s="82"/>
      <c r="Q2572" s="82"/>
      <c r="R2572" s="82"/>
      <c r="S2572" s="82"/>
      <c r="T2572" s="82"/>
      <c r="U2572" s="82"/>
      <c r="V2572" s="82"/>
      <c r="W2572" s="82"/>
      <c r="X2572" s="82"/>
      <c r="Y2572" s="82"/>
      <c r="Z2572" s="82"/>
      <c r="AA2572" s="82"/>
      <c r="AB2572" s="82"/>
      <c r="AC2572" s="82"/>
      <c r="AD2572" s="82"/>
      <c r="AE2572" s="82"/>
      <c r="AF2572" s="82"/>
      <c r="AG2572" s="82"/>
      <c r="AH2572" s="82"/>
      <c r="AI2572" s="82"/>
      <c r="AJ2572" s="82"/>
      <c r="AK2572" s="82"/>
      <c r="AL2572" s="82"/>
      <c r="AM2572" s="82"/>
      <c r="AN2572" s="82"/>
      <c r="AO2572" s="82"/>
      <c r="AP2572" s="82"/>
      <c r="AQ2572" s="82"/>
      <c r="AR2572" s="82"/>
      <c r="AS2572" s="82"/>
      <c r="AT2572" s="82"/>
      <c r="AU2572" s="82"/>
    </row>
    <row r="2573" spans="1:47" s="47" customFormat="1">
      <c r="A2573" s="76"/>
      <c r="O2573" s="82"/>
      <c r="P2573" s="82"/>
      <c r="Q2573" s="82"/>
      <c r="R2573" s="82"/>
      <c r="S2573" s="82"/>
      <c r="T2573" s="82"/>
      <c r="U2573" s="82"/>
      <c r="V2573" s="82"/>
      <c r="W2573" s="82"/>
      <c r="X2573" s="82"/>
      <c r="Y2573" s="82"/>
      <c r="Z2573" s="82"/>
      <c r="AA2573" s="82"/>
      <c r="AB2573" s="82"/>
      <c r="AC2573" s="82"/>
      <c r="AD2573" s="82"/>
      <c r="AE2573" s="82"/>
      <c r="AF2573" s="82"/>
      <c r="AG2573" s="82"/>
      <c r="AH2573" s="82"/>
      <c r="AI2573" s="82"/>
      <c r="AJ2573" s="82"/>
      <c r="AK2573" s="82"/>
      <c r="AL2573" s="82"/>
      <c r="AM2573" s="82"/>
      <c r="AN2573" s="82"/>
      <c r="AO2573" s="82"/>
      <c r="AP2573" s="82"/>
      <c r="AQ2573" s="82"/>
      <c r="AR2573" s="82"/>
      <c r="AS2573" s="82"/>
      <c r="AT2573" s="82"/>
      <c r="AU2573" s="82"/>
    </row>
    <row r="2574" spans="1:47" s="47" customFormat="1">
      <c r="A2574" s="76"/>
      <c r="O2574" s="82"/>
      <c r="P2574" s="82"/>
      <c r="Q2574" s="82"/>
      <c r="R2574" s="82"/>
      <c r="S2574" s="82"/>
      <c r="T2574" s="82"/>
      <c r="U2574" s="82"/>
      <c r="V2574" s="82"/>
      <c r="W2574" s="82"/>
      <c r="X2574" s="82"/>
      <c r="Y2574" s="82"/>
      <c r="Z2574" s="82"/>
      <c r="AA2574" s="82"/>
      <c r="AB2574" s="82"/>
      <c r="AC2574" s="82"/>
      <c r="AD2574" s="82"/>
      <c r="AE2574" s="82"/>
      <c r="AF2574" s="82"/>
      <c r="AG2574" s="82"/>
      <c r="AH2574" s="82"/>
      <c r="AI2574" s="82"/>
      <c r="AJ2574" s="82"/>
      <c r="AK2574" s="82"/>
      <c r="AL2574" s="82"/>
      <c r="AM2574" s="82"/>
      <c r="AN2574" s="82"/>
      <c r="AO2574" s="82"/>
      <c r="AP2574" s="82"/>
      <c r="AQ2574" s="82"/>
      <c r="AR2574" s="82"/>
      <c r="AS2574" s="82"/>
      <c r="AT2574" s="82"/>
      <c r="AU2574" s="82"/>
    </row>
    <row r="2575" spans="1:47" s="47" customFormat="1">
      <c r="A2575" s="76"/>
      <c r="O2575" s="82"/>
      <c r="P2575" s="82"/>
      <c r="Q2575" s="82"/>
      <c r="R2575" s="82"/>
      <c r="S2575" s="82"/>
      <c r="T2575" s="82"/>
      <c r="U2575" s="82"/>
      <c r="V2575" s="82"/>
      <c r="W2575" s="82"/>
      <c r="X2575" s="82"/>
      <c r="Y2575" s="82"/>
      <c r="Z2575" s="82"/>
      <c r="AA2575" s="82"/>
      <c r="AB2575" s="82"/>
      <c r="AC2575" s="82"/>
      <c r="AD2575" s="82"/>
      <c r="AE2575" s="82"/>
      <c r="AF2575" s="82"/>
      <c r="AG2575" s="82"/>
      <c r="AH2575" s="82"/>
      <c r="AI2575" s="82"/>
      <c r="AJ2575" s="82"/>
      <c r="AK2575" s="82"/>
      <c r="AL2575" s="82"/>
      <c r="AM2575" s="82"/>
      <c r="AN2575" s="82"/>
      <c r="AO2575" s="82"/>
      <c r="AP2575" s="82"/>
      <c r="AQ2575" s="82"/>
      <c r="AR2575" s="82"/>
      <c r="AS2575" s="82"/>
      <c r="AT2575" s="82"/>
      <c r="AU2575" s="82"/>
    </row>
    <row r="2576" spans="1:47" s="47" customFormat="1">
      <c r="A2576" s="76"/>
      <c r="O2576" s="82"/>
      <c r="P2576" s="82"/>
      <c r="Q2576" s="82"/>
      <c r="R2576" s="82"/>
      <c r="S2576" s="82"/>
      <c r="T2576" s="82"/>
      <c r="U2576" s="82"/>
      <c r="V2576" s="82"/>
      <c r="W2576" s="82"/>
      <c r="X2576" s="82"/>
      <c r="Y2576" s="82"/>
      <c r="Z2576" s="82"/>
      <c r="AA2576" s="82"/>
      <c r="AB2576" s="82"/>
      <c r="AC2576" s="82"/>
      <c r="AD2576" s="82"/>
      <c r="AE2576" s="82"/>
      <c r="AF2576" s="82"/>
      <c r="AG2576" s="82"/>
      <c r="AH2576" s="82"/>
      <c r="AI2576" s="82"/>
      <c r="AJ2576" s="82"/>
      <c r="AK2576" s="82"/>
      <c r="AL2576" s="82"/>
      <c r="AM2576" s="82"/>
      <c r="AN2576" s="82"/>
      <c r="AO2576" s="82"/>
      <c r="AP2576" s="82"/>
      <c r="AQ2576" s="82"/>
      <c r="AR2576" s="82"/>
      <c r="AS2576" s="82"/>
      <c r="AT2576" s="82"/>
      <c r="AU2576" s="82"/>
    </row>
    <row r="2577" spans="1:47" s="47" customFormat="1">
      <c r="A2577" s="76"/>
      <c r="O2577" s="82"/>
      <c r="P2577" s="82"/>
      <c r="Q2577" s="82"/>
      <c r="R2577" s="82"/>
      <c r="S2577" s="82"/>
      <c r="T2577" s="82"/>
      <c r="U2577" s="82"/>
      <c r="V2577" s="82"/>
      <c r="W2577" s="82"/>
      <c r="X2577" s="82"/>
      <c r="Y2577" s="82"/>
      <c r="Z2577" s="82"/>
      <c r="AA2577" s="82"/>
      <c r="AB2577" s="82"/>
      <c r="AC2577" s="82"/>
      <c r="AD2577" s="82"/>
      <c r="AE2577" s="82"/>
      <c r="AF2577" s="82"/>
      <c r="AG2577" s="82"/>
      <c r="AH2577" s="82"/>
      <c r="AI2577" s="82"/>
      <c r="AJ2577" s="82"/>
      <c r="AK2577" s="82"/>
      <c r="AL2577" s="82"/>
      <c r="AM2577" s="82"/>
      <c r="AN2577" s="82"/>
      <c r="AO2577" s="82"/>
      <c r="AP2577" s="82"/>
      <c r="AQ2577" s="82"/>
      <c r="AR2577" s="82"/>
      <c r="AS2577" s="82"/>
      <c r="AT2577" s="82"/>
      <c r="AU2577" s="82"/>
    </row>
    <row r="2578" spans="1:47" s="47" customFormat="1">
      <c r="A2578" s="76"/>
      <c r="O2578" s="82"/>
      <c r="P2578" s="82"/>
      <c r="Q2578" s="82"/>
      <c r="R2578" s="82"/>
      <c r="S2578" s="82"/>
      <c r="T2578" s="82"/>
      <c r="U2578" s="82"/>
      <c r="V2578" s="82"/>
      <c r="W2578" s="82"/>
      <c r="X2578" s="82"/>
      <c r="Y2578" s="82"/>
      <c r="Z2578" s="82"/>
      <c r="AA2578" s="82"/>
      <c r="AB2578" s="82"/>
      <c r="AC2578" s="82"/>
      <c r="AD2578" s="82"/>
      <c r="AE2578" s="82"/>
      <c r="AF2578" s="82"/>
      <c r="AG2578" s="82"/>
      <c r="AH2578" s="82"/>
      <c r="AI2578" s="82"/>
      <c r="AJ2578" s="82"/>
      <c r="AK2578" s="82"/>
      <c r="AL2578" s="82"/>
      <c r="AM2578" s="82"/>
      <c r="AN2578" s="82"/>
      <c r="AO2578" s="82"/>
      <c r="AP2578" s="82"/>
      <c r="AQ2578" s="82"/>
      <c r="AR2578" s="82"/>
      <c r="AS2578" s="82"/>
      <c r="AT2578" s="82"/>
      <c r="AU2578" s="82"/>
    </row>
    <row r="2579" spans="1:47" s="47" customFormat="1">
      <c r="A2579" s="76"/>
      <c r="O2579" s="82"/>
      <c r="P2579" s="82"/>
      <c r="Q2579" s="82"/>
      <c r="R2579" s="82"/>
      <c r="S2579" s="82"/>
      <c r="T2579" s="82"/>
      <c r="U2579" s="82"/>
      <c r="V2579" s="82"/>
      <c r="W2579" s="82"/>
      <c r="X2579" s="82"/>
      <c r="Y2579" s="82"/>
      <c r="Z2579" s="82"/>
      <c r="AA2579" s="82"/>
      <c r="AB2579" s="82"/>
      <c r="AC2579" s="82"/>
      <c r="AD2579" s="82"/>
      <c r="AE2579" s="82"/>
      <c r="AF2579" s="82"/>
      <c r="AG2579" s="82"/>
      <c r="AH2579" s="82"/>
      <c r="AI2579" s="82"/>
      <c r="AJ2579" s="82"/>
      <c r="AK2579" s="82"/>
      <c r="AL2579" s="82"/>
      <c r="AM2579" s="82"/>
      <c r="AN2579" s="82"/>
      <c r="AO2579" s="82"/>
      <c r="AP2579" s="82"/>
      <c r="AQ2579" s="82"/>
      <c r="AR2579" s="82"/>
      <c r="AS2579" s="82"/>
      <c r="AT2579" s="82"/>
      <c r="AU2579" s="82"/>
    </row>
    <row r="2580" spans="1:47" s="47" customFormat="1">
      <c r="A2580" s="76"/>
      <c r="O2580" s="82"/>
      <c r="P2580" s="82"/>
      <c r="Q2580" s="82"/>
      <c r="R2580" s="82"/>
      <c r="S2580" s="82"/>
      <c r="T2580" s="82"/>
      <c r="U2580" s="82"/>
      <c r="V2580" s="82"/>
      <c r="W2580" s="82"/>
      <c r="X2580" s="82"/>
      <c r="Y2580" s="82"/>
      <c r="Z2580" s="82"/>
      <c r="AA2580" s="82"/>
      <c r="AB2580" s="82"/>
      <c r="AC2580" s="82"/>
      <c r="AD2580" s="82"/>
      <c r="AE2580" s="82"/>
      <c r="AF2580" s="82"/>
      <c r="AG2580" s="82"/>
      <c r="AH2580" s="82"/>
      <c r="AI2580" s="82"/>
      <c r="AJ2580" s="82"/>
      <c r="AK2580" s="82"/>
      <c r="AL2580" s="82"/>
      <c r="AM2580" s="82"/>
      <c r="AN2580" s="82"/>
      <c r="AO2580" s="82"/>
      <c r="AP2580" s="82"/>
      <c r="AQ2580" s="82"/>
      <c r="AR2580" s="82"/>
      <c r="AS2580" s="82"/>
      <c r="AT2580" s="82"/>
      <c r="AU2580" s="82"/>
    </row>
    <row r="2581" spans="1:47" s="47" customFormat="1">
      <c r="A2581" s="76"/>
      <c r="O2581" s="82"/>
      <c r="P2581" s="82"/>
      <c r="Q2581" s="82"/>
      <c r="R2581" s="82"/>
      <c r="S2581" s="82"/>
      <c r="T2581" s="82"/>
      <c r="U2581" s="82"/>
      <c r="V2581" s="82"/>
      <c r="W2581" s="82"/>
      <c r="X2581" s="82"/>
      <c r="Y2581" s="82"/>
      <c r="Z2581" s="82"/>
      <c r="AA2581" s="82"/>
      <c r="AB2581" s="82"/>
      <c r="AC2581" s="82"/>
      <c r="AD2581" s="82"/>
      <c r="AE2581" s="82"/>
      <c r="AF2581" s="82"/>
      <c r="AG2581" s="82"/>
      <c r="AH2581" s="82"/>
      <c r="AI2581" s="82"/>
      <c r="AJ2581" s="82"/>
      <c r="AK2581" s="82"/>
      <c r="AL2581" s="82"/>
      <c r="AM2581" s="82"/>
      <c r="AN2581" s="82"/>
      <c r="AO2581" s="82"/>
      <c r="AP2581" s="82"/>
      <c r="AQ2581" s="82"/>
      <c r="AR2581" s="82"/>
      <c r="AS2581" s="82"/>
      <c r="AT2581" s="82"/>
      <c r="AU2581" s="82"/>
    </row>
    <row r="2582" spans="1:47" s="47" customFormat="1">
      <c r="A2582" s="76"/>
      <c r="O2582" s="82"/>
      <c r="P2582" s="82"/>
      <c r="Q2582" s="82"/>
      <c r="R2582" s="82"/>
      <c r="S2582" s="82"/>
      <c r="T2582" s="82"/>
      <c r="U2582" s="82"/>
      <c r="V2582" s="82"/>
      <c r="W2582" s="82"/>
      <c r="X2582" s="82"/>
      <c r="Y2582" s="82"/>
      <c r="Z2582" s="82"/>
      <c r="AA2582" s="82"/>
      <c r="AB2582" s="82"/>
      <c r="AC2582" s="82"/>
      <c r="AD2582" s="82"/>
      <c r="AE2582" s="82"/>
      <c r="AF2582" s="82"/>
      <c r="AG2582" s="82"/>
      <c r="AH2582" s="82"/>
      <c r="AI2582" s="82"/>
      <c r="AJ2582" s="82"/>
      <c r="AK2582" s="82"/>
      <c r="AL2582" s="82"/>
      <c r="AM2582" s="82"/>
      <c r="AN2582" s="82"/>
      <c r="AO2582" s="82"/>
      <c r="AP2582" s="82"/>
      <c r="AQ2582" s="82"/>
      <c r="AR2582" s="82"/>
      <c r="AS2582" s="82"/>
      <c r="AT2582" s="82"/>
      <c r="AU2582" s="82"/>
    </row>
    <row r="2583" spans="1:47" s="47" customFormat="1">
      <c r="A2583" s="76"/>
      <c r="O2583" s="82"/>
      <c r="P2583" s="82"/>
      <c r="Q2583" s="82"/>
      <c r="R2583" s="82"/>
      <c r="S2583" s="82"/>
      <c r="T2583" s="82"/>
      <c r="U2583" s="82"/>
      <c r="V2583" s="82"/>
      <c r="W2583" s="82"/>
      <c r="X2583" s="82"/>
      <c r="Y2583" s="82"/>
      <c r="Z2583" s="82"/>
      <c r="AA2583" s="82"/>
      <c r="AB2583" s="82"/>
      <c r="AC2583" s="82"/>
      <c r="AD2583" s="82"/>
      <c r="AE2583" s="82"/>
      <c r="AF2583" s="82"/>
      <c r="AG2583" s="82"/>
      <c r="AH2583" s="82"/>
      <c r="AI2583" s="82"/>
      <c r="AJ2583" s="82"/>
      <c r="AK2583" s="82"/>
      <c r="AL2583" s="82"/>
      <c r="AM2583" s="82"/>
      <c r="AN2583" s="82"/>
      <c r="AO2583" s="82"/>
      <c r="AP2583" s="82"/>
      <c r="AQ2583" s="82"/>
      <c r="AR2583" s="82"/>
      <c r="AS2583" s="82"/>
      <c r="AT2583" s="82"/>
      <c r="AU2583" s="82"/>
    </row>
    <row r="2584" spans="1:47" s="47" customFormat="1">
      <c r="A2584" s="76"/>
      <c r="O2584" s="82"/>
      <c r="P2584" s="82"/>
      <c r="Q2584" s="82"/>
      <c r="R2584" s="82"/>
      <c r="S2584" s="82"/>
      <c r="T2584" s="82"/>
      <c r="U2584" s="82"/>
      <c r="V2584" s="82"/>
      <c r="W2584" s="82"/>
      <c r="X2584" s="82"/>
      <c r="Y2584" s="82"/>
      <c r="Z2584" s="82"/>
      <c r="AA2584" s="82"/>
      <c r="AB2584" s="82"/>
      <c r="AC2584" s="82"/>
      <c r="AD2584" s="82"/>
      <c r="AE2584" s="82"/>
      <c r="AF2584" s="82"/>
      <c r="AG2584" s="82"/>
      <c r="AH2584" s="82"/>
      <c r="AI2584" s="82"/>
      <c r="AJ2584" s="82"/>
      <c r="AK2584" s="82"/>
      <c r="AL2584" s="82"/>
      <c r="AM2584" s="82"/>
      <c r="AN2584" s="82"/>
      <c r="AO2584" s="82"/>
      <c r="AP2584" s="82"/>
      <c r="AQ2584" s="82"/>
      <c r="AR2584" s="82"/>
      <c r="AS2584" s="82"/>
      <c r="AT2584" s="82"/>
      <c r="AU2584" s="82"/>
    </row>
    <row r="2585" spans="1:47" s="47" customFormat="1">
      <c r="A2585" s="76"/>
      <c r="O2585" s="82"/>
      <c r="P2585" s="82"/>
      <c r="Q2585" s="82"/>
      <c r="R2585" s="82"/>
      <c r="S2585" s="82"/>
      <c r="T2585" s="82"/>
      <c r="U2585" s="82"/>
      <c r="V2585" s="82"/>
      <c r="W2585" s="82"/>
      <c r="X2585" s="82"/>
      <c r="Y2585" s="82"/>
      <c r="Z2585" s="82"/>
      <c r="AA2585" s="82"/>
      <c r="AB2585" s="82"/>
      <c r="AC2585" s="82"/>
      <c r="AD2585" s="82"/>
      <c r="AE2585" s="82"/>
      <c r="AF2585" s="82"/>
      <c r="AG2585" s="82"/>
      <c r="AH2585" s="82"/>
      <c r="AI2585" s="82"/>
      <c r="AJ2585" s="82"/>
      <c r="AK2585" s="82"/>
      <c r="AL2585" s="82"/>
      <c r="AM2585" s="82"/>
      <c r="AN2585" s="82"/>
      <c r="AO2585" s="82"/>
      <c r="AP2585" s="82"/>
      <c r="AQ2585" s="82"/>
      <c r="AR2585" s="82"/>
      <c r="AS2585" s="82"/>
      <c r="AT2585" s="82"/>
      <c r="AU2585" s="82"/>
    </row>
    <row r="2586" spans="1:47" s="47" customFormat="1">
      <c r="A2586" s="76"/>
      <c r="O2586" s="82"/>
      <c r="P2586" s="82"/>
      <c r="Q2586" s="82"/>
      <c r="R2586" s="82"/>
      <c r="S2586" s="82"/>
      <c r="T2586" s="82"/>
      <c r="U2586" s="82"/>
      <c r="V2586" s="82"/>
      <c r="W2586" s="82"/>
      <c r="X2586" s="82"/>
      <c r="Y2586" s="82"/>
      <c r="Z2586" s="82"/>
      <c r="AA2586" s="82"/>
      <c r="AB2586" s="82"/>
      <c r="AC2586" s="82"/>
      <c r="AD2586" s="82"/>
      <c r="AE2586" s="82"/>
      <c r="AF2586" s="82"/>
      <c r="AG2586" s="82"/>
      <c r="AH2586" s="82"/>
      <c r="AI2586" s="82"/>
      <c r="AJ2586" s="82"/>
      <c r="AK2586" s="82"/>
      <c r="AL2586" s="82"/>
      <c r="AM2586" s="82"/>
      <c r="AN2586" s="82"/>
      <c r="AO2586" s="82"/>
      <c r="AP2586" s="82"/>
      <c r="AQ2586" s="82"/>
      <c r="AR2586" s="82"/>
      <c r="AS2586" s="82"/>
      <c r="AT2586" s="82"/>
      <c r="AU2586" s="82"/>
    </row>
    <row r="2587" spans="1:47" s="47" customFormat="1">
      <c r="A2587" s="76"/>
      <c r="O2587" s="82"/>
      <c r="P2587" s="82"/>
      <c r="Q2587" s="82"/>
      <c r="R2587" s="82"/>
      <c r="S2587" s="82"/>
      <c r="T2587" s="82"/>
      <c r="U2587" s="82"/>
      <c r="V2587" s="82"/>
      <c r="W2587" s="82"/>
      <c r="X2587" s="82"/>
      <c r="Y2587" s="82"/>
      <c r="Z2587" s="82"/>
      <c r="AA2587" s="82"/>
      <c r="AB2587" s="82"/>
      <c r="AC2587" s="82"/>
      <c r="AD2587" s="82"/>
      <c r="AE2587" s="82"/>
      <c r="AF2587" s="82"/>
      <c r="AG2587" s="82"/>
      <c r="AH2587" s="82"/>
      <c r="AI2587" s="82"/>
      <c r="AJ2587" s="82"/>
      <c r="AK2587" s="82"/>
      <c r="AL2587" s="82"/>
      <c r="AM2587" s="82"/>
      <c r="AN2587" s="82"/>
      <c r="AO2587" s="82"/>
      <c r="AP2587" s="82"/>
      <c r="AQ2587" s="82"/>
      <c r="AR2587" s="82"/>
      <c r="AS2587" s="82"/>
      <c r="AT2587" s="82"/>
      <c r="AU2587" s="82"/>
    </row>
    <row r="2588" spans="1:47" s="47" customFormat="1">
      <c r="A2588" s="76"/>
      <c r="O2588" s="82"/>
      <c r="P2588" s="82"/>
      <c r="Q2588" s="82"/>
      <c r="R2588" s="82"/>
      <c r="S2588" s="82"/>
      <c r="T2588" s="82"/>
      <c r="U2588" s="82"/>
      <c r="V2588" s="82"/>
      <c r="W2588" s="82"/>
      <c r="X2588" s="82"/>
      <c r="Y2588" s="82"/>
      <c r="Z2588" s="82"/>
      <c r="AA2588" s="82"/>
      <c r="AB2588" s="82"/>
      <c r="AC2588" s="82"/>
      <c r="AD2588" s="82"/>
      <c r="AE2588" s="82"/>
      <c r="AF2588" s="82"/>
      <c r="AG2588" s="82"/>
      <c r="AH2588" s="82"/>
      <c r="AI2588" s="82"/>
      <c r="AJ2588" s="82"/>
      <c r="AK2588" s="82"/>
      <c r="AL2588" s="82"/>
      <c r="AM2588" s="82"/>
      <c r="AN2588" s="82"/>
      <c r="AO2588" s="82"/>
      <c r="AP2588" s="82"/>
      <c r="AQ2588" s="82"/>
      <c r="AR2588" s="82"/>
      <c r="AS2588" s="82"/>
      <c r="AT2588" s="82"/>
      <c r="AU2588" s="82"/>
    </row>
    <row r="2589" spans="1:47" s="47" customFormat="1">
      <c r="A2589" s="76"/>
      <c r="O2589" s="82"/>
      <c r="P2589" s="82"/>
      <c r="Q2589" s="82"/>
      <c r="R2589" s="82"/>
      <c r="S2589" s="82"/>
      <c r="T2589" s="82"/>
      <c r="U2589" s="82"/>
      <c r="V2589" s="82"/>
      <c r="W2589" s="82"/>
      <c r="X2589" s="82"/>
      <c r="Y2589" s="82"/>
      <c r="Z2589" s="82"/>
      <c r="AA2589" s="82"/>
      <c r="AB2589" s="82"/>
      <c r="AC2589" s="82"/>
      <c r="AD2589" s="82"/>
      <c r="AE2589" s="82"/>
      <c r="AF2589" s="82"/>
      <c r="AG2589" s="82"/>
      <c r="AH2589" s="82"/>
      <c r="AI2589" s="82"/>
      <c r="AJ2589" s="82"/>
      <c r="AK2589" s="82"/>
      <c r="AL2589" s="82"/>
      <c r="AM2589" s="82"/>
      <c r="AN2589" s="82"/>
      <c r="AO2589" s="82"/>
      <c r="AP2589" s="82"/>
      <c r="AQ2589" s="82"/>
      <c r="AR2589" s="82"/>
      <c r="AS2589" s="82"/>
      <c r="AT2589" s="82"/>
      <c r="AU2589" s="82"/>
    </row>
    <row r="2590" spans="1:47" s="47" customFormat="1">
      <c r="A2590" s="76"/>
      <c r="O2590" s="82"/>
      <c r="P2590" s="82"/>
      <c r="Q2590" s="82"/>
      <c r="R2590" s="82"/>
      <c r="S2590" s="82"/>
      <c r="T2590" s="82"/>
      <c r="U2590" s="82"/>
      <c r="V2590" s="82"/>
      <c r="W2590" s="82"/>
      <c r="X2590" s="82"/>
      <c r="Y2590" s="82"/>
      <c r="Z2590" s="82"/>
      <c r="AA2590" s="82"/>
      <c r="AB2590" s="82"/>
      <c r="AC2590" s="82"/>
      <c r="AD2590" s="82"/>
      <c r="AE2590" s="82"/>
      <c r="AF2590" s="82"/>
      <c r="AG2590" s="82"/>
      <c r="AH2590" s="82"/>
      <c r="AI2590" s="82"/>
      <c r="AJ2590" s="82"/>
      <c r="AK2590" s="82"/>
      <c r="AL2590" s="82"/>
      <c r="AM2590" s="82"/>
      <c r="AN2590" s="82"/>
      <c r="AO2590" s="82"/>
      <c r="AP2590" s="82"/>
      <c r="AQ2590" s="82"/>
      <c r="AR2590" s="82"/>
      <c r="AS2590" s="82"/>
      <c r="AT2590" s="82"/>
      <c r="AU2590" s="82"/>
    </row>
    <row r="2591" spans="1:47" s="47" customFormat="1">
      <c r="A2591" s="76"/>
      <c r="O2591" s="82"/>
      <c r="P2591" s="82"/>
      <c r="Q2591" s="82"/>
      <c r="R2591" s="82"/>
      <c r="S2591" s="82"/>
      <c r="T2591" s="82"/>
      <c r="U2591" s="82"/>
      <c r="V2591" s="82"/>
      <c r="W2591" s="82"/>
      <c r="X2591" s="82"/>
      <c r="Y2591" s="82"/>
      <c r="Z2591" s="82"/>
      <c r="AA2591" s="82"/>
      <c r="AB2591" s="82"/>
      <c r="AC2591" s="82"/>
      <c r="AD2591" s="82"/>
      <c r="AE2591" s="82"/>
      <c r="AF2591" s="82"/>
      <c r="AG2591" s="82"/>
      <c r="AH2591" s="82"/>
      <c r="AI2591" s="82"/>
      <c r="AJ2591" s="82"/>
      <c r="AK2591" s="82"/>
      <c r="AL2591" s="82"/>
      <c r="AM2591" s="82"/>
      <c r="AN2591" s="82"/>
      <c r="AO2591" s="82"/>
      <c r="AP2591" s="82"/>
      <c r="AQ2591" s="82"/>
      <c r="AR2591" s="82"/>
      <c r="AS2591" s="82"/>
      <c r="AT2591" s="82"/>
      <c r="AU2591" s="82"/>
    </row>
    <row r="2592" spans="1:47" s="47" customFormat="1">
      <c r="A2592" s="76"/>
      <c r="O2592" s="82"/>
      <c r="P2592" s="82"/>
      <c r="Q2592" s="82"/>
      <c r="R2592" s="82"/>
      <c r="S2592" s="82"/>
      <c r="T2592" s="82"/>
      <c r="U2592" s="82"/>
      <c r="V2592" s="82"/>
      <c r="W2592" s="82"/>
      <c r="X2592" s="82"/>
      <c r="Y2592" s="82"/>
      <c r="Z2592" s="82"/>
      <c r="AA2592" s="82"/>
      <c r="AB2592" s="82"/>
      <c r="AC2592" s="82"/>
      <c r="AD2592" s="82"/>
      <c r="AE2592" s="82"/>
      <c r="AF2592" s="82"/>
      <c r="AG2592" s="82"/>
      <c r="AH2592" s="82"/>
      <c r="AI2592" s="82"/>
      <c r="AJ2592" s="82"/>
      <c r="AK2592" s="82"/>
      <c r="AL2592" s="82"/>
      <c r="AM2592" s="82"/>
      <c r="AN2592" s="82"/>
      <c r="AO2592" s="82"/>
      <c r="AP2592" s="82"/>
      <c r="AQ2592" s="82"/>
      <c r="AR2592" s="82"/>
      <c r="AS2592" s="82"/>
      <c r="AT2592" s="82"/>
      <c r="AU2592" s="82"/>
    </row>
    <row r="2593" spans="1:47" s="47" customFormat="1">
      <c r="A2593" s="76"/>
      <c r="O2593" s="82"/>
      <c r="P2593" s="82"/>
      <c r="Q2593" s="82"/>
      <c r="R2593" s="82"/>
      <c r="S2593" s="82"/>
      <c r="T2593" s="82"/>
      <c r="U2593" s="82"/>
      <c r="V2593" s="82"/>
      <c r="W2593" s="82"/>
      <c r="X2593" s="82"/>
      <c r="Y2593" s="82"/>
      <c r="Z2593" s="82"/>
      <c r="AA2593" s="82"/>
      <c r="AB2593" s="82"/>
      <c r="AC2593" s="82"/>
      <c r="AD2593" s="82"/>
      <c r="AE2593" s="82"/>
      <c r="AF2593" s="82"/>
      <c r="AG2593" s="82"/>
      <c r="AH2593" s="82"/>
      <c r="AI2593" s="82"/>
      <c r="AJ2593" s="82"/>
      <c r="AK2593" s="82"/>
      <c r="AL2593" s="82"/>
      <c r="AM2593" s="82"/>
      <c r="AN2593" s="82"/>
      <c r="AO2593" s="82"/>
      <c r="AP2593" s="82"/>
      <c r="AQ2593" s="82"/>
      <c r="AR2593" s="82"/>
      <c r="AS2593" s="82"/>
      <c r="AT2593" s="82"/>
      <c r="AU2593" s="82"/>
    </row>
    <row r="2594" spans="1:47" s="47" customFormat="1">
      <c r="A2594" s="76"/>
      <c r="O2594" s="82"/>
      <c r="P2594" s="82"/>
      <c r="Q2594" s="82"/>
      <c r="R2594" s="82"/>
      <c r="S2594" s="82"/>
      <c r="T2594" s="82"/>
      <c r="U2594" s="82"/>
      <c r="V2594" s="82"/>
      <c r="W2594" s="82"/>
      <c r="X2594" s="82"/>
      <c r="Y2594" s="82"/>
      <c r="Z2594" s="82"/>
      <c r="AA2594" s="82"/>
      <c r="AB2594" s="82"/>
      <c r="AC2594" s="82"/>
      <c r="AD2594" s="82"/>
      <c r="AE2594" s="82"/>
      <c r="AF2594" s="82"/>
      <c r="AG2594" s="82"/>
      <c r="AH2594" s="82"/>
      <c r="AI2594" s="82"/>
      <c r="AJ2594" s="82"/>
      <c r="AK2594" s="82"/>
      <c r="AL2594" s="82"/>
      <c r="AM2594" s="82"/>
      <c r="AN2594" s="82"/>
      <c r="AO2594" s="82"/>
      <c r="AP2594" s="82"/>
      <c r="AQ2594" s="82"/>
      <c r="AR2594" s="82"/>
      <c r="AS2594" s="82"/>
      <c r="AT2594" s="82"/>
      <c r="AU2594" s="82"/>
    </row>
    <row r="2595" spans="1:47" s="47" customFormat="1">
      <c r="A2595" s="76"/>
      <c r="O2595" s="82"/>
      <c r="P2595" s="82"/>
      <c r="Q2595" s="82"/>
      <c r="R2595" s="82"/>
      <c r="S2595" s="82"/>
      <c r="T2595" s="82"/>
      <c r="U2595" s="82"/>
      <c r="V2595" s="82"/>
      <c r="W2595" s="82"/>
      <c r="X2595" s="82"/>
      <c r="Y2595" s="82"/>
      <c r="Z2595" s="82"/>
      <c r="AA2595" s="82"/>
      <c r="AB2595" s="82"/>
      <c r="AC2595" s="82"/>
      <c r="AD2595" s="82"/>
      <c r="AE2595" s="82"/>
      <c r="AF2595" s="82"/>
      <c r="AG2595" s="82"/>
      <c r="AH2595" s="82"/>
      <c r="AI2595" s="82"/>
      <c r="AJ2595" s="82"/>
      <c r="AK2595" s="82"/>
      <c r="AL2595" s="82"/>
      <c r="AM2595" s="82"/>
      <c r="AN2595" s="82"/>
      <c r="AO2595" s="82"/>
      <c r="AP2595" s="82"/>
      <c r="AQ2595" s="82"/>
      <c r="AR2595" s="82"/>
      <c r="AS2595" s="82"/>
      <c r="AT2595" s="82"/>
      <c r="AU2595" s="82"/>
    </row>
    <row r="2596" spans="1:47" s="47" customFormat="1">
      <c r="A2596" s="76"/>
      <c r="O2596" s="82"/>
      <c r="P2596" s="82"/>
      <c r="Q2596" s="82"/>
      <c r="R2596" s="82"/>
      <c r="S2596" s="82"/>
      <c r="T2596" s="82"/>
      <c r="U2596" s="82"/>
      <c r="V2596" s="82"/>
      <c r="W2596" s="82"/>
      <c r="X2596" s="82"/>
      <c r="Y2596" s="82"/>
      <c r="Z2596" s="82"/>
      <c r="AA2596" s="82"/>
      <c r="AB2596" s="82"/>
      <c r="AC2596" s="82"/>
      <c r="AD2596" s="82"/>
      <c r="AE2596" s="82"/>
      <c r="AF2596" s="82"/>
      <c r="AG2596" s="82"/>
      <c r="AH2596" s="82"/>
      <c r="AI2596" s="82"/>
      <c r="AJ2596" s="82"/>
      <c r="AK2596" s="82"/>
      <c r="AL2596" s="82"/>
      <c r="AM2596" s="82"/>
      <c r="AN2596" s="82"/>
      <c r="AO2596" s="82"/>
      <c r="AP2596" s="82"/>
      <c r="AQ2596" s="82"/>
      <c r="AR2596" s="82"/>
      <c r="AS2596" s="82"/>
      <c r="AT2596" s="82"/>
      <c r="AU2596" s="82"/>
    </row>
    <row r="2597" spans="1:47" s="47" customFormat="1">
      <c r="A2597" s="76"/>
      <c r="O2597" s="82"/>
      <c r="P2597" s="82"/>
      <c r="Q2597" s="82"/>
      <c r="R2597" s="82"/>
      <c r="S2597" s="82"/>
      <c r="T2597" s="82"/>
      <c r="U2597" s="82"/>
      <c r="V2597" s="82"/>
      <c r="W2597" s="82"/>
      <c r="X2597" s="82"/>
      <c r="Y2597" s="82"/>
      <c r="Z2597" s="82"/>
      <c r="AA2597" s="82"/>
      <c r="AB2597" s="82"/>
      <c r="AC2597" s="82"/>
      <c r="AD2597" s="82"/>
      <c r="AE2597" s="82"/>
      <c r="AF2597" s="82"/>
      <c r="AG2597" s="82"/>
      <c r="AH2597" s="82"/>
      <c r="AI2597" s="82"/>
      <c r="AJ2597" s="82"/>
      <c r="AK2597" s="82"/>
      <c r="AL2597" s="82"/>
      <c r="AM2597" s="82"/>
      <c r="AN2597" s="82"/>
      <c r="AO2597" s="82"/>
      <c r="AP2597" s="82"/>
      <c r="AQ2597" s="82"/>
      <c r="AR2597" s="82"/>
      <c r="AS2597" s="82"/>
      <c r="AT2597" s="82"/>
      <c r="AU2597" s="82"/>
    </row>
    <row r="2598" spans="1:47" s="47" customFormat="1">
      <c r="A2598" s="76"/>
      <c r="O2598" s="82"/>
      <c r="P2598" s="82"/>
      <c r="Q2598" s="82"/>
      <c r="R2598" s="82"/>
      <c r="S2598" s="82"/>
      <c r="T2598" s="82"/>
      <c r="U2598" s="82"/>
      <c r="V2598" s="82"/>
      <c r="W2598" s="82"/>
      <c r="X2598" s="82"/>
      <c r="Y2598" s="82"/>
      <c r="Z2598" s="82"/>
      <c r="AA2598" s="82"/>
      <c r="AB2598" s="82"/>
      <c r="AC2598" s="82"/>
      <c r="AD2598" s="82"/>
      <c r="AE2598" s="82"/>
      <c r="AF2598" s="82"/>
      <c r="AG2598" s="82"/>
      <c r="AH2598" s="82"/>
      <c r="AI2598" s="82"/>
      <c r="AJ2598" s="82"/>
      <c r="AK2598" s="82"/>
      <c r="AL2598" s="82"/>
      <c r="AM2598" s="82"/>
      <c r="AN2598" s="82"/>
      <c r="AO2598" s="82"/>
      <c r="AP2598" s="82"/>
      <c r="AQ2598" s="82"/>
      <c r="AR2598" s="82"/>
      <c r="AS2598" s="82"/>
      <c r="AT2598" s="82"/>
      <c r="AU2598" s="82"/>
    </row>
    <row r="2599" spans="1:47" s="47" customFormat="1">
      <c r="A2599" s="76"/>
      <c r="O2599" s="82"/>
      <c r="P2599" s="82"/>
      <c r="Q2599" s="82"/>
      <c r="R2599" s="82"/>
      <c r="S2599" s="82"/>
      <c r="T2599" s="82"/>
      <c r="U2599" s="82"/>
      <c r="V2599" s="82"/>
      <c r="W2599" s="82"/>
      <c r="X2599" s="82"/>
      <c r="Y2599" s="82"/>
      <c r="Z2599" s="82"/>
      <c r="AA2599" s="82"/>
      <c r="AB2599" s="82"/>
      <c r="AC2599" s="82"/>
      <c r="AD2599" s="82"/>
      <c r="AE2599" s="82"/>
      <c r="AF2599" s="82"/>
      <c r="AG2599" s="82"/>
      <c r="AH2599" s="82"/>
      <c r="AI2599" s="82"/>
      <c r="AJ2599" s="82"/>
      <c r="AK2599" s="82"/>
      <c r="AL2599" s="82"/>
      <c r="AM2599" s="82"/>
      <c r="AN2599" s="82"/>
      <c r="AO2599" s="82"/>
      <c r="AP2599" s="82"/>
      <c r="AQ2599" s="82"/>
      <c r="AR2599" s="82"/>
      <c r="AS2599" s="82"/>
      <c r="AT2599" s="82"/>
      <c r="AU2599" s="82"/>
    </row>
    <row r="2600" spans="1:47" s="47" customFormat="1">
      <c r="A2600" s="76"/>
      <c r="O2600" s="82"/>
      <c r="P2600" s="82"/>
      <c r="Q2600" s="82"/>
      <c r="R2600" s="82"/>
      <c r="S2600" s="82"/>
      <c r="T2600" s="82"/>
      <c r="U2600" s="82"/>
      <c r="V2600" s="82"/>
      <c r="W2600" s="82"/>
      <c r="X2600" s="82"/>
      <c r="Y2600" s="82"/>
      <c r="Z2600" s="82"/>
      <c r="AA2600" s="82"/>
      <c r="AB2600" s="82"/>
      <c r="AC2600" s="82"/>
      <c r="AD2600" s="82"/>
      <c r="AE2600" s="82"/>
      <c r="AF2600" s="82"/>
      <c r="AG2600" s="82"/>
      <c r="AH2600" s="82"/>
      <c r="AI2600" s="82"/>
      <c r="AJ2600" s="82"/>
      <c r="AK2600" s="82"/>
      <c r="AL2600" s="82"/>
      <c r="AM2600" s="82"/>
      <c r="AN2600" s="82"/>
      <c r="AO2600" s="82"/>
      <c r="AP2600" s="82"/>
      <c r="AQ2600" s="82"/>
      <c r="AR2600" s="82"/>
      <c r="AS2600" s="82"/>
      <c r="AT2600" s="82"/>
      <c r="AU2600" s="82"/>
    </row>
    <row r="2601" spans="1:47" s="47" customFormat="1">
      <c r="A2601" s="76"/>
      <c r="O2601" s="82"/>
      <c r="P2601" s="82"/>
      <c r="Q2601" s="82"/>
      <c r="R2601" s="82"/>
      <c r="S2601" s="82"/>
      <c r="T2601" s="82"/>
      <c r="U2601" s="82"/>
      <c r="V2601" s="82"/>
      <c r="W2601" s="82"/>
      <c r="X2601" s="82"/>
      <c r="Y2601" s="82"/>
      <c r="Z2601" s="82"/>
      <c r="AA2601" s="82"/>
      <c r="AB2601" s="82"/>
      <c r="AC2601" s="82"/>
      <c r="AD2601" s="82"/>
      <c r="AE2601" s="82"/>
      <c r="AF2601" s="82"/>
      <c r="AG2601" s="82"/>
      <c r="AH2601" s="82"/>
      <c r="AI2601" s="82"/>
      <c r="AJ2601" s="82"/>
      <c r="AK2601" s="82"/>
      <c r="AL2601" s="82"/>
      <c r="AM2601" s="82"/>
      <c r="AN2601" s="82"/>
      <c r="AO2601" s="82"/>
      <c r="AP2601" s="82"/>
      <c r="AQ2601" s="82"/>
      <c r="AR2601" s="82"/>
      <c r="AS2601" s="82"/>
      <c r="AT2601" s="82"/>
      <c r="AU2601" s="82"/>
    </row>
    <row r="2602" spans="1:47" s="47" customFormat="1">
      <c r="A2602" s="76"/>
      <c r="O2602" s="82"/>
      <c r="P2602" s="82"/>
      <c r="Q2602" s="82"/>
      <c r="R2602" s="82"/>
      <c r="S2602" s="82"/>
      <c r="T2602" s="82"/>
      <c r="U2602" s="82"/>
      <c r="V2602" s="82"/>
      <c r="W2602" s="82"/>
      <c r="X2602" s="82"/>
      <c r="Y2602" s="82"/>
      <c r="Z2602" s="82"/>
      <c r="AA2602" s="82"/>
      <c r="AB2602" s="82"/>
      <c r="AC2602" s="82"/>
      <c r="AD2602" s="82"/>
      <c r="AE2602" s="82"/>
      <c r="AF2602" s="82"/>
      <c r="AG2602" s="82"/>
      <c r="AH2602" s="82"/>
      <c r="AI2602" s="82"/>
      <c r="AJ2602" s="82"/>
      <c r="AK2602" s="82"/>
      <c r="AL2602" s="82"/>
      <c r="AM2602" s="82"/>
      <c r="AN2602" s="82"/>
      <c r="AO2602" s="82"/>
      <c r="AP2602" s="82"/>
      <c r="AQ2602" s="82"/>
      <c r="AR2602" s="82"/>
      <c r="AS2602" s="82"/>
      <c r="AT2602" s="82"/>
      <c r="AU2602" s="82"/>
    </row>
    <row r="2603" spans="1:47" s="47" customFormat="1">
      <c r="A2603" s="76"/>
      <c r="O2603" s="82"/>
      <c r="P2603" s="82"/>
      <c r="Q2603" s="82"/>
      <c r="R2603" s="82"/>
      <c r="S2603" s="82"/>
      <c r="T2603" s="82"/>
      <c r="U2603" s="82"/>
      <c r="V2603" s="82"/>
      <c r="W2603" s="82"/>
      <c r="X2603" s="82"/>
      <c r="Y2603" s="82"/>
      <c r="Z2603" s="82"/>
      <c r="AA2603" s="82"/>
      <c r="AB2603" s="82"/>
      <c r="AC2603" s="82"/>
      <c r="AD2603" s="82"/>
      <c r="AE2603" s="82"/>
      <c r="AF2603" s="82"/>
      <c r="AG2603" s="82"/>
      <c r="AH2603" s="82"/>
      <c r="AI2603" s="82"/>
      <c r="AJ2603" s="82"/>
      <c r="AK2603" s="82"/>
      <c r="AL2603" s="82"/>
      <c r="AM2603" s="82"/>
      <c r="AN2603" s="82"/>
      <c r="AO2603" s="82"/>
      <c r="AP2603" s="82"/>
      <c r="AQ2603" s="82"/>
      <c r="AR2603" s="82"/>
      <c r="AS2603" s="82"/>
      <c r="AT2603" s="82"/>
      <c r="AU2603" s="82"/>
    </row>
    <row r="2604" spans="1:47" s="47" customFormat="1">
      <c r="A2604" s="76"/>
      <c r="O2604" s="82"/>
      <c r="P2604" s="82"/>
      <c r="Q2604" s="82"/>
      <c r="R2604" s="82"/>
      <c r="S2604" s="82"/>
      <c r="T2604" s="82"/>
      <c r="U2604" s="82"/>
      <c r="V2604" s="82"/>
      <c r="W2604" s="82"/>
      <c r="X2604" s="82"/>
      <c r="Y2604" s="82"/>
      <c r="Z2604" s="82"/>
      <c r="AA2604" s="82"/>
      <c r="AB2604" s="82"/>
      <c r="AC2604" s="82"/>
      <c r="AD2604" s="82"/>
      <c r="AE2604" s="82"/>
      <c r="AF2604" s="82"/>
      <c r="AG2604" s="82"/>
      <c r="AH2604" s="82"/>
      <c r="AI2604" s="82"/>
      <c r="AJ2604" s="82"/>
      <c r="AK2604" s="82"/>
      <c r="AL2604" s="82"/>
      <c r="AM2604" s="82"/>
      <c r="AN2604" s="82"/>
      <c r="AO2604" s="82"/>
      <c r="AP2604" s="82"/>
      <c r="AQ2604" s="82"/>
      <c r="AR2604" s="82"/>
      <c r="AS2604" s="82"/>
      <c r="AT2604" s="82"/>
      <c r="AU2604" s="82"/>
    </row>
    <row r="2605" spans="1:47" s="47" customFormat="1">
      <c r="A2605" s="76"/>
      <c r="O2605" s="82"/>
      <c r="P2605" s="82"/>
      <c r="Q2605" s="82"/>
      <c r="R2605" s="82"/>
      <c r="S2605" s="82"/>
      <c r="T2605" s="82"/>
      <c r="U2605" s="82"/>
      <c r="V2605" s="82"/>
      <c r="W2605" s="82"/>
      <c r="X2605" s="82"/>
      <c r="Y2605" s="82"/>
      <c r="Z2605" s="82"/>
      <c r="AA2605" s="82"/>
      <c r="AB2605" s="82"/>
      <c r="AC2605" s="82"/>
      <c r="AD2605" s="82"/>
      <c r="AE2605" s="82"/>
      <c r="AF2605" s="82"/>
      <c r="AG2605" s="82"/>
      <c r="AH2605" s="82"/>
      <c r="AI2605" s="82"/>
      <c r="AJ2605" s="82"/>
      <c r="AK2605" s="82"/>
      <c r="AL2605" s="82"/>
      <c r="AM2605" s="82"/>
      <c r="AN2605" s="82"/>
      <c r="AO2605" s="82"/>
      <c r="AP2605" s="82"/>
      <c r="AQ2605" s="82"/>
      <c r="AR2605" s="82"/>
      <c r="AS2605" s="82"/>
      <c r="AT2605" s="82"/>
      <c r="AU2605" s="82"/>
    </row>
    <row r="2606" spans="1:47" s="47" customFormat="1">
      <c r="A2606" s="76"/>
      <c r="O2606" s="82"/>
      <c r="P2606" s="82"/>
      <c r="Q2606" s="82"/>
      <c r="R2606" s="82"/>
      <c r="S2606" s="82"/>
      <c r="T2606" s="82"/>
      <c r="U2606" s="82"/>
      <c r="V2606" s="82"/>
      <c r="W2606" s="82"/>
      <c r="X2606" s="82"/>
      <c r="Y2606" s="82"/>
      <c r="Z2606" s="82"/>
      <c r="AA2606" s="82"/>
      <c r="AB2606" s="82"/>
      <c r="AC2606" s="82"/>
      <c r="AD2606" s="82"/>
      <c r="AE2606" s="82"/>
      <c r="AF2606" s="82"/>
      <c r="AG2606" s="82"/>
      <c r="AH2606" s="82"/>
      <c r="AI2606" s="82"/>
      <c r="AJ2606" s="82"/>
      <c r="AK2606" s="82"/>
      <c r="AL2606" s="82"/>
      <c r="AM2606" s="82"/>
      <c r="AN2606" s="82"/>
      <c r="AO2606" s="82"/>
      <c r="AP2606" s="82"/>
      <c r="AQ2606" s="82"/>
      <c r="AR2606" s="82"/>
      <c r="AS2606" s="82"/>
      <c r="AT2606" s="82"/>
      <c r="AU2606" s="82"/>
    </row>
    <row r="2607" spans="1:47" s="47" customFormat="1">
      <c r="A2607" s="76"/>
      <c r="O2607" s="82"/>
      <c r="P2607" s="82"/>
      <c r="Q2607" s="82"/>
      <c r="R2607" s="82"/>
      <c r="S2607" s="82"/>
      <c r="T2607" s="82"/>
      <c r="U2607" s="82"/>
      <c r="V2607" s="82"/>
      <c r="W2607" s="82"/>
      <c r="X2607" s="82"/>
      <c r="Y2607" s="82"/>
      <c r="Z2607" s="82"/>
      <c r="AA2607" s="82"/>
      <c r="AB2607" s="82"/>
      <c r="AC2607" s="82"/>
      <c r="AD2607" s="82"/>
      <c r="AE2607" s="82"/>
      <c r="AF2607" s="82"/>
      <c r="AG2607" s="82"/>
      <c r="AH2607" s="82"/>
      <c r="AI2607" s="82"/>
      <c r="AJ2607" s="82"/>
      <c r="AK2607" s="82"/>
      <c r="AL2607" s="82"/>
      <c r="AM2607" s="82"/>
      <c r="AN2607" s="82"/>
      <c r="AO2607" s="82"/>
      <c r="AP2607" s="82"/>
      <c r="AQ2607" s="82"/>
      <c r="AR2607" s="82"/>
      <c r="AS2607" s="82"/>
      <c r="AT2607" s="82"/>
      <c r="AU2607" s="82"/>
    </row>
    <row r="2608" spans="1:47" s="47" customFormat="1">
      <c r="A2608" s="76"/>
      <c r="O2608" s="82"/>
      <c r="P2608" s="82"/>
      <c r="Q2608" s="82"/>
      <c r="R2608" s="82"/>
      <c r="S2608" s="82"/>
      <c r="T2608" s="82"/>
      <c r="U2608" s="82"/>
      <c r="V2608" s="82"/>
      <c r="W2608" s="82"/>
      <c r="X2608" s="82"/>
      <c r="Y2608" s="82"/>
      <c r="Z2608" s="82"/>
      <c r="AA2608" s="82"/>
      <c r="AB2608" s="82"/>
      <c r="AC2608" s="82"/>
      <c r="AD2608" s="82"/>
      <c r="AE2608" s="82"/>
      <c r="AF2608" s="82"/>
      <c r="AG2608" s="82"/>
      <c r="AH2608" s="82"/>
      <c r="AI2608" s="82"/>
      <c r="AJ2608" s="82"/>
      <c r="AK2608" s="82"/>
      <c r="AL2608" s="82"/>
      <c r="AM2608" s="82"/>
      <c r="AN2608" s="82"/>
      <c r="AO2608" s="82"/>
      <c r="AP2608" s="82"/>
      <c r="AQ2608" s="82"/>
      <c r="AR2608" s="82"/>
      <c r="AS2608" s="82"/>
      <c r="AT2608" s="82"/>
      <c r="AU2608" s="82"/>
    </row>
    <row r="2609" spans="1:47" s="47" customFormat="1">
      <c r="A2609" s="76"/>
      <c r="O2609" s="82"/>
      <c r="P2609" s="82"/>
      <c r="Q2609" s="82"/>
      <c r="R2609" s="82"/>
      <c r="S2609" s="82"/>
      <c r="T2609" s="82"/>
      <c r="U2609" s="82"/>
      <c r="V2609" s="82"/>
      <c r="W2609" s="82"/>
      <c r="X2609" s="82"/>
      <c r="Y2609" s="82"/>
      <c r="Z2609" s="82"/>
      <c r="AA2609" s="82"/>
      <c r="AB2609" s="82"/>
      <c r="AC2609" s="82"/>
      <c r="AD2609" s="82"/>
      <c r="AE2609" s="82"/>
      <c r="AF2609" s="82"/>
      <c r="AG2609" s="82"/>
      <c r="AH2609" s="82"/>
      <c r="AI2609" s="82"/>
      <c r="AJ2609" s="82"/>
      <c r="AK2609" s="82"/>
      <c r="AL2609" s="82"/>
      <c r="AM2609" s="82"/>
      <c r="AN2609" s="82"/>
      <c r="AO2609" s="82"/>
      <c r="AP2609" s="82"/>
      <c r="AQ2609" s="82"/>
      <c r="AR2609" s="82"/>
      <c r="AS2609" s="82"/>
      <c r="AT2609" s="82"/>
      <c r="AU2609" s="82"/>
    </row>
    <row r="2610" spans="1:47" s="47" customFormat="1">
      <c r="A2610" s="76"/>
      <c r="O2610" s="82"/>
      <c r="P2610" s="82"/>
      <c r="Q2610" s="82"/>
      <c r="R2610" s="82"/>
      <c r="S2610" s="82"/>
      <c r="T2610" s="82"/>
      <c r="U2610" s="82"/>
      <c r="V2610" s="82"/>
      <c r="W2610" s="82"/>
      <c r="X2610" s="82"/>
      <c r="Y2610" s="82"/>
      <c r="Z2610" s="82"/>
      <c r="AA2610" s="82"/>
      <c r="AB2610" s="82"/>
      <c r="AC2610" s="82"/>
      <c r="AD2610" s="82"/>
      <c r="AE2610" s="82"/>
      <c r="AF2610" s="82"/>
      <c r="AG2610" s="82"/>
      <c r="AH2610" s="82"/>
      <c r="AI2610" s="82"/>
      <c r="AJ2610" s="82"/>
      <c r="AK2610" s="82"/>
      <c r="AL2610" s="82"/>
      <c r="AM2610" s="82"/>
      <c r="AN2610" s="82"/>
      <c r="AO2610" s="82"/>
      <c r="AP2610" s="82"/>
      <c r="AQ2610" s="82"/>
      <c r="AR2610" s="82"/>
      <c r="AS2610" s="82"/>
      <c r="AT2610" s="82"/>
      <c r="AU2610" s="82"/>
    </row>
    <row r="2611" spans="1:47" s="47" customFormat="1">
      <c r="A2611" s="76"/>
      <c r="O2611" s="82"/>
      <c r="P2611" s="82"/>
      <c r="Q2611" s="82"/>
      <c r="R2611" s="82"/>
      <c r="S2611" s="82"/>
      <c r="T2611" s="82"/>
      <c r="U2611" s="82"/>
      <c r="V2611" s="82"/>
      <c r="W2611" s="82"/>
      <c r="X2611" s="82"/>
      <c r="Y2611" s="82"/>
      <c r="Z2611" s="82"/>
      <c r="AA2611" s="82"/>
      <c r="AB2611" s="82"/>
      <c r="AC2611" s="82"/>
      <c r="AD2611" s="82"/>
      <c r="AE2611" s="82"/>
      <c r="AF2611" s="82"/>
      <c r="AG2611" s="82"/>
      <c r="AH2611" s="82"/>
      <c r="AI2611" s="82"/>
      <c r="AJ2611" s="82"/>
      <c r="AK2611" s="82"/>
      <c r="AL2611" s="82"/>
      <c r="AM2611" s="82"/>
      <c r="AN2611" s="82"/>
      <c r="AO2611" s="82"/>
      <c r="AP2611" s="82"/>
      <c r="AQ2611" s="82"/>
      <c r="AR2611" s="82"/>
      <c r="AS2611" s="82"/>
      <c r="AT2611" s="82"/>
      <c r="AU2611" s="82"/>
    </row>
    <row r="2612" spans="1:47" s="47" customFormat="1">
      <c r="A2612" s="76"/>
      <c r="O2612" s="82"/>
      <c r="P2612" s="82"/>
      <c r="Q2612" s="82"/>
      <c r="R2612" s="82"/>
      <c r="S2612" s="82"/>
      <c r="T2612" s="82"/>
      <c r="U2612" s="82"/>
      <c r="V2612" s="82"/>
      <c r="W2612" s="82"/>
      <c r="X2612" s="82"/>
      <c r="Y2612" s="82"/>
      <c r="Z2612" s="82"/>
      <c r="AA2612" s="82"/>
      <c r="AB2612" s="82"/>
      <c r="AC2612" s="82"/>
      <c r="AD2612" s="82"/>
      <c r="AE2612" s="82"/>
      <c r="AF2612" s="82"/>
      <c r="AG2612" s="82"/>
      <c r="AH2612" s="82"/>
      <c r="AI2612" s="82"/>
      <c r="AJ2612" s="82"/>
      <c r="AK2612" s="82"/>
      <c r="AL2612" s="82"/>
      <c r="AM2612" s="82"/>
      <c r="AN2612" s="82"/>
      <c r="AO2612" s="82"/>
      <c r="AP2612" s="82"/>
      <c r="AQ2612" s="82"/>
      <c r="AR2612" s="82"/>
      <c r="AS2612" s="82"/>
      <c r="AT2612" s="82"/>
      <c r="AU2612" s="82"/>
    </row>
    <row r="2613" spans="1:47" s="47" customFormat="1">
      <c r="A2613" s="76"/>
      <c r="O2613" s="82"/>
      <c r="P2613" s="82"/>
      <c r="Q2613" s="82"/>
      <c r="R2613" s="82"/>
      <c r="S2613" s="82"/>
      <c r="T2613" s="82"/>
      <c r="U2613" s="82"/>
      <c r="V2613" s="82"/>
      <c r="W2613" s="82"/>
      <c r="X2613" s="82"/>
      <c r="Y2613" s="82"/>
      <c r="Z2613" s="82"/>
      <c r="AA2613" s="82"/>
      <c r="AB2613" s="82"/>
      <c r="AC2613" s="82"/>
      <c r="AD2613" s="82"/>
      <c r="AE2613" s="82"/>
      <c r="AF2613" s="82"/>
      <c r="AG2613" s="82"/>
      <c r="AH2613" s="82"/>
      <c r="AI2613" s="82"/>
      <c r="AJ2613" s="82"/>
      <c r="AK2613" s="82"/>
      <c r="AL2613" s="82"/>
      <c r="AM2613" s="82"/>
      <c r="AN2613" s="82"/>
      <c r="AO2613" s="82"/>
      <c r="AP2613" s="82"/>
      <c r="AQ2613" s="82"/>
      <c r="AR2613" s="82"/>
      <c r="AS2613" s="82"/>
      <c r="AT2613" s="82"/>
      <c r="AU2613" s="82"/>
    </row>
    <row r="2614" spans="1:47" s="47" customFormat="1">
      <c r="A2614" s="76"/>
      <c r="O2614" s="82"/>
      <c r="P2614" s="82"/>
      <c r="Q2614" s="82"/>
      <c r="R2614" s="82"/>
      <c r="S2614" s="82"/>
      <c r="T2614" s="82"/>
      <c r="U2614" s="82"/>
      <c r="V2614" s="82"/>
      <c r="W2614" s="82"/>
      <c r="X2614" s="82"/>
      <c r="Y2614" s="82"/>
      <c r="Z2614" s="82"/>
      <c r="AA2614" s="82"/>
      <c r="AB2614" s="82"/>
      <c r="AC2614" s="82"/>
      <c r="AD2614" s="82"/>
      <c r="AE2614" s="82"/>
      <c r="AF2614" s="82"/>
      <c r="AG2614" s="82"/>
      <c r="AH2614" s="82"/>
      <c r="AI2614" s="82"/>
      <c r="AJ2614" s="82"/>
      <c r="AK2614" s="82"/>
      <c r="AL2614" s="82"/>
      <c r="AM2614" s="82"/>
      <c r="AN2614" s="82"/>
      <c r="AO2614" s="82"/>
      <c r="AP2614" s="82"/>
      <c r="AQ2614" s="82"/>
      <c r="AR2614" s="82"/>
      <c r="AS2614" s="82"/>
      <c r="AT2614" s="82"/>
      <c r="AU2614" s="82"/>
    </row>
    <row r="2615" spans="1:47" s="47" customFormat="1">
      <c r="A2615" s="76"/>
      <c r="O2615" s="82"/>
      <c r="P2615" s="82"/>
      <c r="Q2615" s="82"/>
      <c r="R2615" s="82"/>
      <c r="S2615" s="82"/>
      <c r="T2615" s="82"/>
      <c r="U2615" s="82"/>
      <c r="V2615" s="82"/>
      <c r="W2615" s="82"/>
      <c r="X2615" s="82"/>
      <c r="Y2615" s="82"/>
      <c r="Z2615" s="82"/>
      <c r="AA2615" s="82"/>
      <c r="AB2615" s="82"/>
      <c r="AC2615" s="82"/>
      <c r="AD2615" s="82"/>
      <c r="AE2615" s="82"/>
      <c r="AF2615" s="82"/>
      <c r="AG2615" s="82"/>
      <c r="AH2615" s="82"/>
      <c r="AI2615" s="82"/>
      <c r="AJ2615" s="82"/>
      <c r="AK2615" s="82"/>
      <c r="AL2615" s="82"/>
      <c r="AM2615" s="82"/>
      <c r="AN2615" s="82"/>
      <c r="AO2615" s="82"/>
      <c r="AP2615" s="82"/>
      <c r="AQ2615" s="82"/>
      <c r="AR2615" s="82"/>
      <c r="AS2615" s="82"/>
      <c r="AT2615" s="82"/>
      <c r="AU2615" s="82"/>
    </row>
    <row r="2616" spans="1:47" s="47" customFormat="1">
      <c r="A2616" s="76"/>
      <c r="O2616" s="82"/>
      <c r="P2616" s="82"/>
      <c r="Q2616" s="82"/>
      <c r="R2616" s="82"/>
      <c r="S2616" s="82"/>
      <c r="T2616" s="82"/>
      <c r="U2616" s="82"/>
      <c r="V2616" s="82"/>
      <c r="W2616" s="82"/>
      <c r="X2616" s="82"/>
      <c r="Y2616" s="82"/>
      <c r="Z2616" s="82"/>
      <c r="AA2616" s="82"/>
      <c r="AB2616" s="82"/>
      <c r="AC2616" s="82"/>
      <c r="AD2616" s="82"/>
      <c r="AE2616" s="82"/>
      <c r="AF2616" s="82"/>
      <c r="AG2616" s="82"/>
      <c r="AH2616" s="82"/>
      <c r="AI2616" s="82"/>
      <c r="AJ2616" s="82"/>
      <c r="AK2616" s="82"/>
      <c r="AL2616" s="82"/>
      <c r="AM2616" s="82"/>
      <c r="AN2616" s="82"/>
      <c r="AO2616" s="82"/>
      <c r="AP2616" s="82"/>
      <c r="AQ2616" s="82"/>
      <c r="AR2616" s="82"/>
      <c r="AS2616" s="82"/>
      <c r="AT2616" s="82"/>
      <c r="AU2616" s="82"/>
    </row>
    <row r="2617" spans="1:47" s="47" customFormat="1">
      <c r="A2617" s="76"/>
      <c r="O2617" s="82"/>
      <c r="P2617" s="82"/>
      <c r="Q2617" s="82"/>
      <c r="R2617" s="82"/>
      <c r="S2617" s="82"/>
      <c r="T2617" s="82"/>
      <c r="U2617" s="82"/>
      <c r="V2617" s="82"/>
      <c r="W2617" s="82"/>
      <c r="X2617" s="82"/>
      <c r="Y2617" s="82"/>
      <c r="Z2617" s="82"/>
      <c r="AA2617" s="82"/>
      <c r="AB2617" s="82"/>
      <c r="AC2617" s="82"/>
      <c r="AD2617" s="82"/>
      <c r="AE2617" s="82"/>
      <c r="AF2617" s="82"/>
      <c r="AG2617" s="82"/>
      <c r="AH2617" s="82"/>
      <c r="AI2617" s="82"/>
      <c r="AJ2617" s="82"/>
      <c r="AK2617" s="82"/>
      <c r="AL2617" s="82"/>
      <c r="AM2617" s="82"/>
      <c r="AN2617" s="82"/>
      <c r="AO2617" s="82"/>
      <c r="AP2617" s="82"/>
      <c r="AQ2617" s="82"/>
      <c r="AR2617" s="82"/>
      <c r="AS2617" s="82"/>
      <c r="AT2617" s="82"/>
      <c r="AU2617" s="82"/>
    </row>
    <row r="2618" spans="1:47" s="47" customFormat="1">
      <c r="A2618" s="76"/>
      <c r="O2618" s="82"/>
      <c r="P2618" s="82"/>
      <c r="Q2618" s="82"/>
      <c r="R2618" s="82"/>
      <c r="S2618" s="82"/>
      <c r="T2618" s="82"/>
      <c r="U2618" s="82"/>
      <c r="V2618" s="82"/>
      <c r="W2618" s="82"/>
      <c r="X2618" s="82"/>
      <c r="Y2618" s="82"/>
      <c r="Z2618" s="82"/>
      <c r="AA2618" s="82"/>
      <c r="AB2618" s="82"/>
      <c r="AC2618" s="82"/>
      <c r="AD2618" s="82"/>
      <c r="AE2618" s="82"/>
      <c r="AF2618" s="82"/>
      <c r="AG2618" s="82"/>
      <c r="AH2618" s="82"/>
      <c r="AI2618" s="82"/>
      <c r="AJ2618" s="82"/>
      <c r="AK2618" s="82"/>
      <c r="AL2618" s="82"/>
      <c r="AM2618" s="82"/>
      <c r="AN2618" s="82"/>
      <c r="AO2618" s="82"/>
      <c r="AP2618" s="82"/>
      <c r="AQ2618" s="82"/>
      <c r="AR2618" s="82"/>
      <c r="AS2618" s="82"/>
      <c r="AT2618" s="82"/>
      <c r="AU2618" s="82"/>
    </row>
    <row r="2619" spans="1:47" s="47" customFormat="1">
      <c r="A2619" s="76"/>
      <c r="O2619" s="82"/>
      <c r="P2619" s="82"/>
      <c r="Q2619" s="82"/>
      <c r="R2619" s="82"/>
      <c r="S2619" s="82"/>
      <c r="T2619" s="82"/>
      <c r="U2619" s="82"/>
      <c r="V2619" s="82"/>
      <c r="W2619" s="82"/>
      <c r="X2619" s="82"/>
      <c r="Y2619" s="82"/>
      <c r="Z2619" s="82"/>
      <c r="AA2619" s="82"/>
      <c r="AB2619" s="82"/>
      <c r="AC2619" s="82"/>
      <c r="AD2619" s="82"/>
      <c r="AE2619" s="82"/>
      <c r="AF2619" s="82"/>
      <c r="AG2619" s="82"/>
      <c r="AH2619" s="82"/>
      <c r="AI2619" s="82"/>
      <c r="AJ2619" s="82"/>
      <c r="AK2619" s="82"/>
      <c r="AL2619" s="82"/>
      <c r="AM2619" s="82"/>
      <c r="AN2619" s="82"/>
      <c r="AO2619" s="82"/>
      <c r="AP2619" s="82"/>
      <c r="AQ2619" s="82"/>
      <c r="AR2619" s="82"/>
      <c r="AS2619" s="82"/>
      <c r="AT2619" s="82"/>
      <c r="AU2619" s="82"/>
    </row>
    <row r="2620" spans="1:47" s="47" customFormat="1">
      <c r="A2620" s="76"/>
      <c r="O2620" s="82"/>
      <c r="P2620" s="82"/>
      <c r="Q2620" s="82"/>
      <c r="R2620" s="82"/>
      <c r="S2620" s="82"/>
      <c r="T2620" s="82"/>
      <c r="U2620" s="82"/>
      <c r="V2620" s="82"/>
      <c r="W2620" s="82"/>
      <c r="X2620" s="82"/>
      <c r="Y2620" s="82"/>
      <c r="Z2620" s="82"/>
      <c r="AA2620" s="82"/>
      <c r="AB2620" s="82"/>
      <c r="AC2620" s="82"/>
      <c r="AD2620" s="82"/>
      <c r="AE2620" s="82"/>
      <c r="AF2620" s="82"/>
      <c r="AG2620" s="82"/>
      <c r="AH2620" s="82"/>
      <c r="AI2620" s="82"/>
      <c r="AJ2620" s="82"/>
      <c r="AK2620" s="82"/>
      <c r="AL2620" s="82"/>
      <c r="AM2620" s="82"/>
      <c r="AN2620" s="82"/>
      <c r="AO2620" s="82"/>
      <c r="AP2620" s="82"/>
      <c r="AQ2620" s="82"/>
      <c r="AR2620" s="82"/>
      <c r="AS2620" s="82"/>
      <c r="AT2620" s="82"/>
      <c r="AU2620" s="82"/>
    </row>
    <row r="2621" spans="1:47" s="47" customFormat="1">
      <c r="A2621" s="76"/>
      <c r="O2621" s="82"/>
      <c r="P2621" s="82"/>
      <c r="Q2621" s="82"/>
      <c r="R2621" s="82"/>
      <c r="S2621" s="82"/>
      <c r="T2621" s="82"/>
      <c r="U2621" s="82"/>
      <c r="V2621" s="82"/>
      <c r="W2621" s="82"/>
      <c r="X2621" s="82"/>
      <c r="Y2621" s="82"/>
      <c r="Z2621" s="82"/>
      <c r="AA2621" s="82"/>
      <c r="AB2621" s="82"/>
      <c r="AC2621" s="82"/>
      <c r="AD2621" s="82"/>
      <c r="AE2621" s="82"/>
      <c r="AF2621" s="82"/>
      <c r="AG2621" s="82"/>
      <c r="AH2621" s="82"/>
      <c r="AI2621" s="82"/>
      <c r="AJ2621" s="82"/>
      <c r="AK2621" s="82"/>
      <c r="AL2621" s="82"/>
      <c r="AM2621" s="82"/>
      <c r="AN2621" s="82"/>
      <c r="AO2621" s="82"/>
      <c r="AP2621" s="82"/>
      <c r="AQ2621" s="82"/>
      <c r="AR2621" s="82"/>
      <c r="AS2621" s="82"/>
      <c r="AT2621" s="82"/>
      <c r="AU2621" s="82"/>
    </row>
    <row r="2622" spans="1:47" s="47" customFormat="1">
      <c r="A2622" s="76"/>
      <c r="O2622" s="82"/>
      <c r="P2622" s="82"/>
      <c r="Q2622" s="82"/>
      <c r="R2622" s="82"/>
      <c r="S2622" s="82"/>
      <c r="T2622" s="82"/>
      <c r="U2622" s="82"/>
      <c r="V2622" s="82"/>
      <c r="W2622" s="82"/>
      <c r="X2622" s="82"/>
      <c r="Y2622" s="82"/>
      <c r="Z2622" s="82"/>
      <c r="AA2622" s="82"/>
      <c r="AB2622" s="82"/>
      <c r="AC2622" s="82"/>
      <c r="AD2622" s="82"/>
      <c r="AE2622" s="82"/>
      <c r="AF2622" s="82"/>
      <c r="AG2622" s="82"/>
      <c r="AH2622" s="82"/>
      <c r="AI2622" s="82"/>
      <c r="AJ2622" s="82"/>
      <c r="AK2622" s="82"/>
      <c r="AL2622" s="82"/>
      <c r="AM2622" s="82"/>
      <c r="AN2622" s="82"/>
      <c r="AO2622" s="82"/>
      <c r="AP2622" s="82"/>
      <c r="AQ2622" s="82"/>
      <c r="AR2622" s="82"/>
      <c r="AS2622" s="82"/>
      <c r="AT2622" s="82"/>
      <c r="AU2622" s="82"/>
    </row>
    <row r="2623" spans="1:47" s="47" customFormat="1">
      <c r="A2623" s="76"/>
      <c r="O2623" s="82"/>
      <c r="P2623" s="82"/>
      <c r="Q2623" s="82"/>
      <c r="R2623" s="82"/>
      <c r="S2623" s="82"/>
      <c r="T2623" s="82"/>
      <c r="U2623" s="82"/>
      <c r="V2623" s="82"/>
      <c r="W2623" s="82"/>
      <c r="X2623" s="82"/>
      <c r="Y2623" s="82"/>
      <c r="Z2623" s="82"/>
      <c r="AA2623" s="82"/>
      <c r="AB2623" s="82"/>
      <c r="AC2623" s="82"/>
      <c r="AD2623" s="82"/>
      <c r="AE2623" s="82"/>
      <c r="AF2623" s="82"/>
      <c r="AG2623" s="82"/>
      <c r="AH2623" s="82"/>
      <c r="AI2623" s="82"/>
      <c r="AJ2623" s="82"/>
      <c r="AK2623" s="82"/>
      <c r="AL2623" s="82"/>
      <c r="AM2623" s="82"/>
      <c r="AN2623" s="82"/>
      <c r="AO2623" s="82"/>
      <c r="AP2623" s="82"/>
      <c r="AQ2623" s="82"/>
      <c r="AR2623" s="82"/>
      <c r="AS2623" s="82"/>
      <c r="AT2623" s="82"/>
      <c r="AU2623" s="82"/>
    </row>
    <row r="2624" spans="1:47" s="47" customFormat="1">
      <c r="A2624" s="76"/>
      <c r="O2624" s="82"/>
      <c r="P2624" s="82"/>
      <c r="Q2624" s="82"/>
      <c r="R2624" s="82"/>
      <c r="S2624" s="82"/>
      <c r="T2624" s="82"/>
      <c r="U2624" s="82"/>
      <c r="V2624" s="82"/>
      <c r="W2624" s="82"/>
      <c r="X2624" s="82"/>
      <c r="Y2624" s="82"/>
      <c r="Z2624" s="82"/>
      <c r="AA2624" s="82"/>
      <c r="AB2624" s="82"/>
      <c r="AC2624" s="82"/>
      <c r="AD2624" s="82"/>
      <c r="AE2624" s="82"/>
      <c r="AF2624" s="82"/>
      <c r="AG2624" s="82"/>
      <c r="AH2624" s="82"/>
      <c r="AI2624" s="82"/>
      <c r="AJ2624" s="82"/>
      <c r="AK2624" s="82"/>
      <c r="AL2624" s="82"/>
      <c r="AM2624" s="82"/>
      <c r="AN2624" s="82"/>
      <c r="AO2624" s="82"/>
      <c r="AP2624" s="82"/>
      <c r="AQ2624" s="82"/>
      <c r="AR2624" s="82"/>
      <c r="AS2624" s="82"/>
      <c r="AT2624" s="82"/>
      <c r="AU2624" s="82"/>
    </row>
    <row r="2625" spans="1:47" s="47" customFormat="1">
      <c r="A2625" s="76"/>
      <c r="O2625" s="82"/>
      <c r="P2625" s="82"/>
      <c r="Q2625" s="82"/>
      <c r="R2625" s="82"/>
      <c r="S2625" s="82"/>
      <c r="T2625" s="82"/>
      <c r="U2625" s="82"/>
      <c r="V2625" s="82"/>
      <c r="W2625" s="82"/>
      <c r="X2625" s="82"/>
      <c r="Y2625" s="82"/>
      <c r="Z2625" s="82"/>
      <c r="AA2625" s="82"/>
      <c r="AB2625" s="82"/>
      <c r="AC2625" s="82"/>
      <c r="AD2625" s="82"/>
      <c r="AE2625" s="82"/>
      <c r="AF2625" s="82"/>
      <c r="AG2625" s="82"/>
      <c r="AH2625" s="82"/>
      <c r="AI2625" s="82"/>
      <c r="AJ2625" s="82"/>
      <c r="AK2625" s="82"/>
      <c r="AL2625" s="82"/>
      <c r="AM2625" s="82"/>
      <c r="AN2625" s="82"/>
      <c r="AO2625" s="82"/>
      <c r="AP2625" s="82"/>
      <c r="AQ2625" s="82"/>
      <c r="AR2625" s="82"/>
      <c r="AS2625" s="82"/>
      <c r="AT2625" s="82"/>
      <c r="AU2625" s="82"/>
    </row>
    <row r="2626" spans="1:47" s="47" customFormat="1">
      <c r="A2626" s="76"/>
      <c r="O2626" s="82"/>
      <c r="P2626" s="82"/>
      <c r="Q2626" s="82"/>
      <c r="R2626" s="82"/>
      <c r="S2626" s="82"/>
      <c r="T2626" s="82"/>
      <c r="U2626" s="82"/>
      <c r="V2626" s="82"/>
      <c r="W2626" s="82"/>
      <c r="X2626" s="82"/>
      <c r="Y2626" s="82"/>
      <c r="Z2626" s="82"/>
      <c r="AA2626" s="82"/>
      <c r="AB2626" s="82"/>
      <c r="AC2626" s="82"/>
      <c r="AD2626" s="82"/>
      <c r="AE2626" s="82"/>
      <c r="AF2626" s="82"/>
      <c r="AG2626" s="82"/>
      <c r="AH2626" s="82"/>
      <c r="AI2626" s="82"/>
      <c r="AJ2626" s="82"/>
      <c r="AK2626" s="82"/>
      <c r="AL2626" s="82"/>
      <c r="AM2626" s="82"/>
      <c r="AN2626" s="82"/>
      <c r="AO2626" s="82"/>
      <c r="AP2626" s="82"/>
      <c r="AQ2626" s="82"/>
      <c r="AR2626" s="82"/>
      <c r="AS2626" s="82"/>
      <c r="AT2626" s="82"/>
      <c r="AU2626" s="82"/>
    </row>
    <row r="2627" spans="1:47" s="47" customFormat="1">
      <c r="A2627" s="76"/>
      <c r="O2627" s="82"/>
      <c r="P2627" s="82"/>
      <c r="Q2627" s="82"/>
      <c r="R2627" s="82"/>
      <c r="S2627" s="82"/>
      <c r="T2627" s="82"/>
      <c r="U2627" s="82"/>
      <c r="V2627" s="82"/>
      <c r="W2627" s="82"/>
      <c r="X2627" s="82"/>
      <c r="Y2627" s="82"/>
      <c r="Z2627" s="82"/>
      <c r="AA2627" s="82"/>
      <c r="AB2627" s="82"/>
      <c r="AC2627" s="82"/>
      <c r="AD2627" s="82"/>
      <c r="AE2627" s="82"/>
      <c r="AF2627" s="82"/>
      <c r="AG2627" s="82"/>
      <c r="AH2627" s="82"/>
      <c r="AI2627" s="82"/>
      <c r="AJ2627" s="82"/>
      <c r="AK2627" s="82"/>
      <c r="AL2627" s="82"/>
      <c r="AM2627" s="82"/>
      <c r="AN2627" s="82"/>
      <c r="AO2627" s="82"/>
      <c r="AP2627" s="82"/>
      <c r="AQ2627" s="82"/>
      <c r="AR2627" s="82"/>
      <c r="AS2627" s="82"/>
      <c r="AT2627" s="82"/>
      <c r="AU2627" s="82"/>
    </row>
    <row r="2628" spans="1:47" s="47" customFormat="1">
      <c r="A2628" s="76"/>
      <c r="O2628" s="82"/>
      <c r="P2628" s="82"/>
      <c r="Q2628" s="82"/>
      <c r="R2628" s="82"/>
      <c r="S2628" s="82"/>
      <c r="T2628" s="82"/>
      <c r="U2628" s="82"/>
      <c r="V2628" s="82"/>
      <c r="W2628" s="82"/>
      <c r="X2628" s="82"/>
      <c r="Y2628" s="82"/>
      <c r="Z2628" s="82"/>
      <c r="AA2628" s="82"/>
      <c r="AB2628" s="82"/>
      <c r="AC2628" s="82"/>
      <c r="AD2628" s="82"/>
      <c r="AE2628" s="82"/>
      <c r="AF2628" s="82"/>
      <c r="AG2628" s="82"/>
      <c r="AH2628" s="82"/>
      <c r="AI2628" s="82"/>
      <c r="AJ2628" s="82"/>
      <c r="AK2628" s="82"/>
      <c r="AL2628" s="82"/>
      <c r="AM2628" s="82"/>
      <c r="AN2628" s="82"/>
      <c r="AO2628" s="82"/>
      <c r="AP2628" s="82"/>
      <c r="AQ2628" s="82"/>
      <c r="AR2628" s="82"/>
      <c r="AS2628" s="82"/>
      <c r="AT2628" s="82"/>
      <c r="AU2628" s="82"/>
    </row>
    <row r="2629" spans="1:47" s="47" customFormat="1">
      <c r="A2629" s="76"/>
      <c r="O2629" s="82"/>
      <c r="P2629" s="82"/>
      <c r="Q2629" s="82"/>
      <c r="R2629" s="82"/>
      <c r="S2629" s="82"/>
      <c r="T2629" s="82"/>
      <c r="U2629" s="82"/>
      <c r="V2629" s="82"/>
      <c r="W2629" s="82"/>
      <c r="X2629" s="82"/>
      <c r="Y2629" s="82"/>
      <c r="Z2629" s="82"/>
      <c r="AA2629" s="82"/>
      <c r="AB2629" s="82"/>
      <c r="AC2629" s="82"/>
      <c r="AD2629" s="82"/>
      <c r="AE2629" s="82"/>
      <c r="AF2629" s="82"/>
      <c r="AG2629" s="82"/>
      <c r="AH2629" s="82"/>
      <c r="AI2629" s="82"/>
      <c r="AJ2629" s="82"/>
      <c r="AK2629" s="82"/>
      <c r="AL2629" s="82"/>
      <c r="AM2629" s="82"/>
      <c r="AN2629" s="82"/>
      <c r="AO2629" s="82"/>
      <c r="AP2629" s="82"/>
      <c r="AQ2629" s="82"/>
      <c r="AR2629" s="82"/>
      <c r="AS2629" s="82"/>
      <c r="AT2629" s="82"/>
      <c r="AU2629" s="82"/>
    </row>
    <row r="2630" spans="1:47" s="47" customFormat="1">
      <c r="A2630" s="76"/>
      <c r="O2630" s="82"/>
      <c r="P2630" s="82"/>
      <c r="Q2630" s="82"/>
      <c r="R2630" s="82"/>
      <c r="S2630" s="82"/>
      <c r="T2630" s="82"/>
      <c r="U2630" s="82"/>
      <c r="V2630" s="82"/>
      <c r="W2630" s="82"/>
      <c r="X2630" s="82"/>
      <c r="Y2630" s="82"/>
      <c r="Z2630" s="82"/>
      <c r="AA2630" s="82"/>
      <c r="AB2630" s="82"/>
      <c r="AC2630" s="82"/>
      <c r="AD2630" s="82"/>
      <c r="AE2630" s="82"/>
      <c r="AF2630" s="82"/>
      <c r="AG2630" s="82"/>
      <c r="AH2630" s="82"/>
      <c r="AI2630" s="82"/>
      <c r="AJ2630" s="82"/>
      <c r="AK2630" s="82"/>
      <c r="AL2630" s="82"/>
      <c r="AM2630" s="82"/>
      <c r="AN2630" s="82"/>
      <c r="AO2630" s="82"/>
      <c r="AP2630" s="82"/>
      <c r="AQ2630" s="82"/>
      <c r="AR2630" s="82"/>
      <c r="AS2630" s="82"/>
      <c r="AT2630" s="82"/>
      <c r="AU2630" s="82"/>
    </row>
    <row r="2631" spans="1:47" s="47" customFormat="1">
      <c r="A2631" s="76"/>
      <c r="O2631" s="82"/>
      <c r="P2631" s="82"/>
      <c r="Q2631" s="82"/>
      <c r="R2631" s="82"/>
      <c r="S2631" s="82"/>
      <c r="T2631" s="82"/>
      <c r="U2631" s="82"/>
      <c r="V2631" s="82"/>
      <c r="W2631" s="82"/>
      <c r="X2631" s="82"/>
      <c r="Y2631" s="82"/>
      <c r="Z2631" s="82"/>
      <c r="AA2631" s="82"/>
      <c r="AB2631" s="82"/>
      <c r="AC2631" s="82"/>
      <c r="AD2631" s="82"/>
      <c r="AE2631" s="82"/>
      <c r="AF2631" s="82"/>
      <c r="AG2631" s="82"/>
      <c r="AH2631" s="82"/>
      <c r="AI2631" s="82"/>
      <c r="AJ2631" s="82"/>
      <c r="AK2631" s="82"/>
      <c r="AL2631" s="82"/>
      <c r="AM2631" s="82"/>
      <c r="AN2631" s="82"/>
      <c r="AO2631" s="82"/>
      <c r="AP2631" s="82"/>
      <c r="AQ2631" s="82"/>
      <c r="AR2631" s="82"/>
      <c r="AS2631" s="82"/>
      <c r="AT2631" s="82"/>
      <c r="AU2631" s="82"/>
    </row>
    <row r="2632" spans="1:47" s="47" customFormat="1">
      <c r="A2632" s="76"/>
      <c r="O2632" s="82"/>
      <c r="P2632" s="82"/>
      <c r="Q2632" s="82"/>
      <c r="R2632" s="82"/>
      <c r="S2632" s="82"/>
      <c r="T2632" s="82"/>
      <c r="U2632" s="82"/>
      <c r="V2632" s="82"/>
      <c r="W2632" s="82"/>
      <c r="X2632" s="82"/>
      <c r="Y2632" s="82"/>
      <c r="Z2632" s="82"/>
      <c r="AA2632" s="82"/>
      <c r="AB2632" s="82"/>
      <c r="AC2632" s="82"/>
      <c r="AD2632" s="82"/>
      <c r="AE2632" s="82"/>
      <c r="AF2632" s="82"/>
      <c r="AG2632" s="82"/>
      <c r="AH2632" s="82"/>
      <c r="AI2632" s="82"/>
      <c r="AJ2632" s="82"/>
      <c r="AK2632" s="82"/>
      <c r="AL2632" s="82"/>
      <c r="AM2632" s="82"/>
      <c r="AN2632" s="82"/>
      <c r="AO2632" s="82"/>
      <c r="AP2632" s="82"/>
      <c r="AQ2632" s="82"/>
      <c r="AR2632" s="82"/>
      <c r="AS2632" s="82"/>
      <c r="AT2632" s="82"/>
      <c r="AU2632" s="82"/>
    </row>
    <row r="2633" spans="1:47" s="47" customFormat="1">
      <c r="A2633" s="76"/>
      <c r="O2633" s="82"/>
      <c r="P2633" s="82"/>
      <c r="Q2633" s="82"/>
      <c r="R2633" s="82"/>
      <c r="S2633" s="82"/>
      <c r="T2633" s="82"/>
      <c r="U2633" s="82"/>
      <c r="V2633" s="82"/>
      <c r="W2633" s="82"/>
      <c r="X2633" s="82"/>
      <c r="Y2633" s="82"/>
      <c r="Z2633" s="82"/>
      <c r="AA2633" s="82"/>
      <c r="AB2633" s="82"/>
      <c r="AC2633" s="82"/>
      <c r="AD2633" s="82"/>
      <c r="AE2633" s="82"/>
      <c r="AF2633" s="82"/>
      <c r="AG2633" s="82"/>
      <c r="AH2633" s="82"/>
      <c r="AI2633" s="82"/>
      <c r="AJ2633" s="82"/>
      <c r="AK2633" s="82"/>
      <c r="AL2633" s="82"/>
      <c r="AM2633" s="82"/>
      <c r="AN2633" s="82"/>
      <c r="AO2633" s="82"/>
      <c r="AP2633" s="82"/>
      <c r="AQ2633" s="82"/>
      <c r="AR2633" s="82"/>
      <c r="AS2633" s="82"/>
      <c r="AT2633" s="82"/>
      <c r="AU2633" s="82"/>
    </row>
    <row r="2634" spans="1:47" s="47" customFormat="1">
      <c r="A2634" s="76"/>
      <c r="O2634" s="82"/>
      <c r="P2634" s="82"/>
      <c r="Q2634" s="82"/>
      <c r="R2634" s="82"/>
      <c r="S2634" s="82"/>
      <c r="T2634" s="82"/>
      <c r="U2634" s="82"/>
      <c r="V2634" s="82"/>
      <c r="W2634" s="82"/>
      <c r="X2634" s="82"/>
      <c r="Y2634" s="82"/>
      <c r="Z2634" s="82"/>
      <c r="AA2634" s="82"/>
      <c r="AB2634" s="82"/>
      <c r="AC2634" s="82"/>
      <c r="AD2634" s="82"/>
      <c r="AE2634" s="82"/>
      <c r="AF2634" s="82"/>
      <c r="AG2634" s="82"/>
      <c r="AH2634" s="82"/>
      <c r="AI2634" s="82"/>
      <c r="AJ2634" s="82"/>
      <c r="AK2634" s="82"/>
      <c r="AL2634" s="82"/>
      <c r="AM2634" s="82"/>
      <c r="AN2634" s="82"/>
      <c r="AO2634" s="82"/>
      <c r="AP2634" s="82"/>
      <c r="AQ2634" s="82"/>
      <c r="AR2634" s="82"/>
      <c r="AS2634" s="82"/>
      <c r="AT2634" s="82"/>
      <c r="AU2634" s="82"/>
    </row>
    <row r="2635" spans="1:47" s="47" customFormat="1">
      <c r="A2635" s="76"/>
      <c r="O2635" s="82"/>
      <c r="P2635" s="82"/>
      <c r="Q2635" s="82"/>
      <c r="R2635" s="82"/>
      <c r="S2635" s="82"/>
      <c r="T2635" s="82"/>
      <c r="U2635" s="82"/>
      <c r="V2635" s="82"/>
      <c r="W2635" s="82"/>
      <c r="X2635" s="82"/>
      <c r="Y2635" s="82"/>
      <c r="Z2635" s="82"/>
      <c r="AA2635" s="82"/>
      <c r="AB2635" s="82"/>
      <c r="AC2635" s="82"/>
      <c r="AD2635" s="82"/>
      <c r="AE2635" s="82"/>
      <c r="AF2635" s="82"/>
      <c r="AG2635" s="82"/>
      <c r="AH2635" s="82"/>
      <c r="AI2635" s="82"/>
      <c r="AJ2635" s="82"/>
      <c r="AK2635" s="82"/>
      <c r="AL2635" s="82"/>
      <c r="AM2635" s="82"/>
      <c r="AN2635" s="82"/>
      <c r="AO2635" s="82"/>
      <c r="AP2635" s="82"/>
      <c r="AQ2635" s="82"/>
      <c r="AR2635" s="82"/>
      <c r="AS2635" s="82"/>
      <c r="AT2635" s="82"/>
      <c r="AU2635" s="82"/>
    </row>
    <row r="2636" spans="1:47" s="47" customFormat="1">
      <c r="A2636" s="76"/>
      <c r="O2636" s="82"/>
      <c r="P2636" s="82"/>
      <c r="Q2636" s="82"/>
      <c r="R2636" s="82"/>
      <c r="S2636" s="82"/>
      <c r="T2636" s="82"/>
      <c r="U2636" s="82"/>
      <c r="V2636" s="82"/>
      <c r="W2636" s="82"/>
      <c r="X2636" s="82"/>
      <c r="Y2636" s="82"/>
      <c r="Z2636" s="82"/>
      <c r="AA2636" s="82"/>
      <c r="AB2636" s="82"/>
      <c r="AC2636" s="82"/>
      <c r="AD2636" s="82"/>
      <c r="AE2636" s="82"/>
      <c r="AF2636" s="82"/>
      <c r="AG2636" s="82"/>
      <c r="AH2636" s="82"/>
      <c r="AI2636" s="82"/>
      <c r="AJ2636" s="82"/>
      <c r="AK2636" s="82"/>
      <c r="AL2636" s="82"/>
      <c r="AM2636" s="82"/>
      <c r="AN2636" s="82"/>
      <c r="AO2636" s="82"/>
      <c r="AP2636" s="82"/>
      <c r="AQ2636" s="82"/>
      <c r="AR2636" s="82"/>
      <c r="AS2636" s="82"/>
      <c r="AT2636" s="82"/>
      <c r="AU2636" s="82"/>
    </row>
    <row r="2637" spans="1:47" s="47" customFormat="1">
      <c r="A2637" s="76"/>
      <c r="O2637" s="82"/>
      <c r="P2637" s="82"/>
      <c r="Q2637" s="82"/>
      <c r="R2637" s="82"/>
      <c r="S2637" s="82"/>
      <c r="T2637" s="82"/>
      <c r="U2637" s="82"/>
      <c r="V2637" s="82"/>
      <c r="W2637" s="82"/>
      <c r="X2637" s="82"/>
      <c r="Y2637" s="82"/>
      <c r="Z2637" s="82"/>
      <c r="AA2637" s="82"/>
      <c r="AB2637" s="82"/>
      <c r="AC2637" s="82"/>
      <c r="AD2637" s="82"/>
      <c r="AE2637" s="82"/>
      <c r="AF2637" s="82"/>
      <c r="AG2637" s="82"/>
      <c r="AH2637" s="82"/>
      <c r="AI2637" s="82"/>
      <c r="AJ2637" s="82"/>
      <c r="AK2637" s="82"/>
      <c r="AL2637" s="82"/>
      <c r="AM2637" s="82"/>
      <c r="AN2637" s="82"/>
      <c r="AO2637" s="82"/>
      <c r="AP2637" s="82"/>
      <c r="AQ2637" s="82"/>
      <c r="AR2637" s="82"/>
      <c r="AS2637" s="82"/>
      <c r="AT2637" s="82"/>
      <c r="AU2637" s="82"/>
    </row>
    <row r="2638" spans="1:47" s="47" customFormat="1">
      <c r="A2638" s="76"/>
      <c r="O2638" s="82"/>
      <c r="P2638" s="82"/>
      <c r="Q2638" s="82"/>
      <c r="R2638" s="82"/>
      <c r="S2638" s="82"/>
      <c r="T2638" s="82"/>
      <c r="U2638" s="82"/>
      <c r="V2638" s="82"/>
      <c r="W2638" s="82"/>
      <c r="X2638" s="82"/>
      <c r="Y2638" s="82"/>
      <c r="Z2638" s="82"/>
      <c r="AA2638" s="82"/>
      <c r="AB2638" s="82"/>
      <c r="AC2638" s="82"/>
      <c r="AD2638" s="82"/>
      <c r="AE2638" s="82"/>
      <c r="AF2638" s="82"/>
      <c r="AG2638" s="82"/>
      <c r="AH2638" s="82"/>
      <c r="AI2638" s="82"/>
      <c r="AJ2638" s="82"/>
      <c r="AK2638" s="82"/>
      <c r="AL2638" s="82"/>
      <c r="AM2638" s="82"/>
      <c r="AN2638" s="82"/>
      <c r="AO2638" s="82"/>
      <c r="AP2638" s="82"/>
      <c r="AQ2638" s="82"/>
      <c r="AR2638" s="82"/>
      <c r="AS2638" s="82"/>
      <c r="AT2638" s="82"/>
      <c r="AU2638" s="82"/>
    </row>
    <row r="2639" spans="1:47" s="47" customFormat="1">
      <c r="A2639" s="76"/>
      <c r="O2639" s="82"/>
      <c r="P2639" s="82"/>
      <c r="Q2639" s="82"/>
      <c r="R2639" s="82"/>
      <c r="S2639" s="82"/>
      <c r="T2639" s="82"/>
      <c r="U2639" s="82"/>
      <c r="V2639" s="82"/>
      <c r="W2639" s="82"/>
      <c r="X2639" s="82"/>
      <c r="Y2639" s="82"/>
      <c r="Z2639" s="82"/>
      <c r="AA2639" s="82"/>
      <c r="AB2639" s="82"/>
      <c r="AC2639" s="82"/>
      <c r="AD2639" s="82"/>
      <c r="AE2639" s="82"/>
      <c r="AF2639" s="82"/>
      <c r="AG2639" s="82"/>
      <c r="AH2639" s="82"/>
      <c r="AI2639" s="82"/>
      <c r="AJ2639" s="82"/>
      <c r="AK2639" s="82"/>
      <c r="AL2639" s="82"/>
      <c r="AM2639" s="82"/>
      <c r="AN2639" s="82"/>
      <c r="AO2639" s="82"/>
      <c r="AP2639" s="82"/>
      <c r="AQ2639" s="82"/>
      <c r="AR2639" s="82"/>
      <c r="AS2639" s="82"/>
      <c r="AT2639" s="82"/>
      <c r="AU2639" s="82"/>
    </row>
    <row r="2640" spans="1:47" s="47" customFormat="1">
      <c r="A2640" s="76"/>
      <c r="O2640" s="82"/>
      <c r="P2640" s="82"/>
      <c r="Q2640" s="82"/>
      <c r="R2640" s="82"/>
      <c r="S2640" s="82"/>
      <c r="T2640" s="82"/>
      <c r="U2640" s="82"/>
      <c r="V2640" s="82"/>
      <c r="W2640" s="82"/>
      <c r="X2640" s="82"/>
      <c r="Y2640" s="82"/>
      <c r="Z2640" s="82"/>
      <c r="AA2640" s="82"/>
      <c r="AB2640" s="82"/>
      <c r="AC2640" s="82"/>
      <c r="AD2640" s="82"/>
      <c r="AE2640" s="82"/>
      <c r="AF2640" s="82"/>
      <c r="AG2640" s="82"/>
      <c r="AH2640" s="82"/>
      <c r="AI2640" s="82"/>
      <c r="AJ2640" s="82"/>
      <c r="AK2640" s="82"/>
      <c r="AL2640" s="82"/>
      <c r="AM2640" s="82"/>
      <c r="AN2640" s="82"/>
      <c r="AO2640" s="82"/>
      <c r="AP2640" s="82"/>
      <c r="AQ2640" s="82"/>
      <c r="AR2640" s="82"/>
      <c r="AS2640" s="82"/>
      <c r="AT2640" s="82"/>
      <c r="AU2640" s="82"/>
    </row>
    <row r="2641" spans="1:47" s="47" customFormat="1">
      <c r="A2641" s="76"/>
      <c r="O2641" s="82"/>
      <c r="P2641" s="82"/>
      <c r="Q2641" s="82"/>
      <c r="R2641" s="82"/>
      <c r="S2641" s="82"/>
      <c r="T2641" s="82"/>
      <c r="U2641" s="82"/>
      <c r="V2641" s="82"/>
      <c r="W2641" s="82"/>
      <c r="X2641" s="82"/>
      <c r="Y2641" s="82"/>
      <c r="Z2641" s="82"/>
      <c r="AA2641" s="82"/>
      <c r="AB2641" s="82"/>
      <c r="AC2641" s="82"/>
      <c r="AD2641" s="82"/>
      <c r="AE2641" s="82"/>
      <c r="AF2641" s="82"/>
      <c r="AG2641" s="82"/>
      <c r="AH2641" s="82"/>
      <c r="AI2641" s="82"/>
      <c r="AJ2641" s="82"/>
      <c r="AK2641" s="82"/>
      <c r="AL2641" s="82"/>
      <c r="AM2641" s="82"/>
      <c r="AN2641" s="82"/>
      <c r="AO2641" s="82"/>
      <c r="AP2641" s="82"/>
      <c r="AQ2641" s="82"/>
      <c r="AR2641" s="82"/>
      <c r="AS2641" s="82"/>
      <c r="AT2641" s="82"/>
      <c r="AU2641" s="82"/>
    </row>
    <row r="2642" spans="1:47" s="47" customFormat="1">
      <c r="A2642" s="76"/>
      <c r="O2642" s="82"/>
      <c r="P2642" s="82"/>
      <c r="Q2642" s="82"/>
      <c r="R2642" s="82"/>
      <c r="S2642" s="82"/>
      <c r="T2642" s="82"/>
      <c r="U2642" s="82"/>
      <c r="V2642" s="82"/>
      <c r="W2642" s="82"/>
      <c r="X2642" s="82"/>
      <c r="Y2642" s="82"/>
      <c r="Z2642" s="82"/>
      <c r="AA2642" s="82"/>
      <c r="AB2642" s="82"/>
      <c r="AC2642" s="82"/>
      <c r="AD2642" s="82"/>
      <c r="AE2642" s="82"/>
      <c r="AF2642" s="82"/>
      <c r="AG2642" s="82"/>
      <c r="AH2642" s="82"/>
      <c r="AI2642" s="82"/>
      <c r="AJ2642" s="82"/>
      <c r="AK2642" s="82"/>
      <c r="AL2642" s="82"/>
      <c r="AM2642" s="82"/>
      <c r="AN2642" s="82"/>
      <c r="AO2642" s="82"/>
      <c r="AP2642" s="82"/>
      <c r="AQ2642" s="82"/>
      <c r="AR2642" s="82"/>
      <c r="AS2642" s="82"/>
      <c r="AT2642" s="82"/>
      <c r="AU2642" s="82"/>
    </row>
    <row r="2643" spans="1:47" s="47" customFormat="1">
      <c r="A2643" s="76"/>
      <c r="O2643" s="82"/>
      <c r="P2643" s="82"/>
      <c r="Q2643" s="82"/>
      <c r="R2643" s="82"/>
      <c r="S2643" s="82"/>
      <c r="T2643" s="82"/>
      <c r="U2643" s="82"/>
      <c r="V2643" s="82"/>
      <c r="W2643" s="82"/>
      <c r="X2643" s="82"/>
      <c r="Y2643" s="82"/>
      <c r="Z2643" s="82"/>
      <c r="AA2643" s="82"/>
      <c r="AB2643" s="82"/>
      <c r="AC2643" s="82"/>
      <c r="AD2643" s="82"/>
      <c r="AE2643" s="82"/>
      <c r="AF2643" s="82"/>
      <c r="AG2643" s="82"/>
      <c r="AH2643" s="82"/>
      <c r="AI2643" s="82"/>
      <c r="AJ2643" s="82"/>
      <c r="AK2643" s="82"/>
      <c r="AL2643" s="82"/>
      <c r="AM2643" s="82"/>
      <c r="AN2643" s="82"/>
      <c r="AO2643" s="82"/>
      <c r="AP2643" s="82"/>
      <c r="AQ2643" s="82"/>
      <c r="AR2643" s="82"/>
      <c r="AS2643" s="82"/>
      <c r="AT2643" s="82"/>
      <c r="AU2643" s="82"/>
    </row>
    <row r="2644" spans="1:47" s="47" customFormat="1">
      <c r="A2644" s="76"/>
      <c r="O2644" s="82"/>
      <c r="P2644" s="82"/>
      <c r="Q2644" s="82"/>
      <c r="R2644" s="82"/>
      <c r="S2644" s="82"/>
      <c r="T2644" s="82"/>
      <c r="U2644" s="82"/>
      <c r="V2644" s="82"/>
      <c r="W2644" s="82"/>
      <c r="X2644" s="82"/>
      <c r="Y2644" s="82"/>
      <c r="Z2644" s="82"/>
      <c r="AA2644" s="82"/>
      <c r="AB2644" s="82"/>
      <c r="AC2644" s="82"/>
      <c r="AD2644" s="82"/>
      <c r="AE2644" s="82"/>
      <c r="AF2644" s="82"/>
      <c r="AG2644" s="82"/>
      <c r="AH2644" s="82"/>
      <c r="AI2644" s="82"/>
      <c r="AJ2644" s="82"/>
      <c r="AK2644" s="82"/>
      <c r="AL2644" s="82"/>
      <c r="AM2644" s="82"/>
      <c r="AN2644" s="82"/>
      <c r="AO2644" s="82"/>
      <c r="AP2644" s="82"/>
      <c r="AQ2644" s="82"/>
      <c r="AR2644" s="82"/>
      <c r="AS2644" s="82"/>
      <c r="AT2644" s="82"/>
      <c r="AU2644" s="82"/>
    </row>
    <row r="2645" spans="1:47" s="47" customFormat="1">
      <c r="A2645" s="76"/>
      <c r="O2645" s="82"/>
      <c r="P2645" s="82"/>
      <c r="Q2645" s="82"/>
      <c r="R2645" s="82"/>
      <c r="S2645" s="82"/>
      <c r="T2645" s="82"/>
      <c r="U2645" s="82"/>
      <c r="V2645" s="82"/>
      <c r="W2645" s="82"/>
      <c r="X2645" s="82"/>
      <c r="Y2645" s="82"/>
      <c r="Z2645" s="82"/>
      <c r="AA2645" s="82"/>
      <c r="AB2645" s="82"/>
      <c r="AC2645" s="82"/>
      <c r="AD2645" s="82"/>
      <c r="AE2645" s="82"/>
      <c r="AF2645" s="82"/>
      <c r="AG2645" s="82"/>
      <c r="AH2645" s="82"/>
      <c r="AI2645" s="82"/>
      <c r="AJ2645" s="82"/>
      <c r="AK2645" s="82"/>
      <c r="AL2645" s="82"/>
      <c r="AM2645" s="82"/>
      <c r="AN2645" s="82"/>
      <c r="AO2645" s="82"/>
      <c r="AP2645" s="82"/>
      <c r="AQ2645" s="82"/>
      <c r="AR2645" s="82"/>
      <c r="AS2645" s="82"/>
      <c r="AT2645" s="82"/>
      <c r="AU2645" s="82"/>
    </row>
    <row r="2646" spans="1:47" s="47" customFormat="1">
      <c r="A2646" s="76"/>
      <c r="O2646" s="82"/>
      <c r="P2646" s="82"/>
      <c r="Q2646" s="82"/>
      <c r="R2646" s="82"/>
      <c r="S2646" s="82"/>
      <c r="T2646" s="82"/>
      <c r="U2646" s="82"/>
      <c r="V2646" s="82"/>
      <c r="W2646" s="82"/>
      <c r="X2646" s="82"/>
      <c r="Y2646" s="82"/>
      <c r="Z2646" s="82"/>
      <c r="AA2646" s="82"/>
      <c r="AB2646" s="82"/>
      <c r="AC2646" s="82"/>
      <c r="AD2646" s="82"/>
      <c r="AE2646" s="82"/>
      <c r="AF2646" s="82"/>
      <c r="AG2646" s="82"/>
      <c r="AH2646" s="82"/>
      <c r="AI2646" s="82"/>
      <c r="AJ2646" s="82"/>
      <c r="AK2646" s="82"/>
      <c r="AL2646" s="82"/>
      <c r="AM2646" s="82"/>
      <c r="AN2646" s="82"/>
      <c r="AO2646" s="82"/>
      <c r="AP2646" s="82"/>
      <c r="AQ2646" s="82"/>
      <c r="AR2646" s="82"/>
      <c r="AS2646" s="82"/>
      <c r="AT2646" s="82"/>
      <c r="AU2646" s="82"/>
    </row>
    <row r="2647" spans="1:47" s="47" customFormat="1">
      <c r="A2647" s="76"/>
      <c r="O2647" s="82"/>
      <c r="P2647" s="82"/>
      <c r="Q2647" s="82"/>
      <c r="R2647" s="82"/>
      <c r="S2647" s="82"/>
      <c r="T2647" s="82"/>
      <c r="U2647" s="82"/>
      <c r="V2647" s="82"/>
      <c r="W2647" s="82"/>
      <c r="X2647" s="82"/>
      <c r="Y2647" s="82"/>
      <c r="Z2647" s="82"/>
      <c r="AA2647" s="82"/>
      <c r="AB2647" s="82"/>
      <c r="AC2647" s="82"/>
      <c r="AD2647" s="82"/>
      <c r="AE2647" s="82"/>
      <c r="AF2647" s="82"/>
      <c r="AG2647" s="82"/>
      <c r="AH2647" s="82"/>
      <c r="AI2647" s="82"/>
      <c r="AJ2647" s="82"/>
      <c r="AK2647" s="82"/>
      <c r="AL2647" s="82"/>
      <c r="AM2647" s="82"/>
      <c r="AN2647" s="82"/>
      <c r="AO2647" s="82"/>
      <c r="AP2647" s="82"/>
      <c r="AQ2647" s="82"/>
      <c r="AR2647" s="82"/>
      <c r="AS2647" s="82"/>
      <c r="AT2647" s="82"/>
      <c r="AU2647" s="82"/>
    </row>
    <row r="2648" spans="1:47" s="47" customFormat="1">
      <c r="A2648" s="76"/>
      <c r="O2648" s="82"/>
      <c r="P2648" s="82"/>
      <c r="Q2648" s="82"/>
      <c r="R2648" s="82"/>
      <c r="S2648" s="82"/>
      <c r="T2648" s="82"/>
      <c r="U2648" s="82"/>
      <c r="V2648" s="82"/>
      <c r="W2648" s="82"/>
      <c r="X2648" s="82"/>
      <c r="Y2648" s="82"/>
      <c r="Z2648" s="82"/>
      <c r="AA2648" s="82"/>
      <c r="AB2648" s="82"/>
      <c r="AC2648" s="82"/>
      <c r="AD2648" s="82"/>
      <c r="AE2648" s="82"/>
      <c r="AF2648" s="82"/>
      <c r="AG2648" s="82"/>
      <c r="AH2648" s="82"/>
      <c r="AI2648" s="82"/>
      <c r="AJ2648" s="82"/>
      <c r="AK2648" s="82"/>
      <c r="AL2648" s="82"/>
      <c r="AM2648" s="82"/>
      <c r="AN2648" s="82"/>
      <c r="AO2648" s="82"/>
      <c r="AP2648" s="82"/>
      <c r="AQ2648" s="82"/>
      <c r="AR2648" s="82"/>
      <c r="AS2648" s="82"/>
      <c r="AT2648" s="82"/>
      <c r="AU2648" s="82"/>
    </row>
    <row r="2649" spans="1:47" s="47" customFormat="1">
      <c r="A2649" s="76"/>
      <c r="O2649" s="82"/>
      <c r="P2649" s="82"/>
      <c r="Q2649" s="82"/>
      <c r="R2649" s="82"/>
      <c r="S2649" s="82"/>
      <c r="T2649" s="82"/>
      <c r="U2649" s="82"/>
      <c r="V2649" s="82"/>
      <c r="W2649" s="82"/>
      <c r="X2649" s="82"/>
      <c r="Y2649" s="82"/>
      <c r="Z2649" s="82"/>
      <c r="AA2649" s="82"/>
      <c r="AB2649" s="82"/>
      <c r="AC2649" s="82"/>
      <c r="AD2649" s="82"/>
      <c r="AE2649" s="82"/>
      <c r="AF2649" s="82"/>
      <c r="AG2649" s="82"/>
      <c r="AH2649" s="82"/>
      <c r="AI2649" s="82"/>
      <c r="AJ2649" s="82"/>
      <c r="AK2649" s="82"/>
      <c r="AL2649" s="82"/>
      <c r="AM2649" s="82"/>
      <c r="AN2649" s="82"/>
      <c r="AO2649" s="82"/>
      <c r="AP2649" s="82"/>
      <c r="AQ2649" s="82"/>
      <c r="AR2649" s="82"/>
      <c r="AS2649" s="82"/>
      <c r="AT2649" s="82"/>
      <c r="AU2649" s="82"/>
    </row>
    <row r="2650" spans="1:47" s="47" customFormat="1">
      <c r="A2650" s="76"/>
      <c r="O2650" s="82"/>
      <c r="P2650" s="82"/>
      <c r="Q2650" s="82"/>
      <c r="R2650" s="82"/>
      <c r="S2650" s="82"/>
      <c r="T2650" s="82"/>
      <c r="U2650" s="82"/>
      <c r="V2650" s="82"/>
      <c r="W2650" s="82"/>
      <c r="X2650" s="82"/>
      <c r="Y2650" s="82"/>
      <c r="Z2650" s="82"/>
      <c r="AA2650" s="82"/>
      <c r="AB2650" s="82"/>
      <c r="AC2650" s="82"/>
      <c r="AD2650" s="82"/>
      <c r="AE2650" s="82"/>
      <c r="AF2650" s="82"/>
      <c r="AG2650" s="82"/>
      <c r="AH2650" s="82"/>
      <c r="AI2650" s="82"/>
      <c r="AJ2650" s="82"/>
      <c r="AK2650" s="82"/>
      <c r="AL2650" s="82"/>
      <c r="AM2650" s="82"/>
      <c r="AN2650" s="82"/>
      <c r="AO2650" s="82"/>
      <c r="AP2650" s="82"/>
      <c r="AQ2650" s="82"/>
      <c r="AR2650" s="82"/>
      <c r="AS2650" s="82"/>
      <c r="AT2650" s="82"/>
      <c r="AU2650" s="82"/>
    </row>
    <row r="2651" spans="1:47" s="47" customFormat="1">
      <c r="A2651" s="76"/>
      <c r="O2651" s="82"/>
      <c r="P2651" s="82"/>
      <c r="Q2651" s="82"/>
      <c r="R2651" s="82"/>
      <c r="S2651" s="82"/>
      <c r="T2651" s="82"/>
      <c r="U2651" s="82"/>
      <c r="V2651" s="82"/>
      <c r="W2651" s="82"/>
      <c r="X2651" s="82"/>
      <c r="Y2651" s="82"/>
      <c r="Z2651" s="82"/>
      <c r="AA2651" s="82"/>
      <c r="AB2651" s="82"/>
      <c r="AC2651" s="82"/>
      <c r="AD2651" s="82"/>
      <c r="AE2651" s="82"/>
      <c r="AF2651" s="82"/>
      <c r="AG2651" s="82"/>
      <c r="AH2651" s="82"/>
      <c r="AI2651" s="82"/>
      <c r="AJ2651" s="82"/>
      <c r="AK2651" s="82"/>
      <c r="AL2651" s="82"/>
      <c r="AM2651" s="82"/>
      <c r="AN2651" s="82"/>
      <c r="AO2651" s="82"/>
      <c r="AP2651" s="82"/>
      <c r="AQ2651" s="82"/>
      <c r="AR2651" s="82"/>
      <c r="AS2651" s="82"/>
      <c r="AT2651" s="82"/>
      <c r="AU2651" s="82"/>
    </row>
    <row r="2652" spans="1:47" s="47" customFormat="1">
      <c r="A2652" s="76"/>
      <c r="O2652" s="82"/>
      <c r="P2652" s="82"/>
      <c r="Q2652" s="82"/>
      <c r="R2652" s="82"/>
      <c r="S2652" s="82"/>
      <c r="T2652" s="82"/>
      <c r="U2652" s="82"/>
      <c r="V2652" s="82"/>
      <c r="W2652" s="82"/>
      <c r="X2652" s="82"/>
      <c r="Y2652" s="82"/>
      <c r="Z2652" s="82"/>
      <c r="AA2652" s="82"/>
      <c r="AB2652" s="82"/>
      <c r="AC2652" s="82"/>
      <c r="AD2652" s="82"/>
      <c r="AE2652" s="82"/>
      <c r="AF2652" s="82"/>
      <c r="AG2652" s="82"/>
      <c r="AH2652" s="82"/>
      <c r="AI2652" s="82"/>
      <c r="AJ2652" s="82"/>
      <c r="AK2652" s="82"/>
      <c r="AL2652" s="82"/>
      <c r="AM2652" s="82"/>
      <c r="AN2652" s="82"/>
      <c r="AO2652" s="82"/>
      <c r="AP2652" s="82"/>
      <c r="AQ2652" s="82"/>
      <c r="AR2652" s="82"/>
      <c r="AS2652" s="82"/>
      <c r="AT2652" s="82"/>
      <c r="AU2652" s="82"/>
    </row>
    <row r="2653" spans="1:47" s="47" customFormat="1">
      <c r="A2653" s="76"/>
      <c r="O2653" s="82"/>
      <c r="P2653" s="82"/>
      <c r="Q2653" s="82"/>
      <c r="R2653" s="82"/>
      <c r="S2653" s="82"/>
      <c r="T2653" s="82"/>
      <c r="U2653" s="82"/>
      <c r="V2653" s="82"/>
      <c r="W2653" s="82"/>
      <c r="X2653" s="82"/>
      <c r="Y2653" s="82"/>
      <c r="Z2653" s="82"/>
      <c r="AA2653" s="82"/>
      <c r="AB2653" s="82"/>
      <c r="AC2653" s="82"/>
      <c r="AD2653" s="82"/>
      <c r="AE2653" s="82"/>
      <c r="AF2653" s="82"/>
      <c r="AG2653" s="82"/>
      <c r="AH2653" s="82"/>
      <c r="AI2653" s="82"/>
      <c r="AJ2653" s="82"/>
      <c r="AK2653" s="82"/>
      <c r="AL2653" s="82"/>
      <c r="AM2653" s="82"/>
      <c r="AN2653" s="82"/>
      <c r="AO2653" s="82"/>
      <c r="AP2653" s="82"/>
      <c r="AQ2653" s="82"/>
      <c r="AR2653" s="82"/>
      <c r="AS2653" s="82"/>
      <c r="AT2653" s="82"/>
      <c r="AU2653" s="82"/>
    </row>
    <row r="2654" spans="1:47" s="47" customFormat="1">
      <c r="A2654" s="76"/>
      <c r="O2654" s="82"/>
      <c r="P2654" s="82"/>
      <c r="Q2654" s="82"/>
      <c r="R2654" s="82"/>
      <c r="S2654" s="82"/>
      <c r="T2654" s="82"/>
      <c r="U2654" s="82"/>
      <c r="V2654" s="82"/>
      <c r="W2654" s="82"/>
      <c r="X2654" s="82"/>
      <c r="Y2654" s="82"/>
      <c r="Z2654" s="82"/>
      <c r="AA2654" s="82"/>
      <c r="AB2654" s="82"/>
      <c r="AC2654" s="82"/>
      <c r="AD2654" s="82"/>
      <c r="AE2654" s="82"/>
      <c r="AF2654" s="82"/>
      <c r="AG2654" s="82"/>
      <c r="AH2654" s="82"/>
      <c r="AI2654" s="82"/>
      <c r="AJ2654" s="82"/>
      <c r="AK2654" s="82"/>
      <c r="AL2654" s="82"/>
      <c r="AM2654" s="82"/>
      <c r="AN2654" s="82"/>
      <c r="AO2654" s="82"/>
      <c r="AP2654" s="82"/>
      <c r="AQ2654" s="82"/>
      <c r="AR2654" s="82"/>
      <c r="AS2654" s="82"/>
      <c r="AT2654" s="82"/>
      <c r="AU2654" s="82"/>
    </row>
    <row r="2655" spans="1:47" s="47" customFormat="1">
      <c r="A2655" s="76"/>
      <c r="O2655" s="82"/>
      <c r="P2655" s="82"/>
      <c r="Q2655" s="82"/>
      <c r="R2655" s="82"/>
      <c r="S2655" s="82"/>
      <c r="T2655" s="82"/>
      <c r="U2655" s="82"/>
      <c r="V2655" s="82"/>
      <c r="W2655" s="82"/>
      <c r="X2655" s="82"/>
      <c r="Y2655" s="82"/>
      <c r="Z2655" s="82"/>
      <c r="AA2655" s="82"/>
      <c r="AB2655" s="82"/>
      <c r="AC2655" s="82"/>
      <c r="AD2655" s="82"/>
      <c r="AE2655" s="82"/>
      <c r="AF2655" s="82"/>
      <c r="AG2655" s="82"/>
      <c r="AH2655" s="82"/>
      <c r="AI2655" s="82"/>
      <c r="AJ2655" s="82"/>
      <c r="AK2655" s="82"/>
      <c r="AL2655" s="82"/>
      <c r="AM2655" s="82"/>
      <c r="AN2655" s="82"/>
      <c r="AO2655" s="82"/>
      <c r="AP2655" s="82"/>
      <c r="AQ2655" s="82"/>
      <c r="AR2655" s="82"/>
      <c r="AS2655" s="82"/>
      <c r="AT2655" s="82"/>
      <c r="AU2655" s="82"/>
    </row>
    <row r="2656" spans="1:47" s="47" customFormat="1">
      <c r="A2656" s="76"/>
      <c r="O2656" s="82"/>
      <c r="P2656" s="82"/>
      <c r="Q2656" s="82"/>
      <c r="R2656" s="82"/>
      <c r="S2656" s="82"/>
      <c r="T2656" s="82"/>
      <c r="U2656" s="82"/>
      <c r="V2656" s="82"/>
      <c r="W2656" s="82"/>
      <c r="X2656" s="82"/>
      <c r="Y2656" s="82"/>
      <c r="Z2656" s="82"/>
      <c r="AA2656" s="82"/>
      <c r="AB2656" s="82"/>
      <c r="AC2656" s="82"/>
      <c r="AD2656" s="82"/>
      <c r="AE2656" s="82"/>
      <c r="AF2656" s="82"/>
      <c r="AG2656" s="82"/>
      <c r="AH2656" s="82"/>
      <c r="AI2656" s="82"/>
      <c r="AJ2656" s="82"/>
      <c r="AK2656" s="82"/>
      <c r="AL2656" s="82"/>
      <c r="AM2656" s="82"/>
      <c r="AN2656" s="82"/>
      <c r="AO2656" s="82"/>
      <c r="AP2656" s="82"/>
      <c r="AQ2656" s="82"/>
      <c r="AR2656" s="82"/>
      <c r="AS2656" s="82"/>
      <c r="AT2656" s="82"/>
      <c r="AU2656" s="82"/>
    </row>
    <row r="2657" spans="1:47" s="47" customFormat="1">
      <c r="A2657" s="76"/>
      <c r="O2657" s="82"/>
      <c r="P2657" s="82"/>
      <c r="Q2657" s="82"/>
      <c r="R2657" s="82"/>
      <c r="S2657" s="82"/>
      <c r="T2657" s="82"/>
      <c r="U2657" s="82"/>
      <c r="V2657" s="82"/>
      <c r="W2657" s="82"/>
      <c r="X2657" s="82"/>
      <c r="Y2657" s="82"/>
      <c r="Z2657" s="82"/>
      <c r="AA2657" s="82"/>
      <c r="AB2657" s="82"/>
      <c r="AC2657" s="82"/>
      <c r="AD2657" s="82"/>
      <c r="AE2657" s="82"/>
      <c r="AF2657" s="82"/>
      <c r="AG2657" s="82"/>
      <c r="AH2657" s="82"/>
      <c r="AI2657" s="82"/>
      <c r="AJ2657" s="82"/>
      <c r="AK2657" s="82"/>
      <c r="AL2657" s="82"/>
      <c r="AM2657" s="82"/>
      <c r="AN2657" s="82"/>
      <c r="AO2657" s="82"/>
      <c r="AP2657" s="82"/>
      <c r="AQ2657" s="82"/>
      <c r="AR2657" s="82"/>
      <c r="AS2657" s="82"/>
      <c r="AT2657" s="82"/>
      <c r="AU2657" s="82"/>
    </row>
    <row r="2658" spans="1:47" s="47" customFormat="1">
      <c r="A2658" s="76"/>
      <c r="O2658" s="82"/>
      <c r="P2658" s="82"/>
      <c r="Q2658" s="82"/>
      <c r="R2658" s="82"/>
      <c r="S2658" s="82"/>
      <c r="T2658" s="82"/>
      <c r="U2658" s="82"/>
      <c r="V2658" s="82"/>
      <c r="W2658" s="82"/>
      <c r="X2658" s="82"/>
      <c r="Y2658" s="82"/>
      <c r="Z2658" s="82"/>
      <c r="AA2658" s="82"/>
      <c r="AB2658" s="82"/>
      <c r="AC2658" s="82"/>
      <c r="AD2658" s="82"/>
      <c r="AE2658" s="82"/>
      <c r="AF2658" s="82"/>
      <c r="AG2658" s="82"/>
      <c r="AH2658" s="82"/>
      <c r="AI2658" s="82"/>
      <c r="AJ2658" s="82"/>
      <c r="AK2658" s="82"/>
      <c r="AL2658" s="82"/>
      <c r="AM2658" s="82"/>
      <c r="AN2658" s="82"/>
      <c r="AO2658" s="82"/>
      <c r="AP2658" s="82"/>
      <c r="AQ2658" s="82"/>
      <c r="AR2658" s="82"/>
      <c r="AS2658" s="82"/>
      <c r="AT2658" s="82"/>
      <c r="AU2658" s="82"/>
    </row>
    <row r="2659" spans="1:47" s="47" customFormat="1">
      <c r="A2659" s="76"/>
      <c r="O2659" s="82"/>
      <c r="P2659" s="82"/>
      <c r="Q2659" s="82"/>
      <c r="R2659" s="82"/>
      <c r="S2659" s="82"/>
      <c r="T2659" s="82"/>
      <c r="U2659" s="82"/>
      <c r="V2659" s="82"/>
      <c r="W2659" s="82"/>
      <c r="X2659" s="82"/>
      <c r="Y2659" s="82"/>
      <c r="Z2659" s="82"/>
      <c r="AA2659" s="82"/>
      <c r="AB2659" s="82"/>
      <c r="AC2659" s="82"/>
      <c r="AD2659" s="82"/>
      <c r="AE2659" s="82"/>
      <c r="AF2659" s="82"/>
      <c r="AG2659" s="82"/>
      <c r="AH2659" s="82"/>
      <c r="AI2659" s="82"/>
      <c r="AJ2659" s="82"/>
      <c r="AK2659" s="82"/>
      <c r="AL2659" s="82"/>
      <c r="AM2659" s="82"/>
      <c r="AN2659" s="82"/>
      <c r="AO2659" s="82"/>
      <c r="AP2659" s="82"/>
      <c r="AQ2659" s="82"/>
      <c r="AR2659" s="82"/>
      <c r="AS2659" s="82"/>
      <c r="AT2659" s="82"/>
      <c r="AU2659" s="82"/>
    </row>
    <row r="2660" spans="1:47" s="47" customFormat="1">
      <c r="A2660" s="76"/>
      <c r="O2660" s="82"/>
      <c r="P2660" s="82"/>
      <c r="Q2660" s="82"/>
      <c r="R2660" s="82"/>
      <c r="S2660" s="82"/>
      <c r="T2660" s="82"/>
      <c r="U2660" s="82"/>
      <c r="V2660" s="82"/>
      <c r="W2660" s="82"/>
      <c r="X2660" s="82"/>
      <c r="Y2660" s="82"/>
      <c r="Z2660" s="82"/>
      <c r="AA2660" s="82"/>
      <c r="AB2660" s="82"/>
      <c r="AC2660" s="82"/>
      <c r="AD2660" s="82"/>
      <c r="AE2660" s="82"/>
      <c r="AF2660" s="82"/>
      <c r="AG2660" s="82"/>
      <c r="AH2660" s="82"/>
      <c r="AI2660" s="82"/>
      <c r="AJ2660" s="82"/>
      <c r="AK2660" s="82"/>
      <c r="AL2660" s="82"/>
      <c r="AM2660" s="82"/>
      <c r="AN2660" s="82"/>
      <c r="AO2660" s="82"/>
      <c r="AP2660" s="82"/>
      <c r="AQ2660" s="82"/>
      <c r="AR2660" s="82"/>
      <c r="AS2660" s="82"/>
      <c r="AT2660" s="82"/>
      <c r="AU2660" s="82"/>
    </row>
    <row r="2661" spans="1:47" s="47" customFormat="1">
      <c r="A2661" s="76"/>
      <c r="O2661" s="82"/>
      <c r="P2661" s="82"/>
      <c r="Q2661" s="82"/>
      <c r="R2661" s="82"/>
      <c r="S2661" s="82"/>
      <c r="T2661" s="82"/>
      <c r="U2661" s="82"/>
      <c r="V2661" s="82"/>
      <c r="W2661" s="82"/>
      <c r="X2661" s="82"/>
      <c r="Y2661" s="82"/>
      <c r="Z2661" s="82"/>
      <c r="AA2661" s="82"/>
      <c r="AB2661" s="82"/>
      <c r="AC2661" s="82"/>
      <c r="AD2661" s="82"/>
      <c r="AE2661" s="82"/>
      <c r="AF2661" s="82"/>
      <c r="AG2661" s="82"/>
      <c r="AH2661" s="82"/>
      <c r="AI2661" s="82"/>
      <c r="AJ2661" s="82"/>
      <c r="AK2661" s="82"/>
      <c r="AL2661" s="82"/>
      <c r="AM2661" s="82"/>
      <c r="AN2661" s="82"/>
      <c r="AO2661" s="82"/>
      <c r="AP2661" s="82"/>
      <c r="AQ2661" s="82"/>
      <c r="AR2661" s="82"/>
      <c r="AS2661" s="82"/>
      <c r="AT2661" s="82"/>
      <c r="AU2661" s="82"/>
    </row>
    <row r="2662" spans="1:47" s="47" customFormat="1">
      <c r="A2662" s="76"/>
      <c r="O2662" s="82"/>
      <c r="P2662" s="82"/>
      <c r="Q2662" s="82"/>
      <c r="R2662" s="82"/>
      <c r="S2662" s="82"/>
      <c r="T2662" s="82"/>
      <c r="U2662" s="82"/>
      <c r="V2662" s="82"/>
      <c r="W2662" s="82"/>
      <c r="X2662" s="82"/>
      <c r="Y2662" s="82"/>
      <c r="Z2662" s="82"/>
      <c r="AA2662" s="82"/>
      <c r="AB2662" s="82"/>
      <c r="AC2662" s="82"/>
      <c r="AD2662" s="82"/>
      <c r="AE2662" s="82"/>
      <c r="AF2662" s="82"/>
      <c r="AG2662" s="82"/>
      <c r="AH2662" s="82"/>
      <c r="AI2662" s="82"/>
      <c r="AJ2662" s="82"/>
      <c r="AK2662" s="82"/>
      <c r="AL2662" s="82"/>
      <c r="AM2662" s="82"/>
      <c r="AN2662" s="82"/>
      <c r="AO2662" s="82"/>
      <c r="AP2662" s="82"/>
      <c r="AQ2662" s="82"/>
      <c r="AR2662" s="82"/>
      <c r="AS2662" s="82"/>
      <c r="AT2662" s="82"/>
      <c r="AU2662" s="82"/>
    </row>
    <row r="2663" spans="1:47" s="47" customFormat="1">
      <c r="A2663" s="76"/>
      <c r="O2663" s="82"/>
      <c r="P2663" s="82"/>
      <c r="Q2663" s="82"/>
      <c r="R2663" s="82"/>
      <c r="S2663" s="82"/>
      <c r="T2663" s="82"/>
      <c r="U2663" s="82"/>
      <c r="V2663" s="82"/>
      <c r="W2663" s="82"/>
      <c r="X2663" s="82"/>
      <c r="Y2663" s="82"/>
      <c r="Z2663" s="82"/>
      <c r="AA2663" s="82"/>
      <c r="AB2663" s="82"/>
      <c r="AC2663" s="82"/>
      <c r="AD2663" s="82"/>
      <c r="AE2663" s="82"/>
      <c r="AF2663" s="82"/>
      <c r="AG2663" s="82"/>
      <c r="AH2663" s="82"/>
      <c r="AI2663" s="82"/>
      <c r="AJ2663" s="82"/>
      <c r="AK2663" s="82"/>
      <c r="AL2663" s="82"/>
      <c r="AM2663" s="82"/>
      <c r="AN2663" s="82"/>
      <c r="AO2663" s="82"/>
      <c r="AP2663" s="82"/>
      <c r="AQ2663" s="82"/>
      <c r="AR2663" s="82"/>
      <c r="AS2663" s="82"/>
      <c r="AT2663" s="82"/>
      <c r="AU2663" s="82"/>
    </row>
    <row r="2664" spans="1:47" s="47" customFormat="1">
      <c r="A2664" s="76"/>
      <c r="O2664" s="82"/>
      <c r="P2664" s="82"/>
      <c r="Q2664" s="82"/>
      <c r="R2664" s="82"/>
      <c r="S2664" s="82"/>
      <c r="T2664" s="82"/>
      <c r="U2664" s="82"/>
      <c r="V2664" s="82"/>
      <c r="W2664" s="82"/>
      <c r="X2664" s="82"/>
      <c r="Y2664" s="82"/>
      <c r="Z2664" s="82"/>
      <c r="AA2664" s="82"/>
      <c r="AB2664" s="82"/>
      <c r="AC2664" s="82"/>
      <c r="AD2664" s="82"/>
      <c r="AE2664" s="82"/>
      <c r="AF2664" s="82"/>
      <c r="AG2664" s="82"/>
      <c r="AH2664" s="82"/>
      <c r="AI2664" s="82"/>
      <c r="AJ2664" s="82"/>
      <c r="AK2664" s="82"/>
      <c r="AL2664" s="82"/>
      <c r="AM2664" s="82"/>
      <c r="AN2664" s="82"/>
      <c r="AO2664" s="82"/>
      <c r="AP2664" s="82"/>
      <c r="AQ2664" s="82"/>
      <c r="AR2664" s="82"/>
      <c r="AS2664" s="82"/>
      <c r="AT2664" s="82"/>
      <c r="AU2664" s="82"/>
    </row>
    <row r="2665" spans="1:47" s="47" customFormat="1">
      <c r="A2665" s="76"/>
      <c r="O2665" s="82"/>
      <c r="P2665" s="82"/>
      <c r="Q2665" s="82"/>
      <c r="R2665" s="82"/>
      <c r="S2665" s="82"/>
      <c r="T2665" s="82"/>
      <c r="U2665" s="82"/>
      <c r="V2665" s="82"/>
      <c r="W2665" s="82"/>
      <c r="X2665" s="82"/>
      <c r="Y2665" s="82"/>
      <c r="Z2665" s="82"/>
      <c r="AA2665" s="82"/>
      <c r="AB2665" s="82"/>
      <c r="AC2665" s="82"/>
      <c r="AD2665" s="82"/>
      <c r="AE2665" s="82"/>
      <c r="AF2665" s="82"/>
      <c r="AG2665" s="82"/>
      <c r="AH2665" s="82"/>
      <c r="AI2665" s="82"/>
      <c r="AJ2665" s="82"/>
      <c r="AK2665" s="82"/>
      <c r="AL2665" s="82"/>
      <c r="AM2665" s="82"/>
      <c r="AN2665" s="82"/>
      <c r="AO2665" s="82"/>
      <c r="AP2665" s="82"/>
      <c r="AQ2665" s="82"/>
      <c r="AR2665" s="82"/>
      <c r="AS2665" s="82"/>
      <c r="AT2665" s="82"/>
      <c r="AU2665" s="82"/>
    </row>
    <row r="2666" spans="1:47" s="47" customFormat="1">
      <c r="A2666" s="76"/>
      <c r="O2666" s="82"/>
      <c r="P2666" s="82"/>
      <c r="Q2666" s="82"/>
      <c r="R2666" s="82"/>
      <c r="S2666" s="82"/>
      <c r="T2666" s="82"/>
      <c r="U2666" s="82"/>
      <c r="V2666" s="82"/>
      <c r="W2666" s="82"/>
      <c r="X2666" s="82"/>
      <c r="Y2666" s="82"/>
      <c r="Z2666" s="82"/>
      <c r="AA2666" s="82"/>
      <c r="AB2666" s="82"/>
      <c r="AC2666" s="82"/>
      <c r="AD2666" s="82"/>
      <c r="AE2666" s="82"/>
      <c r="AF2666" s="82"/>
      <c r="AG2666" s="82"/>
      <c r="AH2666" s="82"/>
      <c r="AI2666" s="82"/>
      <c r="AJ2666" s="82"/>
      <c r="AK2666" s="82"/>
      <c r="AL2666" s="82"/>
      <c r="AM2666" s="82"/>
      <c r="AN2666" s="82"/>
      <c r="AO2666" s="82"/>
      <c r="AP2666" s="82"/>
      <c r="AQ2666" s="82"/>
      <c r="AR2666" s="82"/>
      <c r="AS2666" s="82"/>
      <c r="AT2666" s="82"/>
      <c r="AU2666" s="82"/>
    </row>
    <row r="2667" spans="1:47" s="47" customFormat="1">
      <c r="A2667" s="76"/>
      <c r="O2667" s="82"/>
      <c r="P2667" s="82"/>
      <c r="Q2667" s="82"/>
      <c r="R2667" s="82"/>
      <c r="S2667" s="82"/>
      <c r="T2667" s="82"/>
      <c r="U2667" s="82"/>
      <c r="V2667" s="82"/>
      <c r="W2667" s="82"/>
      <c r="X2667" s="82"/>
      <c r="Y2667" s="82"/>
      <c r="Z2667" s="82"/>
      <c r="AA2667" s="82"/>
      <c r="AB2667" s="82"/>
      <c r="AC2667" s="82"/>
      <c r="AD2667" s="82"/>
      <c r="AE2667" s="82"/>
      <c r="AF2667" s="82"/>
      <c r="AG2667" s="82"/>
      <c r="AH2667" s="82"/>
      <c r="AI2667" s="82"/>
      <c r="AJ2667" s="82"/>
      <c r="AK2667" s="82"/>
      <c r="AL2667" s="82"/>
      <c r="AM2667" s="82"/>
      <c r="AN2667" s="82"/>
      <c r="AO2667" s="82"/>
      <c r="AP2667" s="82"/>
      <c r="AQ2667" s="82"/>
      <c r="AR2667" s="82"/>
      <c r="AS2667" s="82"/>
      <c r="AT2667" s="82"/>
      <c r="AU2667" s="82"/>
    </row>
    <row r="2668" spans="1:47" s="47" customFormat="1">
      <c r="A2668" s="76"/>
      <c r="O2668" s="82"/>
      <c r="P2668" s="82"/>
      <c r="Q2668" s="82"/>
      <c r="R2668" s="82"/>
      <c r="S2668" s="82"/>
      <c r="T2668" s="82"/>
      <c r="U2668" s="82"/>
      <c r="V2668" s="82"/>
      <c r="W2668" s="82"/>
      <c r="X2668" s="82"/>
      <c r="Y2668" s="82"/>
      <c r="Z2668" s="82"/>
      <c r="AA2668" s="82"/>
      <c r="AB2668" s="82"/>
      <c r="AC2668" s="82"/>
      <c r="AD2668" s="82"/>
      <c r="AE2668" s="82"/>
      <c r="AF2668" s="82"/>
      <c r="AG2668" s="82"/>
      <c r="AH2668" s="82"/>
      <c r="AI2668" s="82"/>
      <c r="AJ2668" s="82"/>
      <c r="AK2668" s="82"/>
      <c r="AL2668" s="82"/>
      <c r="AM2668" s="82"/>
      <c r="AN2668" s="82"/>
      <c r="AO2668" s="82"/>
      <c r="AP2668" s="82"/>
      <c r="AQ2668" s="82"/>
      <c r="AR2668" s="82"/>
      <c r="AS2668" s="82"/>
      <c r="AT2668" s="82"/>
      <c r="AU2668" s="82"/>
    </row>
    <row r="2669" spans="1:47" s="47" customFormat="1">
      <c r="A2669" s="76"/>
      <c r="O2669" s="82"/>
      <c r="P2669" s="82"/>
      <c r="Q2669" s="82"/>
      <c r="R2669" s="82"/>
      <c r="S2669" s="82"/>
      <c r="T2669" s="82"/>
      <c r="U2669" s="82"/>
      <c r="V2669" s="82"/>
      <c r="W2669" s="82"/>
      <c r="X2669" s="82"/>
      <c r="Y2669" s="82"/>
      <c r="Z2669" s="82"/>
      <c r="AA2669" s="82"/>
      <c r="AB2669" s="82"/>
      <c r="AC2669" s="82"/>
      <c r="AD2669" s="82"/>
      <c r="AE2669" s="82"/>
      <c r="AF2669" s="82"/>
      <c r="AG2669" s="82"/>
      <c r="AH2669" s="82"/>
      <c r="AI2669" s="82"/>
      <c r="AJ2669" s="82"/>
      <c r="AK2669" s="82"/>
      <c r="AL2669" s="82"/>
      <c r="AM2669" s="82"/>
      <c r="AN2669" s="82"/>
      <c r="AO2669" s="82"/>
      <c r="AP2669" s="82"/>
      <c r="AQ2669" s="82"/>
      <c r="AR2669" s="82"/>
      <c r="AS2669" s="82"/>
      <c r="AT2669" s="82"/>
      <c r="AU2669" s="82"/>
    </row>
    <row r="2670" spans="1:47" s="47" customFormat="1">
      <c r="A2670" s="76"/>
      <c r="O2670" s="82"/>
      <c r="P2670" s="82"/>
      <c r="Q2670" s="82"/>
      <c r="R2670" s="82"/>
      <c r="S2670" s="82"/>
      <c r="T2670" s="82"/>
      <c r="U2670" s="82"/>
      <c r="V2670" s="82"/>
      <c r="W2670" s="82"/>
      <c r="X2670" s="82"/>
      <c r="Y2670" s="82"/>
      <c r="Z2670" s="82"/>
      <c r="AA2670" s="82"/>
      <c r="AB2670" s="82"/>
      <c r="AC2670" s="82"/>
      <c r="AD2670" s="82"/>
      <c r="AE2670" s="82"/>
      <c r="AF2670" s="82"/>
      <c r="AG2670" s="82"/>
      <c r="AH2670" s="82"/>
      <c r="AI2670" s="82"/>
      <c r="AJ2670" s="82"/>
      <c r="AK2670" s="82"/>
      <c r="AL2670" s="82"/>
      <c r="AM2670" s="82"/>
      <c r="AN2670" s="82"/>
      <c r="AO2670" s="82"/>
      <c r="AP2670" s="82"/>
      <c r="AQ2670" s="82"/>
      <c r="AR2670" s="82"/>
      <c r="AS2670" s="82"/>
      <c r="AT2670" s="82"/>
      <c r="AU2670" s="82"/>
    </row>
    <row r="2671" spans="1:47" s="47" customFormat="1">
      <c r="A2671" s="76"/>
      <c r="O2671" s="82"/>
      <c r="P2671" s="82"/>
      <c r="Q2671" s="82"/>
      <c r="R2671" s="82"/>
      <c r="S2671" s="82"/>
      <c r="T2671" s="82"/>
      <c r="U2671" s="82"/>
      <c r="V2671" s="82"/>
      <c r="W2671" s="82"/>
      <c r="X2671" s="82"/>
      <c r="Y2671" s="82"/>
      <c r="Z2671" s="82"/>
      <c r="AA2671" s="82"/>
      <c r="AB2671" s="82"/>
      <c r="AC2671" s="82"/>
      <c r="AD2671" s="82"/>
      <c r="AE2671" s="82"/>
      <c r="AF2671" s="82"/>
      <c r="AG2671" s="82"/>
      <c r="AH2671" s="82"/>
      <c r="AI2671" s="82"/>
      <c r="AJ2671" s="82"/>
      <c r="AK2671" s="82"/>
      <c r="AL2671" s="82"/>
      <c r="AM2671" s="82"/>
      <c r="AN2671" s="82"/>
      <c r="AO2671" s="82"/>
      <c r="AP2671" s="82"/>
      <c r="AQ2671" s="82"/>
      <c r="AR2671" s="82"/>
      <c r="AS2671" s="82"/>
      <c r="AT2671" s="82"/>
      <c r="AU2671" s="82"/>
    </row>
    <row r="2672" spans="1:47" s="47" customFormat="1">
      <c r="A2672" s="76"/>
      <c r="O2672" s="82"/>
      <c r="P2672" s="82"/>
      <c r="Q2672" s="82"/>
      <c r="R2672" s="82"/>
      <c r="S2672" s="82"/>
      <c r="T2672" s="82"/>
      <c r="U2672" s="82"/>
      <c r="V2672" s="82"/>
      <c r="W2672" s="82"/>
      <c r="X2672" s="82"/>
      <c r="Y2672" s="82"/>
      <c r="Z2672" s="82"/>
      <c r="AA2672" s="82"/>
      <c r="AB2672" s="82"/>
      <c r="AC2672" s="82"/>
      <c r="AD2672" s="82"/>
      <c r="AE2672" s="82"/>
      <c r="AF2672" s="82"/>
      <c r="AG2672" s="82"/>
      <c r="AH2672" s="82"/>
      <c r="AI2672" s="82"/>
      <c r="AJ2672" s="82"/>
      <c r="AK2672" s="82"/>
      <c r="AL2672" s="82"/>
      <c r="AM2672" s="82"/>
      <c r="AN2672" s="82"/>
      <c r="AO2672" s="82"/>
      <c r="AP2672" s="82"/>
      <c r="AQ2672" s="82"/>
      <c r="AR2672" s="82"/>
      <c r="AS2672" s="82"/>
      <c r="AT2672" s="82"/>
      <c r="AU2672" s="82"/>
    </row>
    <row r="2673" spans="1:47" s="47" customFormat="1">
      <c r="A2673" s="76"/>
      <c r="O2673" s="82"/>
      <c r="P2673" s="82"/>
      <c r="Q2673" s="82"/>
      <c r="R2673" s="82"/>
      <c r="S2673" s="82"/>
      <c r="T2673" s="82"/>
      <c r="U2673" s="82"/>
      <c r="V2673" s="82"/>
      <c r="W2673" s="82"/>
      <c r="X2673" s="82"/>
      <c r="Y2673" s="82"/>
      <c r="Z2673" s="82"/>
      <c r="AA2673" s="82"/>
      <c r="AB2673" s="82"/>
      <c r="AC2673" s="82"/>
      <c r="AD2673" s="82"/>
      <c r="AE2673" s="82"/>
      <c r="AF2673" s="82"/>
      <c r="AG2673" s="82"/>
      <c r="AH2673" s="82"/>
      <c r="AI2673" s="82"/>
      <c r="AJ2673" s="82"/>
      <c r="AK2673" s="82"/>
      <c r="AL2673" s="82"/>
      <c r="AM2673" s="82"/>
      <c r="AN2673" s="82"/>
      <c r="AO2673" s="82"/>
      <c r="AP2673" s="82"/>
      <c r="AQ2673" s="82"/>
      <c r="AR2673" s="82"/>
      <c r="AS2673" s="82"/>
      <c r="AT2673" s="82"/>
      <c r="AU2673" s="82"/>
    </row>
    <row r="2674" spans="1:47" s="47" customFormat="1">
      <c r="A2674" s="76"/>
      <c r="O2674" s="82"/>
      <c r="P2674" s="82"/>
      <c r="Q2674" s="82"/>
      <c r="R2674" s="82"/>
      <c r="S2674" s="82"/>
      <c r="T2674" s="82"/>
      <c r="U2674" s="82"/>
      <c r="V2674" s="82"/>
      <c r="W2674" s="82"/>
      <c r="X2674" s="82"/>
      <c r="Y2674" s="82"/>
      <c r="Z2674" s="82"/>
      <c r="AA2674" s="82"/>
      <c r="AB2674" s="82"/>
      <c r="AC2674" s="82"/>
      <c r="AD2674" s="82"/>
      <c r="AE2674" s="82"/>
      <c r="AF2674" s="82"/>
      <c r="AG2674" s="82"/>
      <c r="AH2674" s="82"/>
      <c r="AI2674" s="82"/>
      <c r="AJ2674" s="82"/>
      <c r="AK2674" s="82"/>
      <c r="AL2674" s="82"/>
      <c r="AM2674" s="82"/>
      <c r="AN2674" s="82"/>
      <c r="AO2674" s="82"/>
      <c r="AP2674" s="82"/>
      <c r="AQ2674" s="82"/>
      <c r="AR2674" s="82"/>
      <c r="AS2674" s="82"/>
      <c r="AT2674" s="82"/>
      <c r="AU2674" s="82"/>
    </row>
    <row r="2675" spans="1:47" s="47" customFormat="1">
      <c r="A2675" s="76"/>
      <c r="O2675" s="82"/>
      <c r="P2675" s="82"/>
      <c r="Q2675" s="82"/>
      <c r="R2675" s="82"/>
      <c r="S2675" s="82"/>
      <c r="T2675" s="82"/>
      <c r="U2675" s="82"/>
      <c r="V2675" s="82"/>
      <c r="W2675" s="82"/>
      <c r="X2675" s="82"/>
      <c r="Y2675" s="82"/>
      <c r="Z2675" s="82"/>
      <c r="AA2675" s="82"/>
      <c r="AB2675" s="82"/>
      <c r="AC2675" s="82"/>
      <c r="AD2675" s="82"/>
      <c r="AE2675" s="82"/>
      <c r="AF2675" s="82"/>
      <c r="AG2675" s="82"/>
      <c r="AH2675" s="82"/>
      <c r="AI2675" s="82"/>
      <c r="AJ2675" s="82"/>
      <c r="AK2675" s="82"/>
      <c r="AL2675" s="82"/>
      <c r="AM2675" s="82"/>
      <c r="AN2675" s="82"/>
      <c r="AO2675" s="82"/>
      <c r="AP2675" s="82"/>
      <c r="AQ2675" s="82"/>
      <c r="AR2675" s="82"/>
      <c r="AS2675" s="82"/>
      <c r="AT2675" s="82"/>
      <c r="AU2675" s="82"/>
    </row>
    <row r="2676" spans="1:47" s="47" customFormat="1">
      <c r="A2676" s="76"/>
      <c r="O2676" s="82"/>
      <c r="P2676" s="82"/>
      <c r="Q2676" s="82"/>
      <c r="R2676" s="82"/>
      <c r="S2676" s="82"/>
      <c r="T2676" s="82"/>
      <c r="U2676" s="82"/>
      <c r="V2676" s="82"/>
      <c r="W2676" s="82"/>
      <c r="X2676" s="82"/>
      <c r="Y2676" s="82"/>
      <c r="Z2676" s="82"/>
      <c r="AA2676" s="82"/>
      <c r="AB2676" s="82"/>
      <c r="AC2676" s="82"/>
      <c r="AD2676" s="82"/>
      <c r="AE2676" s="82"/>
      <c r="AF2676" s="82"/>
      <c r="AG2676" s="82"/>
      <c r="AH2676" s="82"/>
      <c r="AI2676" s="82"/>
      <c r="AJ2676" s="82"/>
      <c r="AK2676" s="82"/>
      <c r="AL2676" s="82"/>
      <c r="AM2676" s="82"/>
      <c r="AN2676" s="82"/>
      <c r="AO2676" s="82"/>
      <c r="AP2676" s="82"/>
      <c r="AQ2676" s="82"/>
      <c r="AR2676" s="82"/>
      <c r="AS2676" s="82"/>
      <c r="AT2676" s="82"/>
      <c r="AU2676" s="82"/>
    </row>
    <row r="2677" spans="1:47" s="47" customFormat="1">
      <c r="A2677" s="76"/>
      <c r="O2677" s="82"/>
      <c r="P2677" s="82"/>
      <c r="Q2677" s="82"/>
      <c r="R2677" s="82"/>
      <c r="S2677" s="82"/>
      <c r="T2677" s="82"/>
      <c r="U2677" s="82"/>
      <c r="V2677" s="82"/>
      <c r="W2677" s="82"/>
      <c r="X2677" s="82"/>
      <c r="Y2677" s="82"/>
      <c r="Z2677" s="82"/>
      <c r="AA2677" s="82"/>
      <c r="AB2677" s="82"/>
      <c r="AC2677" s="82"/>
      <c r="AD2677" s="82"/>
      <c r="AE2677" s="82"/>
      <c r="AF2677" s="82"/>
      <c r="AG2677" s="82"/>
      <c r="AH2677" s="82"/>
      <c r="AI2677" s="82"/>
      <c r="AJ2677" s="82"/>
      <c r="AK2677" s="82"/>
      <c r="AL2677" s="82"/>
      <c r="AM2677" s="82"/>
      <c r="AN2677" s="82"/>
      <c r="AO2677" s="82"/>
      <c r="AP2677" s="82"/>
      <c r="AQ2677" s="82"/>
      <c r="AR2677" s="82"/>
      <c r="AS2677" s="82"/>
      <c r="AT2677" s="82"/>
      <c r="AU2677" s="82"/>
    </row>
    <row r="2678" spans="1:47" s="47" customFormat="1">
      <c r="A2678" s="76"/>
      <c r="O2678" s="82"/>
      <c r="P2678" s="82"/>
      <c r="Q2678" s="82"/>
      <c r="R2678" s="82"/>
      <c r="S2678" s="82"/>
      <c r="T2678" s="82"/>
      <c r="U2678" s="82"/>
      <c r="V2678" s="82"/>
      <c r="W2678" s="82"/>
      <c r="X2678" s="82"/>
      <c r="Y2678" s="82"/>
      <c r="Z2678" s="82"/>
      <c r="AA2678" s="82"/>
      <c r="AB2678" s="82"/>
      <c r="AC2678" s="82"/>
      <c r="AD2678" s="82"/>
      <c r="AE2678" s="82"/>
      <c r="AF2678" s="82"/>
      <c r="AG2678" s="82"/>
      <c r="AH2678" s="82"/>
      <c r="AI2678" s="82"/>
      <c r="AJ2678" s="82"/>
      <c r="AK2678" s="82"/>
      <c r="AL2678" s="82"/>
      <c r="AM2678" s="82"/>
      <c r="AN2678" s="82"/>
      <c r="AO2678" s="82"/>
      <c r="AP2678" s="82"/>
      <c r="AQ2678" s="82"/>
      <c r="AR2678" s="82"/>
      <c r="AS2678" s="82"/>
      <c r="AT2678" s="82"/>
      <c r="AU2678" s="82"/>
    </row>
    <row r="2679" spans="1:47" s="47" customFormat="1">
      <c r="A2679" s="76"/>
      <c r="O2679" s="82"/>
      <c r="P2679" s="82"/>
      <c r="Q2679" s="82"/>
      <c r="R2679" s="82"/>
      <c r="S2679" s="82"/>
      <c r="T2679" s="82"/>
      <c r="U2679" s="82"/>
      <c r="V2679" s="82"/>
      <c r="W2679" s="82"/>
      <c r="X2679" s="82"/>
      <c r="Y2679" s="82"/>
      <c r="Z2679" s="82"/>
      <c r="AA2679" s="82"/>
      <c r="AB2679" s="82"/>
      <c r="AC2679" s="82"/>
      <c r="AD2679" s="82"/>
      <c r="AE2679" s="82"/>
      <c r="AF2679" s="82"/>
      <c r="AG2679" s="82"/>
      <c r="AH2679" s="82"/>
      <c r="AI2679" s="82"/>
      <c r="AJ2679" s="82"/>
      <c r="AK2679" s="82"/>
      <c r="AL2679" s="82"/>
      <c r="AM2679" s="82"/>
      <c r="AN2679" s="82"/>
      <c r="AO2679" s="82"/>
      <c r="AP2679" s="82"/>
      <c r="AQ2679" s="82"/>
      <c r="AR2679" s="82"/>
      <c r="AS2679" s="82"/>
      <c r="AT2679" s="82"/>
      <c r="AU2679" s="82"/>
    </row>
    <row r="2680" spans="1:47" s="47" customFormat="1">
      <c r="A2680" s="76"/>
      <c r="O2680" s="82"/>
      <c r="P2680" s="82"/>
      <c r="Q2680" s="82"/>
      <c r="R2680" s="82"/>
      <c r="S2680" s="82"/>
      <c r="T2680" s="82"/>
      <c r="U2680" s="82"/>
      <c r="V2680" s="82"/>
      <c r="W2680" s="82"/>
      <c r="X2680" s="82"/>
      <c r="Y2680" s="82"/>
      <c r="Z2680" s="82"/>
      <c r="AA2680" s="82"/>
      <c r="AB2680" s="82"/>
      <c r="AC2680" s="82"/>
      <c r="AD2680" s="82"/>
      <c r="AE2680" s="82"/>
      <c r="AF2680" s="82"/>
      <c r="AG2680" s="82"/>
      <c r="AH2680" s="82"/>
      <c r="AI2680" s="82"/>
      <c r="AJ2680" s="82"/>
      <c r="AK2680" s="82"/>
      <c r="AL2680" s="82"/>
      <c r="AM2680" s="82"/>
      <c r="AN2680" s="82"/>
      <c r="AO2680" s="82"/>
      <c r="AP2680" s="82"/>
      <c r="AQ2680" s="82"/>
      <c r="AR2680" s="82"/>
      <c r="AS2680" s="82"/>
      <c r="AT2680" s="82"/>
      <c r="AU2680" s="82"/>
    </row>
    <row r="2681" spans="1:47" s="47" customFormat="1">
      <c r="A2681" s="76"/>
      <c r="O2681" s="82"/>
      <c r="P2681" s="82"/>
      <c r="Q2681" s="82"/>
      <c r="R2681" s="82"/>
      <c r="S2681" s="82"/>
      <c r="T2681" s="82"/>
      <c r="U2681" s="82"/>
      <c r="V2681" s="82"/>
      <c r="W2681" s="82"/>
      <c r="X2681" s="82"/>
      <c r="Y2681" s="82"/>
      <c r="Z2681" s="82"/>
      <c r="AA2681" s="82"/>
      <c r="AB2681" s="82"/>
      <c r="AC2681" s="82"/>
      <c r="AD2681" s="82"/>
      <c r="AE2681" s="82"/>
      <c r="AF2681" s="82"/>
      <c r="AG2681" s="82"/>
      <c r="AH2681" s="82"/>
      <c r="AI2681" s="82"/>
      <c r="AJ2681" s="82"/>
      <c r="AK2681" s="82"/>
      <c r="AL2681" s="82"/>
      <c r="AM2681" s="82"/>
      <c r="AN2681" s="82"/>
      <c r="AO2681" s="82"/>
      <c r="AP2681" s="82"/>
      <c r="AQ2681" s="82"/>
      <c r="AR2681" s="82"/>
      <c r="AS2681" s="82"/>
      <c r="AT2681" s="82"/>
      <c r="AU2681" s="82"/>
    </row>
    <row r="2682" spans="1:47" s="47" customFormat="1">
      <c r="A2682" s="76"/>
      <c r="O2682" s="82"/>
      <c r="P2682" s="82"/>
      <c r="Q2682" s="82"/>
      <c r="R2682" s="82"/>
      <c r="S2682" s="82"/>
      <c r="T2682" s="82"/>
      <c r="U2682" s="82"/>
      <c r="V2682" s="82"/>
      <c r="W2682" s="82"/>
      <c r="X2682" s="82"/>
      <c r="Y2682" s="82"/>
      <c r="Z2682" s="82"/>
      <c r="AA2682" s="82"/>
      <c r="AB2682" s="82"/>
      <c r="AC2682" s="82"/>
      <c r="AD2682" s="82"/>
      <c r="AE2682" s="82"/>
      <c r="AF2682" s="82"/>
      <c r="AG2682" s="82"/>
      <c r="AH2682" s="82"/>
      <c r="AI2682" s="82"/>
      <c r="AJ2682" s="82"/>
      <c r="AK2682" s="82"/>
      <c r="AL2682" s="82"/>
      <c r="AM2682" s="82"/>
      <c r="AN2682" s="82"/>
      <c r="AO2682" s="82"/>
      <c r="AP2682" s="82"/>
      <c r="AQ2682" s="82"/>
      <c r="AR2682" s="82"/>
      <c r="AS2682" s="82"/>
      <c r="AT2682" s="82"/>
      <c r="AU2682" s="82"/>
    </row>
    <row r="2683" spans="1:47" s="47" customFormat="1">
      <c r="A2683" s="76"/>
      <c r="O2683" s="82"/>
      <c r="P2683" s="82"/>
      <c r="Q2683" s="82"/>
      <c r="R2683" s="82"/>
      <c r="S2683" s="82"/>
      <c r="T2683" s="82"/>
      <c r="U2683" s="82"/>
      <c r="V2683" s="82"/>
      <c r="W2683" s="82"/>
      <c r="X2683" s="82"/>
      <c r="Y2683" s="82"/>
      <c r="Z2683" s="82"/>
      <c r="AA2683" s="82"/>
      <c r="AB2683" s="82"/>
      <c r="AC2683" s="82"/>
      <c r="AD2683" s="82"/>
      <c r="AE2683" s="82"/>
      <c r="AF2683" s="82"/>
      <c r="AG2683" s="82"/>
      <c r="AH2683" s="82"/>
      <c r="AI2683" s="82"/>
      <c r="AJ2683" s="82"/>
      <c r="AK2683" s="82"/>
      <c r="AL2683" s="82"/>
      <c r="AM2683" s="82"/>
      <c r="AN2683" s="82"/>
      <c r="AO2683" s="82"/>
      <c r="AP2683" s="82"/>
      <c r="AQ2683" s="82"/>
      <c r="AR2683" s="82"/>
      <c r="AS2683" s="82"/>
      <c r="AT2683" s="82"/>
      <c r="AU2683" s="82"/>
    </row>
    <row r="2684" spans="1:47" s="47" customFormat="1">
      <c r="A2684" s="76"/>
      <c r="O2684" s="82"/>
      <c r="P2684" s="82"/>
      <c r="Q2684" s="82"/>
      <c r="R2684" s="82"/>
      <c r="S2684" s="82"/>
      <c r="T2684" s="82"/>
      <c r="U2684" s="82"/>
      <c r="V2684" s="82"/>
      <c r="W2684" s="82"/>
      <c r="X2684" s="82"/>
      <c r="Y2684" s="82"/>
      <c r="Z2684" s="82"/>
      <c r="AA2684" s="82"/>
      <c r="AB2684" s="82"/>
      <c r="AC2684" s="82"/>
      <c r="AD2684" s="82"/>
      <c r="AE2684" s="82"/>
      <c r="AF2684" s="82"/>
      <c r="AG2684" s="82"/>
      <c r="AH2684" s="82"/>
      <c r="AI2684" s="82"/>
      <c r="AJ2684" s="82"/>
      <c r="AK2684" s="82"/>
      <c r="AL2684" s="82"/>
      <c r="AM2684" s="82"/>
      <c r="AN2684" s="82"/>
      <c r="AO2684" s="82"/>
      <c r="AP2684" s="82"/>
      <c r="AQ2684" s="82"/>
      <c r="AR2684" s="82"/>
      <c r="AS2684" s="82"/>
      <c r="AT2684" s="82"/>
      <c r="AU2684" s="82"/>
    </row>
    <row r="2685" spans="1:47" s="47" customFormat="1">
      <c r="A2685" s="76"/>
      <c r="O2685" s="82"/>
      <c r="P2685" s="82"/>
      <c r="Q2685" s="82"/>
      <c r="R2685" s="82"/>
      <c r="S2685" s="82"/>
      <c r="T2685" s="82"/>
      <c r="U2685" s="82"/>
      <c r="V2685" s="82"/>
      <c r="W2685" s="82"/>
      <c r="X2685" s="82"/>
      <c r="Y2685" s="82"/>
      <c r="Z2685" s="82"/>
      <c r="AA2685" s="82"/>
      <c r="AB2685" s="82"/>
      <c r="AC2685" s="82"/>
      <c r="AD2685" s="82"/>
      <c r="AE2685" s="82"/>
      <c r="AF2685" s="82"/>
      <c r="AG2685" s="82"/>
      <c r="AH2685" s="82"/>
      <c r="AI2685" s="82"/>
      <c r="AJ2685" s="82"/>
      <c r="AK2685" s="82"/>
      <c r="AL2685" s="82"/>
      <c r="AM2685" s="82"/>
      <c r="AN2685" s="82"/>
      <c r="AO2685" s="82"/>
      <c r="AP2685" s="82"/>
      <c r="AQ2685" s="82"/>
      <c r="AR2685" s="82"/>
      <c r="AS2685" s="82"/>
      <c r="AT2685" s="82"/>
      <c r="AU2685" s="82"/>
    </row>
    <row r="2686" spans="1:47" s="47" customFormat="1">
      <c r="A2686" s="76"/>
      <c r="O2686" s="82"/>
      <c r="P2686" s="82"/>
      <c r="Q2686" s="82"/>
      <c r="R2686" s="82"/>
      <c r="S2686" s="82"/>
      <c r="T2686" s="82"/>
      <c r="U2686" s="82"/>
      <c r="V2686" s="82"/>
      <c r="W2686" s="82"/>
      <c r="X2686" s="82"/>
      <c r="Y2686" s="82"/>
      <c r="Z2686" s="82"/>
      <c r="AA2686" s="82"/>
      <c r="AB2686" s="82"/>
      <c r="AC2686" s="82"/>
      <c r="AD2686" s="82"/>
      <c r="AE2686" s="82"/>
      <c r="AF2686" s="82"/>
      <c r="AG2686" s="82"/>
      <c r="AH2686" s="82"/>
      <c r="AI2686" s="82"/>
      <c r="AJ2686" s="82"/>
      <c r="AK2686" s="82"/>
      <c r="AL2686" s="82"/>
      <c r="AM2686" s="82"/>
      <c r="AN2686" s="82"/>
      <c r="AO2686" s="82"/>
      <c r="AP2686" s="82"/>
      <c r="AQ2686" s="82"/>
      <c r="AR2686" s="82"/>
      <c r="AS2686" s="82"/>
      <c r="AT2686" s="82"/>
      <c r="AU2686" s="82"/>
    </row>
    <row r="2687" spans="1:47" s="47" customFormat="1">
      <c r="A2687" s="76"/>
      <c r="O2687" s="82"/>
      <c r="P2687" s="82"/>
      <c r="Q2687" s="82"/>
      <c r="R2687" s="82"/>
      <c r="S2687" s="82"/>
      <c r="T2687" s="82"/>
      <c r="U2687" s="82"/>
      <c r="V2687" s="82"/>
      <c r="W2687" s="82"/>
      <c r="X2687" s="82"/>
      <c r="Y2687" s="82"/>
      <c r="Z2687" s="82"/>
      <c r="AA2687" s="82"/>
      <c r="AB2687" s="82"/>
      <c r="AC2687" s="82"/>
      <c r="AD2687" s="82"/>
      <c r="AE2687" s="82"/>
      <c r="AF2687" s="82"/>
      <c r="AG2687" s="82"/>
      <c r="AH2687" s="82"/>
      <c r="AI2687" s="82"/>
      <c r="AJ2687" s="82"/>
      <c r="AK2687" s="82"/>
      <c r="AL2687" s="82"/>
      <c r="AM2687" s="82"/>
      <c r="AN2687" s="82"/>
      <c r="AO2687" s="82"/>
      <c r="AP2687" s="82"/>
      <c r="AQ2687" s="82"/>
      <c r="AR2687" s="82"/>
      <c r="AS2687" s="82"/>
      <c r="AT2687" s="82"/>
      <c r="AU2687" s="82"/>
    </row>
    <row r="2688" spans="1:47" s="47" customFormat="1">
      <c r="A2688" s="76"/>
      <c r="O2688" s="82"/>
      <c r="P2688" s="82"/>
      <c r="Q2688" s="82"/>
      <c r="R2688" s="82"/>
      <c r="S2688" s="82"/>
      <c r="T2688" s="82"/>
      <c r="U2688" s="82"/>
      <c r="V2688" s="82"/>
      <c r="W2688" s="82"/>
      <c r="X2688" s="82"/>
      <c r="Y2688" s="82"/>
      <c r="Z2688" s="82"/>
      <c r="AA2688" s="82"/>
      <c r="AB2688" s="82"/>
      <c r="AC2688" s="82"/>
      <c r="AD2688" s="82"/>
      <c r="AE2688" s="82"/>
      <c r="AF2688" s="82"/>
      <c r="AG2688" s="82"/>
      <c r="AH2688" s="82"/>
      <c r="AI2688" s="82"/>
      <c r="AJ2688" s="82"/>
      <c r="AK2688" s="82"/>
      <c r="AL2688" s="82"/>
      <c r="AM2688" s="82"/>
      <c r="AN2688" s="82"/>
      <c r="AO2688" s="82"/>
      <c r="AP2688" s="82"/>
      <c r="AQ2688" s="82"/>
      <c r="AR2688" s="82"/>
      <c r="AS2688" s="82"/>
      <c r="AT2688" s="82"/>
      <c r="AU2688" s="82"/>
    </row>
    <row r="2689" spans="1:47" s="47" customFormat="1">
      <c r="A2689" s="76"/>
      <c r="O2689" s="82"/>
      <c r="P2689" s="82"/>
      <c r="Q2689" s="82"/>
      <c r="R2689" s="82"/>
      <c r="S2689" s="82"/>
      <c r="T2689" s="82"/>
      <c r="U2689" s="82"/>
      <c r="V2689" s="82"/>
      <c r="W2689" s="82"/>
      <c r="X2689" s="82"/>
      <c r="Y2689" s="82"/>
      <c r="Z2689" s="82"/>
      <c r="AA2689" s="82"/>
      <c r="AB2689" s="82"/>
      <c r="AC2689" s="82"/>
      <c r="AD2689" s="82"/>
      <c r="AE2689" s="82"/>
      <c r="AF2689" s="82"/>
      <c r="AG2689" s="82"/>
      <c r="AH2689" s="82"/>
      <c r="AI2689" s="82"/>
      <c r="AJ2689" s="82"/>
      <c r="AK2689" s="82"/>
      <c r="AL2689" s="82"/>
      <c r="AM2689" s="82"/>
      <c r="AN2689" s="82"/>
      <c r="AO2689" s="82"/>
      <c r="AP2689" s="82"/>
      <c r="AQ2689" s="82"/>
      <c r="AR2689" s="82"/>
      <c r="AS2689" s="82"/>
      <c r="AT2689" s="82"/>
      <c r="AU2689" s="82"/>
    </row>
    <row r="2690" spans="1:47" s="47" customFormat="1">
      <c r="A2690" s="76"/>
      <c r="O2690" s="82"/>
      <c r="P2690" s="82"/>
      <c r="Q2690" s="82"/>
      <c r="R2690" s="82"/>
      <c r="S2690" s="82"/>
      <c r="T2690" s="82"/>
      <c r="U2690" s="82"/>
      <c r="V2690" s="82"/>
      <c r="W2690" s="82"/>
      <c r="X2690" s="82"/>
      <c r="Y2690" s="82"/>
      <c r="Z2690" s="82"/>
      <c r="AA2690" s="82"/>
      <c r="AB2690" s="82"/>
      <c r="AC2690" s="82"/>
      <c r="AD2690" s="82"/>
      <c r="AE2690" s="82"/>
      <c r="AF2690" s="82"/>
      <c r="AG2690" s="82"/>
      <c r="AH2690" s="82"/>
      <c r="AI2690" s="82"/>
      <c r="AJ2690" s="82"/>
      <c r="AK2690" s="82"/>
      <c r="AL2690" s="82"/>
      <c r="AM2690" s="82"/>
      <c r="AN2690" s="82"/>
      <c r="AO2690" s="82"/>
      <c r="AP2690" s="82"/>
      <c r="AQ2690" s="82"/>
      <c r="AR2690" s="82"/>
      <c r="AS2690" s="82"/>
      <c r="AT2690" s="82"/>
      <c r="AU2690" s="82"/>
    </row>
    <row r="2691" spans="1:47" s="47" customFormat="1">
      <c r="A2691" s="76"/>
      <c r="O2691" s="82"/>
      <c r="P2691" s="82"/>
      <c r="Q2691" s="82"/>
      <c r="R2691" s="82"/>
      <c r="S2691" s="82"/>
      <c r="T2691" s="82"/>
      <c r="U2691" s="82"/>
      <c r="V2691" s="82"/>
      <c r="W2691" s="82"/>
      <c r="X2691" s="82"/>
      <c r="Y2691" s="82"/>
      <c r="Z2691" s="82"/>
      <c r="AA2691" s="82"/>
      <c r="AB2691" s="82"/>
      <c r="AC2691" s="82"/>
      <c r="AD2691" s="82"/>
      <c r="AE2691" s="82"/>
      <c r="AF2691" s="82"/>
      <c r="AG2691" s="82"/>
      <c r="AH2691" s="82"/>
      <c r="AI2691" s="82"/>
      <c r="AJ2691" s="82"/>
      <c r="AK2691" s="82"/>
      <c r="AL2691" s="82"/>
      <c r="AM2691" s="82"/>
      <c r="AN2691" s="82"/>
      <c r="AO2691" s="82"/>
      <c r="AP2691" s="82"/>
      <c r="AQ2691" s="82"/>
      <c r="AR2691" s="82"/>
      <c r="AS2691" s="82"/>
      <c r="AT2691" s="82"/>
      <c r="AU2691" s="82"/>
    </row>
    <row r="2692" spans="1:47" s="47" customFormat="1">
      <c r="A2692" s="76"/>
      <c r="O2692" s="82"/>
      <c r="P2692" s="82"/>
      <c r="Q2692" s="82"/>
      <c r="R2692" s="82"/>
      <c r="S2692" s="82"/>
      <c r="T2692" s="82"/>
      <c r="U2692" s="82"/>
      <c r="V2692" s="82"/>
      <c r="W2692" s="82"/>
      <c r="X2692" s="82"/>
      <c r="Y2692" s="82"/>
      <c r="Z2692" s="82"/>
      <c r="AA2692" s="82"/>
      <c r="AB2692" s="82"/>
      <c r="AC2692" s="82"/>
      <c r="AD2692" s="82"/>
      <c r="AE2692" s="82"/>
      <c r="AF2692" s="82"/>
      <c r="AG2692" s="82"/>
      <c r="AH2692" s="82"/>
      <c r="AI2692" s="82"/>
      <c r="AJ2692" s="82"/>
      <c r="AK2692" s="82"/>
      <c r="AL2692" s="82"/>
      <c r="AM2692" s="82"/>
      <c r="AN2692" s="82"/>
      <c r="AO2692" s="82"/>
      <c r="AP2692" s="82"/>
      <c r="AQ2692" s="82"/>
      <c r="AR2692" s="82"/>
      <c r="AS2692" s="82"/>
      <c r="AT2692" s="82"/>
      <c r="AU2692" s="82"/>
    </row>
    <row r="2693" spans="1:47" s="47" customFormat="1">
      <c r="A2693" s="76"/>
      <c r="O2693" s="82"/>
      <c r="P2693" s="82"/>
      <c r="Q2693" s="82"/>
      <c r="R2693" s="82"/>
      <c r="S2693" s="82"/>
      <c r="T2693" s="82"/>
      <c r="U2693" s="82"/>
      <c r="V2693" s="82"/>
      <c r="W2693" s="82"/>
      <c r="X2693" s="82"/>
      <c r="Y2693" s="82"/>
      <c r="Z2693" s="82"/>
      <c r="AA2693" s="82"/>
      <c r="AB2693" s="82"/>
      <c r="AC2693" s="82"/>
      <c r="AD2693" s="82"/>
      <c r="AE2693" s="82"/>
      <c r="AF2693" s="82"/>
      <c r="AG2693" s="82"/>
      <c r="AH2693" s="82"/>
      <c r="AI2693" s="82"/>
      <c r="AJ2693" s="82"/>
      <c r="AK2693" s="82"/>
      <c r="AL2693" s="82"/>
      <c r="AM2693" s="82"/>
      <c r="AN2693" s="82"/>
      <c r="AO2693" s="82"/>
      <c r="AP2693" s="82"/>
      <c r="AQ2693" s="82"/>
      <c r="AR2693" s="82"/>
      <c r="AS2693" s="82"/>
      <c r="AT2693" s="82"/>
      <c r="AU2693" s="82"/>
    </row>
    <row r="2694" spans="1:47" s="47" customFormat="1">
      <c r="A2694" s="76"/>
      <c r="O2694" s="82"/>
      <c r="P2694" s="82"/>
      <c r="Q2694" s="82"/>
      <c r="R2694" s="82"/>
      <c r="S2694" s="82"/>
      <c r="T2694" s="82"/>
      <c r="U2694" s="82"/>
      <c r="V2694" s="82"/>
      <c r="W2694" s="82"/>
      <c r="X2694" s="82"/>
      <c r="Y2694" s="82"/>
      <c r="Z2694" s="82"/>
      <c r="AA2694" s="82"/>
      <c r="AB2694" s="82"/>
      <c r="AC2694" s="82"/>
      <c r="AD2694" s="82"/>
      <c r="AE2694" s="82"/>
      <c r="AF2694" s="82"/>
      <c r="AG2694" s="82"/>
      <c r="AH2694" s="82"/>
      <c r="AI2694" s="82"/>
      <c r="AJ2694" s="82"/>
      <c r="AK2694" s="82"/>
      <c r="AL2694" s="82"/>
      <c r="AM2694" s="82"/>
      <c r="AN2694" s="82"/>
      <c r="AO2694" s="82"/>
      <c r="AP2694" s="82"/>
      <c r="AQ2694" s="82"/>
      <c r="AR2694" s="82"/>
      <c r="AS2694" s="82"/>
      <c r="AT2694" s="82"/>
      <c r="AU2694" s="82"/>
    </row>
    <row r="2695" spans="1:47" s="47" customFormat="1">
      <c r="A2695" s="76"/>
      <c r="O2695" s="82"/>
      <c r="P2695" s="82"/>
      <c r="Q2695" s="82"/>
      <c r="R2695" s="82"/>
      <c r="S2695" s="82"/>
      <c r="T2695" s="82"/>
      <c r="U2695" s="82"/>
      <c r="V2695" s="82"/>
      <c r="W2695" s="82"/>
      <c r="X2695" s="82"/>
      <c r="Y2695" s="82"/>
      <c r="Z2695" s="82"/>
      <c r="AA2695" s="82"/>
      <c r="AB2695" s="82"/>
      <c r="AC2695" s="82"/>
      <c r="AD2695" s="82"/>
      <c r="AE2695" s="82"/>
      <c r="AF2695" s="82"/>
      <c r="AG2695" s="82"/>
      <c r="AH2695" s="82"/>
      <c r="AI2695" s="82"/>
      <c r="AJ2695" s="82"/>
      <c r="AK2695" s="82"/>
      <c r="AL2695" s="82"/>
      <c r="AM2695" s="82"/>
      <c r="AN2695" s="82"/>
      <c r="AO2695" s="82"/>
      <c r="AP2695" s="82"/>
      <c r="AQ2695" s="82"/>
      <c r="AR2695" s="82"/>
      <c r="AS2695" s="82"/>
      <c r="AT2695" s="82"/>
      <c r="AU2695" s="82"/>
    </row>
    <row r="2696" spans="1:47" s="47" customFormat="1">
      <c r="A2696" s="76"/>
      <c r="O2696" s="82"/>
      <c r="P2696" s="82"/>
      <c r="Q2696" s="82"/>
      <c r="R2696" s="82"/>
      <c r="S2696" s="82"/>
      <c r="T2696" s="82"/>
      <c r="U2696" s="82"/>
      <c r="V2696" s="82"/>
      <c r="W2696" s="82"/>
      <c r="X2696" s="82"/>
      <c r="Y2696" s="82"/>
      <c r="Z2696" s="82"/>
      <c r="AA2696" s="82"/>
      <c r="AB2696" s="82"/>
      <c r="AC2696" s="82"/>
      <c r="AD2696" s="82"/>
      <c r="AE2696" s="82"/>
      <c r="AF2696" s="82"/>
      <c r="AG2696" s="82"/>
      <c r="AH2696" s="82"/>
      <c r="AI2696" s="82"/>
      <c r="AJ2696" s="82"/>
      <c r="AK2696" s="82"/>
      <c r="AL2696" s="82"/>
      <c r="AM2696" s="82"/>
      <c r="AN2696" s="82"/>
      <c r="AO2696" s="82"/>
      <c r="AP2696" s="82"/>
      <c r="AQ2696" s="82"/>
      <c r="AR2696" s="82"/>
      <c r="AS2696" s="82"/>
      <c r="AT2696" s="82"/>
      <c r="AU2696" s="82"/>
    </row>
    <row r="2697" spans="1:47" s="47" customFormat="1">
      <c r="A2697" s="76"/>
      <c r="O2697" s="82"/>
      <c r="P2697" s="82"/>
      <c r="Q2697" s="82"/>
      <c r="R2697" s="82"/>
      <c r="S2697" s="82"/>
      <c r="T2697" s="82"/>
      <c r="U2697" s="82"/>
      <c r="V2697" s="82"/>
      <c r="W2697" s="82"/>
      <c r="X2697" s="82"/>
      <c r="Y2697" s="82"/>
      <c r="Z2697" s="82"/>
      <c r="AA2697" s="82"/>
      <c r="AB2697" s="82"/>
      <c r="AC2697" s="82"/>
      <c r="AD2697" s="82"/>
      <c r="AE2697" s="82"/>
      <c r="AF2697" s="82"/>
      <c r="AG2697" s="82"/>
      <c r="AH2697" s="82"/>
      <c r="AI2697" s="82"/>
      <c r="AJ2697" s="82"/>
      <c r="AK2697" s="82"/>
      <c r="AL2697" s="82"/>
      <c r="AM2697" s="82"/>
      <c r="AN2697" s="82"/>
      <c r="AO2697" s="82"/>
      <c r="AP2697" s="82"/>
      <c r="AQ2697" s="82"/>
      <c r="AR2697" s="82"/>
      <c r="AS2697" s="82"/>
      <c r="AT2697" s="82"/>
      <c r="AU2697" s="82"/>
    </row>
    <row r="2698" spans="1:47" s="47" customFormat="1">
      <c r="A2698" s="76"/>
      <c r="O2698" s="82"/>
      <c r="P2698" s="82"/>
      <c r="Q2698" s="82"/>
      <c r="R2698" s="82"/>
      <c r="S2698" s="82"/>
      <c r="T2698" s="82"/>
      <c r="U2698" s="82"/>
      <c r="V2698" s="82"/>
      <c r="W2698" s="82"/>
      <c r="X2698" s="82"/>
      <c r="Y2698" s="82"/>
      <c r="Z2698" s="82"/>
      <c r="AA2698" s="82"/>
      <c r="AB2698" s="82"/>
      <c r="AC2698" s="82"/>
      <c r="AD2698" s="82"/>
      <c r="AE2698" s="82"/>
      <c r="AF2698" s="82"/>
      <c r="AG2698" s="82"/>
      <c r="AH2698" s="82"/>
      <c r="AI2698" s="82"/>
      <c r="AJ2698" s="82"/>
      <c r="AK2698" s="82"/>
      <c r="AL2698" s="82"/>
      <c r="AM2698" s="82"/>
      <c r="AN2698" s="82"/>
      <c r="AO2698" s="82"/>
      <c r="AP2698" s="82"/>
      <c r="AQ2698" s="82"/>
      <c r="AR2698" s="82"/>
      <c r="AS2698" s="82"/>
      <c r="AT2698" s="82"/>
      <c r="AU2698" s="82"/>
    </row>
    <row r="2699" spans="1:47" s="47" customFormat="1">
      <c r="A2699" s="76"/>
      <c r="O2699" s="82"/>
      <c r="P2699" s="82"/>
      <c r="Q2699" s="82"/>
      <c r="R2699" s="82"/>
      <c r="S2699" s="82"/>
      <c r="T2699" s="82"/>
      <c r="U2699" s="82"/>
      <c r="V2699" s="82"/>
      <c r="W2699" s="82"/>
      <c r="X2699" s="82"/>
      <c r="Y2699" s="82"/>
      <c r="Z2699" s="82"/>
      <c r="AA2699" s="82"/>
      <c r="AB2699" s="82"/>
      <c r="AC2699" s="82"/>
      <c r="AD2699" s="82"/>
      <c r="AE2699" s="82"/>
      <c r="AF2699" s="82"/>
      <c r="AG2699" s="82"/>
      <c r="AH2699" s="82"/>
      <c r="AI2699" s="82"/>
      <c r="AJ2699" s="82"/>
      <c r="AK2699" s="82"/>
      <c r="AL2699" s="82"/>
      <c r="AM2699" s="82"/>
      <c r="AN2699" s="82"/>
      <c r="AO2699" s="82"/>
      <c r="AP2699" s="82"/>
      <c r="AQ2699" s="82"/>
      <c r="AR2699" s="82"/>
      <c r="AS2699" s="82"/>
      <c r="AT2699" s="82"/>
      <c r="AU2699" s="82"/>
    </row>
    <row r="2700" spans="1:47" s="47" customFormat="1">
      <c r="A2700" s="76"/>
      <c r="O2700" s="82"/>
      <c r="P2700" s="82"/>
      <c r="Q2700" s="82"/>
      <c r="R2700" s="82"/>
      <c r="S2700" s="82"/>
      <c r="T2700" s="82"/>
      <c r="U2700" s="82"/>
      <c r="V2700" s="82"/>
      <c r="W2700" s="82"/>
      <c r="X2700" s="82"/>
      <c r="Y2700" s="82"/>
      <c r="Z2700" s="82"/>
      <c r="AA2700" s="82"/>
      <c r="AB2700" s="82"/>
      <c r="AC2700" s="82"/>
      <c r="AD2700" s="82"/>
      <c r="AE2700" s="82"/>
      <c r="AF2700" s="82"/>
      <c r="AG2700" s="82"/>
      <c r="AH2700" s="82"/>
      <c r="AI2700" s="82"/>
      <c r="AJ2700" s="82"/>
      <c r="AK2700" s="82"/>
      <c r="AL2700" s="82"/>
      <c r="AM2700" s="82"/>
      <c r="AN2700" s="82"/>
      <c r="AO2700" s="82"/>
      <c r="AP2700" s="82"/>
      <c r="AQ2700" s="82"/>
      <c r="AR2700" s="82"/>
      <c r="AS2700" s="82"/>
      <c r="AT2700" s="82"/>
      <c r="AU2700" s="82"/>
    </row>
    <row r="2701" spans="1:47" s="47" customFormat="1">
      <c r="A2701" s="76"/>
      <c r="O2701" s="82"/>
      <c r="P2701" s="82"/>
      <c r="Q2701" s="82"/>
      <c r="R2701" s="82"/>
      <c r="S2701" s="82"/>
      <c r="T2701" s="82"/>
      <c r="U2701" s="82"/>
      <c r="V2701" s="82"/>
      <c r="W2701" s="82"/>
      <c r="X2701" s="82"/>
      <c r="Y2701" s="82"/>
      <c r="Z2701" s="82"/>
      <c r="AA2701" s="82"/>
      <c r="AB2701" s="82"/>
      <c r="AC2701" s="82"/>
      <c r="AD2701" s="82"/>
      <c r="AE2701" s="82"/>
      <c r="AF2701" s="82"/>
      <c r="AG2701" s="82"/>
      <c r="AH2701" s="82"/>
      <c r="AI2701" s="82"/>
      <c r="AJ2701" s="82"/>
      <c r="AK2701" s="82"/>
      <c r="AL2701" s="82"/>
      <c r="AM2701" s="82"/>
      <c r="AN2701" s="82"/>
      <c r="AO2701" s="82"/>
      <c r="AP2701" s="82"/>
      <c r="AQ2701" s="82"/>
      <c r="AR2701" s="82"/>
      <c r="AS2701" s="82"/>
      <c r="AT2701" s="82"/>
      <c r="AU2701" s="82"/>
    </row>
    <row r="2702" spans="1:47" s="47" customFormat="1">
      <c r="A2702" s="76"/>
      <c r="O2702" s="82"/>
      <c r="P2702" s="82"/>
      <c r="Q2702" s="82"/>
      <c r="R2702" s="82"/>
      <c r="S2702" s="82"/>
      <c r="T2702" s="82"/>
      <c r="U2702" s="82"/>
      <c r="V2702" s="82"/>
      <c r="W2702" s="82"/>
      <c r="X2702" s="82"/>
      <c r="Y2702" s="82"/>
      <c r="Z2702" s="82"/>
      <c r="AA2702" s="82"/>
      <c r="AB2702" s="82"/>
      <c r="AC2702" s="82"/>
      <c r="AD2702" s="82"/>
      <c r="AE2702" s="82"/>
      <c r="AF2702" s="82"/>
      <c r="AG2702" s="82"/>
      <c r="AH2702" s="82"/>
      <c r="AI2702" s="82"/>
      <c r="AJ2702" s="82"/>
      <c r="AK2702" s="82"/>
      <c r="AL2702" s="82"/>
      <c r="AM2702" s="82"/>
      <c r="AN2702" s="82"/>
      <c r="AO2702" s="82"/>
      <c r="AP2702" s="82"/>
      <c r="AQ2702" s="82"/>
      <c r="AR2702" s="82"/>
      <c r="AS2702" s="82"/>
      <c r="AT2702" s="82"/>
      <c r="AU2702" s="82"/>
    </row>
    <row r="2703" spans="1:47" s="47" customFormat="1">
      <c r="A2703" s="76"/>
      <c r="O2703" s="82"/>
      <c r="P2703" s="82"/>
      <c r="Q2703" s="82"/>
      <c r="R2703" s="82"/>
      <c r="S2703" s="82"/>
      <c r="T2703" s="82"/>
      <c r="U2703" s="82"/>
      <c r="V2703" s="82"/>
      <c r="W2703" s="82"/>
      <c r="X2703" s="82"/>
      <c r="Y2703" s="82"/>
      <c r="Z2703" s="82"/>
      <c r="AA2703" s="82"/>
      <c r="AB2703" s="82"/>
      <c r="AC2703" s="82"/>
      <c r="AD2703" s="82"/>
      <c r="AE2703" s="82"/>
      <c r="AF2703" s="82"/>
      <c r="AG2703" s="82"/>
      <c r="AH2703" s="82"/>
      <c r="AI2703" s="82"/>
      <c r="AJ2703" s="82"/>
      <c r="AK2703" s="82"/>
      <c r="AL2703" s="82"/>
      <c r="AM2703" s="82"/>
      <c r="AN2703" s="82"/>
      <c r="AO2703" s="82"/>
      <c r="AP2703" s="82"/>
      <c r="AQ2703" s="82"/>
      <c r="AR2703" s="82"/>
      <c r="AS2703" s="82"/>
      <c r="AT2703" s="82"/>
      <c r="AU2703" s="82"/>
    </row>
    <row r="2704" spans="1:47" s="47" customFormat="1">
      <c r="A2704" s="76"/>
      <c r="O2704" s="82"/>
      <c r="P2704" s="82"/>
      <c r="Q2704" s="82"/>
      <c r="R2704" s="82"/>
      <c r="S2704" s="82"/>
      <c r="T2704" s="82"/>
      <c r="U2704" s="82"/>
      <c r="V2704" s="82"/>
      <c r="W2704" s="82"/>
      <c r="X2704" s="82"/>
      <c r="Y2704" s="82"/>
      <c r="Z2704" s="82"/>
      <c r="AA2704" s="82"/>
      <c r="AB2704" s="82"/>
      <c r="AC2704" s="82"/>
      <c r="AD2704" s="82"/>
      <c r="AE2704" s="82"/>
      <c r="AF2704" s="82"/>
      <c r="AG2704" s="82"/>
      <c r="AH2704" s="82"/>
      <c r="AI2704" s="82"/>
      <c r="AJ2704" s="82"/>
      <c r="AK2704" s="82"/>
      <c r="AL2704" s="82"/>
      <c r="AM2704" s="82"/>
      <c r="AN2704" s="82"/>
      <c r="AO2704" s="82"/>
      <c r="AP2704" s="82"/>
      <c r="AQ2704" s="82"/>
      <c r="AR2704" s="82"/>
      <c r="AS2704" s="82"/>
      <c r="AT2704" s="82"/>
      <c r="AU2704" s="82"/>
    </row>
    <row r="2705" spans="1:47" s="47" customFormat="1">
      <c r="A2705" s="76"/>
      <c r="O2705" s="82"/>
      <c r="P2705" s="82"/>
      <c r="Q2705" s="82"/>
      <c r="R2705" s="82"/>
      <c r="S2705" s="82"/>
      <c r="T2705" s="82"/>
      <c r="U2705" s="82"/>
      <c r="V2705" s="82"/>
      <c r="W2705" s="82"/>
      <c r="X2705" s="82"/>
      <c r="Y2705" s="82"/>
      <c r="Z2705" s="82"/>
      <c r="AA2705" s="82"/>
      <c r="AB2705" s="82"/>
      <c r="AC2705" s="82"/>
      <c r="AD2705" s="82"/>
      <c r="AE2705" s="82"/>
      <c r="AF2705" s="82"/>
      <c r="AG2705" s="82"/>
      <c r="AH2705" s="82"/>
      <c r="AI2705" s="82"/>
      <c r="AJ2705" s="82"/>
      <c r="AK2705" s="82"/>
      <c r="AL2705" s="82"/>
      <c r="AM2705" s="82"/>
      <c r="AN2705" s="82"/>
      <c r="AO2705" s="82"/>
      <c r="AP2705" s="82"/>
      <c r="AQ2705" s="82"/>
      <c r="AR2705" s="82"/>
      <c r="AS2705" s="82"/>
      <c r="AT2705" s="82"/>
      <c r="AU2705" s="82"/>
    </row>
    <row r="2706" spans="1:47" s="47" customFormat="1">
      <c r="A2706" s="76"/>
      <c r="O2706" s="82"/>
      <c r="P2706" s="82"/>
      <c r="Q2706" s="82"/>
      <c r="R2706" s="82"/>
      <c r="S2706" s="82"/>
      <c r="T2706" s="82"/>
      <c r="U2706" s="82"/>
      <c r="V2706" s="82"/>
      <c r="W2706" s="82"/>
      <c r="X2706" s="82"/>
      <c r="Y2706" s="82"/>
      <c r="Z2706" s="82"/>
      <c r="AA2706" s="82"/>
      <c r="AB2706" s="82"/>
      <c r="AC2706" s="82"/>
      <c r="AD2706" s="82"/>
      <c r="AE2706" s="82"/>
      <c r="AF2706" s="82"/>
      <c r="AG2706" s="82"/>
      <c r="AH2706" s="82"/>
      <c r="AI2706" s="82"/>
      <c r="AJ2706" s="82"/>
      <c r="AK2706" s="82"/>
      <c r="AL2706" s="82"/>
      <c r="AM2706" s="82"/>
      <c r="AN2706" s="82"/>
      <c r="AO2706" s="82"/>
      <c r="AP2706" s="82"/>
      <c r="AQ2706" s="82"/>
      <c r="AR2706" s="82"/>
      <c r="AS2706" s="82"/>
      <c r="AT2706" s="82"/>
      <c r="AU2706" s="82"/>
    </row>
    <row r="2707" spans="1:47" s="47" customFormat="1">
      <c r="A2707" s="76"/>
      <c r="O2707" s="82"/>
      <c r="P2707" s="82"/>
      <c r="Q2707" s="82"/>
      <c r="R2707" s="82"/>
      <c r="S2707" s="82"/>
      <c r="T2707" s="82"/>
      <c r="U2707" s="82"/>
      <c r="V2707" s="82"/>
      <c r="W2707" s="82"/>
      <c r="X2707" s="82"/>
      <c r="Y2707" s="82"/>
      <c r="Z2707" s="82"/>
      <c r="AA2707" s="82"/>
      <c r="AB2707" s="82"/>
      <c r="AC2707" s="82"/>
      <c r="AD2707" s="82"/>
      <c r="AE2707" s="82"/>
      <c r="AF2707" s="82"/>
      <c r="AG2707" s="82"/>
      <c r="AH2707" s="82"/>
      <c r="AI2707" s="82"/>
      <c r="AJ2707" s="82"/>
      <c r="AK2707" s="82"/>
      <c r="AL2707" s="82"/>
      <c r="AM2707" s="82"/>
      <c r="AN2707" s="82"/>
      <c r="AO2707" s="82"/>
      <c r="AP2707" s="82"/>
      <c r="AQ2707" s="82"/>
      <c r="AR2707" s="82"/>
      <c r="AS2707" s="82"/>
      <c r="AT2707" s="82"/>
      <c r="AU2707" s="82"/>
    </row>
    <row r="2708" spans="1:47" s="47" customFormat="1">
      <c r="A2708" s="76"/>
      <c r="O2708" s="82"/>
      <c r="P2708" s="82"/>
      <c r="Q2708" s="82"/>
      <c r="R2708" s="82"/>
      <c r="S2708" s="82"/>
      <c r="T2708" s="82"/>
      <c r="U2708" s="82"/>
      <c r="V2708" s="82"/>
      <c r="W2708" s="82"/>
      <c r="X2708" s="82"/>
      <c r="Y2708" s="82"/>
      <c r="Z2708" s="82"/>
      <c r="AA2708" s="82"/>
      <c r="AB2708" s="82"/>
      <c r="AC2708" s="82"/>
      <c r="AD2708" s="82"/>
      <c r="AE2708" s="82"/>
      <c r="AF2708" s="82"/>
      <c r="AG2708" s="82"/>
      <c r="AH2708" s="82"/>
      <c r="AI2708" s="82"/>
      <c r="AJ2708" s="82"/>
      <c r="AK2708" s="82"/>
      <c r="AL2708" s="82"/>
      <c r="AM2708" s="82"/>
      <c r="AN2708" s="82"/>
      <c r="AO2708" s="82"/>
      <c r="AP2708" s="82"/>
      <c r="AQ2708" s="82"/>
      <c r="AR2708" s="82"/>
      <c r="AS2708" s="82"/>
      <c r="AT2708" s="82"/>
      <c r="AU2708" s="82"/>
    </row>
    <row r="2709" spans="1:47" s="47" customFormat="1">
      <c r="A2709" s="76"/>
      <c r="O2709" s="82"/>
      <c r="P2709" s="82"/>
      <c r="Q2709" s="82"/>
      <c r="R2709" s="82"/>
      <c r="S2709" s="82"/>
      <c r="T2709" s="82"/>
      <c r="U2709" s="82"/>
      <c r="V2709" s="82"/>
      <c r="W2709" s="82"/>
      <c r="X2709" s="82"/>
      <c r="Y2709" s="82"/>
      <c r="Z2709" s="82"/>
      <c r="AA2709" s="82"/>
      <c r="AB2709" s="82"/>
      <c r="AC2709" s="82"/>
      <c r="AD2709" s="82"/>
      <c r="AE2709" s="82"/>
      <c r="AF2709" s="82"/>
      <c r="AG2709" s="82"/>
      <c r="AH2709" s="82"/>
      <c r="AI2709" s="82"/>
      <c r="AJ2709" s="82"/>
      <c r="AK2709" s="82"/>
      <c r="AL2709" s="82"/>
      <c r="AM2709" s="82"/>
      <c r="AN2709" s="82"/>
      <c r="AO2709" s="82"/>
      <c r="AP2709" s="82"/>
      <c r="AQ2709" s="82"/>
      <c r="AR2709" s="82"/>
      <c r="AS2709" s="82"/>
      <c r="AT2709" s="82"/>
      <c r="AU2709" s="82"/>
    </row>
    <row r="2710" spans="1:47" s="47" customFormat="1">
      <c r="A2710" s="76"/>
      <c r="O2710" s="82"/>
      <c r="P2710" s="82"/>
      <c r="Q2710" s="82"/>
      <c r="R2710" s="82"/>
      <c r="S2710" s="82"/>
      <c r="T2710" s="82"/>
      <c r="U2710" s="82"/>
      <c r="V2710" s="82"/>
      <c r="W2710" s="82"/>
      <c r="X2710" s="82"/>
      <c r="Y2710" s="82"/>
      <c r="Z2710" s="82"/>
      <c r="AA2710" s="82"/>
      <c r="AB2710" s="82"/>
      <c r="AC2710" s="82"/>
      <c r="AD2710" s="82"/>
      <c r="AE2710" s="82"/>
      <c r="AF2710" s="82"/>
      <c r="AG2710" s="82"/>
      <c r="AH2710" s="82"/>
      <c r="AI2710" s="82"/>
      <c r="AJ2710" s="82"/>
      <c r="AK2710" s="82"/>
      <c r="AL2710" s="82"/>
      <c r="AM2710" s="82"/>
      <c r="AN2710" s="82"/>
      <c r="AO2710" s="82"/>
      <c r="AP2710" s="82"/>
      <c r="AQ2710" s="82"/>
      <c r="AR2710" s="82"/>
      <c r="AS2710" s="82"/>
      <c r="AT2710" s="82"/>
      <c r="AU2710" s="82"/>
    </row>
    <row r="2711" spans="1:47" s="47" customFormat="1">
      <c r="A2711" s="76"/>
      <c r="O2711" s="82"/>
      <c r="P2711" s="82"/>
      <c r="Q2711" s="82"/>
      <c r="R2711" s="82"/>
      <c r="S2711" s="82"/>
      <c r="T2711" s="82"/>
      <c r="U2711" s="82"/>
      <c r="V2711" s="82"/>
      <c r="W2711" s="82"/>
      <c r="X2711" s="82"/>
      <c r="Y2711" s="82"/>
      <c r="Z2711" s="82"/>
      <c r="AA2711" s="82"/>
      <c r="AB2711" s="82"/>
      <c r="AC2711" s="82"/>
      <c r="AD2711" s="82"/>
      <c r="AE2711" s="82"/>
      <c r="AF2711" s="82"/>
      <c r="AG2711" s="82"/>
      <c r="AH2711" s="82"/>
      <c r="AI2711" s="82"/>
      <c r="AJ2711" s="82"/>
      <c r="AK2711" s="82"/>
      <c r="AL2711" s="82"/>
      <c r="AM2711" s="82"/>
      <c r="AN2711" s="82"/>
      <c r="AO2711" s="82"/>
      <c r="AP2711" s="82"/>
      <c r="AQ2711" s="82"/>
      <c r="AR2711" s="82"/>
      <c r="AS2711" s="82"/>
      <c r="AT2711" s="82"/>
      <c r="AU2711" s="82"/>
    </row>
    <row r="2712" spans="1:47" s="47" customFormat="1">
      <c r="A2712" s="76"/>
      <c r="O2712" s="82"/>
      <c r="P2712" s="82"/>
      <c r="Q2712" s="82"/>
      <c r="R2712" s="82"/>
      <c r="S2712" s="82"/>
      <c r="T2712" s="82"/>
      <c r="U2712" s="82"/>
      <c r="V2712" s="82"/>
      <c r="W2712" s="82"/>
      <c r="X2712" s="82"/>
      <c r="Y2712" s="82"/>
      <c r="Z2712" s="82"/>
      <c r="AA2712" s="82"/>
      <c r="AB2712" s="82"/>
      <c r="AC2712" s="82"/>
      <c r="AD2712" s="82"/>
      <c r="AE2712" s="82"/>
      <c r="AF2712" s="82"/>
      <c r="AG2712" s="82"/>
      <c r="AH2712" s="82"/>
      <c r="AI2712" s="82"/>
      <c r="AJ2712" s="82"/>
      <c r="AK2712" s="82"/>
      <c r="AL2712" s="82"/>
      <c r="AM2712" s="82"/>
      <c r="AN2712" s="82"/>
      <c r="AO2712" s="82"/>
      <c r="AP2712" s="82"/>
      <c r="AQ2712" s="82"/>
      <c r="AR2712" s="82"/>
      <c r="AS2712" s="82"/>
      <c r="AT2712" s="82"/>
      <c r="AU2712" s="82"/>
    </row>
    <row r="2713" spans="1:47" s="47" customFormat="1">
      <c r="A2713" s="76"/>
      <c r="O2713" s="82"/>
      <c r="P2713" s="82"/>
      <c r="Q2713" s="82"/>
      <c r="R2713" s="82"/>
      <c r="S2713" s="82"/>
      <c r="T2713" s="82"/>
      <c r="U2713" s="82"/>
      <c r="V2713" s="82"/>
      <c r="W2713" s="82"/>
      <c r="X2713" s="82"/>
      <c r="Y2713" s="82"/>
      <c r="Z2713" s="82"/>
      <c r="AA2713" s="82"/>
      <c r="AB2713" s="82"/>
      <c r="AC2713" s="82"/>
      <c r="AD2713" s="82"/>
      <c r="AE2713" s="82"/>
      <c r="AF2713" s="82"/>
      <c r="AG2713" s="82"/>
      <c r="AH2713" s="82"/>
      <c r="AI2713" s="82"/>
      <c r="AJ2713" s="82"/>
      <c r="AK2713" s="82"/>
      <c r="AL2713" s="82"/>
      <c r="AM2713" s="82"/>
      <c r="AN2713" s="82"/>
      <c r="AO2713" s="82"/>
      <c r="AP2713" s="82"/>
      <c r="AQ2713" s="82"/>
      <c r="AR2713" s="82"/>
      <c r="AS2713" s="82"/>
      <c r="AT2713" s="82"/>
      <c r="AU2713" s="82"/>
    </row>
    <row r="2714" spans="1:47" s="47" customFormat="1">
      <c r="A2714" s="76"/>
      <c r="O2714" s="82"/>
      <c r="P2714" s="82"/>
      <c r="Q2714" s="82"/>
      <c r="R2714" s="82"/>
      <c r="S2714" s="82"/>
      <c r="T2714" s="82"/>
      <c r="U2714" s="82"/>
      <c r="V2714" s="82"/>
      <c r="W2714" s="82"/>
      <c r="X2714" s="82"/>
      <c r="Y2714" s="82"/>
      <c r="Z2714" s="82"/>
      <c r="AA2714" s="82"/>
      <c r="AB2714" s="82"/>
      <c r="AC2714" s="82"/>
      <c r="AD2714" s="82"/>
      <c r="AE2714" s="82"/>
      <c r="AF2714" s="82"/>
      <c r="AG2714" s="82"/>
      <c r="AH2714" s="82"/>
      <c r="AI2714" s="82"/>
      <c r="AJ2714" s="82"/>
      <c r="AK2714" s="82"/>
      <c r="AL2714" s="82"/>
      <c r="AM2714" s="82"/>
      <c r="AN2714" s="82"/>
      <c r="AO2714" s="82"/>
      <c r="AP2714" s="82"/>
      <c r="AQ2714" s="82"/>
      <c r="AR2714" s="82"/>
      <c r="AS2714" s="82"/>
      <c r="AT2714" s="82"/>
      <c r="AU2714" s="82"/>
    </row>
    <row r="2715" spans="1:47" s="47" customFormat="1">
      <c r="A2715" s="76"/>
      <c r="O2715" s="82"/>
      <c r="P2715" s="82"/>
      <c r="Q2715" s="82"/>
      <c r="R2715" s="82"/>
      <c r="S2715" s="82"/>
      <c r="T2715" s="82"/>
      <c r="U2715" s="82"/>
      <c r="V2715" s="82"/>
      <c r="W2715" s="82"/>
      <c r="X2715" s="82"/>
      <c r="Y2715" s="82"/>
      <c r="Z2715" s="82"/>
      <c r="AA2715" s="82"/>
      <c r="AB2715" s="82"/>
      <c r="AC2715" s="82"/>
      <c r="AD2715" s="82"/>
      <c r="AE2715" s="82"/>
      <c r="AF2715" s="82"/>
      <c r="AG2715" s="82"/>
      <c r="AH2715" s="82"/>
      <c r="AI2715" s="82"/>
      <c r="AJ2715" s="82"/>
      <c r="AK2715" s="82"/>
      <c r="AL2715" s="82"/>
      <c r="AM2715" s="82"/>
      <c r="AN2715" s="82"/>
      <c r="AO2715" s="82"/>
      <c r="AP2715" s="82"/>
      <c r="AQ2715" s="82"/>
      <c r="AR2715" s="82"/>
      <c r="AS2715" s="82"/>
      <c r="AT2715" s="82"/>
      <c r="AU2715" s="82"/>
    </row>
    <row r="2716" spans="1:47" s="47" customFormat="1">
      <c r="A2716" s="76"/>
      <c r="O2716" s="82"/>
      <c r="P2716" s="82"/>
      <c r="Q2716" s="82"/>
      <c r="R2716" s="82"/>
      <c r="S2716" s="82"/>
      <c r="T2716" s="82"/>
      <c r="U2716" s="82"/>
      <c r="V2716" s="82"/>
      <c r="W2716" s="82"/>
      <c r="X2716" s="82"/>
      <c r="Y2716" s="82"/>
      <c r="Z2716" s="82"/>
      <c r="AA2716" s="82"/>
      <c r="AB2716" s="82"/>
      <c r="AC2716" s="82"/>
      <c r="AD2716" s="82"/>
      <c r="AE2716" s="82"/>
      <c r="AF2716" s="82"/>
      <c r="AG2716" s="82"/>
      <c r="AH2716" s="82"/>
      <c r="AI2716" s="82"/>
      <c r="AJ2716" s="82"/>
      <c r="AK2716" s="82"/>
      <c r="AL2716" s="82"/>
      <c r="AM2716" s="82"/>
      <c r="AN2716" s="82"/>
      <c r="AO2716" s="82"/>
      <c r="AP2716" s="82"/>
      <c r="AQ2716" s="82"/>
      <c r="AR2716" s="82"/>
      <c r="AS2716" s="82"/>
      <c r="AT2716" s="82"/>
      <c r="AU2716" s="82"/>
    </row>
    <row r="2717" spans="1:47" s="47" customFormat="1">
      <c r="A2717" s="76"/>
      <c r="O2717" s="82"/>
      <c r="P2717" s="82"/>
      <c r="Q2717" s="82"/>
      <c r="R2717" s="82"/>
      <c r="S2717" s="82"/>
      <c r="T2717" s="82"/>
      <c r="U2717" s="82"/>
      <c r="V2717" s="82"/>
      <c r="W2717" s="82"/>
      <c r="X2717" s="82"/>
      <c r="Y2717" s="82"/>
      <c r="Z2717" s="82"/>
      <c r="AA2717" s="82"/>
      <c r="AB2717" s="82"/>
      <c r="AC2717" s="82"/>
      <c r="AD2717" s="82"/>
      <c r="AE2717" s="82"/>
      <c r="AF2717" s="82"/>
      <c r="AG2717" s="82"/>
      <c r="AH2717" s="82"/>
      <c r="AI2717" s="82"/>
      <c r="AJ2717" s="82"/>
      <c r="AK2717" s="82"/>
      <c r="AL2717" s="82"/>
      <c r="AM2717" s="82"/>
      <c r="AN2717" s="82"/>
      <c r="AO2717" s="82"/>
      <c r="AP2717" s="82"/>
      <c r="AQ2717" s="82"/>
      <c r="AR2717" s="82"/>
      <c r="AS2717" s="82"/>
      <c r="AT2717" s="82"/>
      <c r="AU2717" s="82"/>
    </row>
    <row r="2718" spans="1:47" s="47" customFormat="1">
      <c r="A2718" s="76"/>
      <c r="O2718" s="82"/>
      <c r="P2718" s="82"/>
      <c r="Q2718" s="82"/>
      <c r="R2718" s="82"/>
      <c r="S2718" s="82"/>
      <c r="T2718" s="82"/>
      <c r="U2718" s="82"/>
      <c r="V2718" s="82"/>
      <c r="W2718" s="82"/>
      <c r="X2718" s="82"/>
      <c r="Y2718" s="82"/>
      <c r="Z2718" s="82"/>
      <c r="AA2718" s="82"/>
      <c r="AB2718" s="82"/>
      <c r="AC2718" s="82"/>
      <c r="AD2718" s="82"/>
      <c r="AE2718" s="82"/>
      <c r="AF2718" s="82"/>
      <c r="AG2718" s="82"/>
      <c r="AH2718" s="82"/>
      <c r="AI2718" s="82"/>
      <c r="AJ2718" s="82"/>
      <c r="AK2718" s="82"/>
      <c r="AL2718" s="82"/>
      <c r="AM2718" s="82"/>
      <c r="AN2718" s="82"/>
      <c r="AO2718" s="82"/>
      <c r="AP2718" s="82"/>
      <c r="AQ2718" s="82"/>
      <c r="AR2718" s="82"/>
      <c r="AS2718" s="82"/>
      <c r="AT2718" s="82"/>
      <c r="AU2718" s="82"/>
    </row>
    <row r="2719" spans="1:47" s="47" customFormat="1">
      <c r="A2719" s="76"/>
      <c r="O2719" s="82"/>
      <c r="P2719" s="82"/>
      <c r="Q2719" s="82"/>
      <c r="R2719" s="82"/>
      <c r="S2719" s="82"/>
      <c r="T2719" s="82"/>
      <c r="U2719" s="82"/>
      <c r="V2719" s="82"/>
      <c r="W2719" s="82"/>
      <c r="X2719" s="82"/>
      <c r="Y2719" s="82"/>
      <c r="Z2719" s="82"/>
      <c r="AA2719" s="82"/>
      <c r="AB2719" s="82"/>
      <c r="AC2719" s="82"/>
      <c r="AD2719" s="82"/>
      <c r="AE2719" s="82"/>
      <c r="AF2719" s="82"/>
      <c r="AG2719" s="82"/>
      <c r="AH2719" s="82"/>
      <c r="AI2719" s="82"/>
      <c r="AJ2719" s="82"/>
      <c r="AK2719" s="82"/>
      <c r="AL2719" s="82"/>
      <c r="AM2719" s="82"/>
      <c r="AN2719" s="82"/>
      <c r="AO2719" s="82"/>
      <c r="AP2719" s="82"/>
      <c r="AQ2719" s="82"/>
      <c r="AR2719" s="82"/>
      <c r="AS2719" s="82"/>
      <c r="AT2719" s="82"/>
      <c r="AU2719" s="82"/>
    </row>
    <row r="2720" spans="1:47" s="47" customFormat="1">
      <c r="A2720" s="76"/>
      <c r="O2720" s="82"/>
      <c r="P2720" s="82"/>
      <c r="Q2720" s="82"/>
      <c r="R2720" s="82"/>
      <c r="S2720" s="82"/>
      <c r="T2720" s="82"/>
      <c r="U2720" s="82"/>
      <c r="V2720" s="82"/>
      <c r="W2720" s="82"/>
      <c r="X2720" s="82"/>
      <c r="Y2720" s="82"/>
      <c r="Z2720" s="82"/>
      <c r="AA2720" s="82"/>
      <c r="AB2720" s="82"/>
      <c r="AC2720" s="82"/>
      <c r="AD2720" s="82"/>
      <c r="AE2720" s="82"/>
      <c r="AF2720" s="82"/>
      <c r="AG2720" s="82"/>
      <c r="AH2720" s="82"/>
      <c r="AI2720" s="82"/>
      <c r="AJ2720" s="82"/>
      <c r="AK2720" s="82"/>
      <c r="AL2720" s="82"/>
      <c r="AM2720" s="82"/>
      <c r="AN2720" s="82"/>
      <c r="AO2720" s="82"/>
      <c r="AP2720" s="82"/>
      <c r="AQ2720" s="82"/>
      <c r="AR2720" s="82"/>
      <c r="AS2720" s="82"/>
      <c r="AT2720" s="82"/>
      <c r="AU2720" s="82"/>
    </row>
    <row r="2721" spans="1:47" s="47" customFormat="1">
      <c r="A2721" s="76"/>
      <c r="O2721" s="82"/>
      <c r="P2721" s="82"/>
      <c r="Q2721" s="82"/>
      <c r="R2721" s="82"/>
      <c r="S2721" s="82"/>
      <c r="T2721" s="82"/>
      <c r="U2721" s="82"/>
      <c r="V2721" s="82"/>
      <c r="W2721" s="82"/>
      <c r="X2721" s="82"/>
      <c r="Y2721" s="82"/>
      <c r="Z2721" s="82"/>
      <c r="AA2721" s="82"/>
      <c r="AB2721" s="82"/>
      <c r="AC2721" s="82"/>
      <c r="AD2721" s="82"/>
      <c r="AE2721" s="82"/>
      <c r="AF2721" s="82"/>
      <c r="AG2721" s="82"/>
      <c r="AH2721" s="82"/>
      <c r="AI2721" s="82"/>
      <c r="AJ2721" s="82"/>
      <c r="AK2721" s="82"/>
      <c r="AL2721" s="82"/>
      <c r="AM2721" s="82"/>
      <c r="AN2721" s="82"/>
      <c r="AO2721" s="82"/>
      <c r="AP2721" s="82"/>
      <c r="AQ2721" s="82"/>
      <c r="AR2721" s="82"/>
      <c r="AS2721" s="82"/>
      <c r="AT2721" s="82"/>
      <c r="AU2721" s="82"/>
    </row>
    <row r="2722" spans="1:47" s="47" customFormat="1">
      <c r="A2722" s="76"/>
      <c r="O2722" s="82"/>
      <c r="P2722" s="82"/>
      <c r="Q2722" s="82"/>
      <c r="R2722" s="82"/>
      <c r="S2722" s="82"/>
      <c r="T2722" s="82"/>
      <c r="U2722" s="82"/>
      <c r="V2722" s="82"/>
      <c r="W2722" s="82"/>
      <c r="X2722" s="82"/>
      <c r="Y2722" s="82"/>
      <c r="Z2722" s="82"/>
      <c r="AA2722" s="82"/>
      <c r="AB2722" s="82"/>
      <c r="AC2722" s="82"/>
      <c r="AD2722" s="82"/>
      <c r="AE2722" s="82"/>
      <c r="AF2722" s="82"/>
      <c r="AG2722" s="82"/>
      <c r="AH2722" s="82"/>
      <c r="AI2722" s="82"/>
      <c r="AJ2722" s="82"/>
      <c r="AK2722" s="82"/>
      <c r="AL2722" s="82"/>
      <c r="AM2722" s="82"/>
      <c r="AN2722" s="82"/>
      <c r="AO2722" s="82"/>
      <c r="AP2722" s="82"/>
      <c r="AQ2722" s="82"/>
      <c r="AR2722" s="82"/>
      <c r="AS2722" s="82"/>
      <c r="AT2722" s="82"/>
      <c r="AU2722" s="82"/>
    </row>
    <row r="2723" spans="1:47" s="47" customFormat="1">
      <c r="A2723" s="76"/>
      <c r="O2723" s="82"/>
      <c r="P2723" s="82"/>
      <c r="Q2723" s="82"/>
      <c r="R2723" s="82"/>
      <c r="S2723" s="82"/>
      <c r="T2723" s="82"/>
      <c r="U2723" s="82"/>
      <c r="V2723" s="82"/>
      <c r="W2723" s="82"/>
      <c r="X2723" s="82"/>
      <c r="Y2723" s="82"/>
      <c r="Z2723" s="82"/>
      <c r="AA2723" s="82"/>
      <c r="AB2723" s="82"/>
      <c r="AC2723" s="82"/>
      <c r="AD2723" s="82"/>
      <c r="AE2723" s="82"/>
      <c r="AF2723" s="82"/>
      <c r="AG2723" s="82"/>
      <c r="AH2723" s="82"/>
      <c r="AI2723" s="82"/>
      <c r="AJ2723" s="82"/>
      <c r="AK2723" s="82"/>
      <c r="AL2723" s="82"/>
      <c r="AM2723" s="82"/>
      <c r="AN2723" s="82"/>
      <c r="AO2723" s="82"/>
      <c r="AP2723" s="82"/>
      <c r="AQ2723" s="82"/>
      <c r="AR2723" s="82"/>
      <c r="AS2723" s="82"/>
      <c r="AT2723" s="82"/>
      <c r="AU2723" s="82"/>
    </row>
    <row r="2724" spans="1:47" s="47" customFormat="1">
      <c r="A2724" s="76"/>
      <c r="O2724" s="82"/>
      <c r="P2724" s="82"/>
      <c r="Q2724" s="82"/>
      <c r="R2724" s="82"/>
      <c r="S2724" s="82"/>
      <c r="T2724" s="82"/>
      <c r="U2724" s="82"/>
      <c r="V2724" s="82"/>
      <c r="W2724" s="82"/>
      <c r="X2724" s="82"/>
      <c r="Y2724" s="82"/>
      <c r="Z2724" s="82"/>
      <c r="AA2724" s="82"/>
      <c r="AB2724" s="82"/>
      <c r="AC2724" s="82"/>
      <c r="AD2724" s="82"/>
      <c r="AE2724" s="82"/>
      <c r="AF2724" s="82"/>
      <c r="AG2724" s="82"/>
      <c r="AH2724" s="82"/>
      <c r="AI2724" s="82"/>
      <c r="AJ2724" s="82"/>
      <c r="AK2724" s="82"/>
      <c r="AL2724" s="82"/>
      <c r="AM2724" s="82"/>
      <c r="AN2724" s="82"/>
      <c r="AO2724" s="82"/>
      <c r="AP2724" s="82"/>
      <c r="AQ2724" s="82"/>
      <c r="AR2724" s="82"/>
      <c r="AS2724" s="82"/>
      <c r="AT2724" s="82"/>
      <c r="AU2724" s="82"/>
    </row>
    <row r="2725" spans="1:47" s="47" customFormat="1">
      <c r="A2725" s="76"/>
      <c r="O2725" s="82"/>
      <c r="P2725" s="82"/>
      <c r="Q2725" s="82"/>
      <c r="R2725" s="82"/>
      <c r="S2725" s="82"/>
      <c r="T2725" s="82"/>
      <c r="U2725" s="82"/>
      <c r="V2725" s="82"/>
      <c r="W2725" s="82"/>
      <c r="X2725" s="82"/>
      <c r="Y2725" s="82"/>
      <c r="Z2725" s="82"/>
      <c r="AA2725" s="82"/>
      <c r="AB2725" s="82"/>
      <c r="AC2725" s="82"/>
      <c r="AD2725" s="82"/>
      <c r="AE2725" s="82"/>
      <c r="AF2725" s="82"/>
      <c r="AG2725" s="82"/>
      <c r="AH2725" s="82"/>
      <c r="AI2725" s="82"/>
      <c r="AJ2725" s="82"/>
      <c r="AK2725" s="82"/>
      <c r="AL2725" s="82"/>
      <c r="AM2725" s="82"/>
      <c r="AN2725" s="82"/>
      <c r="AO2725" s="82"/>
      <c r="AP2725" s="82"/>
      <c r="AQ2725" s="82"/>
      <c r="AR2725" s="82"/>
      <c r="AS2725" s="82"/>
      <c r="AT2725" s="82"/>
      <c r="AU2725" s="82"/>
    </row>
    <row r="2726" spans="1:47" s="47" customFormat="1">
      <c r="A2726" s="76"/>
      <c r="O2726" s="82"/>
      <c r="P2726" s="82"/>
      <c r="Q2726" s="82"/>
      <c r="R2726" s="82"/>
      <c r="S2726" s="82"/>
      <c r="T2726" s="82"/>
      <c r="U2726" s="82"/>
      <c r="V2726" s="82"/>
      <c r="W2726" s="82"/>
      <c r="X2726" s="82"/>
      <c r="Y2726" s="82"/>
      <c r="Z2726" s="82"/>
      <c r="AA2726" s="82"/>
      <c r="AB2726" s="82"/>
      <c r="AC2726" s="82"/>
      <c r="AD2726" s="82"/>
      <c r="AE2726" s="82"/>
      <c r="AF2726" s="82"/>
      <c r="AG2726" s="82"/>
      <c r="AH2726" s="82"/>
      <c r="AI2726" s="82"/>
      <c r="AJ2726" s="82"/>
      <c r="AK2726" s="82"/>
      <c r="AL2726" s="82"/>
      <c r="AM2726" s="82"/>
      <c r="AN2726" s="82"/>
      <c r="AO2726" s="82"/>
      <c r="AP2726" s="82"/>
      <c r="AQ2726" s="82"/>
      <c r="AR2726" s="82"/>
      <c r="AS2726" s="82"/>
      <c r="AT2726" s="82"/>
      <c r="AU2726" s="82"/>
    </row>
    <row r="2727" spans="1:47" s="47" customFormat="1">
      <c r="A2727" s="76"/>
      <c r="O2727" s="82"/>
      <c r="P2727" s="82"/>
      <c r="Q2727" s="82"/>
      <c r="R2727" s="82"/>
      <c r="S2727" s="82"/>
      <c r="T2727" s="82"/>
      <c r="U2727" s="82"/>
      <c r="V2727" s="82"/>
      <c r="W2727" s="82"/>
      <c r="X2727" s="82"/>
      <c r="Y2727" s="82"/>
      <c r="Z2727" s="82"/>
      <c r="AA2727" s="82"/>
      <c r="AB2727" s="82"/>
      <c r="AC2727" s="82"/>
      <c r="AD2727" s="82"/>
      <c r="AE2727" s="82"/>
      <c r="AF2727" s="82"/>
      <c r="AG2727" s="82"/>
      <c r="AH2727" s="82"/>
      <c r="AI2727" s="82"/>
      <c r="AJ2727" s="82"/>
      <c r="AK2727" s="82"/>
      <c r="AL2727" s="82"/>
      <c r="AM2727" s="82"/>
      <c r="AN2727" s="82"/>
      <c r="AO2727" s="82"/>
      <c r="AP2727" s="82"/>
      <c r="AQ2727" s="82"/>
      <c r="AR2727" s="82"/>
      <c r="AS2727" s="82"/>
      <c r="AT2727" s="82"/>
      <c r="AU2727" s="82"/>
    </row>
    <row r="2728" spans="1:47" s="47" customFormat="1">
      <c r="A2728" s="76"/>
      <c r="O2728" s="82"/>
      <c r="P2728" s="82"/>
      <c r="Q2728" s="82"/>
      <c r="R2728" s="82"/>
      <c r="S2728" s="82"/>
      <c r="T2728" s="82"/>
      <c r="U2728" s="82"/>
      <c r="V2728" s="82"/>
      <c r="W2728" s="82"/>
      <c r="X2728" s="82"/>
      <c r="Y2728" s="82"/>
      <c r="Z2728" s="82"/>
      <c r="AA2728" s="82"/>
      <c r="AB2728" s="82"/>
      <c r="AC2728" s="82"/>
      <c r="AD2728" s="82"/>
      <c r="AE2728" s="82"/>
      <c r="AF2728" s="82"/>
      <c r="AG2728" s="82"/>
      <c r="AH2728" s="82"/>
      <c r="AI2728" s="82"/>
      <c r="AJ2728" s="82"/>
      <c r="AK2728" s="82"/>
      <c r="AL2728" s="82"/>
      <c r="AM2728" s="82"/>
      <c r="AN2728" s="82"/>
      <c r="AO2728" s="82"/>
      <c r="AP2728" s="82"/>
      <c r="AQ2728" s="82"/>
      <c r="AR2728" s="82"/>
      <c r="AS2728" s="82"/>
      <c r="AT2728" s="82"/>
      <c r="AU2728" s="82"/>
    </row>
    <row r="2729" spans="1:47" s="47" customFormat="1">
      <c r="A2729" s="76"/>
      <c r="O2729" s="82"/>
      <c r="P2729" s="82"/>
      <c r="Q2729" s="82"/>
      <c r="R2729" s="82"/>
      <c r="S2729" s="82"/>
      <c r="T2729" s="82"/>
      <c r="U2729" s="82"/>
      <c r="V2729" s="82"/>
      <c r="W2729" s="82"/>
      <c r="X2729" s="82"/>
      <c r="Y2729" s="82"/>
      <c r="Z2729" s="82"/>
      <c r="AA2729" s="82"/>
      <c r="AB2729" s="82"/>
      <c r="AC2729" s="82"/>
      <c r="AD2729" s="82"/>
      <c r="AE2729" s="82"/>
      <c r="AF2729" s="82"/>
      <c r="AG2729" s="82"/>
      <c r="AH2729" s="82"/>
      <c r="AI2729" s="82"/>
      <c r="AJ2729" s="82"/>
      <c r="AK2729" s="82"/>
      <c r="AL2729" s="82"/>
      <c r="AM2729" s="82"/>
      <c r="AN2729" s="82"/>
      <c r="AO2729" s="82"/>
      <c r="AP2729" s="82"/>
      <c r="AQ2729" s="82"/>
      <c r="AR2729" s="82"/>
      <c r="AS2729" s="82"/>
      <c r="AT2729" s="82"/>
      <c r="AU2729" s="82"/>
    </row>
    <row r="2730" spans="1:47" s="47" customFormat="1">
      <c r="A2730" s="76"/>
      <c r="O2730" s="82"/>
      <c r="P2730" s="82"/>
      <c r="Q2730" s="82"/>
      <c r="R2730" s="82"/>
      <c r="S2730" s="82"/>
      <c r="T2730" s="82"/>
      <c r="U2730" s="82"/>
      <c r="V2730" s="82"/>
      <c r="W2730" s="82"/>
      <c r="X2730" s="82"/>
      <c r="Y2730" s="82"/>
      <c r="Z2730" s="82"/>
      <c r="AA2730" s="82"/>
      <c r="AB2730" s="82"/>
      <c r="AC2730" s="82"/>
      <c r="AD2730" s="82"/>
      <c r="AE2730" s="82"/>
      <c r="AF2730" s="82"/>
      <c r="AG2730" s="82"/>
      <c r="AH2730" s="82"/>
      <c r="AI2730" s="82"/>
      <c r="AJ2730" s="82"/>
      <c r="AK2730" s="82"/>
      <c r="AL2730" s="82"/>
      <c r="AM2730" s="82"/>
      <c r="AN2730" s="82"/>
      <c r="AO2730" s="82"/>
      <c r="AP2730" s="82"/>
      <c r="AQ2730" s="82"/>
      <c r="AR2730" s="82"/>
      <c r="AS2730" s="82"/>
      <c r="AT2730" s="82"/>
      <c r="AU2730" s="82"/>
    </row>
    <row r="2731" spans="1:47" s="47" customFormat="1">
      <c r="A2731" s="76"/>
      <c r="O2731" s="82"/>
      <c r="P2731" s="82"/>
      <c r="Q2731" s="82"/>
      <c r="R2731" s="82"/>
      <c r="S2731" s="82"/>
      <c r="T2731" s="82"/>
      <c r="U2731" s="82"/>
      <c r="V2731" s="82"/>
      <c r="W2731" s="82"/>
      <c r="X2731" s="82"/>
      <c r="Y2731" s="82"/>
      <c r="Z2731" s="82"/>
      <c r="AA2731" s="82"/>
      <c r="AB2731" s="82"/>
      <c r="AC2731" s="82"/>
      <c r="AD2731" s="82"/>
      <c r="AE2731" s="82"/>
      <c r="AF2731" s="82"/>
      <c r="AG2731" s="82"/>
      <c r="AH2731" s="82"/>
      <c r="AI2731" s="82"/>
      <c r="AJ2731" s="82"/>
      <c r="AK2731" s="82"/>
      <c r="AL2731" s="82"/>
      <c r="AM2731" s="82"/>
      <c r="AN2731" s="82"/>
      <c r="AO2731" s="82"/>
      <c r="AP2731" s="82"/>
      <c r="AQ2731" s="82"/>
      <c r="AR2731" s="82"/>
      <c r="AS2731" s="82"/>
      <c r="AT2731" s="82"/>
      <c r="AU2731" s="82"/>
    </row>
    <row r="2732" spans="1:47" s="47" customFormat="1">
      <c r="A2732" s="76"/>
      <c r="O2732" s="82"/>
      <c r="P2732" s="82"/>
      <c r="Q2732" s="82"/>
      <c r="R2732" s="82"/>
      <c r="S2732" s="82"/>
      <c r="T2732" s="82"/>
      <c r="U2732" s="82"/>
      <c r="V2732" s="82"/>
      <c r="W2732" s="82"/>
      <c r="X2732" s="82"/>
      <c r="Y2732" s="82"/>
      <c r="Z2732" s="82"/>
      <c r="AA2732" s="82"/>
      <c r="AB2732" s="82"/>
      <c r="AC2732" s="82"/>
      <c r="AD2732" s="82"/>
      <c r="AE2732" s="82"/>
      <c r="AF2732" s="82"/>
      <c r="AG2732" s="82"/>
      <c r="AH2732" s="82"/>
      <c r="AI2732" s="82"/>
      <c r="AJ2732" s="82"/>
      <c r="AK2732" s="82"/>
      <c r="AL2732" s="82"/>
      <c r="AM2732" s="82"/>
      <c r="AN2732" s="82"/>
      <c r="AO2732" s="82"/>
      <c r="AP2732" s="82"/>
      <c r="AQ2732" s="82"/>
      <c r="AR2732" s="82"/>
      <c r="AS2732" s="82"/>
      <c r="AT2732" s="82"/>
      <c r="AU2732" s="82"/>
    </row>
    <row r="2733" spans="1:47" s="47" customFormat="1">
      <c r="A2733" s="76"/>
      <c r="O2733" s="82"/>
      <c r="P2733" s="82"/>
      <c r="Q2733" s="82"/>
      <c r="R2733" s="82"/>
      <c r="S2733" s="82"/>
      <c r="T2733" s="82"/>
      <c r="U2733" s="82"/>
      <c r="V2733" s="82"/>
      <c r="W2733" s="82"/>
      <c r="X2733" s="82"/>
      <c r="Y2733" s="82"/>
      <c r="Z2733" s="82"/>
      <c r="AA2733" s="82"/>
      <c r="AB2733" s="82"/>
      <c r="AC2733" s="82"/>
      <c r="AD2733" s="82"/>
      <c r="AE2733" s="82"/>
      <c r="AF2733" s="82"/>
      <c r="AG2733" s="82"/>
      <c r="AH2733" s="82"/>
      <c r="AI2733" s="82"/>
      <c r="AJ2733" s="82"/>
      <c r="AK2733" s="82"/>
      <c r="AL2733" s="82"/>
      <c r="AM2733" s="82"/>
      <c r="AN2733" s="82"/>
      <c r="AO2733" s="82"/>
      <c r="AP2733" s="82"/>
      <c r="AQ2733" s="82"/>
      <c r="AR2733" s="82"/>
      <c r="AS2733" s="82"/>
      <c r="AT2733" s="82"/>
      <c r="AU2733" s="82"/>
    </row>
    <row r="2734" spans="1:47" s="47" customFormat="1">
      <c r="A2734" s="76"/>
      <c r="O2734" s="82"/>
      <c r="P2734" s="82"/>
      <c r="Q2734" s="82"/>
      <c r="R2734" s="82"/>
      <c r="S2734" s="82"/>
      <c r="T2734" s="82"/>
      <c r="U2734" s="82"/>
      <c r="V2734" s="82"/>
      <c r="W2734" s="82"/>
      <c r="X2734" s="82"/>
      <c r="Y2734" s="82"/>
      <c r="Z2734" s="82"/>
      <c r="AA2734" s="82"/>
      <c r="AB2734" s="82"/>
      <c r="AC2734" s="82"/>
      <c r="AD2734" s="82"/>
      <c r="AE2734" s="82"/>
      <c r="AF2734" s="82"/>
      <c r="AG2734" s="82"/>
      <c r="AH2734" s="82"/>
      <c r="AI2734" s="82"/>
      <c r="AJ2734" s="82"/>
      <c r="AK2734" s="82"/>
      <c r="AL2734" s="82"/>
      <c r="AM2734" s="82"/>
      <c r="AN2734" s="82"/>
      <c r="AO2734" s="82"/>
      <c r="AP2734" s="82"/>
      <c r="AQ2734" s="82"/>
      <c r="AR2734" s="82"/>
      <c r="AS2734" s="82"/>
      <c r="AT2734" s="82"/>
      <c r="AU2734" s="82"/>
    </row>
    <row r="2735" spans="1:47" s="47" customFormat="1">
      <c r="A2735" s="76"/>
      <c r="O2735" s="82"/>
      <c r="P2735" s="82"/>
      <c r="Q2735" s="82"/>
      <c r="R2735" s="82"/>
      <c r="S2735" s="82"/>
      <c r="T2735" s="82"/>
      <c r="U2735" s="82"/>
      <c r="V2735" s="82"/>
      <c r="W2735" s="82"/>
      <c r="X2735" s="82"/>
      <c r="Y2735" s="82"/>
      <c r="Z2735" s="82"/>
      <c r="AA2735" s="82"/>
      <c r="AB2735" s="82"/>
      <c r="AC2735" s="82"/>
      <c r="AD2735" s="82"/>
      <c r="AE2735" s="82"/>
      <c r="AF2735" s="82"/>
      <c r="AG2735" s="82"/>
      <c r="AH2735" s="82"/>
      <c r="AI2735" s="82"/>
      <c r="AJ2735" s="82"/>
      <c r="AK2735" s="82"/>
      <c r="AL2735" s="82"/>
      <c r="AM2735" s="82"/>
      <c r="AN2735" s="82"/>
      <c r="AO2735" s="82"/>
      <c r="AP2735" s="82"/>
      <c r="AQ2735" s="82"/>
      <c r="AR2735" s="82"/>
      <c r="AS2735" s="82"/>
      <c r="AT2735" s="82"/>
      <c r="AU2735" s="82"/>
    </row>
    <row r="2736" spans="1:47" s="47" customFormat="1">
      <c r="A2736" s="76"/>
      <c r="O2736" s="82"/>
      <c r="P2736" s="82"/>
      <c r="Q2736" s="82"/>
      <c r="R2736" s="82"/>
      <c r="S2736" s="82"/>
      <c r="T2736" s="82"/>
      <c r="U2736" s="82"/>
      <c r="V2736" s="82"/>
      <c r="W2736" s="82"/>
      <c r="X2736" s="82"/>
      <c r="Y2736" s="82"/>
      <c r="Z2736" s="82"/>
      <c r="AA2736" s="82"/>
      <c r="AB2736" s="82"/>
      <c r="AC2736" s="82"/>
      <c r="AD2736" s="82"/>
      <c r="AE2736" s="82"/>
      <c r="AF2736" s="82"/>
      <c r="AG2736" s="82"/>
      <c r="AH2736" s="82"/>
      <c r="AI2736" s="82"/>
      <c r="AJ2736" s="82"/>
      <c r="AK2736" s="82"/>
      <c r="AL2736" s="82"/>
      <c r="AM2736" s="82"/>
      <c r="AN2736" s="82"/>
      <c r="AO2736" s="82"/>
      <c r="AP2736" s="82"/>
      <c r="AQ2736" s="82"/>
      <c r="AR2736" s="82"/>
      <c r="AS2736" s="82"/>
      <c r="AT2736" s="82"/>
      <c r="AU2736" s="82"/>
    </row>
    <row r="2737" spans="1:47" s="47" customFormat="1">
      <c r="A2737" s="76"/>
      <c r="O2737" s="82"/>
      <c r="P2737" s="82"/>
      <c r="Q2737" s="82"/>
      <c r="R2737" s="82"/>
      <c r="S2737" s="82"/>
      <c r="T2737" s="82"/>
      <c r="U2737" s="82"/>
      <c r="V2737" s="82"/>
      <c r="W2737" s="82"/>
      <c r="X2737" s="82"/>
      <c r="Y2737" s="82"/>
      <c r="Z2737" s="82"/>
      <c r="AA2737" s="82"/>
      <c r="AB2737" s="82"/>
      <c r="AC2737" s="82"/>
      <c r="AD2737" s="82"/>
      <c r="AE2737" s="82"/>
      <c r="AF2737" s="82"/>
      <c r="AG2737" s="82"/>
      <c r="AH2737" s="82"/>
      <c r="AI2737" s="82"/>
      <c r="AJ2737" s="82"/>
      <c r="AK2737" s="82"/>
      <c r="AL2737" s="82"/>
      <c r="AM2737" s="82"/>
      <c r="AN2737" s="82"/>
      <c r="AO2737" s="82"/>
      <c r="AP2737" s="82"/>
      <c r="AQ2737" s="82"/>
      <c r="AR2737" s="82"/>
      <c r="AS2737" s="82"/>
      <c r="AT2737" s="82"/>
      <c r="AU2737" s="82"/>
    </row>
    <row r="2738" spans="1:47" s="47" customFormat="1">
      <c r="A2738" s="76"/>
      <c r="O2738" s="82"/>
      <c r="P2738" s="82"/>
      <c r="Q2738" s="82"/>
      <c r="R2738" s="82"/>
      <c r="S2738" s="82"/>
      <c r="T2738" s="82"/>
      <c r="U2738" s="82"/>
      <c r="V2738" s="82"/>
      <c r="W2738" s="82"/>
      <c r="X2738" s="82"/>
      <c r="Y2738" s="82"/>
      <c r="Z2738" s="82"/>
      <c r="AA2738" s="82"/>
      <c r="AB2738" s="82"/>
      <c r="AC2738" s="82"/>
      <c r="AD2738" s="82"/>
      <c r="AE2738" s="82"/>
      <c r="AF2738" s="82"/>
      <c r="AG2738" s="82"/>
      <c r="AH2738" s="82"/>
      <c r="AI2738" s="82"/>
      <c r="AJ2738" s="82"/>
      <c r="AK2738" s="82"/>
      <c r="AL2738" s="82"/>
      <c r="AM2738" s="82"/>
      <c r="AN2738" s="82"/>
      <c r="AO2738" s="82"/>
      <c r="AP2738" s="82"/>
      <c r="AQ2738" s="82"/>
      <c r="AR2738" s="82"/>
      <c r="AS2738" s="82"/>
      <c r="AT2738" s="82"/>
      <c r="AU2738" s="82"/>
    </row>
    <row r="2739" spans="1:47" s="47" customFormat="1">
      <c r="A2739" s="76"/>
      <c r="O2739" s="82"/>
      <c r="P2739" s="82"/>
      <c r="Q2739" s="82"/>
      <c r="R2739" s="82"/>
      <c r="S2739" s="82"/>
      <c r="T2739" s="82"/>
      <c r="U2739" s="82"/>
      <c r="V2739" s="82"/>
      <c r="W2739" s="82"/>
      <c r="X2739" s="82"/>
      <c r="Y2739" s="82"/>
      <c r="Z2739" s="82"/>
      <c r="AA2739" s="82"/>
      <c r="AB2739" s="82"/>
      <c r="AC2739" s="82"/>
      <c r="AD2739" s="82"/>
      <c r="AE2739" s="82"/>
      <c r="AF2739" s="82"/>
      <c r="AG2739" s="82"/>
      <c r="AH2739" s="82"/>
      <c r="AI2739" s="82"/>
      <c r="AJ2739" s="82"/>
      <c r="AK2739" s="82"/>
      <c r="AL2739" s="82"/>
      <c r="AM2739" s="82"/>
      <c r="AN2739" s="82"/>
      <c r="AO2739" s="82"/>
      <c r="AP2739" s="82"/>
      <c r="AQ2739" s="82"/>
      <c r="AR2739" s="82"/>
      <c r="AS2739" s="82"/>
      <c r="AT2739" s="82"/>
      <c r="AU2739" s="82"/>
    </row>
    <row r="2740" spans="1:47" s="47" customFormat="1">
      <c r="A2740" s="76"/>
      <c r="O2740" s="82"/>
      <c r="P2740" s="82"/>
      <c r="Q2740" s="82"/>
      <c r="R2740" s="82"/>
      <c r="S2740" s="82"/>
      <c r="T2740" s="82"/>
      <c r="U2740" s="82"/>
      <c r="V2740" s="82"/>
      <c r="W2740" s="82"/>
      <c r="X2740" s="82"/>
      <c r="Y2740" s="82"/>
      <c r="Z2740" s="82"/>
      <c r="AA2740" s="82"/>
      <c r="AB2740" s="82"/>
      <c r="AC2740" s="82"/>
      <c r="AD2740" s="82"/>
      <c r="AE2740" s="82"/>
      <c r="AF2740" s="82"/>
      <c r="AG2740" s="82"/>
      <c r="AH2740" s="82"/>
      <c r="AI2740" s="82"/>
      <c r="AJ2740" s="82"/>
      <c r="AK2740" s="82"/>
      <c r="AL2740" s="82"/>
      <c r="AM2740" s="82"/>
      <c r="AN2740" s="82"/>
      <c r="AO2740" s="82"/>
      <c r="AP2740" s="82"/>
      <c r="AQ2740" s="82"/>
      <c r="AR2740" s="82"/>
      <c r="AS2740" s="82"/>
      <c r="AT2740" s="82"/>
      <c r="AU2740" s="82"/>
    </row>
    <row r="2741" spans="1:47" s="47" customFormat="1">
      <c r="A2741" s="76"/>
      <c r="O2741" s="82"/>
      <c r="P2741" s="82"/>
      <c r="Q2741" s="82"/>
      <c r="R2741" s="82"/>
      <c r="S2741" s="82"/>
      <c r="T2741" s="82"/>
      <c r="U2741" s="82"/>
      <c r="V2741" s="82"/>
      <c r="W2741" s="82"/>
      <c r="X2741" s="82"/>
      <c r="Y2741" s="82"/>
      <c r="Z2741" s="82"/>
      <c r="AA2741" s="82"/>
      <c r="AB2741" s="82"/>
      <c r="AC2741" s="82"/>
      <c r="AD2741" s="82"/>
      <c r="AE2741" s="82"/>
      <c r="AF2741" s="82"/>
      <c r="AG2741" s="82"/>
      <c r="AH2741" s="82"/>
      <c r="AI2741" s="82"/>
      <c r="AJ2741" s="82"/>
      <c r="AK2741" s="82"/>
      <c r="AL2741" s="82"/>
      <c r="AM2741" s="82"/>
      <c r="AN2741" s="82"/>
      <c r="AO2741" s="82"/>
      <c r="AP2741" s="82"/>
      <c r="AQ2741" s="82"/>
      <c r="AR2741" s="82"/>
      <c r="AS2741" s="82"/>
      <c r="AT2741" s="82"/>
      <c r="AU2741" s="82"/>
    </row>
    <row r="2742" spans="1:47" s="47" customFormat="1">
      <c r="A2742" s="76"/>
      <c r="O2742" s="82"/>
      <c r="P2742" s="82"/>
      <c r="Q2742" s="82"/>
      <c r="R2742" s="82"/>
      <c r="S2742" s="82"/>
      <c r="T2742" s="82"/>
      <c r="U2742" s="82"/>
      <c r="V2742" s="82"/>
      <c r="W2742" s="82"/>
      <c r="X2742" s="82"/>
      <c r="Y2742" s="82"/>
      <c r="Z2742" s="82"/>
      <c r="AA2742" s="82"/>
      <c r="AB2742" s="82"/>
      <c r="AC2742" s="82"/>
      <c r="AD2742" s="82"/>
      <c r="AE2742" s="82"/>
      <c r="AF2742" s="82"/>
      <c r="AG2742" s="82"/>
      <c r="AH2742" s="82"/>
      <c r="AI2742" s="82"/>
      <c r="AJ2742" s="82"/>
      <c r="AK2742" s="82"/>
      <c r="AL2742" s="82"/>
      <c r="AM2742" s="82"/>
      <c r="AN2742" s="82"/>
      <c r="AO2742" s="82"/>
      <c r="AP2742" s="82"/>
      <c r="AQ2742" s="82"/>
      <c r="AR2742" s="82"/>
      <c r="AS2742" s="82"/>
      <c r="AT2742" s="82"/>
      <c r="AU2742" s="82"/>
    </row>
    <row r="2743" spans="1:47" s="47" customFormat="1">
      <c r="A2743" s="76"/>
      <c r="O2743" s="82"/>
      <c r="P2743" s="82"/>
      <c r="Q2743" s="82"/>
      <c r="R2743" s="82"/>
      <c r="S2743" s="82"/>
      <c r="T2743" s="82"/>
      <c r="U2743" s="82"/>
      <c r="V2743" s="82"/>
      <c r="W2743" s="82"/>
      <c r="X2743" s="82"/>
      <c r="Y2743" s="82"/>
      <c r="Z2743" s="82"/>
      <c r="AA2743" s="82"/>
      <c r="AB2743" s="82"/>
      <c r="AC2743" s="82"/>
      <c r="AD2743" s="82"/>
      <c r="AE2743" s="82"/>
      <c r="AF2743" s="82"/>
      <c r="AG2743" s="82"/>
      <c r="AH2743" s="82"/>
      <c r="AI2743" s="82"/>
      <c r="AJ2743" s="82"/>
      <c r="AK2743" s="82"/>
      <c r="AL2743" s="82"/>
      <c r="AM2743" s="82"/>
      <c r="AN2743" s="82"/>
      <c r="AO2743" s="82"/>
      <c r="AP2743" s="82"/>
      <c r="AQ2743" s="82"/>
      <c r="AR2743" s="82"/>
      <c r="AS2743" s="82"/>
      <c r="AT2743" s="82"/>
      <c r="AU2743" s="82"/>
    </row>
    <row r="2744" spans="1:47" s="47" customFormat="1">
      <c r="A2744" s="76"/>
      <c r="O2744" s="82"/>
      <c r="P2744" s="82"/>
      <c r="Q2744" s="82"/>
      <c r="R2744" s="82"/>
      <c r="S2744" s="82"/>
      <c r="T2744" s="82"/>
      <c r="U2744" s="82"/>
      <c r="V2744" s="82"/>
      <c r="W2744" s="82"/>
      <c r="X2744" s="82"/>
      <c r="Y2744" s="82"/>
      <c r="Z2744" s="82"/>
      <c r="AA2744" s="82"/>
      <c r="AB2744" s="82"/>
      <c r="AC2744" s="82"/>
      <c r="AD2744" s="82"/>
      <c r="AE2744" s="82"/>
      <c r="AF2744" s="82"/>
      <c r="AG2744" s="82"/>
      <c r="AH2744" s="82"/>
      <c r="AI2744" s="82"/>
      <c r="AJ2744" s="82"/>
      <c r="AK2744" s="82"/>
      <c r="AL2744" s="82"/>
      <c r="AM2744" s="82"/>
      <c r="AN2744" s="82"/>
      <c r="AO2744" s="82"/>
      <c r="AP2744" s="82"/>
      <c r="AQ2744" s="82"/>
      <c r="AR2744" s="82"/>
      <c r="AS2744" s="82"/>
      <c r="AT2744" s="82"/>
      <c r="AU2744" s="82"/>
    </row>
    <row r="2745" spans="1:47" s="47" customFormat="1">
      <c r="A2745" s="76"/>
      <c r="O2745" s="82"/>
      <c r="P2745" s="82"/>
      <c r="Q2745" s="82"/>
      <c r="R2745" s="82"/>
      <c r="S2745" s="82"/>
      <c r="T2745" s="82"/>
      <c r="U2745" s="82"/>
      <c r="V2745" s="82"/>
      <c r="W2745" s="82"/>
      <c r="X2745" s="82"/>
      <c r="Y2745" s="82"/>
      <c r="Z2745" s="82"/>
      <c r="AA2745" s="82"/>
      <c r="AB2745" s="82"/>
      <c r="AC2745" s="82"/>
      <c r="AD2745" s="82"/>
      <c r="AE2745" s="82"/>
      <c r="AF2745" s="82"/>
      <c r="AG2745" s="82"/>
      <c r="AH2745" s="82"/>
      <c r="AI2745" s="82"/>
      <c r="AJ2745" s="82"/>
      <c r="AK2745" s="82"/>
      <c r="AL2745" s="82"/>
      <c r="AM2745" s="82"/>
      <c r="AN2745" s="82"/>
      <c r="AO2745" s="82"/>
      <c r="AP2745" s="82"/>
      <c r="AQ2745" s="82"/>
      <c r="AR2745" s="82"/>
      <c r="AS2745" s="82"/>
      <c r="AT2745" s="82"/>
      <c r="AU2745" s="82"/>
    </row>
    <row r="2746" spans="1:47" s="47" customFormat="1">
      <c r="A2746" s="76"/>
      <c r="O2746" s="82"/>
      <c r="P2746" s="82"/>
      <c r="Q2746" s="82"/>
      <c r="R2746" s="82"/>
      <c r="S2746" s="82"/>
      <c r="T2746" s="82"/>
      <c r="U2746" s="82"/>
      <c r="V2746" s="82"/>
      <c r="W2746" s="82"/>
      <c r="X2746" s="82"/>
      <c r="Y2746" s="82"/>
      <c r="Z2746" s="82"/>
      <c r="AA2746" s="82"/>
      <c r="AB2746" s="82"/>
      <c r="AC2746" s="82"/>
      <c r="AD2746" s="82"/>
      <c r="AE2746" s="82"/>
      <c r="AF2746" s="82"/>
      <c r="AG2746" s="82"/>
      <c r="AH2746" s="82"/>
      <c r="AI2746" s="82"/>
      <c r="AJ2746" s="82"/>
      <c r="AK2746" s="82"/>
      <c r="AL2746" s="82"/>
      <c r="AM2746" s="82"/>
      <c r="AN2746" s="82"/>
      <c r="AO2746" s="82"/>
      <c r="AP2746" s="82"/>
      <c r="AQ2746" s="82"/>
      <c r="AR2746" s="82"/>
      <c r="AS2746" s="82"/>
      <c r="AT2746" s="82"/>
      <c r="AU2746" s="82"/>
    </row>
    <row r="2747" spans="1:47" s="47" customFormat="1">
      <c r="A2747" s="76"/>
      <c r="O2747" s="82"/>
      <c r="P2747" s="82"/>
      <c r="Q2747" s="82"/>
      <c r="R2747" s="82"/>
      <c r="S2747" s="82"/>
      <c r="T2747" s="82"/>
      <c r="U2747" s="82"/>
      <c r="V2747" s="82"/>
      <c r="W2747" s="82"/>
      <c r="X2747" s="82"/>
      <c r="Y2747" s="82"/>
      <c r="Z2747" s="82"/>
      <c r="AA2747" s="82"/>
      <c r="AB2747" s="82"/>
      <c r="AC2747" s="82"/>
      <c r="AD2747" s="82"/>
      <c r="AE2747" s="82"/>
      <c r="AF2747" s="82"/>
      <c r="AG2747" s="82"/>
      <c r="AH2747" s="82"/>
      <c r="AI2747" s="82"/>
      <c r="AJ2747" s="82"/>
      <c r="AK2747" s="82"/>
      <c r="AL2747" s="82"/>
      <c r="AM2747" s="82"/>
      <c r="AN2747" s="82"/>
      <c r="AO2747" s="82"/>
      <c r="AP2747" s="82"/>
      <c r="AQ2747" s="82"/>
      <c r="AR2747" s="82"/>
      <c r="AS2747" s="82"/>
      <c r="AT2747" s="82"/>
      <c r="AU2747" s="82"/>
    </row>
    <row r="2748" spans="1:47" s="47" customFormat="1">
      <c r="A2748" s="76"/>
      <c r="O2748" s="82"/>
      <c r="P2748" s="82"/>
      <c r="Q2748" s="82"/>
      <c r="R2748" s="82"/>
      <c r="S2748" s="82"/>
      <c r="T2748" s="82"/>
      <c r="U2748" s="82"/>
      <c r="V2748" s="82"/>
      <c r="W2748" s="82"/>
      <c r="X2748" s="82"/>
      <c r="Y2748" s="82"/>
      <c r="Z2748" s="82"/>
      <c r="AA2748" s="82"/>
      <c r="AB2748" s="82"/>
      <c r="AC2748" s="82"/>
      <c r="AD2748" s="82"/>
      <c r="AE2748" s="82"/>
      <c r="AF2748" s="82"/>
      <c r="AG2748" s="82"/>
      <c r="AH2748" s="82"/>
      <c r="AI2748" s="82"/>
      <c r="AJ2748" s="82"/>
      <c r="AK2748" s="82"/>
      <c r="AL2748" s="82"/>
      <c r="AM2748" s="82"/>
      <c r="AN2748" s="82"/>
      <c r="AO2748" s="82"/>
      <c r="AP2748" s="82"/>
      <c r="AQ2748" s="82"/>
      <c r="AR2748" s="82"/>
      <c r="AS2748" s="82"/>
      <c r="AT2748" s="82"/>
      <c r="AU2748" s="82"/>
    </row>
    <row r="2749" spans="1:47" s="47" customFormat="1">
      <c r="A2749" s="76"/>
      <c r="O2749" s="82"/>
      <c r="P2749" s="82"/>
      <c r="Q2749" s="82"/>
      <c r="R2749" s="82"/>
      <c r="S2749" s="82"/>
      <c r="T2749" s="82"/>
      <c r="U2749" s="82"/>
      <c r="V2749" s="82"/>
      <c r="W2749" s="82"/>
      <c r="X2749" s="82"/>
      <c r="Y2749" s="82"/>
      <c r="Z2749" s="82"/>
      <c r="AA2749" s="82"/>
      <c r="AB2749" s="82"/>
      <c r="AC2749" s="82"/>
      <c r="AD2749" s="82"/>
      <c r="AE2749" s="82"/>
      <c r="AF2749" s="82"/>
      <c r="AG2749" s="82"/>
      <c r="AH2749" s="82"/>
      <c r="AI2749" s="82"/>
      <c r="AJ2749" s="82"/>
      <c r="AK2749" s="82"/>
      <c r="AL2749" s="82"/>
      <c r="AM2749" s="82"/>
      <c r="AN2749" s="82"/>
      <c r="AO2749" s="82"/>
      <c r="AP2749" s="82"/>
      <c r="AQ2749" s="82"/>
      <c r="AR2749" s="82"/>
      <c r="AS2749" s="82"/>
      <c r="AT2749" s="82"/>
      <c r="AU2749" s="82"/>
    </row>
    <row r="2750" spans="1:47" s="47" customFormat="1">
      <c r="A2750" s="76"/>
      <c r="O2750" s="82"/>
      <c r="P2750" s="82"/>
      <c r="Q2750" s="82"/>
      <c r="R2750" s="82"/>
      <c r="S2750" s="82"/>
      <c r="T2750" s="82"/>
      <c r="U2750" s="82"/>
      <c r="V2750" s="82"/>
      <c r="W2750" s="82"/>
      <c r="X2750" s="82"/>
      <c r="Y2750" s="82"/>
      <c r="Z2750" s="82"/>
      <c r="AA2750" s="82"/>
      <c r="AB2750" s="82"/>
      <c r="AC2750" s="82"/>
      <c r="AD2750" s="82"/>
      <c r="AE2750" s="82"/>
      <c r="AF2750" s="82"/>
      <c r="AG2750" s="82"/>
      <c r="AH2750" s="82"/>
      <c r="AI2750" s="82"/>
      <c r="AJ2750" s="82"/>
      <c r="AK2750" s="82"/>
      <c r="AL2750" s="82"/>
      <c r="AM2750" s="82"/>
      <c r="AN2750" s="82"/>
      <c r="AO2750" s="82"/>
      <c r="AP2750" s="82"/>
      <c r="AQ2750" s="82"/>
      <c r="AR2750" s="82"/>
      <c r="AS2750" s="82"/>
      <c r="AT2750" s="82"/>
      <c r="AU2750" s="82"/>
    </row>
    <row r="2751" spans="1:47" s="47" customFormat="1">
      <c r="A2751" s="76"/>
      <c r="O2751" s="82"/>
      <c r="P2751" s="82"/>
      <c r="Q2751" s="82"/>
      <c r="R2751" s="82"/>
      <c r="S2751" s="82"/>
      <c r="T2751" s="82"/>
      <c r="U2751" s="82"/>
      <c r="V2751" s="82"/>
      <c r="W2751" s="82"/>
      <c r="X2751" s="82"/>
      <c r="Y2751" s="82"/>
      <c r="Z2751" s="82"/>
      <c r="AA2751" s="82"/>
      <c r="AB2751" s="82"/>
      <c r="AC2751" s="82"/>
      <c r="AD2751" s="82"/>
      <c r="AE2751" s="82"/>
      <c r="AF2751" s="82"/>
      <c r="AG2751" s="82"/>
      <c r="AH2751" s="82"/>
      <c r="AI2751" s="82"/>
      <c r="AJ2751" s="82"/>
      <c r="AK2751" s="82"/>
      <c r="AL2751" s="82"/>
      <c r="AM2751" s="82"/>
      <c r="AN2751" s="82"/>
      <c r="AO2751" s="82"/>
      <c r="AP2751" s="82"/>
      <c r="AQ2751" s="82"/>
      <c r="AR2751" s="82"/>
      <c r="AS2751" s="82"/>
      <c r="AT2751" s="82"/>
      <c r="AU2751" s="82"/>
    </row>
    <row r="2752" spans="1:47" s="47" customFormat="1">
      <c r="A2752" s="76"/>
      <c r="O2752" s="82"/>
      <c r="P2752" s="82"/>
      <c r="Q2752" s="82"/>
      <c r="R2752" s="82"/>
      <c r="S2752" s="82"/>
      <c r="T2752" s="82"/>
      <c r="U2752" s="82"/>
      <c r="V2752" s="82"/>
      <c r="W2752" s="82"/>
      <c r="X2752" s="82"/>
      <c r="Y2752" s="82"/>
      <c r="Z2752" s="82"/>
      <c r="AA2752" s="82"/>
      <c r="AB2752" s="82"/>
      <c r="AC2752" s="82"/>
      <c r="AD2752" s="82"/>
      <c r="AE2752" s="82"/>
      <c r="AF2752" s="82"/>
      <c r="AG2752" s="82"/>
      <c r="AH2752" s="82"/>
      <c r="AI2752" s="82"/>
      <c r="AJ2752" s="82"/>
      <c r="AK2752" s="82"/>
      <c r="AL2752" s="82"/>
      <c r="AM2752" s="82"/>
      <c r="AN2752" s="82"/>
      <c r="AO2752" s="82"/>
      <c r="AP2752" s="82"/>
      <c r="AQ2752" s="82"/>
      <c r="AR2752" s="82"/>
      <c r="AS2752" s="82"/>
      <c r="AT2752" s="82"/>
      <c r="AU2752" s="82"/>
    </row>
    <row r="2753" spans="1:47" s="47" customFormat="1">
      <c r="A2753" s="76"/>
      <c r="O2753" s="82"/>
      <c r="P2753" s="82"/>
      <c r="Q2753" s="82"/>
      <c r="R2753" s="82"/>
      <c r="S2753" s="82"/>
      <c r="T2753" s="82"/>
      <c r="U2753" s="82"/>
      <c r="V2753" s="82"/>
      <c r="W2753" s="82"/>
      <c r="X2753" s="82"/>
      <c r="Y2753" s="82"/>
      <c r="Z2753" s="82"/>
      <c r="AA2753" s="82"/>
      <c r="AB2753" s="82"/>
      <c r="AC2753" s="82"/>
      <c r="AD2753" s="82"/>
      <c r="AE2753" s="82"/>
      <c r="AF2753" s="82"/>
      <c r="AG2753" s="82"/>
      <c r="AH2753" s="82"/>
      <c r="AI2753" s="82"/>
      <c r="AJ2753" s="82"/>
      <c r="AK2753" s="82"/>
      <c r="AL2753" s="82"/>
      <c r="AM2753" s="82"/>
      <c r="AN2753" s="82"/>
      <c r="AO2753" s="82"/>
      <c r="AP2753" s="82"/>
      <c r="AQ2753" s="82"/>
      <c r="AR2753" s="82"/>
      <c r="AS2753" s="82"/>
      <c r="AT2753" s="82"/>
      <c r="AU2753" s="82"/>
    </row>
    <row r="2754" spans="1:47" s="47" customFormat="1">
      <c r="A2754" s="76"/>
      <c r="O2754" s="82"/>
      <c r="P2754" s="82"/>
      <c r="Q2754" s="82"/>
      <c r="R2754" s="82"/>
      <c r="S2754" s="82"/>
      <c r="T2754" s="82"/>
      <c r="U2754" s="82"/>
      <c r="V2754" s="82"/>
      <c r="W2754" s="82"/>
      <c r="X2754" s="82"/>
      <c r="Y2754" s="82"/>
      <c r="Z2754" s="82"/>
      <c r="AA2754" s="82"/>
      <c r="AB2754" s="82"/>
      <c r="AC2754" s="82"/>
      <c r="AD2754" s="82"/>
      <c r="AE2754" s="82"/>
      <c r="AF2754" s="82"/>
      <c r="AG2754" s="82"/>
      <c r="AH2754" s="82"/>
      <c r="AI2754" s="82"/>
      <c r="AJ2754" s="82"/>
      <c r="AK2754" s="82"/>
      <c r="AL2754" s="82"/>
      <c r="AM2754" s="82"/>
      <c r="AN2754" s="82"/>
      <c r="AO2754" s="82"/>
      <c r="AP2754" s="82"/>
      <c r="AQ2754" s="82"/>
      <c r="AR2754" s="82"/>
      <c r="AS2754" s="82"/>
      <c r="AT2754" s="82"/>
      <c r="AU2754" s="82"/>
    </row>
    <row r="2755" spans="1:47" s="47" customFormat="1">
      <c r="A2755" s="76"/>
      <c r="O2755" s="82"/>
      <c r="P2755" s="82"/>
      <c r="Q2755" s="82"/>
      <c r="R2755" s="82"/>
      <c r="S2755" s="82"/>
      <c r="T2755" s="82"/>
      <c r="U2755" s="82"/>
      <c r="V2755" s="82"/>
      <c r="W2755" s="82"/>
      <c r="X2755" s="82"/>
      <c r="Y2755" s="82"/>
      <c r="Z2755" s="82"/>
      <c r="AA2755" s="82"/>
      <c r="AB2755" s="82"/>
      <c r="AC2755" s="82"/>
      <c r="AD2755" s="82"/>
      <c r="AE2755" s="82"/>
      <c r="AF2755" s="82"/>
      <c r="AG2755" s="82"/>
      <c r="AH2755" s="82"/>
      <c r="AI2755" s="82"/>
      <c r="AJ2755" s="82"/>
      <c r="AK2755" s="82"/>
      <c r="AL2755" s="82"/>
      <c r="AM2755" s="82"/>
      <c r="AN2755" s="82"/>
      <c r="AO2755" s="82"/>
      <c r="AP2755" s="82"/>
      <c r="AQ2755" s="82"/>
      <c r="AR2755" s="82"/>
      <c r="AS2755" s="82"/>
      <c r="AT2755" s="82"/>
      <c r="AU2755" s="82"/>
    </row>
    <row r="2756" spans="1:47" s="47" customFormat="1">
      <c r="A2756" s="76"/>
      <c r="O2756" s="82"/>
      <c r="P2756" s="82"/>
      <c r="Q2756" s="82"/>
      <c r="R2756" s="82"/>
      <c r="S2756" s="82"/>
      <c r="T2756" s="82"/>
      <c r="U2756" s="82"/>
      <c r="V2756" s="82"/>
      <c r="W2756" s="82"/>
      <c r="X2756" s="82"/>
      <c r="Y2756" s="82"/>
      <c r="Z2756" s="82"/>
      <c r="AA2756" s="82"/>
      <c r="AB2756" s="82"/>
      <c r="AC2756" s="82"/>
      <c r="AD2756" s="82"/>
      <c r="AE2756" s="82"/>
      <c r="AF2756" s="82"/>
      <c r="AG2756" s="82"/>
      <c r="AH2756" s="82"/>
      <c r="AI2756" s="82"/>
      <c r="AJ2756" s="82"/>
      <c r="AK2756" s="82"/>
      <c r="AL2756" s="82"/>
      <c r="AM2756" s="82"/>
      <c r="AN2756" s="82"/>
      <c r="AO2756" s="82"/>
      <c r="AP2756" s="82"/>
      <c r="AQ2756" s="82"/>
      <c r="AR2756" s="82"/>
      <c r="AS2756" s="82"/>
      <c r="AT2756" s="82"/>
      <c r="AU2756" s="82"/>
    </row>
    <row r="2757" spans="1:47" s="47" customFormat="1">
      <c r="A2757" s="76"/>
      <c r="O2757" s="82"/>
      <c r="P2757" s="82"/>
      <c r="Q2757" s="82"/>
      <c r="R2757" s="82"/>
      <c r="S2757" s="82"/>
      <c r="T2757" s="82"/>
      <c r="U2757" s="82"/>
      <c r="V2757" s="82"/>
      <c r="W2757" s="82"/>
      <c r="X2757" s="82"/>
      <c r="Y2757" s="82"/>
      <c r="Z2757" s="82"/>
      <c r="AA2757" s="82"/>
      <c r="AB2757" s="82"/>
      <c r="AC2757" s="82"/>
      <c r="AD2757" s="82"/>
      <c r="AE2757" s="82"/>
      <c r="AF2757" s="82"/>
      <c r="AG2757" s="82"/>
      <c r="AH2757" s="82"/>
      <c r="AI2757" s="82"/>
      <c r="AJ2757" s="82"/>
      <c r="AK2757" s="82"/>
      <c r="AL2757" s="82"/>
      <c r="AM2757" s="82"/>
      <c r="AN2757" s="82"/>
      <c r="AO2757" s="82"/>
      <c r="AP2757" s="82"/>
      <c r="AQ2757" s="82"/>
      <c r="AR2757" s="82"/>
      <c r="AS2757" s="82"/>
      <c r="AT2757" s="82"/>
      <c r="AU2757" s="82"/>
    </row>
    <row r="2758" spans="1:47" s="47" customFormat="1">
      <c r="A2758" s="76"/>
      <c r="O2758" s="82"/>
      <c r="P2758" s="82"/>
      <c r="Q2758" s="82"/>
      <c r="R2758" s="82"/>
      <c r="S2758" s="82"/>
      <c r="T2758" s="82"/>
      <c r="U2758" s="82"/>
      <c r="V2758" s="82"/>
      <c r="W2758" s="82"/>
      <c r="X2758" s="82"/>
      <c r="Y2758" s="82"/>
      <c r="Z2758" s="82"/>
      <c r="AA2758" s="82"/>
      <c r="AB2758" s="82"/>
      <c r="AC2758" s="82"/>
      <c r="AD2758" s="82"/>
      <c r="AE2758" s="82"/>
      <c r="AF2758" s="82"/>
      <c r="AG2758" s="82"/>
      <c r="AH2758" s="82"/>
      <c r="AI2758" s="82"/>
      <c r="AJ2758" s="82"/>
      <c r="AK2758" s="82"/>
      <c r="AL2758" s="82"/>
      <c r="AM2758" s="82"/>
      <c r="AN2758" s="82"/>
      <c r="AO2758" s="82"/>
      <c r="AP2758" s="82"/>
      <c r="AQ2758" s="82"/>
      <c r="AR2758" s="82"/>
      <c r="AS2758" s="82"/>
      <c r="AT2758" s="82"/>
      <c r="AU2758" s="82"/>
    </row>
    <row r="2759" spans="1:47" s="47" customFormat="1">
      <c r="A2759" s="76"/>
      <c r="O2759" s="82"/>
      <c r="P2759" s="82"/>
      <c r="Q2759" s="82"/>
      <c r="R2759" s="82"/>
      <c r="S2759" s="82"/>
      <c r="T2759" s="82"/>
      <c r="U2759" s="82"/>
      <c r="V2759" s="82"/>
      <c r="W2759" s="82"/>
      <c r="X2759" s="82"/>
      <c r="Y2759" s="82"/>
      <c r="Z2759" s="82"/>
      <c r="AA2759" s="82"/>
      <c r="AB2759" s="82"/>
      <c r="AC2759" s="82"/>
      <c r="AD2759" s="82"/>
      <c r="AE2759" s="82"/>
      <c r="AF2759" s="82"/>
      <c r="AG2759" s="82"/>
      <c r="AH2759" s="82"/>
      <c r="AI2759" s="82"/>
      <c r="AJ2759" s="82"/>
      <c r="AK2759" s="82"/>
      <c r="AL2759" s="82"/>
      <c r="AM2759" s="82"/>
      <c r="AN2759" s="82"/>
      <c r="AO2759" s="82"/>
      <c r="AP2759" s="82"/>
      <c r="AQ2759" s="82"/>
      <c r="AR2759" s="82"/>
      <c r="AS2759" s="82"/>
      <c r="AT2759" s="82"/>
      <c r="AU2759" s="82"/>
    </row>
    <row r="2760" spans="1:47" s="47" customFormat="1">
      <c r="A2760" s="76"/>
      <c r="O2760" s="82"/>
      <c r="P2760" s="82"/>
      <c r="Q2760" s="82"/>
      <c r="R2760" s="82"/>
      <c r="S2760" s="82"/>
      <c r="T2760" s="82"/>
      <c r="U2760" s="82"/>
      <c r="V2760" s="82"/>
      <c r="W2760" s="82"/>
      <c r="X2760" s="82"/>
      <c r="Y2760" s="82"/>
      <c r="Z2760" s="82"/>
      <c r="AA2760" s="82"/>
      <c r="AB2760" s="82"/>
      <c r="AC2760" s="82"/>
      <c r="AD2760" s="82"/>
      <c r="AE2760" s="82"/>
      <c r="AF2760" s="82"/>
      <c r="AG2760" s="82"/>
      <c r="AH2760" s="82"/>
      <c r="AI2760" s="82"/>
      <c r="AJ2760" s="82"/>
      <c r="AK2760" s="82"/>
      <c r="AL2760" s="82"/>
      <c r="AM2760" s="82"/>
      <c r="AN2760" s="82"/>
      <c r="AO2760" s="82"/>
      <c r="AP2760" s="82"/>
      <c r="AQ2760" s="82"/>
      <c r="AR2760" s="82"/>
      <c r="AS2760" s="82"/>
      <c r="AT2760" s="82"/>
      <c r="AU2760" s="82"/>
    </row>
    <row r="2761" spans="1:47" s="47" customFormat="1">
      <c r="A2761" s="76"/>
      <c r="O2761" s="82"/>
      <c r="P2761" s="82"/>
      <c r="Q2761" s="82"/>
      <c r="R2761" s="82"/>
      <c r="S2761" s="82"/>
      <c r="T2761" s="82"/>
      <c r="U2761" s="82"/>
      <c r="V2761" s="82"/>
      <c r="W2761" s="82"/>
      <c r="X2761" s="82"/>
      <c r="Y2761" s="82"/>
      <c r="Z2761" s="82"/>
      <c r="AA2761" s="82"/>
      <c r="AB2761" s="82"/>
      <c r="AC2761" s="82"/>
      <c r="AD2761" s="82"/>
      <c r="AE2761" s="82"/>
      <c r="AF2761" s="82"/>
      <c r="AG2761" s="82"/>
      <c r="AH2761" s="82"/>
      <c r="AI2761" s="82"/>
      <c r="AJ2761" s="82"/>
      <c r="AK2761" s="82"/>
      <c r="AL2761" s="82"/>
      <c r="AM2761" s="82"/>
      <c r="AN2761" s="82"/>
      <c r="AO2761" s="82"/>
      <c r="AP2761" s="82"/>
      <c r="AQ2761" s="82"/>
      <c r="AR2761" s="82"/>
      <c r="AS2761" s="82"/>
      <c r="AT2761" s="82"/>
      <c r="AU2761" s="82"/>
    </row>
    <row r="2762" spans="1:47" s="47" customFormat="1">
      <c r="A2762" s="76"/>
      <c r="O2762" s="82"/>
      <c r="P2762" s="82"/>
      <c r="Q2762" s="82"/>
      <c r="R2762" s="82"/>
      <c r="S2762" s="82"/>
      <c r="T2762" s="82"/>
      <c r="U2762" s="82"/>
      <c r="V2762" s="82"/>
      <c r="W2762" s="82"/>
      <c r="X2762" s="82"/>
      <c r="Y2762" s="82"/>
      <c r="Z2762" s="82"/>
      <c r="AA2762" s="82"/>
      <c r="AB2762" s="82"/>
      <c r="AC2762" s="82"/>
      <c r="AD2762" s="82"/>
      <c r="AE2762" s="82"/>
      <c r="AF2762" s="82"/>
      <c r="AG2762" s="82"/>
      <c r="AH2762" s="82"/>
      <c r="AI2762" s="82"/>
      <c r="AJ2762" s="82"/>
      <c r="AK2762" s="82"/>
      <c r="AL2762" s="82"/>
      <c r="AM2762" s="82"/>
      <c r="AN2762" s="82"/>
      <c r="AO2762" s="82"/>
      <c r="AP2762" s="82"/>
      <c r="AQ2762" s="82"/>
      <c r="AR2762" s="82"/>
      <c r="AS2762" s="82"/>
      <c r="AT2762" s="82"/>
      <c r="AU2762" s="82"/>
    </row>
    <row r="2763" spans="1:47" s="47" customFormat="1">
      <c r="A2763" s="76"/>
      <c r="O2763" s="82"/>
      <c r="P2763" s="82"/>
      <c r="Q2763" s="82"/>
      <c r="R2763" s="82"/>
      <c r="S2763" s="82"/>
      <c r="T2763" s="82"/>
      <c r="U2763" s="82"/>
      <c r="V2763" s="82"/>
      <c r="W2763" s="82"/>
      <c r="X2763" s="82"/>
      <c r="Y2763" s="82"/>
      <c r="Z2763" s="82"/>
      <c r="AA2763" s="82"/>
      <c r="AB2763" s="82"/>
      <c r="AC2763" s="82"/>
      <c r="AD2763" s="82"/>
      <c r="AE2763" s="82"/>
      <c r="AF2763" s="82"/>
      <c r="AG2763" s="82"/>
      <c r="AH2763" s="82"/>
      <c r="AI2763" s="82"/>
      <c r="AJ2763" s="82"/>
      <c r="AK2763" s="82"/>
      <c r="AL2763" s="82"/>
      <c r="AM2763" s="82"/>
      <c r="AN2763" s="82"/>
      <c r="AO2763" s="82"/>
      <c r="AP2763" s="82"/>
      <c r="AQ2763" s="82"/>
      <c r="AR2763" s="82"/>
      <c r="AS2763" s="82"/>
      <c r="AT2763" s="82"/>
      <c r="AU2763" s="82"/>
    </row>
    <row r="2764" spans="1:47" s="47" customFormat="1">
      <c r="A2764" s="76"/>
      <c r="O2764" s="82"/>
      <c r="P2764" s="82"/>
      <c r="Q2764" s="82"/>
      <c r="R2764" s="82"/>
      <c r="S2764" s="82"/>
      <c r="T2764" s="82"/>
      <c r="U2764" s="82"/>
      <c r="V2764" s="82"/>
      <c r="W2764" s="82"/>
      <c r="X2764" s="82"/>
      <c r="Y2764" s="82"/>
      <c r="Z2764" s="82"/>
      <c r="AA2764" s="82"/>
      <c r="AB2764" s="82"/>
      <c r="AC2764" s="82"/>
      <c r="AD2764" s="82"/>
      <c r="AE2764" s="82"/>
      <c r="AF2764" s="82"/>
      <c r="AG2764" s="82"/>
      <c r="AH2764" s="82"/>
      <c r="AI2764" s="82"/>
      <c r="AJ2764" s="82"/>
      <c r="AK2764" s="82"/>
      <c r="AL2764" s="82"/>
      <c r="AM2764" s="82"/>
      <c r="AN2764" s="82"/>
      <c r="AO2764" s="82"/>
      <c r="AP2764" s="82"/>
      <c r="AQ2764" s="82"/>
      <c r="AR2764" s="82"/>
      <c r="AS2764" s="82"/>
      <c r="AT2764" s="82"/>
      <c r="AU2764" s="82"/>
    </row>
    <row r="2765" spans="1:47" s="47" customFormat="1">
      <c r="A2765" s="76"/>
      <c r="O2765" s="82"/>
      <c r="P2765" s="82"/>
      <c r="Q2765" s="82"/>
      <c r="R2765" s="82"/>
      <c r="S2765" s="82"/>
      <c r="T2765" s="82"/>
      <c r="U2765" s="82"/>
      <c r="V2765" s="82"/>
      <c r="W2765" s="82"/>
      <c r="X2765" s="82"/>
      <c r="Y2765" s="82"/>
      <c r="Z2765" s="82"/>
      <c r="AA2765" s="82"/>
      <c r="AB2765" s="82"/>
      <c r="AC2765" s="82"/>
      <c r="AD2765" s="82"/>
      <c r="AE2765" s="82"/>
      <c r="AF2765" s="82"/>
      <c r="AG2765" s="82"/>
      <c r="AH2765" s="82"/>
      <c r="AI2765" s="82"/>
      <c r="AJ2765" s="82"/>
      <c r="AK2765" s="82"/>
      <c r="AL2765" s="82"/>
      <c r="AM2765" s="82"/>
      <c r="AN2765" s="82"/>
      <c r="AO2765" s="82"/>
      <c r="AP2765" s="82"/>
      <c r="AQ2765" s="82"/>
      <c r="AR2765" s="82"/>
      <c r="AS2765" s="82"/>
      <c r="AT2765" s="82"/>
      <c r="AU2765" s="82"/>
    </row>
    <row r="2766" spans="1:47" s="47" customFormat="1">
      <c r="A2766" s="76"/>
      <c r="O2766" s="82"/>
      <c r="P2766" s="82"/>
      <c r="Q2766" s="82"/>
      <c r="R2766" s="82"/>
      <c r="S2766" s="82"/>
      <c r="T2766" s="82"/>
      <c r="U2766" s="82"/>
      <c r="V2766" s="82"/>
      <c r="W2766" s="82"/>
      <c r="X2766" s="82"/>
      <c r="Y2766" s="82"/>
      <c r="Z2766" s="82"/>
      <c r="AA2766" s="82"/>
      <c r="AB2766" s="82"/>
      <c r="AC2766" s="82"/>
      <c r="AD2766" s="82"/>
      <c r="AE2766" s="82"/>
      <c r="AF2766" s="82"/>
      <c r="AG2766" s="82"/>
      <c r="AH2766" s="82"/>
      <c r="AI2766" s="82"/>
      <c r="AJ2766" s="82"/>
      <c r="AK2766" s="82"/>
      <c r="AL2766" s="82"/>
      <c r="AM2766" s="82"/>
      <c r="AN2766" s="82"/>
      <c r="AO2766" s="82"/>
      <c r="AP2766" s="82"/>
      <c r="AQ2766" s="82"/>
      <c r="AR2766" s="82"/>
      <c r="AS2766" s="82"/>
      <c r="AT2766" s="82"/>
      <c r="AU2766" s="82"/>
    </row>
    <row r="2767" spans="1:47" s="47" customFormat="1">
      <c r="A2767" s="76"/>
      <c r="O2767" s="82"/>
      <c r="P2767" s="82"/>
      <c r="Q2767" s="82"/>
      <c r="R2767" s="82"/>
      <c r="S2767" s="82"/>
      <c r="T2767" s="82"/>
      <c r="U2767" s="82"/>
      <c r="V2767" s="82"/>
      <c r="W2767" s="82"/>
      <c r="X2767" s="82"/>
      <c r="Y2767" s="82"/>
      <c r="Z2767" s="82"/>
      <c r="AA2767" s="82"/>
      <c r="AB2767" s="82"/>
      <c r="AC2767" s="82"/>
      <c r="AD2767" s="82"/>
      <c r="AE2767" s="82"/>
      <c r="AF2767" s="82"/>
      <c r="AG2767" s="82"/>
      <c r="AH2767" s="82"/>
      <c r="AI2767" s="82"/>
      <c r="AJ2767" s="82"/>
      <c r="AK2767" s="82"/>
      <c r="AL2767" s="82"/>
      <c r="AM2767" s="82"/>
      <c r="AN2767" s="82"/>
      <c r="AO2767" s="82"/>
      <c r="AP2767" s="82"/>
      <c r="AQ2767" s="82"/>
      <c r="AR2767" s="82"/>
      <c r="AS2767" s="82"/>
      <c r="AT2767" s="82"/>
      <c r="AU2767" s="82"/>
    </row>
    <row r="2768" spans="1:47" s="47" customFormat="1">
      <c r="A2768" s="76"/>
      <c r="O2768" s="82"/>
      <c r="P2768" s="82"/>
      <c r="Q2768" s="82"/>
      <c r="R2768" s="82"/>
      <c r="S2768" s="82"/>
      <c r="T2768" s="82"/>
      <c r="U2768" s="82"/>
      <c r="V2768" s="82"/>
      <c r="W2768" s="82"/>
      <c r="X2768" s="82"/>
      <c r="Y2768" s="82"/>
      <c r="Z2768" s="82"/>
      <c r="AA2768" s="82"/>
      <c r="AB2768" s="82"/>
      <c r="AC2768" s="82"/>
      <c r="AD2768" s="82"/>
      <c r="AE2768" s="82"/>
      <c r="AF2768" s="82"/>
      <c r="AG2768" s="82"/>
      <c r="AH2768" s="82"/>
      <c r="AI2768" s="82"/>
      <c r="AJ2768" s="82"/>
      <c r="AK2768" s="82"/>
      <c r="AL2768" s="82"/>
      <c r="AM2768" s="82"/>
      <c r="AN2768" s="82"/>
      <c r="AO2768" s="82"/>
      <c r="AP2768" s="82"/>
      <c r="AQ2768" s="82"/>
      <c r="AR2768" s="82"/>
      <c r="AS2768" s="82"/>
      <c r="AT2768" s="82"/>
      <c r="AU2768" s="82"/>
    </row>
    <row r="2769" spans="1:47" s="47" customFormat="1">
      <c r="A2769" s="76"/>
      <c r="O2769" s="82"/>
      <c r="P2769" s="82"/>
      <c r="Q2769" s="82"/>
      <c r="R2769" s="82"/>
      <c r="S2769" s="82"/>
      <c r="T2769" s="82"/>
      <c r="U2769" s="82"/>
      <c r="V2769" s="82"/>
      <c r="W2769" s="82"/>
      <c r="X2769" s="82"/>
      <c r="Y2769" s="82"/>
      <c r="Z2769" s="82"/>
      <c r="AA2769" s="82"/>
      <c r="AB2769" s="82"/>
      <c r="AC2769" s="82"/>
      <c r="AD2769" s="82"/>
      <c r="AE2769" s="82"/>
      <c r="AF2769" s="82"/>
      <c r="AG2769" s="82"/>
      <c r="AH2769" s="82"/>
      <c r="AI2769" s="82"/>
      <c r="AJ2769" s="82"/>
      <c r="AK2769" s="82"/>
      <c r="AL2769" s="82"/>
      <c r="AM2769" s="82"/>
      <c r="AN2769" s="82"/>
      <c r="AO2769" s="82"/>
      <c r="AP2769" s="82"/>
      <c r="AQ2769" s="82"/>
      <c r="AR2769" s="82"/>
      <c r="AS2769" s="82"/>
      <c r="AT2769" s="82"/>
      <c r="AU2769" s="82"/>
    </row>
    <row r="2770" spans="1:47" s="47" customFormat="1">
      <c r="A2770" s="76"/>
      <c r="O2770" s="82"/>
      <c r="P2770" s="82"/>
      <c r="Q2770" s="82"/>
      <c r="R2770" s="82"/>
      <c r="S2770" s="82"/>
      <c r="T2770" s="82"/>
      <c r="U2770" s="82"/>
      <c r="V2770" s="82"/>
      <c r="W2770" s="82"/>
      <c r="X2770" s="82"/>
      <c r="Y2770" s="82"/>
      <c r="Z2770" s="82"/>
      <c r="AA2770" s="82"/>
      <c r="AB2770" s="82"/>
      <c r="AC2770" s="82"/>
      <c r="AD2770" s="82"/>
      <c r="AE2770" s="82"/>
      <c r="AF2770" s="82"/>
      <c r="AG2770" s="82"/>
      <c r="AH2770" s="82"/>
      <c r="AI2770" s="82"/>
      <c r="AJ2770" s="82"/>
      <c r="AK2770" s="82"/>
      <c r="AL2770" s="82"/>
      <c r="AM2770" s="82"/>
      <c r="AN2770" s="82"/>
      <c r="AO2770" s="82"/>
      <c r="AP2770" s="82"/>
      <c r="AQ2770" s="82"/>
      <c r="AR2770" s="82"/>
      <c r="AS2770" s="82"/>
      <c r="AT2770" s="82"/>
      <c r="AU2770" s="82"/>
    </row>
    <row r="2771" spans="1:47" s="47" customFormat="1">
      <c r="A2771" s="76"/>
      <c r="O2771" s="82"/>
      <c r="P2771" s="82"/>
      <c r="Q2771" s="82"/>
      <c r="R2771" s="82"/>
      <c r="S2771" s="82"/>
      <c r="T2771" s="82"/>
      <c r="U2771" s="82"/>
      <c r="V2771" s="82"/>
      <c r="W2771" s="82"/>
      <c r="X2771" s="82"/>
      <c r="Y2771" s="82"/>
      <c r="Z2771" s="82"/>
      <c r="AA2771" s="82"/>
      <c r="AB2771" s="82"/>
      <c r="AC2771" s="82"/>
      <c r="AD2771" s="82"/>
      <c r="AE2771" s="82"/>
      <c r="AF2771" s="82"/>
      <c r="AG2771" s="82"/>
      <c r="AH2771" s="82"/>
      <c r="AI2771" s="82"/>
      <c r="AJ2771" s="82"/>
      <c r="AK2771" s="82"/>
      <c r="AL2771" s="82"/>
      <c r="AM2771" s="82"/>
      <c r="AN2771" s="82"/>
      <c r="AO2771" s="82"/>
      <c r="AP2771" s="82"/>
      <c r="AQ2771" s="82"/>
      <c r="AR2771" s="82"/>
      <c r="AS2771" s="82"/>
      <c r="AT2771" s="82"/>
      <c r="AU2771" s="82"/>
    </row>
    <row r="2772" spans="1:47" s="47" customFormat="1">
      <c r="A2772" s="76"/>
      <c r="O2772" s="82"/>
      <c r="P2772" s="82"/>
      <c r="Q2772" s="82"/>
      <c r="R2772" s="82"/>
      <c r="S2772" s="82"/>
      <c r="T2772" s="82"/>
      <c r="U2772" s="82"/>
      <c r="V2772" s="82"/>
      <c r="W2772" s="82"/>
      <c r="X2772" s="82"/>
      <c r="Y2772" s="82"/>
      <c r="Z2772" s="82"/>
      <c r="AA2772" s="82"/>
      <c r="AB2772" s="82"/>
      <c r="AC2772" s="82"/>
      <c r="AD2772" s="82"/>
      <c r="AE2772" s="82"/>
      <c r="AF2772" s="82"/>
      <c r="AG2772" s="82"/>
      <c r="AH2772" s="82"/>
      <c r="AI2772" s="82"/>
      <c r="AJ2772" s="82"/>
      <c r="AK2772" s="82"/>
      <c r="AL2772" s="82"/>
      <c r="AM2772" s="82"/>
      <c r="AN2772" s="82"/>
      <c r="AO2772" s="82"/>
      <c r="AP2772" s="82"/>
      <c r="AQ2772" s="82"/>
      <c r="AR2772" s="82"/>
      <c r="AS2772" s="82"/>
      <c r="AT2772" s="82"/>
      <c r="AU2772" s="82"/>
    </row>
    <row r="2773" spans="1:47" s="47" customFormat="1">
      <c r="A2773" s="76"/>
      <c r="O2773" s="82"/>
      <c r="P2773" s="82"/>
      <c r="Q2773" s="82"/>
      <c r="R2773" s="82"/>
      <c r="S2773" s="82"/>
      <c r="T2773" s="82"/>
      <c r="U2773" s="82"/>
      <c r="V2773" s="82"/>
      <c r="W2773" s="82"/>
      <c r="X2773" s="82"/>
      <c r="Y2773" s="82"/>
      <c r="Z2773" s="82"/>
      <c r="AA2773" s="82"/>
      <c r="AB2773" s="82"/>
      <c r="AC2773" s="82"/>
      <c r="AD2773" s="82"/>
      <c r="AE2773" s="82"/>
      <c r="AF2773" s="82"/>
      <c r="AG2773" s="82"/>
      <c r="AH2773" s="82"/>
      <c r="AI2773" s="82"/>
      <c r="AJ2773" s="82"/>
      <c r="AK2773" s="82"/>
      <c r="AL2773" s="82"/>
      <c r="AM2773" s="82"/>
      <c r="AN2773" s="82"/>
      <c r="AO2773" s="82"/>
      <c r="AP2773" s="82"/>
      <c r="AQ2773" s="82"/>
      <c r="AR2773" s="82"/>
      <c r="AS2773" s="82"/>
      <c r="AT2773" s="82"/>
      <c r="AU2773" s="82"/>
    </row>
    <row r="2774" spans="1:47" s="47" customFormat="1">
      <c r="A2774" s="76"/>
      <c r="O2774" s="82"/>
      <c r="P2774" s="82"/>
      <c r="Q2774" s="82"/>
      <c r="R2774" s="82"/>
      <c r="S2774" s="82"/>
      <c r="T2774" s="82"/>
      <c r="U2774" s="82"/>
      <c r="V2774" s="82"/>
      <c r="W2774" s="82"/>
      <c r="X2774" s="82"/>
      <c r="Y2774" s="82"/>
      <c r="Z2774" s="82"/>
      <c r="AA2774" s="82"/>
      <c r="AB2774" s="82"/>
      <c r="AC2774" s="82"/>
      <c r="AD2774" s="82"/>
      <c r="AE2774" s="82"/>
      <c r="AF2774" s="82"/>
      <c r="AG2774" s="82"/>
      <c r="AH2774" s="82"/>
      <c r="AI2774" s="82"/>
      <c r="AJ2774" s="82"/>
      <c r="AK2774" s="82"/>
      <c r="AL2774" s="82"/>
      <c r="AM2774" s="82"/>
      <c r="AN2774" s="82"/>
      <c r="AO2774" s="82"/>
      <c r="AP2774" s="82"/>
      <c r="AQ2774" s="82"/>
      <c r="AR2774" s="82"/>
      <c r="AS2774" s="82"/>
      <c r="AT2774" s="82"/>
      <c r="AU2774" s="82"/>
    </row>
    <row r="2775" spans="1:47" s="47" customFormat="1">
      <c r="A2775" s="76"/>
      <c r="O2775" s="82"/>
      <c r="P2775" s="82"/>
      <c r="Q2775" s="82"/>
      <c r="R2775" s="82"/>
      <c r="S2775" s="82"/>
      <c r="T2775" s="82"/>
      <c r="U2775" s="82"/>
      <c r="V2775" s="82"/>
      <c r="W2775" s="82"/>
      <c r="X2775" s="82"/>
      <c r="Y2775" s="82"/>
      <c r="Z2775" s="82"/>
      <c r="AA2775" s="82"/>
      <c r="AB2775" s="82"/>
      <c r="AC2775" s="82"/>
      <c r="AD2775" s="82"/>
      <c r="AE2775" s="82"/>
      <c r="AF2775" s="82"/>
      <c r="AG2775" s="82"/>
      <c r="AH2775" s="82"/>
      <c r="AI2775" s="82"/>
      <c r="AJ2775" s="82"/>
      <c r="AK2775" s="82"/>
      <c r="AL2775" s="82"/>
      <c r="AM2775" s="82"/>
      <c r="AN2775" s="82"/>
      <c r="AO2775" s="82"/>
      <c r="AP2775" s="82"/>
      <c r="AQ2775" s="82"/>
      <c r="AR2775" s="82"/>
      <c r="AS2775" s="82"/>
      <c r="AT2775" s="82"/>
      <c r="AU2775" s="82"/>
    </row>
    <row r="2776" spans="1:47" s="47" customFormat="1">
      <c r="A2776" s="76"/>
      <c r="O2776" s="82"/>
      <c r="P2776" s="82"/>
      <c r="Q2776" s="82"/>
      <c r="R2776" s="82"/>
      <c r="S2776" s="82"/>
      <c r="T2776" s="82"/>
      <c r="U2776" s="82"/>
      <c r="V2776" s="82"/>
      <c r="W2776" s="82"/>
      <c r="X2776" s="82"/>
      <c r="Y2776" s="82"/>
      <c r="Z2776" s="82"/>
      <c r="AA2776" s="82"/>
      <c r="AB2776" s="82"/>
      <c r="AC2776" s="82"/>
      <c r="AD2776" s="82"/>
      <c r="AE2776" s="82"/>
      <c r="AF2776" s="82"/>
      <c r="AG2776" s="82"/>
      <c r="AH2776" s="82"/>
      <c r="AI2776" s="82"/>
      <c r="AJ2776" s="82"/>
      <c r="AK2776" s="82"/>
      <c r="AL2776" s="82"/>
      <c r="AM2776" s="82"/>
      <c r="AN2776" s="82"/>
      <c r="AO2776" s="82"/>
      <c r="AP2776" s="82"/>
      <c r="AQ2776" s="82"/>
      <c r="AR2776" s="82"/>
      <c r="AS2776" s="82"/>
      <c r="AT2776" s="82"/>
      <c r="AU2776" s="82"/>
    </row>
    <row r="2777" spans="1:47" s="47" customFormat="1">
      <c r="A2777" s="76"/>
      <c r="O2777" s="82"/>
      <c r="P2777" s="82"/>
      <c r="Q2777" s="82"/>
      <c r="R2777" s="82"/>
      <c r="S2777" s="82"/>
      <c r="T2777" s="82"/>
      <c r="U2777" s="82"/>
      <c r="V2777" s="82"/>
      <c r="W2777" s="82"/>
      <c r="X2777" s="82"/>
      <c r="Y2777" s="82"/>
      <c r="Z2777" s="82"/>
      <c r="AA2777" s="82"/>
      <c r="AB2777" s="82"/>
      <c r="AC2777" s="82"/>
      <c r="AD2777" s="82"/>
      <c r="AE2777" s="82"/>
      <c r="AF2777" s="82"/>
      <c r="AG2777" s="82"/>
      <c r="AH2777" s="82"/>
      <c r="AI2777" s="82"/>
      <c r="AJ2777" s="82"/>
      <c r="AK2777" s="82"/>
      <c r="AL2777" s="82"/>
      <c r="AM2777" s="82"/>
      <c r="AN2777" s="82"/>
      <c r="AO2777" s="82"/>
      <c r="AP2777" s="82"/>
      <c r="AQ2777" s="82"/>
      <c r="AR2777" s="82"/>
      <c r="AS2777" s="82"/>
      <c r="AT2777" s="82"/>
      <c r="AU2777" s="82"/>
    </row>
    <row r="2778" spans="1:47" s="47" customFormat="1">
      <c r="A2778" s="76"/>
      <c r="O2778" s="82"/>
      <c r="P2778" s="82"/>
      <c r="Q2778" s="82"/>
      <c r="R2778" s="82"/>
      <c r="S2778" s="82"/>
      <c r="T2778" s="82"/>
      <c r="U2778" s="82"/>
      <c r="V2778" s="82"/>
      <c r="W2778" s="82"/>
      <c r="X2778" s="82"/>
      <c r="Y2778" s="82"/>
      <c r="Z2778" s="82"/>
      <c r="AA2778" s="82"/>
      <c r="AB2778" s="82"/>
      <c r="AC2778" s="82"/>
      <c r="AD2778" s="82"/>
      <c r="AE2778" s="82"/>
      <c r="AF2778" s="82"/>
      <c r="AG2778" s="82"/>
      <c r="AH2778" s="82"/>
      <c r="AI2778" s="82"/>
      <c r="AJ2778" s="82"/>
      <c r="AK2778" s="82"/>
      <c r="AL2778" s="82"/>
      <c r="AM2778" s="82"/>
      <c r="AN2778" s="82"/>
      <c r="AO2778" s="82"/>
      <c r="AP2778" s="82"/>
      <c r="AQ2778" s="82"/>
      <c r="AR2778" s="82"/>
      <c r="AS2778" s="82"/>
      <c r="AT2778" s="82"/>
      <c r="AU2778" s="82"/>
    </row>
    <row r="2779" spans="1:47" s="47" customFormat="1">
      <c r="A2779" s="76"/>
      <c r="O2779" s="82"/>
      <c r="P2779" s="82"/>
      <c r="Q2779" s="82"/>
      <c r="R2779" s="82"/>
      <c r="S2779" s="82"/>
      <c r="T2779" s="82"/>
      <c r="U2779" s="82"/>
      <c r="V2779" s="82"/>
      <c r="W2779" s="82"/>
      <c r="X2779" s="82"/>
      <c r="Y2779" s="82"/>
      <c r="Z2779" s="82"/>
      <c r="AA2779" s="82"/>
      <c r="AB2779" s="82"/>
      <c r="AC2779" s="82"/>
      <c r="AD2779" s="82"/>
      <c r="AE2779" s="82"/>
      <c r="AF2779" s="82"/>
      <c r="AG2779" s="82"/>
      <c r="AH2779" s="82"/>
      <c r="AI2779" s="82"/>
      <c r="AJ2779" s="82"/>
      <c r="AK2779" s="82"/>
      <c r="AL2779" s="82"/>
      <c r="AM2779" s="82"/>
      <c r="AN2779" s="82"/>
      <c r="AO2779" s="82"/>
      <c r="AP2779" s="82"/>
      <c r="AQ2779" s="82"/>
      <c r="AR2779" s="82"/>
      <c r="AS2779" s="82"/>
      <c r="AT2779" s="82"/>
      <c r="AU2779" s="82"/>
    </row>
    <row r="2780" spans="1:47" s="47" customFormat="1">
      <c r="A2780" s="76"/>
      <c r="O2780" s="82"/>
      <c r="P2780" s="82"/>
      <c r="Q2780" s="82"/>
      <c r="R2780" s="82"/>
      <c r="S2780" s="82"/>
      <c r="T2780" s="82"/>
      <c r="U2780" s="82"/>
      <c r="V2780" s="82"/>
      <c r="W2780" s="82"/>
      <c r="X2780" s="82"/>
      <c r="Y2780" s="82"/>
      <c r="Z2780" s="82"/>
      <c r="AA2780" s="82"/>
      <c r="AB2780" s="82"/>
      <c r="AC2780" s="82"/>
      <c r="AD2780" s="82"/>
      <c r="AE2780" s="82"/>
      <c r="AF2780" s="82"/>
      <c r="AG2780" s="82"/>
      <c r="AH2780" s="82"/>
      <c r="AI2780" s="82"/>
      <c r="AJ2780" s="82"/>
      <c r="AK2780" s="82"/>
      <c r="AL2780" s="82"/>
      <c r="AM2780" s="82"/>
      <c r="AN2780" s="82"/>
      <c r="AO2780" s="82"/>
      <c r="AP2780" s="82"/>
      <c r="AQ2780" s="82"/>
      <c r="AR2780" s="82"/>
      <c r="AS2780" s="82"/>
      <c r="AT2780" s="82"/>
      <c r="AU2780" s="82"/>
    </row>
    <row r="2781" spans="1:47" s="47" customFormat="1">
      <c r="A2781" s="76"/>
      <c r="O2781" s="82"/>
      <c r="P2781" s="82"/>
      <c r="Q2781" s="82"/>
      <c r="R2781" s="82"/>
      <c r="S2781" s="82"/>
      <c r="T2781" s="82"/>
      <c r="U2781" s="82"/>
      <c r="V2781" s="82"/>
      <c r="W2781" s="82"/>
      <c r="X2781" s="82"/>
      <c r="Y2781" s="82"/>
      <c r="Z2781" s="82"/>
      <c r="AA2781" s="82"/>
      <c r="AB2781" s="82"/>
      <c r="AC2781" s="82"/>
      <c r="AD2781" s="82"/>
      <c r="AE2781" s="82"/>
      <c r="AF2781" s="82"/>
      <c r="AG2781" s="82"/>
      <c r="AH2781" s="82"/>
      <c r="AI2781" s="82"/>
      <c r="AJ2781" s="82"/>
      <c r="AK2781" s="82"/>
      <c r="AL2781" s="82"/>
      <c r="AM2781" s="82"/>
      <c r="AN2781" s="82"/>
      <c r="AO2781" s="82"/>
      <c r="AP2781" s="82"/>
      <c r="AQ2781" s="82"/>
      <c r="AR2781" s="82"/>
      <c r="AS2781" s="82"/>
      <c r="AT2781" s="82"/>
      <c r="AU2781" s="82"/>
    </row>
    <row r="2782" spans="1:47" s="47" customFormat="1">
      <c r="A2782" s="76"/>
      <c r="O2782" s="82"/>
      <c r="P2782" s="82"/>
      <c r="Q2782" s="82"/>
      <c r="R2782" s="82"/>
      <c r="S2782" s="82"/>
      <c r="T2782" s="82"/>
      <c r="U2782" s="82"/>
      <c r="V2782" s="82"/>
      <c r="W2782" s="82"/>
      <c r="X2782" s="82"/>
      <c r="Y2782" s="82"/>
      <c r="Z2782" s="82"/>
      <c r="AA2782" s="82"/>
      <c r="AB2782" s="82"/>
      <c r="AC2782" s="82"/>
      <c r="AD2782" s="82"/>
      <c r="AE2782" s="82"/>
      <c r="AF2782" s="82"/>
      <c r="AG2782" s="82"/>
      <c r="AH2782" s="82"/>
      <c r="AI2782" s="82"/>
      <c r="AJ2782" s="82"/>
      <c r="AK2782" s="82"/>
      <c r="AL2782" s="82"/>
      <c r="AM2782" s="82"/>
      <c r="AN2782" s="82"/>
      <c r="AO2782" s="82"/>
      <c r="AP2782" s="82"/>
      <c r="AQ2782" s="82"/>
      <c r="AR2782" s="82"/>
      <c r="AS2782" s="82"/>
      <c r="AT2782" s="82"/>
      <c r="AU2782" s="82"/>
    </row>
    <row r="2783" spans="1:47" s="47" customFormat="1">
      <c r="A2783" s="76"/>
      <c r="O2783" s="82"/>
      <c r="P2783" s="82"/>
      <c r="Q2783" s="82"/>
      <c r="R2783" s="82"/>
      <c r="S2783" s="82"/>
      <c r="T2783" s="82"/>
      <c r="U2783" s="82"/>
      <c r="V2783" s="82"/>
      <c r="W2783" s="82"/>
      <c r="X2783" s="82"/>
      <c r="Y2783" s="82"/>
      <c r="Z2783" s="82"/>
      <c r="AA2783" s="82"/>
      <c r="AB2783" s="82"/>
      <c r="AC2783" s="82"/>
      <c r="AD2783" s="82"/>
      <c r="AE2783" s="82"/>
      <c r="AF2783" s="82"/>
      <c r="AG2783" s="82"/>
      <c r="AH2783" s="82"/>
      <c r="AI2783" s="82"/>
      <c r="AJ2783" s="82"/>
      <c r="AK2783" s="82"/>
      <c r="AL2783" s="82"/>
      <c r="AM2783" s="82"/>
      <c r="AN2783" s="82"/>
      <c r="AO2783" s="82"/>
      <c r="AP2783" s="82"/>
      <c r="AQ2783" s="82"/>
      <c r="AR2783" s="82"/>
      <c r="AS2783" s="82"/>
      <c r="AT2783" s="82"/>
      <c r="AU2783" s="82"/>
    </row>
    <row r="2784" spans="1:47" s="47" customFormat="1">
      <c r="A2784" s="76"/>
      <c r="O2784" s="82"/>
      <c r="P2784" s="82"/>
      <c r="Q2784" s="82"/>
      <c r="R2784" s="82"/>
      <c r="S2784" s="82"/>
      <c r="T2784" s="82"/>
      <c r="U2784" s="82"/>
      <c r="V2784" s="82"/>
      <c r="W2784" s="82"/>
      <c r="X2784" s="82"/>
      <c r="Y2784" s="82"/>
      <c r="Z2784" s="82"/>
      <c r="AA2784" s="82"/>
      <c r="AB2784" s="82"/>
      <c r="AC2784" s="82"/>
      <c r="AD2784" s="82"/>
      <c r="AE2784" s="82"/>
      <c r="AF2784" s="82"/>
      <c r="AG2784" s="82"/>
      <c r="AH2784" s="82"/>
      <c r="AI2784" s="82"/>
      <c r="AJ2784" s="82"/>
      <c r="AK2784" s="82"/>
      <c r="AL2784" s="82"/>
      <c r="AM2784" s="82"/>
      <c r="AN2784" s="82"/>
      <c r="AO2784" s="82"/>
      <c r="AP2784" s="82"/>
      <c r="AQ2784" s="82"/>
      <c r="AR2784" s="82"/>
      <c r="AS2784" s="82"/>
      <c r="AT2784" s="82"/>
      <c r="AU2784" s="82"/>
    </row>
    <row r="2785" spans="1:47" s="47" customFormat="1">
      <c r="A2785" s="76"/>
      <c r="O2785" s="82"/>
      <c r="P2785" s="82"/>
      <c r="Q2785" s="82"/>
      <c r="R2785" s="82"/>
      <c r="S2785" s="82"/>
      <c r="T2785" s="82"/>
      <c r="U2785" s="82"/>
      <c r="V2785" s="82"/>
      <c r="W2785" s="82"/>
      <c r="X2785" s="82"/>
      <c r="Y2785" s="82"/>
      <c r="Z2785" s="82"/>
      <c r="AA2785" s="82"/>
      <c r="AB2785" s="82"/>
      <c r="AC2785" s="82"/>
      <c r="AD2785" s="82"/>
      <c r="AE2785" s="82"/>
      <c r="AF2785" s="82"/>
      <c r="AG2785" s="82"/>
      <c r="AH2785" s="82"/>
      <c r="AI2785" s="82"/>
      <c r="AJ2785" s="82"/>
      <c r="AK2785" s="82"/>
      <c r="AL2785" s="82"/>
      <c r="AM2785" s="82"/>
      <c r="AN2785" s="82"/>
      <c r="AO2785" s="82"/>
      <c r="AP2785" s="82"/>
      <c r="AQ2785" s="82"/>
      <c r="AR2785" s="82"/>
      <c r="AS2785" s="82"/>
      <c r="AT2785" s="82"/>
      <c r="AU2785" s="82"/>
    </row>
    <row r="2786" spans="1:47" s="47" customFormat="1">
      <c r="A2786" s="76"/>
      <c r="O2786" s="82"/>
      <c r="P2786" s="82"/>
      <c r="Q2786" s="82"/>
      <c r="R2786" s="82"/>
      <c r="S2786" s="82"/>
      <c r="T2786" s="82"/>
      <c r="U2786" s="82"/>
      <c r="V2786" s="82"/>
      <c r="W2786" s="82"/>
      <c r="X2786" s="82"/>
      <c r="Y2786" s="82"/>
      <c r="Z2786" s="82"/>
      <c r="AA2786" s="82"/>
      <c r="AB2786" s="82"/>
      <c r="AC2786" s="82"/>
      <c r="AD2786" s="82"/>
      <c r="AE2786" s="82"/>
      <c r="AF2786" s="82"/>
      <c r="AG2786" s="82"/>
      <c r="AH2786" s="82"/>
      <c r="AI2786" s="82"/>
      <c r="AJ2786" s="82"/>
      <c r="AK2786" s="82"/>
      <c r="AL2786" s="82"/>
      <c r="AM2786" s="82"/>
      <c r="AN2786" s="82"/>
      <c r="AO2786" s="82"/>
      <c r="AP2786" s="82"/>
      <c r="AQ2786" s="82"/>
      <c r="AR2786" s="82"/>
      <c r="AS2786" s="82"/>
      <c r="AT2786" s="82"/>
      <c r="AU2786" s="82"/>
    </row>
    <row r="2787" spans="1:47" s="47" customFormat="1">
      <c r="A2787" s="76"/>
      <c r="O2787" s="82"/>
      <c r="P2787" s="82"/>
      <c r="Q2787" s="82"/>
      <c r="R2787" s="82"/>
      <c r="S2787" s="82"/>
      <c r="T2787" s="82"/>
      <c r="U2787" s="82"/>
      <c r="V2787" s="82"/>
      <c r="W2787" s="82"/>
      <c r="X2787" s="82"/>
      <c r="Y2787" s="82"/>
      <c r="Z2787" s="82"/>
      <c r="AA2787" s="82"/>
      <c r="AB2787" s="82"/>
      <c r="AC2787" s="82"/>
      <c r="AD2787" s="82"/>
      <c r="AE2787" s="82"/>
      <c r="AF2787" s="82"/>
      <c r="AG2787" s="82"/>
      <c r="AH2787" s="82"/>
      <c r="AI2787" s="82"/>
      <c r="AJ2787" s="82"/>
      <c r="AK2787" s="82"/>
      <c r="AL2787" s="82"/>
      <c r="AM2787" s="82"/>
      <c r="AN2787" s="82"/>
      <c r="AO2787" s="82"/>
      <c r="AP2787" s="82"/>
      <c r="AQ2787" s="82"/>
      <c r="AR2787" s="82"/>
      <c r="AS2787" s="82"/>
      <c r="AT2787" s="82"/>
      <c r="AU2787" s="82"/>
    </row>
    <row r="2788" spans="1:47" s="47" customFormat="1">
      <c r="A2788" s="76"/>
      <c r="O2788" s="82"/>
      <c r="P2788" s="82"/>
      <c r="Q2788" s="82"/>
      <c r="R2788" s="82"/>
      <c r="S2788" s="82"/>
      <c r="T2788" s="82"/>
      <c r="U2788" s="82"/>
      <c r="V2788" s="82"/>
      <c r="W2788" s="82"/>
      <c r="X2788" s="82"/>
      <c r="Y2788" s="82"/>
      <c r="Z2788" s="82"/>
      <c r="AA2788" s="82"/>
      <c r="AB2788" s="82"/>
      <c r="AC2788" s="82"/>
      <c r="AD2788" s="82"/>
      <c r="AE2788" s="82"/>
      <c r="AF2788" s="82"/>
      <c r="AG2788" s="82"/>
      <c r="AH2788" s="82"/>
      <c r="AI2788" s="82"/>
      <c r="AJ2788" s="82"/>
      <c r="AK2788" s="82"/>
      <c r="AL2788" s="82"/>
      <c r="AM2788" s="82"/>
      <c r="AN2788" s="82"/>
      <c r="AO2788" s="82"/>
      <c r="AP2788" s="82"/>
      <c r="AQ2788" s="82"/>
      <c r="AR2788" s="82"/>
      <c r="AS2788" s="82"/>
      <c r="AT2788" s="82"/>
      <c r="AU2788" s="82"/>
    </row>
    <row r="2789" spans="1:47" s="47" customFormat="1">
      <c r="A2789" s="76"/>
      <c r="O2789" s="82"/>
      <c r="P2789" s="82"/>
      <c r="Q2789" s="82"/>
      <c r="R2789" s="82"/>
      <c r="S2789" s="82"/>
      <c r="T2789" s="82"/>
      <c r="U2789" s="82"/>
      <c r="V2789" s="82"/>
      <c r="W2789" s="82"/>
      <c r="X2789" s="82"/>
      <c r="Y2789" s="82"/>
      <c r="Z2789" s="82"/>
      <c r="AA2789" s="82"/>
      <c r="AB2789" s="82"/>
      <c r="AC2789" s="82"/>
      <c r="AD2789" s="82"/>
      <c r="AE2789" s="82"/>
      <c r="AF2789" s="82"/>
      <c r="AG2789" s="82"/>
      <c r="AH2789" s="82"/>
      <c r="AI2789" s="82"/>
      <c r="AJ2789" s="82"/>
      <c r="AK2789" s="82"/>
      <c r="AL2789" s="82"/>
      <c r="AM2789" s="82"/>
      <c r="AN2789" s="82"/>
      <c r="AO2789" s="82"/>
      <c r="AP2789" s="82"/>
      <c r="AQ2789" s="82"/>
      <c r="AR2789" s="82"/>
      <c r="AS2789" s="82"/>
      <c r="AT2789" s="82"/>
      <c r="AU2789" s="82"/>
    </row>
    <row r="2790" spans="1:47" s="47" customFormat="1">
      <c r="A2790" s="76"/>
      <c r="O2790" s="82"/>
      <c r="P2790" s="82"/>
      <c r="Q2790" s="82"/>
      <c r="R2790" s="82"/>
      <c r="S2790" s="82"/>
      <c r="T2790" s="82"/>
      <c r="U2790" s="82"/>
      <c r="V2790" s="82"/>
      <c r="W2790" s="82"/>
      <c r="X2790" s="82"/>
      <c r="Y2790" s="82"/>
      <c r="Z2790" s="82"/>
      <c r="AA2790" s="82"/>
      <c r="AB2790" s="82"/>
      <c r="AC2790" s="82"/>
      <c r="AD2790" s="82"/>
      <c r="AE2790" s="82"/>
      <c r="AF2790" s="82"/>
      <c r="AG2790" s="82"/>
      <c r="AH2790" s="82"/>
      <c r="AI2790" s="82"/>
      <c r="AJ2790" s="82"/>
      <c r="AK2790" s="82"/>
      <c r="AL2790" s="82"/>
      <c r="AM2790" s="82"/>
      <c r="AN2790" s="82"/>
      <c r="AO2790" s="82"/>
      <c r="AP2790" s="82"/>
      <c r="AQ2790" s="82"/>
      <c r="AR2790" s="82"/>
      <c r="AS2790" s="82"/>
      <c r="AT2790" s="82"/>
      <c r="AU2790" s="82"/>
    </row>
    <row r="2791" spans="1:47" s="47" customFormat="1">
      <c r="A2791" s="76"/>
      <c r="O2791" s="82"/>
      <c r="P2791" s="82"/>
      <c r="Q2791" s="82"/>
      <c r="R2791" s="82"/>
      <c r="S2791" s="82"/>
      <c r="T2791" s="82"/>
      <c r="U2791" s="82"/>
      <c r="V2791" s="82"/>
      <c r="W2791" s="82"/>
      <c r="X2791" s="82"/>
      <c r="Y2791" s="82"/>
      <c r="Z2791" s="82"/>
      <c r="AA2791" s="82"/>
      <c r="AB2791" s="82"/>
      <c r="AC2791" s="82"/>
      <c r="AD2791" s="82"/>
      <c r="AE2791" s="82"/>
      <c r="AF2791" s="82"/>
      <c r="AG2791" s="82"/>
      <c r="AH2791" s="82"/>
      <c r="AI2791" s="82"/>
      <c r="AJ2791" s="82"/>
      <c r="AK2791" s="82"/>
      <c r="AL2791" s="82"/>
      <c r="AM2791" s="82"/>
      <c r="AN2791" s="82"/>
      <c r="AO2791" s="82"/>
      <c r="AP2791" s="82"/>
      <c r="AQ2791" s="82"/>
      <c r="AR2791" s="82"/>
      <c r="AS2791" s="82"/>
      <c r="AT2791" s="82"/>
      <c r="AU2791" s="82"/>
    </row>
    <row r="2792" spans="1:47" s="47" customFormat="1">
      <c r="A2792" s="76"/>
      <c r="O2792" s="82"/>
      <c r="P2792" s="82"/>
      <c r="Q2792" s="82"/>
      <c r="R2792" s="82"/>
      <c r="S2792" s="82"/>
      <c r="T2792" s="82"/>
      <c r="U2792" s="82"/>
      <c r="V2792" s="82"/>
      <c r="W2792" s="82"/>
      <c r="X2792" s="82"/>
      <c r="Y2792" s="82"/>
      <c r="Z2792" s="82"/>
      <c r="AA2792" s="82"/>
      <c r="AB2792" s="82"/>
      <c r="AC2792" s="82"/>
      <c r="AD2792" s="82"/>
      <c r="AE2792" s="82"/>
      <c r="AF2792" s="82"/>
      <c r="AG2792" s="82"/>
      <c r="AH2792" s="82"/>
      <c r="AI2792" s="82"/>
      <c r="AJ2792" s="82"/>
      <c r="AK2792" s="82"/>
      <c r="AL2792" s="82"/>
      <c r="AM2792" s="82"/>
      <c r="AN2792" s="82"/>
      <c r="AO2792" s="82"/>
      <c r="AP2792" s="82"/>
      <c r="AQ2792" s="82"/>
      <c r="AR2792" s="82"/>
      <c r="AS2792" s="82"/>
      <c r="AT2792" s="82"/>
      <c r="AU2792" s="82"/>
    </row>
    <row r="2793" spans="1:47" s="47" customFormat="1">
      <c r="A2793" s="76"/>
      <c r="O2793" s="82"/>
      <c r="P2793" s="82"/>
      <c r="Q2793" s="82"/>
      <c r="R2793" s="82"/>
      <c r="S2793" s="82"/>
      <c r="T2793" s="82"/>
      <c r="U2793" s="82"/>
      <c r="V2793" s="82"/>
      <c r="W2793" s="82"/>
      <c r="X2793" s="82"/>
      <c r="Y2793" s="82"/>
      <c r="Z2793" s="82"/>
      <c r="AA2793" s="82"/>
      <c r="AB2793" s="82"/>
      <c r="AC2793" s="82"/>
      <c r="AD2793" s="82"/>
      <c r="AE2793" s="82"/>
      <c r="AF2793" s="82"/>
      <c r="AG2793" s="82"/>
      <c r="AH2793" s="82"/>
      <c r="AI2793" s="82"/>
      <c r="AJ2793" s="82"/>
      <c r="AK2793" s="82"/>
      <c r="AL2793" s="82"/>
      <c r="AM2793" s="82"/>
      <c r="AN2793" s="82"/>
      <c r="AO2793" s="82"/>
      <c r="AP2793" s="82"/>
      <c r="AQ2793" s="82"/>
      <c r="AR2793" s="82"/>
      <c r="AS2793" s="82"/>
      <c r="AT2793" s="82"/>
      <c r="AU2793" s="82"/>
    </row>
    <row r="2794" spans="1:47" s="47" customFormat="1">
      <c r="A2794" s="76"/>
      <c r="O2794" s="82"/>
      <c r="P2794" s="82"/>
      <c r="Q2794" s="82"/>
      <c r="R2794" s="82"/>
      <c r="S2794" s="82"/>
      <c r="T2794" s="82"/>
      <c r="U2794" s="82"/>
      <c r="V2794" s="82"/>
      <c r="W2794" s="82"/>
      <c r="X2794" s="82"/>
      <c r="Y2794" s="82"/>
      <c r="Z2794" s="82"/>
      <c r="AA2794" s="82"/>
      <c r="AB2794" s="82"/>
      <c r="AC2794" s="82"/>
      <c r="AD2794" s="82"/>
      <c r="AE2794" s="82"/>
      <c r="AF2794" s="82"/>
      <c r="AG2794" s="82"/>
      <c r="AH2794" s="82"/>
      <c r="AI2794" s="82"/>
      <c r="AJ2794" s="82"/>
      <c r="AK2794" s="82"/>
      <c r="AL2794" s="82"/>
      <c r="AM2794" s="82"/>
      <c r="AN2794" s="82"/>
      <c r="AO2794" s="82"/>
      <c r="AP2794" s="82"/>
      <c r="AQ2794" s="82"/>
      <c r="AR2794" s="82"/>
      <c r="AS2794" s="82"/>
      <c r="AT2794" s="82"/>
      <c r="AU2794" s="82"/>
    </row>
    <row r="2795" spans="1:47" s="47" customFormat="1">
      <c r="A2795" s="76"/>
      <c r="O2795" s="82"/>
      <c r="P2795" s="82"/>
      <c r="Q2795" s="82"/>
      <c r="R2795" s="82"/>
      <c r="S2795" s="82"/>
      <c r="T2795" s="82"/>
      <c r="U2795" s="82"/>
      <c r="V2795" s="82"/>
      <c r="W2795" s="82"/>
      <c r="X2795" s="82"/>
      <c r="Y2795" s="82"/>
      <c r="Z2795" s="82"/>
      <c r="AA2795" s="82"/>
      <c r="AB2795" s="82"/>
      <c r="AC2795" s="82"/>
      <c r="AD2795" s="82"/>
      <c r="AE2795" s="82"/>
      <c r="AF2795" s="82"/>
      <c r="AG2795" s="82"/>
      <c r="AH2795" s="82"/>
      <c r="AI2795" s="82"/>
      <c r="AJ2795" s="82"/>
      <c r="AK2795" s="82"/>
      <c r="AL2795" s="82"/>
      <c r="AM2795" s="82"/>
      <c r="AN2795" s="82"/>
      <c r="AO2795" s="82"/>
      <c r="AP2795" s="82"/>
      <c r="AQ2795" s="82"/>
      <c r="AR2795" s="82"/>
      <c r="AS2795" s="82"/>
      <c r="AT2795" s="82"/>
      <c r="AU2795" s="82"/>
    </row>
    <row r="2796" spans="1:47" s="47" customFormat="1">
      <c r="A2796" s="76"/>
      <c r="O2796" s="82"/>
      <c r="P2796" s="82"/>
      <c r="Q2796" s="82"/>
      <c r="R2796" s="82"/>
      <c r="S2796" s="82"/>
      <c r="T2796" s="82"/>
      <c r="U2796" s="82"/>
      <c r="V2796" s="82"/>
      <c r="W2796" s="82"/>
      <c r="X2796" s="82"/>
      <c r="Y2796" s="82"/>
      <c r="Z2796" s="82"/>
      <c r="AA2796" s="82"/>
      <c r="AB2796" s="82"/>
      <c r="AC2796" s="82"/>
      <c r="AD2796" s="82"/>
      <c r="AE2796" s="82"/>
      <c r="AF2796" s="82"/>
      <c r="AG2796" s="82"/>
      <c r="AH2796" s="82"/>
      <c r="AI2796" s="82"/>
      <c r="AJ2796" s="82"/>
      <c r="AK2796" s="82"/>
      <c r="AL2796" s="82"/>
      <c r="AM2796" s="82"/>
      <c r="AN2796" s="82"/>
      <c r="AO2796" s="82"/>
      <c r="AP2796" s="82"/>
      <c r="AQ2796" s="82"/>
      <c r="AR2796" s="82"/>
      <c r="AS2796" s="82"/>
      <c r="AT2796" s="82"/>
      <c r="AU2796" s="82"/>
    </row>
    <row r="2797" spans="1:47" s="47" customFormat="1">
      <c r="A2797" s="76"/>
      <c r="O2797" s="82"/>
      <c r="P2797" s="82"/>
      <c r="Q2797" s="82"/>
      <c r="R2797" s="82"/>
      <c r="S2797" s="82"/>
      <c r="T2797" s="82"/>
      <c r="U2797" s="82"/>
      <c r="V2797" s="82"/>
      <c r="W2797" s="82"/>
      <c r="X2797" s="82"/>
      <c r="Y2797" s="82"/>
      <c r="Z2797" s="82"/>
      <c r="AA2797" s="82"/>
      <c r="AB2797" s="82"/>
      <c r="AC2797" s="82"/>
      <c r="AD2797" s="82"/>
      <c r="AE2797" s="82"/>
      <c r="AF2797" s="82"/>
      <c r="AG2797" s="82"/>
      <c r="AH2797" s="82"/>
      <c r="AI2797" s="82"/>
      <c r="AJ2797" s="82"/>
      <c r="AK2797" s="82"/>
      <c r="AL2797" s="82"/>
      <c r="AM2797" s="82"/>
      <c r="AN2797" s="82"/>
      <c r="AO2797" s="82"/>
      <c r="AP2797" s="82"/>
      <c r="AQ2797" s="82"/>
      <c r="AR2797" s="82"/>
      <c r="AS2797" s="82"/>
      <c r="AT2797" s="82"/>
      <c r="AU2797" s="82"/>
    </row>
    <row r="2798" spans="1:47" s="47" customFormat="1">
      <c r="A2798" s="76"/>
      <c r="O2798" s="82"/>
      <c r="P2798" s="82"/>
      <c r="Q2798" s="82"/>
      <c r="R2798" s="82"/>
      <c r="S2798" s="82"/>
      <c r="T2798" s="82"/>
      <c r="U2798" s="82"/>
      <c r="V2798" s="82"/>
      <c r="W2798" s="82"/>
      <c r="X2798" s="82"/>
      <c r="Y2798" s="82"/>
      <c r="Z2798" s="82"/>
      <c r="AA2798" s="82"/>
      <c r="AB2798" s="82"/>
      <c r="AC2798" s="82"/>
      <c r="AD2798" s="82"/>
      <c r="AE2798" s="82"/>
      <c r="AF2798" s="82"/>
      <c r="AG2798" s="82"/>
      <c r="AH2798" s="82"/>
      <c r="AI2798" s="82"/>
      <c r="AJ2798" s="82"/>
      <c r="AK2798" s="82"/>
      <c r="AL2798" s="82"/>
      <c r="AM2798" s="82"/>
      <c r="AN2798" s="82"/>
      <c r="AO2798" s="82"/>
      <c r="AP2798" s="82"/>
      <c r="AQ2798" s="82"/>
      <c r="AR2798" s="82"/>
      <c r="AS2798" s="82"/>
      <c r="AT2798" s="82"/>
      <c r="AU2798" s="82"/>
    </row>
    <row r="2799" spans="1:47" s="47" customFormat="1">
      <c r="A2799" s="76"/>
      <c r="O2799" s="82"/>
      <c r="P2799" s="82"/>
      <c r="Q2799" s="82"/>
      <c r="R2799" s="82"/>
      <c r="S2799" s="82"/>
      <c r="T2799" s="82"/>
      <c r="U2799" s="82"/>
      <c r="V2799" s="82"/>
      <c r="W2799" s="82"/>
      <c r="X2799" s="82"/>
      <c r="Y2799" s="82"/>
      <c r="Z2799" s="82"/>
      <c r="AA2799" s="82"/>
      <c r="AB2799" s="82"/>
      <c r="AC2799" s="82"/>
      <c r="AD2799" s="82"/>
      <c r="AE2799" s="82"/>
      <c r="AF2799" s="82"/>
      <c r="AG2799" s="82"/>
      <c r="AH2799" s="82"/>
      <c r="AI2799" s="82"/>
      <c r="AJ2799" s="82"/>
      <c r="AK2799" s="82"/>
      <c r="AL2799" s="82"/>
      <c r="AM2799" s="82"/>
      <c r="AN2799" s="82"/>
      <c r="AO2799" s="82"/>
      <c r="AP2799" s="82"/>
      <c r="AQ2799" s="82"/>
      <c r="AR2799" s="82"/>
      <c r="AS2799" s="82"/>
      <c r="AT2799" s="82"/>
      <c r="AU2799" s="82"/>
    </row>
    <row r="2800" spans="1:47" s="47" customFormat="1">
      <c r="A2800" s="76"/>
      <c r="O2800" s="82"/>
      <c r="P2800" s="82"/>
      <c r="Q2800" s="82"/>
      <c r="R2800" s="82"/>
      <c r="S2800" s="82"/>
      <c r="T2800" s="82"/>
      <c r="U2800" s="82"/>
      <c r="V2800" s="82"/>
      <c r="W2800" s="82"/>
      <c r="X2800" s="82"/>
      <c r="Y2800" s="82"/>
      <c r="Z2800" s="82"/>
      <c r="AA2800" s="82"/>
      <c r="AB2800" s="82"/>
      <c r="AC2800" s="82"/>
      <c r="AD2800" s="82"/>
      <c r="AE2800" s="82"/>
      <c r="AF2800" s="82"/>
      <c r="AG2800" s="82"/>
      <c r="AH2800" s="82"/>
      <c r="AI2800" s="82"/>
      <c r="AJ2800" s="82"/>
      <c r="AK2800" s="82"/>
      <c r="AL2800" s="82"/>
      <c r="AM2800" s="82"/>
      <c r="AN2800" s="82"/>
      <c r="AO2800" s="82"/>
      <c r="AP2800" s="82"/>
      <c r="AQ2800" s="82"/>
      <c r="AR2800" s="82"/>
      <c r="AS2800" s="82"/>
      <c r="AT2800" s="82"/>
      <c r="AU2800" s="82"/>
    </row>
    <row r="2801" spans="1:47" s="47" customFormat="1">
      <c r="A2801" s="76"/>
      <c r="O2801" s="82"/>
      <c r="P2801" s="82"/>
      <c r="Q2801" s="82"/>
      <c r="R2801" s="82"/>
      <c r="S2801" s="82"/>
      <c r="T2801" s="82"/>
      <c r="U2801" s="82"/>
      <c r="V2801" s="82"/>
      <c r="W2801" s="82"/>
      <c r="X2801" s="82"/>
      <c r="Y2801" s="82"/>
      <c r="Z2801" s="82"/>
      <c r="AA2801" s="82"/>
      <c r="AB2801" s="82"/>
      <c r="AC2801" s="82"/>
      <c r="AD2801" s="82"/>
      <c r="AE2801" s="82"/>
      <c r="AF2801" s="82"/>
      <c r="AG2801" s="82"/>
      <c r="AH2801" s="82"/>
      <c r="AI2801" s="82"/>
      <c r="AJ2801" s="82"/>
      <c r="AK2801" s="82"/>
      <c r="AL2801" s="82"/>
      <c r="AM2801" s="82"/>
      <c r="AN2801" s="82"/>
      <c r="AO2801" s="82"/>
      <c r="AP2801" s="82"/>
      <c r="AQ2801" s="82"/>
      <c r="AR2801" s="82"/>
      <c r="AS2801" s="82"/>
      <c r="AT2801" s="82"/>
      <c r="AU2801" s="82"/>
    </row>
    <row r="2802" spans="1:47" s="47" customFormat="1">
      <c r="A2802" s="76"/>
      <c r="O2802" s="82"/>
      <c r="P2802" s="82"/>
      <c r="Q2802" s="82"/>
      <c r="R2802" s="82"/>
      <c r="S2802" s="82"/>
      <c r="T2802" s="82"/>
      <c r="U2802" s="82"/>
      <c r="V2802" s="82"/>
      <c r="W2802" s="82"/>
      <c r="X2802" s="82"/>
      <c r="Y2802" s="82"/>
      <c r="Z2802" s="82"/>
      <c r="AA2802" s="82"/>
      <c r="AB2802" s="82"/>
      <c r="AC2802" s="82"/>
      <c r="AD2802" s="82"/>
      <c r="AE2802" s="82"/>
      <c r="AF2802" s="82"/>
      <c r="AG2802" s="82"/>
      <c r="AH2802" s="82"/>
      <c r="AI2802" s="82"/>
      <c r="AJ2802" s="82"/>
      <c r="AK2802" s="82"/>
      <c r="AL2802" s="82"/>
      <c r="AM2802" s="82"/>
      <c r="AN2802" s="82"/>
      <c r="AO2802" s="82"/>
      <c r="AP2802" s="82"/>
      <c r="AQ2802" s="82"/>
      <c r="AR2802" s="82"/>
      <c r="AS2802" s="82"/>
      <c r="AT2802" s="82"/>
      <c r="AU2802" s="82"/>
    </row>
    <row r="2803" spans="1:47" s="47" customFormat="1">
      <c r="A2803" s="76"/>
      <c r="O2803" s="82"/>
      <c r="P2803" s="82"/>
      <c r="Q2803" s="82"/>
      <c r="R2803" s="82"/>
      <c r="S2803" s="82"/>
      <c r="T2803" s="82"/>
      <c r="U2803" s="82"/>
      <c r="V2803" s="82"/>
      <c r="W2803" s="82"/>
      <c r="X2803" s="82"/>
      <c r="Y2803" s="82"/>
      <c r="Z2803" s="82"/>
      <c r="AA2803" s="82"/>
      <c r="AB2803" s="82"/>
      <c r="AC2803" s="82"/>
      <c r="AD2803" s="82"/>
      <c r="AE2803" s="82"/>
      <c r="AF2803" s="82"/>
      <c r="AG2803" s="82"/>
      <c r="AH2803" s="82"/>
      <c r="AI2803" s="82"/>
      <c r="AJ2803" s="82"/>
      <c r="AK2803" s="82"/>
      <c r="AL2803" s="82"/>
      <c r="AM2803" s="82"/>
      <c r="AN2803" s="82"/>
      <c r="AO2803" s="82"/>
      <c r="AP2803" s="82"/>
      <c r="AQ2803" s="82"/>
      <c r="AR2803" s="82"/>
      <c r="AS2803" s="82"/>
      <c r="AT2803" s="82"/>
      <c r="AU2803" s="82"/>
    </row>
    <row r="2804" spans="1:47" s="47" customFormat="1">
      <c r="A2804" s="76"/>
      <c r="O2804" s="82"/>
      <c r="P2804" s="82"/>
      <c r="Q2804" s="82"/>
      <c r="R2804" s="82"/>
      <c r="S2804" s="82"/>
      <c r="T2804" s="82"/>
      <c r="U2804" s="82"/>
      <c r="V2804" s="82"/>
      <c r="W2804" s="82"/>
      <c r="X2804" s="82"/>
      <c r="Y2804" s="82"/>
      <c r="Z2804" s="82"/>
      <c r="AA2804" s="82"/>
      <c r="AB2804" s="82"/>
      <c r="AC2804" s="82"/>
      <c r="AD2804" s="82"/>
      <c r="AE2804" s="82"/>
      <c r="AF2804" s="82"/>
      <c r="AG2804" s="82"/>
      <c r="AH2804" s="82"/>
      <c r="AI2804" s="82"/>
      <c r="AJ2804" s="82"/>
      <c r="AK2804" s="82"/>
      <c r="AL2804" s="82"/>
      <c r="AM2804" s="82"/>
      <c r="AN2804" s="82"/>
      <c r="AO2804" s="82"/>
      <c r="AP2804" s="82"/>
      <c r="AQ2804" s="82"/>
      <c r="AR2804" s="82"/>
      <c r="AS2804" s="82"/>
      <c r="AT2804" s="82"/>
      <c r="AU2804" s="82"/>
    </row>
    <row r="2805" spans="1:47" s="47" customFormat="1">
      <c r="A2805" s="76"/>
      <c r="O2805" s="82"/>
      <c r="P2805" s="82"/>
      <c r="Q2805" s="82"/>
      <c r="R2805" s="82"/>
      <c r="S2805" s="82"/>
      <c r="T2805" s="82"/>
      <c r="U2805" s="82"/>
      <c r="V2805" s="82"/>
      <c r="W2805" s="82"/>
      <c r="X2805" s="82"/>
      <c r="Y2805" s="82"/>
      <c r="Z2805" s="82"/>
      <c r="AA2805" s="82"/>
      <c r="AB2805" s="82"/>
      <c r="AC2805" s="82"/>
      <c r="AD2805" s="82"/>
      <c r="AE2805" s="82"/>
      <c r="AF2805" s="82"/>
      <c r="AG2805" s="82"/>
      <c r="AH2805" s="82"/>
      <c r="AI2805" s="82"/>
      <c r="AJ2805" s="82"/>
      <c r="AK2805" s="82"/>
      <c r="AL2805" s="82"/>
      <c r="AM2805" s="82"/>
      <c r="AN2805" s="82"/>
      <c r="AO2805" s="82"/>
      <c r="AP2805" s="82"/>
      <c r="AQ2805" s="82"/>
      <c r="AR2805" s="82"/>
      <c r="AS2805" s="82"/>
      <c r="AT2805" s="82"/>
      <c r="AU2805" s="82"/>
    </row>
    <row r="2806" spans="1:47" s="47" customFormat="1">
      <c r="A2806" s="76"/>
      <c r="O2806" s="82"/>
      <c r="P2806" s="82"/>
      <c r="Q2806" s="82"/>
      <c r="R2806" s="82"/>
      <c r="S2806" s="82"/>
      <c r="T2806" s="82"/>
      <c r="U2806" s="82"/>
      <c r="V2806" s="82"/>
      <c r="W2806" s="82"/>
      <c r="X2806" s="82"/>
      <c r="Y2806" s="82"/>
      <c r="Z2806" s="82"/>
      <c r="AA2806" s="82"/>
      <c r="AB2806" s="82"/>
      <c r="AC2806" s="82"/>
      <c r="AD2806" s="82"/>
      <c r="AE2806" s="82"/>
      <c r="AF2806" s="82"/>
      <c r="AG2806" s="82"/>
      <c r="AH2806" s="82"/>
      <c r="AI2806" s="82"/>
      <c r="AJ2806" s="82"/>
      <c r="AK2806" s="82"/>
      <c r="AL2806" s="82"/>
      <c r="AM2806" s="82"/>
      <c r="AN2806" s="82"/>
      <c r="AO2806" s="82"/>
      <c r="AP2806" s="82"/>
      <c r="AQ2806" s="82"/>
      <c r="AR2806" s="82"/>
      <c r="AS2806" s="82"/>
      <c r="AT2806" s="82"/>
      <c r="AU2806" s="82"/>
    </row>
    <row r="2807" spans="1:47" s="47" customFormat="1">
      <c r="A2807" s="76"/>
      <c r="O2807" s="82"/>
      <c r="P2807" s="82"/>
      <c r="Q2807" s="82"/>
      <c r="R2807" s="82"/>
      <c r="S2807" s="82"/>
      <c r="T2807" s="82"/>
      <c r="U2807" s="82"/>
      <c r="V2807" s="82"/>
      <c r="W2807" s="82"/>
      <c r="X2807" s="82"/>
      <c r="Y2807" s="82"/>
      <c r="Z2807" s="82"/>
      <c r="AA2807" s="82"/>
      <c r="AB2807" s="82"/>
      <c r="AC2807" s="82"/>
      <c r="AD2807" s="82"/>
      <c r="AE2807" s="82"/>
      <c r="AF2807" s="82"/>
      <c r="AG2807" s="82"/>
      <c r="AH2807" s="82"/>
      <c r="AI2807" s="82"/>
      <c r="AJ2807" s="82"/>
      <c r="AK2807" s="82"/>
      <c r="AL2807" s="82"/>
      <c r="AM2807" s="82"/>
      <c r="AN2807" s="82"/>
      <c r="AO2807" s="82"/>
      <c r="AP2807" s="82"/>
      <c r="AQ2807" s="82"/>
      <c r="AR2807" s="82"/>
      <c r="AS2807" s="82"/>
      <c r="AT2807" s="82"/>
      <c r="AU2807" s="82"/>
    </row>
    <row r="2808" spans="1:47" s="47" customFormat="1">
      <c r="A2808" s="76"/>
      <c r="O2808" s="82"/>
      <c r="P2808" s="82"/>
      <c r="Q2808" s="82"/>
      <c r="R2808" s="82"/>
      <c r="S2808" s="82"/>
      <c r="T2808" s="82"/>
      <c r="U2808" s="82"/>
      <c r="V2808" s="82"/>
      <c r="W2808" s="82"/>
      <c r="X2808" s="82"/>
      <c r="Y2808" s="82"/>
      <c r="Z2808" s="82"/>
      <c r="AA2808" s="82"/>
      <c r="AB2808" s="82"/>
      <c r="AC2808" s="82"/>
      <c r="AD2808" s="82"/>
      <c r="AE2808" s="82"/>
      <c r="AF2808" s="82"/>
      <c r="AG2808" s="82"/>
      <c r="AH2808" s="82"/>
      <c r="AI2808" s="82"/>
      <c r="AJ2808" s="82"/>
      <c r="AK2808" s="82"/>
      <c r="AL2808" s="82"/>
      <c r="AM2808" s="82"/>
      <c r="AN2808" s="82"/>
      <c r="AO2808" s="82"/>
      <c r="AP2808" s="82"/>
      <c r="AQ2808" s="82"/>
      <c r="AR2808" s="82"/>
      <c r="AS2808" s="82"/>
      <c r="AT2808" s="82"/>
      <c r="AU2808" s="82"/>
    </row>
    <row r="2809" spans="1:47" s="47" customFormat="1">
      <c r="A2809" s="76"/>
      <c r="O2809" s="82"/>
      <c r="P2809" s="82"/>
      <c r="Q2809" s="82"/>
      <c r="R2809" s="82"/>
      <c r="S2809" s="82"/>
      <c r="T2809" s="82"/>
      <c r="U2809" s="82"/>
      <c r="V2809" s="82"/>
      <c r="W2809" s="82"/>
      <c r="X2809" s="82"/>
      <c r="Y2809" s="82"/>
      <c r="Z2809" s="82"/>
      <c r="AA2809" s="82"/>
      <c r="AB2809" s="82"/>
      <c r="AC2809" s="82"/>
      <c r="AD2809" s="82"/>
      <c r="AE2809" s="82"/>
      <c r="AF2809" s="82"/>
      <c r="AG2809" s="82"/>
      <c r="AH2809" s="82"/>
      <c r="AI2809" s="82"/>
      <c r="AJ2809" s="82"/>
      <c r="AK2809" s="82"/>
      <c r="AL2809" s="82"/>
      <c r="AM2809" s="82"/>
      <c r="AN2809" s="82"/>
      <c r="AO2809" s="82"/>
      <c r="AP2809" s="82"/>
      <c r="AQ2809" s="82"/>
      <c r="AR2809" s="82"/>
      <c r="AS2809" s="82"/>
      <c r="AT2809" s="82"/>
      <c r="AU2809" s="82"/>
    </row>
    <row r="2810" spans="1:47" s="47" customFormat="1">
      <c r="A2810" s="76"/>
      <c r="O2810" s="82"/>
      <c r="P2810" s="82"/>
      <c r="Q2810" s="82"/>
      <c r="R2810" s="82"/>
      <c r="S2810" s="82"/>
      <c r="T2810" s="82"/>
      <c r="U2810" s="82"/>
      <c r="V2810" s="82"/>
      <c r="W2810" s="82"/>
      <c r="X2810" s="82"/>
      <c r="Y2810" s="82"/>
      <c r="Z2810" s="82"/>
      <c r="AA2810" s="82"/>
      <c r="AB2810" s="82"/>
      <c r="AC2810" s="82"/>
      <c r="AD2810" s="82"/>
      <c r="AE2810" s="82"/>
      <c r="AF2810" s="82"/>
      <c r="AG2810" s="82"/>
      <c r="AH2810" s="82"/>
      <c r="AI2810" s="82"/>
      <c r="AJ2810" s="82"/>
      <c r="AK2810" s="82"/>
      <c r="AL2810" s="82"/>
      <c r="AM2810" s="82"/>
      <c r="AN2810" s="82"/>
      <c r="AO2810" s="82"/>
      <c r="AP2810" s="82"/>
      <c r="AQ2810" s="82"/>
      <c r="AR2810" s="82"/>
      <c r="AS2810" s="82"/>
      <c r="AT2810" s="82"/>
      <c r="AU2810" s="82"/>
    </row>
    <row r="2811" spans="1:47" s="47" customFormat="1">
      <c r="A2811" s="76"/>
      <c r="O2811" s="82"/>
      <c r="P2811" s="82"/>
      <c r="Q2811" s="82"/>
      <c r="R2811" s="82"/>
      <c r="S2811" s="82"/>
      <c r="T2811" s="82"/>
      <c r="U2811" s="82"/>
      <c r="V2811" s="82"/>
      <c r="W2811" s="82"/>
      <c r="X2811" s="82"/>
      <c r="Y2811" s="82"/>
      <c r="Z2811" s="82"/>
      <c r="AA2811" s="82"/>
      <c r="AB2811" s="82"/>
      <c r="AC2811" s="82"/>
      <c r="AD2811" s="82"/>
      <c r="AE2811" s="82"/>
      <c r="AF2811" s="82"/>
      <c r="AG2811" s="82"/>
      <c r="AH2811" s="82"/>
      <c r="AI2811" s="82"/>
      <c r="AJ2811" s="82"/>
      <c r="AK2811" s="82"/>
      <c r="AL2811" s="82"/>
      <c r="AM2811" s="82"/>
      <c r="AN2811" s="82"/>
      <c r="AO2811" s="82"/>
      <c r="AP2811" s="82"/>
      <c r="AQ2811" s="82"/>
      <c r="AR2811" s="82"/>
      <c r="AS2811" s="82"/>
      <c r="AT2811" s="82"/>
      <c r="AU2811" s="82"/>
    </row>
    <row r="2812" spans="1:47" s="47" customFormat="1">
      <c r="A2812" s="76"/>
      <c r="O2812" s="82"/>
      <c r="P2812" s="82"/>
      <c r="Q2812" s="82"/>
      <c r="R2812" s="82"/>
      <c r="S2812" s="82"/>
      <c r="T2812" s="82"/>
      <c r="U2812" s="82"/>
      <c r="V2812" s="82"/>
      <c r="W2812" s="82"/>
      <c r="X2812" s="82"/>
      <c r="Y2812" s="82"/>
      <c r="Z2812" s="82"/>
      <c r="AA2812" s="82"/>
      <c r="AB2812" s="82"/>
      <c r="AC2812" s="82"/>
      <c r="AD2812" s="82"/>
      <c r="AE2812" s="82"/>
      <c r="AF2812" s="82"/>
      <c r="AG2812" s="82"/>
      <c r="AH2812" s="82"/>
      <c r="AI2812" s="82"/>
      <c r="AJ2812" s="82"/>
      <c r="AK2812" s="82"/>
      <c r="AL2812" s="82"/>
      <c r="AM2812" s="82"/>
      <c r="AN2812" s="82"/>
      <c r="AO2812" s="82"/>
      <c r="AP2812" s="82"/>
      <c r="AQ2812" s="82"/>
      <c r="AR2812" s="82"/>
      <c r="AS2812" s="82"/>
      <c r="AT2812" s="82"/>
      <c r="AU2812" s="82"/>
    </row>
    <row r="2813" spans="1:47" s="47" customFormat="1">
      <c r="A2813" s="76"/>
      <c r="O2813" s="82"/>
      <c r="P2813" s="82"/>
      <c r="Q2813" s="82"/>
      <c r="R2813" s="82"/>
      <c r="S2813" s="82"/>
      <c r="T2813" s="82"/>
      <c r="U2813" s="82"/>
      <c r="V2813" s="82"/>
      <c r="W2813" s="82"/>
      <c r="X2813" s="82"/>
      <c r="Y2813" s="82"/>
      <c r="Z2813" s="82"/>
      <c r="AA2813" s="82"/>
      <c r="AB2813" s="82"/>
      <c r="AC2813" s="82"/>
      <c r="AD2813" s="82"/>
      <c r="AE2813" s="82"/>
      <c r="AF2813" s="82"/>
      <c r="AG2813" s="82"/>
      <c r="AH2813" s="82"/>
      <c r="AI2813" s="82"/>
      <c r="AJ2813" s="82"/>
      <c r="AK2813" s="82"/>
      <c r="AL2813" s="82"/>
      <c r="AM2813" s="82"/>
      <c r="AN2813" s="82"/>
      <c r="AO2813" s="82"/>
      <c r="AP2813" s="82"/>
      <c r="AQ2813" s="82"/>
      <c r="AR2813" s="82"/>
      <c r="AS2813" s="82"/>
      <c r="AT2813" s="82"/>
      <c r="AU2813" s="82"/>
    </row>
    <row r="2814" spans="1:47" s="47" customFormat="1">
      <c r="A2814" s="76"/>
      <c r="O2814" s="82"/>
      <c r="P2814" s="82"/>
      <c r="Q2814" s="82"/>
      <c r="R2814" s="82"/>
      <c r="S2814" s="82"/>
      <c r="T2814" s="82"/>
      <c r="U2814" s="82"/>
      <c r="V2814" s="82"/>
      <c r="W2814" s="82"/>
      <c r="X2814" s="82"/>
      <c r="Y2814" s="82"/>
      <c r="Z2814" s="82"/>
      <c r="AA2814" s="82"/>
      <c r="AB2814" s="82"/>
      <c r="AC2814" s="82"/>
      <c r="AD2814" s="82"/>
      <c r="AE2814" s="82"/>
      <c r="AF2814" s="82"/>
      <c r="AG2814" s="82"/>
      <c r="AH2814" s="82"/>
      <c r="AI2814" s="82"/>
      <c r="AJ2814" s="82"/>
      <c r="AK2814" s="82"/>
      <c r="AL2814" s="82"/>
      <c r="AM2814" s="82"/>
      <c r="AN2814" s="82"/>
      <c r="AO2814" s="82"/>
      <c r="AP2814" s="82"/>
      <c r="AQ2814" s="82"/>
      <c r="AR2814" s="82"/>
      <c r="AS2814" s="82"/>
      <c r="AT2814" s="82"/>
      <c r="AU2814" s="82"/>
    </row>
    <row r="2815" spans="1:47" s="47" customFormat="1">
      <c r="A2815" s="76"/>
      <c r="O2815" s="82"/>
      <c r="P2815" s="82"/>
      <c r="Q2815" s="82"/>
      <c r="R2815" s="82"/>
      <c r="S2815" s="82"/>
      <c r="T2815" s="82"/>
      <c r="U2815" s="82"/>
      <c r="V2815" s="82"/>
      <c r="W2815" s="82"/>
      <c r="X2815" s="82"/>
      <c r="Y2815" s="82"/>
      <c r="Z2815" s="82"/>
      <c r="AA2815" s="82"/>
      <c r="AB2815" s="82"/>
      <c r="AC2815" s="82"/>
      <c r="AD2815" s="82"/>
      <c r="AE2815" s="82"/>
      <c r="AF2815" s="82"/>
      <c r="AG2815" s="82"/>
      <c r="AH2815" s="82"/>
      <c r="AI2815" s="82"/>
      <c r="AJ2815" s="82"/>
      <c r="AK2815" s="82"/>
      <c r="AL2815" s="82"/>
      <c r="AM2815" s="82"/>
      <c r="AN2815" s="82"/>
      <c r="AO2815" s="82"/>
      <c r="AP2815" s="82"/>
      <c r="AQ2815" s="82"/>
      <c r="AR2815" s="82"/>
      <c r="AS2815" s="82"/>
      <c r="AT2815" s="82"/>
      <c r="AU2815" s="82"/>
    </row>
    <row r="2816" spans="1:47" s="47" customFormat="1">
      <c r="A2816" s="76"/>
      <c r="O2816" s="82"/>
      <c r="P2816" s="82"/>
      <c r="Q2816" s="82"/>
      <c r="R2816" s="82"/>
      <c r="S2816" s="82"/>
      <c r="T2816" s="82"/>
      <c r="U2816" s="82"/>
      <c r="V2816" s="82"/>
      <c r="W2816" s="82"/>
      <c r="X2816" s="82"/>
      <c r="Y2816" s="82"/>
      <c r="Z2816" s="82"/>
      <c r="AA2816" s="82"/>
      <c r="AB2816" s="82"/>
      <c r="AC2816" s="82"/>
      <c r="AD2816" s="82"/>
      <c r="AE2816" s="82"/>
      <c r="AF2816" s="82"/>
      <c r="AG2816" s="82"/>
      <c r="AH2816" s="82"/>
      <c r="AI2816" s="82"/>
      <c r="AJ2816" s="82"/>
      <c r="AK2816" s="82"/>
      <c r="AL2816" s="82"/>
      <c r="AM2816" s="82"/>
      <c r="AN2816" s="82"/>
      <c r="AO2816" s="82"/>
      <c r="AP2816" s="82"/>
      <c r="AQ2816" s="82"/>
      <c r="AR2816" s="82"/>
      <c r="AS2816" s="82"/>
      <c r="AT2816" s="82"/>
      <c r="AU2816" s="82"/>
    </row>
    <row r="2817" spans="1:47" s="47" customFormat="1">
      <c r="A2817" s="76"/>
      <c r="O2817" s="82"/>
      <c r="P2817" s="82"/>
      <c r="Q2817" s="82"/>
      <c r="R2817" s="82"/>
      <c r="S2817" s="82"/>
      <c r="T2817" s="82"/>
      <c r="U2817" s="82"/>
      <c r="V2817" s="82"/>
      <c r="W2817" s="82"/>
      <c r="X2817" s="82"/>
      <c r="Y2817" s="82"/>
      <c r="Z2817" s="82"/>
      <c r="AA2817" s="82"/>
      <c r="AB2817" s="82"/>
      <c r="AC2817" s="82"/>
      <c r="AD2817" s="82"/>
      <c r="AE2817" s="82"/>
      <c r="AF2817" s="82"/>
      <c r="AG2817" s="82"/>
      <c r="AH2817" s="82"/>
      <c r="AI2817" s="82"/>
      <c r="AJ2817" s="82"/>
      <c r="AK2817" s="82"/>
      <c r="AL2817" s="82"/>
      <c r="AM2817" s="82"/>
      <c r="AN2817" s="82"/>
      <c r="AO2817" s="82"/>
      <c r="AP2817" s="82"/>
      <c r="AQ2817" s="82"/>
      <c r="AR2817" s="82"/>
      <c r="AS2817" s="82"/>
      <c r="AT2817" s="82"/>
      <c r="AU2817" s="82"/>
    </row>
    <row r="2818" spans="1:47" s="47" customFormat="1">
      <c r="A2818" s="76"/>
      <c r="O2818" s="82"/>
      <c r="P2818" s="82"/>
      <c r="Q2818" s="82"/>
      <c r="R2818" s="82"/>
      <c r="S2818" s="82"/>
      <c r="T2818" s="82"/>
      <c r="U2818" s="82"/>
      <c r="V2818" s="82"/>
      <c r="W2818" s="82"/>
      <c r="X2818" s="82"/>
      <c r="Y2818" s="82"/>
      <c r="Z2818" s="82"/>
      <c r="AA2818" s="82"/>
      <c r="AB2818" s="82"/>
      <c r="AC2818" s="82"/>
      <c r="AD2818" s="82"/>
      <c r="AE2818" s="82"/>
      <c r="AF2818" s="82"/>
      <c r="AG2818" s="82"/>
      <c r="AH2818" s="82"/>
      <c r="AI2818" s="82"/>
      <c r="AJ2818" s="82"/>
      <c r="AK2818" s="82"/>
      <c r="AL2818" s="82"/>
      <c r="AM2818" s="82"/>
      <c r="AN2818" s="82"/>
      <c r="AO2818" s="82"/>
      <c r="AP2818" s="82"/>
      <c r="AQ2818" s="82"/>
      <c r="AR2818" s="82"/>
      <c r="AS2818" s="82"/>
      <c r="AT2818" s="82"/>
      <c r="AU2818" s="82"/>
    </row>
    <row r="2819" spans="1:47" s="47" customFormat="1">
      <c r="A2819" s="76"/>
      <c r="O2819" s="82"/>
      <c r="P2819" s="82"/>
      <c r="Q2819" s="82"/>
      <c r="R2819" s="82"/>
      <c r="S2819" s="82"/>
      <c r="T2819" s="82"/>
      <c r="U2819" s="82"/>
      <c r="V2819" s="82"/>
      <c r="W2819" s="82"/>
      <c r="X2819" s="82"/>
      <c r="Y2819" s="82"/>
      <c r="Z2819" s="82"/>
      <c r="AA2819" s="82"/>
      <c r="AB2819" s="82"/>
      <c r="AC2819" s="82"/>
      <c r="AD2819" s="82"/>
      <c r="AE2819" s="82"/>
      <c r="AF2819" s="82"/>
      <c r="AG2819" s="82"/>
      <c r="AH2819" s="82"/>
      <c r="AI2819" s="82"/>
      <c r="AJ2819" s="82"/>
      <c r="AK2819" s="82"/>
      <c r="AL2819" s="82"/>
      <c r="AM2819" s="82"/>
      <c r="AN2819" s="82"/>
      <c r="AO2819" s="82"/>
      <c r="AP2819" s="82"/>
      <c r="AQ2819" s="82"/>
      <c r="AR2819" s="82"/>
      <c r="AS2819" s="82"/>
      <c r="AT2819" s="82"/>
      <c r="AU2819" s="82"/>
    </row>
    <row r="2820" spans="1:47" s="47" customFormat="1">
      <c r="A2820" s="76"/>
      <c r="O2820" s="82"/>
      <c r="P2820" s="82"/>
      <c r="Q2820" s="82"/>
      <c r="R2820" s="82"/>
      <c r="S2820" s="82"/>
      <c r="T2820" s="82"/>
      <c r="U2820" s="82"/>
      <c r="V2820" s="82"/>
      <c r="W2820" s="82"/>
      <c r="X2820" s="82"/>
      <c r="Y2820" s="82"/>
      <c r="Z2820" s="82"/>
      <c r="AA2820" s="82"/>
      <c r="AB2820" s="82"/>
      <c r="AC2820" s="82"/>
      <c r="AD2820" s="82"/>
      <c r="AE2820" s="82"/>
      <c r="AF2820" s="82"/>
      <c r="AG2820" s="82"/>
      <c r="AH2820" s="82"/>
      <c r="AI2820" s="82"/>
      <c r="AJ2820" s="82"/>
      <c r="AK2820" s="82"/>
      <c r="AL2820" s="82"/>
      <c r="AM2820" s="82"/>
      <c r="AN2820" s="82"/>
      <c r="AO2820" s="82"/>
      <c r="AP2820" s="82"/>
      <c r="AQ2820" s="82"/>
      <c r="AR2820" s="82"/>
      <c r="AS2820" s="82"/>
      <c r="AT2820" s="82"/>
      <c r="AU2820" s="82"/>
    </row>
    <row r="2821" spans="1:47" s="47" customFormat="1">
      <c r="A2821" s="76"/>
      <c r="O2821" s="82"/>
      <c r="P2821" s="82"/>
      <c r="Q2821" s="82"/>
      <c r="R2821" s="82"/>
      <c r="S2821" s="82"/>
      <c r="T2821" s="82"/>
      <c r="U2821" s="82"/>
      <c r="V2821" s="82"/>
      <c r="W2821" s="82"/>
      <c r="X2821" s="82"/>
      <c r="Y2821" s="82"/>
      <c r="Z2821" s="82"/>
      <c r="AA2821" s="82"/>
      <c r="AB2821" s="82"/>
      <c r="AC2821" s="82"/>
      <c r="AD2821" s="82"/>
      <c r="AE2821" s="82"/>
      <c r="AF2821" s="82"/>
      <c r="AG2821" s="82"/>
      <c r="AH2821" s="82"/>
      <c r="AI2821" s="82"/>
      <c r="AJ2821" s="82"/>
      <c r="AK2821" s="82"/>
      <c r="AL2821" s="82"/>
      <c r="AM2821" s="82"/>
      <c r="AN2821" s="82"/>
      <c r="AO2821" s="82"/>
      <c r="AP2821" s="82"/>
      <c r="AQ2821" s="82"/>
      <c r="AR2821" s="82"/>
      <c r="AS2821" s="82"/>
      <c r="AT2821" s="82"/>
      <c r="AU2821" s="82"/>
    </row>
    <row r="2822" spans="1:47" s="47" customFormat="1">
      <c r="A2822" s="76"/>
      <c r="O2822" s="82"/>
      <c r="P2822" s="82"/>
      <c r="Q2822" s="82"/>
      <c r="R2822" s="82"/>
      <c r="S2822" s="82"/>
      <c r="T2822" s="82"/>
      <c r="U2822" s="82"/>
      <c r="V2822" s="82"/>
      <c r="W2822" s="82"/>
      <c r="X2822" s="82"/>
      <c r="Y2822" s="82"/>
      <c r="Z2822" s="82"/>
      <c r="AA2822" s="82"/>
      <c r="AB2822" s="82"/>
      <c r="AC2822" s="82"/>
      <c r="AD2822" s="82"/>
      <c r="AE2822" s="82"/>
      <c r="AF2822" s="82"/>
      <c r="AG2822" s="82"/>
      <c r="AH2822" s="82"/>
      <c r="AI2822" s="82"/>
      <c r="AJ2822" s="82"/>
      <c r="AK2822" s="82"/>
      <c r="AL2822" s="82"/>
      <c r="AM2822" s="82"/>
      <c r="AN2822" s="82"/>
      <c r="AO2822" s="82"/>
      <c r="AP2822" s="82"/>
      <c r="AQ2822" s="82"/>
      <c r="AR2822" s="82"/>
      <c r="AS2822" s="82"/>
      <c r="AT2822" s="82"/>
      <c r="AU2822" s="82"/>
    </row>
    <row r="2823" spans="1:47" s="47" customFormat="1">
      <c r="A2823" s="76"/>
      <c r="O2823" s="82"/>
      <c r="P2823" s="82"/>
      <c r="Q2823" s="82"/>
      <c r="R2823" s="82"/>
      <c r="S2823" s="82"/>
      <c r="T2823" s="82"/>
      <c r="U2823" s="82"/>
      <c r="V2823" s="82"/>
      <c r="W2823" s="82"/>
      <c r="X2823" s="82"/>
      <c r="Y2823" s="82"/>
      <c r="Z2823" s="82"/>
      <c r="AA2823" s="82"/>
      <c r="AB2823" s="82"/>
      <c r="AC2823" s="82"/>
      <c r="AD2823" s="82"/>
      <c r="AE2823" s="82"/>
      <c r="AF2823" s="82"/>
      <c r="AG2823" s="82"/>
      <c r="AH2823" s="82"/>
      <c r="AI2823" s="82"/>
      <c r="AJ2823" s="82"/>
      <c r="AK2823" s="82"/>
      <c r="AL2823" s="82"/>
      <c r="AM2823" s="82"/>
      <c r="AN2823" s="82"/>
      <c r="AO2823" s="82"/>
      <c r="AP2823" s="82"/>
      <c r="AQ2823" s="82"/>
      <c r="AR2823" s="82"/>
      <c r="AS2823" s="82"/>
      <c r="AT2823" s="82"/>
      <c r="AU2823" s="82"/>
    </row>
    <row r="2824" spans="1:47" s="47" customFormat="1">
      <c r="A2824" s="76"/>
      <c r="O2824" s="82"/>
      <c r="P2824" s="82"/>
      <c r="Q2824" s="82"/>
      <c r="R2824" s="82"/>
      <c r="S2824" s="82"/>
      <c r="T2824" s="82"/>
      <c r="U2824" s="82"/>
      <c r="V2824" s="82"/>
      <c r="W2824" s="82"/>
      <c r="X2824" s="82"/>
      <c r="Y2824" s="82"/>
      <c r="Z2824" s="82"/>
      <c r="AA2824" s="82"/>
      <c r="AB2824" s="82"/>
      <c r="AC2824" s="82"/>
      <c r="AD2824" s="82"/>
      <c r="AE2824" s="82"/>
      <c r="AF2824" s="82"/>
      <c r="AG2824" s="82"/>
      <c r="AH2824" s="82"/>
      <c r="AI2824" s="82"/>
      <c r="AJ2824" s="82"/>
      <c r="AK2824" s="82"/>
      <c r="AL2824" s="82"/>
      <c r="AM2824" s="82"/>
      <c r="AN2824" s="82"/>
      <c r="AO2824" s="82"/>
      <c r="AP2824" s="82"/>
      <c r="AQ2824" s="82"/>
      <c r="AR2824" s="82"/>
      <c r="AS2824" s="82"/>
      <c r="AT2824" s="82"/>
      <c r="AU2824" s="82"/>
    </row>
    <row r="2825" spans="1:47" s="47" customFormat="1">
      <c r="A2825" s="76"/>
      <c r="O2825" s="82"/>
      <c r="P2825" s="82"/>
      <c r="Q2825" s="82"/>
      <c r="R2825" s="82"/>
      <c r="S2825" s="82"/>
      <c r="T2825" s="82"/>
      <c r="U2825" s="82"/>
      <c r="V2825" s="82"/>
      <c r="W2825" s="82"/>
      <c r="X2825" s="82"/>
      <c r="Y2825" s="82"/>
      <c r="Z2825" s="82"/>
      <c r="AA2825" s="82"/>
      <c r="AB2825" s="82"/>
      <c r="AC2825" s="82"/>
      <c r="AD2825" s="82"/>
      <c r="AE2825" s="82"/>
      <c r="AF2825" s="82"/>
      <c r="AG2825" s="82"/>
      <c r="AH2825" s="82"/>
      <c r="AI2825" s="82"/>
      <c r="AJ2825" s="82"/>
      <c r="AK2825" s="82"/>
      <c r="AL2825" s="82"/>
      <c r="AM2825" s="82"/>
      <c r="AN2825" s="82"/>
      <c r="AO2825" s="82"/>
      <c r="AP2825" s="82"/>
      <c r="AQ2825" s="82"/>
      <c r="AR2825" s="82"/>
      <c r="AS2825" s="82"/>
      <c r="AT2825" s="82"/>
      <c r="AU2825" s="82"/>
    </row>
    <row r="2826" spans="1:47" s="47" customFormat="1">
      <c r="A2826" s="76"/>
      <c r="O2826" s="82"/>
      <c r="P2826" s="82"/>
      <c r="Q2826" s="82"/>
      <c r="R2826" s="82"/>
      <c r="S2826" s="82"/>
      <c r="T2826" s="82"/>
      <c r="U2826" s="82"/>
      <c r="V2826" s="82"/>
      <c r="W2826" s="82"/>
      <c r="X2826" s="82"/>
      <c r="Y2826" s="82"/>
      <c r="Z2826" s="82"/>
      <c r="AA2826" s="82"/>
      <c r="AB2826" s="82"/>
      <c r="AC2826" s="82"/>
      <c r="AD2826" s="82"/>
      <c r="AE2826" s="82"/>
      <c r="AF2826" s="82"/>
      <c r="AG2826" s="82"/>
      <c r="AH2826" s="82"/>
      <c r="AI2826" s="82"/>
      <c r="AJ2826" s="82"/>
      <c r="AK2826" s="82"/>
      <c r="AL2826" s="82"/>
      <c r="AM2826" s="82"/>
      <c r="AN2826" s="82"/>
      <c r="AO2826" s="82"/>
      <c r="AP2826" s="82"/>
      <c r="AQ2826" s="82"/>
      <c r="AR2826" s="82"/>
      <c r="AS2826" s="82"/>
      <c r="AT2826" s="82"/>
      <c r="AU2826" s="82"/>
    </row>
    <row r="2827" spans="1:47" s="47" customFormat="1">
      <c r="A2827" s="76"/>
      <c r="O2827" s="82"/>
      <c r="P2827" s="82"/>
      <c r="Q2827" s="82"/>
      <c r="R2827" s="82"/>
      <c r="S2827" s="82"/>
      <c r="T2827" s="82"/>
      <c r="U2827" s="82"/>
      <c r="V2827" s="82"/>
      <c r="W2827" s="82"/>
      <c r="X2827" s="82"/>
      <c r="Y2827" s="82"/>
      <c r="Z2827" s="82"/>
      <c r="AA2827" s="82"/>
      <c r="AB2827" s="82"/>
      <c r="AC2827" s="82"/>
      <c r="AD2827" s="82"/>
      <c r="AE2827" s="82"/>
      <c r="AF2827" s="82"/>
      <c r="AG2827" s="82"/>
      <c r="AH2827" s="82"/>
      <c r="AI2827" s="82"/>
      <c r="AJ2827" s="82"/>
      <c r="AK2827" s="82"/>
      <c r="AL2827" s="82"/>
      <c r="AM2827" s="82"/>
      <c r="AN2827" s="82"/>
      <c r="AO2827" s="82"/>
      <c r="AP2827" s="82"/>
      <c r="AQ2827" s="82"/>
      <c r="AR2827" s="82"/>
      <c r="AS2827" s="82"/>
      <c r="AT2827" s="82"/>
      <c r="AU2827" s="82"/>
    </row>
    <row r="2828" spans="1:47" s="47" customFormat="1">
      <c r="A2828" s="76"/>
      <c r="O2828" s="82"/>
      <c r="P2828" s="82"/>
      <c r="Q2828" s="82"/>
      <c r="R2828" s="82"/>
      <c r="S2828" s="82"/>
      <c r="T2828" s="82"/>
      <c r="U2828" s="82"/>
      <c r="V2828" s="82"/>
      <c r="W2828" s="82"/>
      <c r="X2828" s="82"/>
      <c r="Y2828" s="82"/>
      <c r="Z2828" s="82"/>
      <c r="AA2828" s="82"/>
      <c r="AB2828" s="82"/>
      <c r="AC2828" s="82"/>
      <c r="AD2828" s="82"/>
      <c r="AE2828" s="82"/>
      <c r="AF2828" s="82"/>
      <c r="AG2828" s="82"/>
      <c r="AH2828" s="82"/>
      <c r="AI2828" s="82"/>
      <c r="AJ2828" s="82"/>
      <c r="AK2828" s="82"/>
      <c r="AL2828" s="82"/>
      <c r="AM2828" s="82"/>
      <c r="AN2828" s="82"/>
      <c r="AO2828" s="82"/>
      <c r="AP2828" s="82"/>
      <c r="AQ2828" s="82"/>
      <c r="AR2828" s="82"/>
      <c r="AS2828" s="82"/>
      <c r="AT2828" s="82"/>
      <c r="AU2828" s="82"/>
    </row>
    <row r="2829" spans="1:47" s="47" customFormat="1">
      <c r="A2829" s="76"/>
      <c r="O2829" s="82"/>
      <c r="P2829" s="82"/>
      <c r="Q2829" s="82"/>
      <c r="R2829" s="82"/>
      <c r="S2829" s="82"/>
      <c r="T2829" s="82"/>
      <c r="U2829" s="82"/>
      <c r="V2829" s="82"/>
      <c r="W2829" s="82"/>
      <c r="X2829" s="82"/>
      <c r="Y2829" s="82"/>
      <c r="Z2829" s="82"/>
      <c r="AA2829" s="82"/>
      <c r="AB2829" s="82"/>
      <c r="AC2829" s="82"/>
      <c r="AD2829" s="82"/>
      <c r="AE2829" s="82"/>
      <c r="AF2829" s="82"/>
      <c r="AG2829" s="82"/>
      <c r="AH2829" s="82"/>
      <c r="AI2829" s="82"/>
      <c r="AJ2829" s="82"/>
      <c r="AK2829" s="82"/>
      <c r="AL2829" s="82"/>
      <c r="AM2829" s="82"/>
      <c r="AN2829" s="82"/>
      <c r="AO2829" s="82"/>
      <c r="AP2829" s="82"/>
      <c r="AQ2829" s="82"/>
      <c r="AR2829" s="82"/>
      <c r="AS2829" s="82"/>
      <c r="AT2829" s="82"/>
      <c r="AU2829" s="82"/>
    </row>
    <row r="2830" spans="1:47" s="47" customFormat="1">
      <c r="A2830" s="76"/>
      <c r="O2830" s="82"/>
      <c r="P2830" s="82"/>
      <c r="Q2830" s="82"/>
      <c r="R2830" s="82"/>
      <c r="S2830" s="82"/>
      <c r="T2830" s="82"/>
      <c r="U2830" s="82"/>
      <c r="V2830" s="82"/>
      <c r="W2830" s="82"/>
      <c r="X2830" s="82"/>
      <c r="Y2830" s="82"/>
      <c r="Z2830" s="82"/>
      <c r="AA2830" s="82"/>
      <c r="AB2830" s="82"/>
      <c r="AC2830" s="82"/>
      <c r="AD2830" s="82"/>
      <c r="AE2830" s="82"/>
      <c r="AF2830" s="82"/>
      <c r="AG2830" s="82"/>
      <c r="AH2830" s="82"/>
      <c r="AI2830" s="82"/>
      <c r="AJ2830" s="82"/>
      <c r="AK2830" s="82"/>
      <c r="AL2830" s="82"/>
      <c r="AM2830" s="82"/>
      <c r="AN2830" s="82"/>
      <c r="AO2830" s="82"/>
      <c r="AP2830" s="82"/>
      <c r="AQ2830" s="82"/>
      <c r="AR2830" s="82"/>
      <c r="AS2830" s="82"/>
      <c r="AT2830" s="82"/>
      <c r="AU2830" s="82"/>
    </row>
    <row r="2831" spans="1:47" s="47" customFormat="1">
      <c r="A2831" s="76"/>
      <c r="O2831" s="82"/>
      <c r="P2831" s="82"/>
      <c r="Q2831" s="82"/>
      <c r="R2831" s="82"/>
      <c r="S2831" s="82"/>
      <c r="T2831" s="82"/>
      <c r="U2831" s="82"/>
      <c r="V2831" s="82"/>
      <c r="W2831" s="82"/>
      <c r="X2831" s="82"/>
      <c r="Y2831" s="82"/>
      <c r="Z2831" s="82"/>
      <c r="AA2831" s="82"/>
      <c r="AB2831" s="82"/>
      <c r="AC2831" s="82"/>
      <c r="AD2831" s="82"/>
      <c r="AE2831" s="82"/>
      <c r="AF2831" s="82"/>
      <c r="AG2831" s="82"/>
      <c r="AH2831" s="82"/>
      <c r="AI2831" s="82"/>
      <c r="AJ2831" s="82"/>
      <c r="AK2831" s="82"/>
      <c r="AL2831" s="82"/>
      <c r="AM2831" s="82"/>
      <c r="AN2831" s="82"/>
      <c r="AO2831" s="82"/>
      <c r="AP2831" s="82"/>
      <c r="AQ2831" s="82"/>
      <c r="AR2831" s="82"/>
      <c r="AS2831" s="82"/>
      <c r="AT2831" s="82"/>
      <c r="AU2831" s="82"/>
    </row>
    <row r="2832" spans="1:47" s="47" customFormat="1">
      <c r="A2832" s="76"/>
      <c r="O2832" s="82"/>
      <c r="P2832" s="82"/>
      <c r="Q2832" s="82"/>
      <c r="R2832" s="82"/>
      <c r="S2832" s="82"/>
      <c r="T2832" s="82"/>
      <c r="U2832" s="82"/>
      <c r="V2832" s="82"/>
      <c r="W2832" s="82"/>
      <c r="X2832" s="82"/>
      <c r="Y2832" s="82"/>
      <c r="Z2832" s="82"/>
      <c r="AA2832" s="82"/>
      <c r="AB2832" s="82"/>
      <c r="AC2832" s="82"/>
      <c r="AD2832" s="82"/>
      <c r="AE2832" s="82"/>
      <c r="AF2832" s="82"/>
      <c r="AG2832" s="82"/>
      <c r="AH2832" s="82"/>
      <c r="AI2832" s="82"/>
      <c r="AJ2832" s="82"/>
      <c r="AK2832" s="82"/>
      <c r="AL2832" s="82"/>
      <c r="AM2832" s="82"/>
      <c r="AN2832" s="82"/>
      <c r="AO2832" s="82"/>
      <c r="AP2832" s="82"/>
      <c r="AQ2832" s="82"/>
      <c r="AR2832" s="82"/>
      <c r="AS2832" s="82"/>
      <c r="AT2832" s="82"/>
      <c r="AU2832" s="82"/>
    </row>
    <row r="2833" spans="1:47" s="47" customFormat="1">
      <c r="A2833" s="76"/>
      <c r="O2833" s="82"/>
      <c r="P2833" s="82"/>
      <c r="Q2833" s="82"/>
      <c r="R2833" s="82"/>
      <c r="S2833" s="82"/>
      <c r="T2833" s="82"/>
      <c r="U2833" s="82"/>
      <c r="V2833" s="82"/>
      <c r="W2833" s="82"/>
      <c r="X2833" s="82"/>
      <c r="Y2833" s="82"/>
      <c r="Z2833" s="82"/>
      <c r="AA2833" s="82"/>
      <c r="AB2833" s="82"/>
      <c r="AC2833" s="82"/>
      <c r="AD2833" s="82"/>
      <c r="AE2833" s="82"/>
      <c r="AF2833" s="82"/>
      <c r="AG2833" s="82"/>
      <c r="AH2833" s="82"/>
      <c r="AI2833" s="82"/>
      <c r="AJ2833" s="82"/>
      <c r="AK2833" s="82"/>
      <c r="AL2833" s="82"/>
      <c r="AM2833" s="82"/>
      <c r="AN2833" s="82"/>
      <c r="AO2833" s="82"/>
      <c r="AP2833" s="82"/>
      <c r="AQ2833" s="82"/>
      <c r="AR2833" s="82"/>
      <c r="AS2833" s="82"/>
      <c r="AT2833" s="82"/>
      <c r="AU2833" s="82"/>
    </row>
    <row r="2834" spans="1:47" s="47" customFormat="1">
      <c r="A2834" s="76"/>
      <c r="O2834" s="82"/>
      <c r="P2834" s="82"/>
      <c r="Q2834" s="82"/>
      <c r="R2834" s="82"/>
      <c r="S2834" s="82"/>
      <c r="T2834" s="82"/>
      <c r="U2834" s="82"/>
      <c r="V2834" s="82"/>
      <c r="W2834" s="82"/>
      <c r="X2834" s="82"/>
      <c r="Y2834" s="82"/>
      <c r="Z2834" s="82"/>
      <c r="AA2834" s="82"/>
      <c r="AB2834" s="82"/>
      <c r="AC2834" s="82"/>
      <c r="AD2834" s="82"/>
      <c r="AE2834" s="82"/>
      <c r="AF2834" s="82"/>
      <c r="AG2834" s="82"/>
      <c r="AH2834" s="82"/>
      <c r="AI2834" s="82"/>
      <c r="AJ2834" s="82"/>
      <c r="AK2834" s="82"/>
      <c r="AL2834" s="82"/>
      <c r="AM2834" s="82"/>
      <c r="AN2834" s="82"/>
      <c r="AO2834" s="82"/>
      <c r="AP2834" s="82"/>
      <c r="AQ2834" s="82"/>
      <c r="AR2834" s="82"/>
      <c r="AS2834" s="82"/>
      <c r="AT2834" s="82"/>
      <c r="AU2834" s="82"/>
    </row>
    <row r="2835" spans="1:47" s="47" customFormat="1">
      <c r="A2835" s="76"/>
      <c r="O2835" s="82"/>
      <c r="P2835" s="82"/>
      <c r="Q2835" s="82"/>
      <c r="R2835" s="82"/>
      <c r="S2835" s="82"/>
      <c r="T2835" s="82"/>
      <c r="U2835" s="82"/>
      <c r="V2835" s="82"/>
      <c r="W2835" s="82"/>
      <c r="X2835" s="82"/>
      <c r="Y2835" s="82"/>
      <c r="Z2835" s="82"/>
      <c r="AA2835" s="82"/>
      <c r="AB2835" s="82"/>
      <c r="AC2835" s="82"/>
      <c r="AD2835" s="82"/>
      <c r="AE2835" s="82"/>
      <c r="AF2835" s="82"/>
      <c r="AG2835" s="82"/>
      <c r="AH2835" s="82"/>
      <c r="AI2835" s="82"/>
      <c r="AJ2835" s="82"/>
      <c r="AK2835" s="82"/>
      <c r="AL2835" s="82"/>
      <c r="AM2835" s="82"/>
      <c r="AN2835" s="82"/>
      <c r="AO2835" s="82"/>
      <c r="AP2835" s="82"/>
      <c r="AQ2835" s="82"/>
      <c r="AR2835" s="82"/>
      <c r="AS2835" s="82"/>
      <c r="AT2835" s="82"/>
      <c r="AU2835" s="82"/>
    </row>
    <row r="2836" spans="1:47" s="47" customFormat="1">
      <c r="A2836" s="76"/>
      <c r="O2836" s="82"/>
      <c r="P2836" s="82"/>
      <c r="Q2836" s="82"/>
      <c r="R2836" s="82"/>
      <c r="S2836" s="82"/>
      <c r="T2836" s="82"/>
      <c r="U2836" s="82"/>
      <c r="V2836" s="82"/>
      <c r="W2836" s="82"/>
      <c r="X2836" s="82"/>
      <c r="Y2836" s="82"/>
      <c r="Z2836" s="82"/>
      <c r="AA2836" s="82"/>
      <c r="AB2836" s="82"/>
      <c r="AC2836" s="82"/>
      <c r="AD2836" s="82"/>
      <c r="AE2836" s="82"/>
      <c r="AF2836" s="82"/>
      <c r="AG2836" s="82"/>
      <c r="AH2836" s="82"/>
      <c r="AI2836" s="82"/>
      <c r="AJ2836" s="82"/>
      <c r="AK2836" s="82"/>
      <c r="AL2836" s="82"/>
      <c r="AM2836" s="82"/>
      <c r="AN2836" s="82"/>
      <c r="AO2836" s="82"/>
      <c r="AP2836" s="82"/>
      <c r="AQ2836" s="82"/>
      <c r="AR2836" s="82"/>
      <c r="AS2836" s="82"/>
      <c r="AT2836" s="82"/>
      <c r="AU2836" s="82"/>
    </row>
    <row r="2837" spans="1:47" s="47" customFormat="1">
      <c r="A2837" s="76"/>
      <c r="O2837" s="82"/>
      <c r="P2837" s="82"/>
      <c r="Q2837" s="82"/>
      <c r="R2837" s="82"/>
      <c r="S2837" s="82"/>
      <c r="T2837" s="82"/>
      <c r="U2837" s="82"/>
      <c r="V2837" s="82"/>
      <c r="W2837" s="82"/>
      <c r="X2837" s="82"/>
      <c r="Y2837" s="82"/>
      <c r="Z2837" s="82"/>
      <c r="AA2837" s="82"/>
      <c r="AB2837" s="82"/>
      <c r="AC2837" s="82"/>
      <c r="AD2837" s="82"/>
      <c r="AE2837" s="82"/>
      <c r="AF2837" s="82"/>
      <c r="AG2837" s="82"/>
      <c r="AH2837" s="82"/>
      <c r="AI2837" s="82"/>
      <c r="AJ2837" s="82"/>
      <c r="AK2837" s="82"/>
      <c r="AL2837" s="82"/>
      <c r="AM2837" s="82"/>
      <c r="AN2837" s="82"/>
      <c r="AO2837" s="82"/>
      <c r="AP2837" s="82"/>
      <c r="AQ2837" s="82"/>
      <c r="AR2837" s="82"/>
      <c r="AS2837" s="82"/>
      <c r="AT2837" s="82"/>
      <c r="AU2837" s="82"/>
    </row>
    <row r="2838" spans="1:47" s="47" customFormat="1">
      <c r="A2838" s="76"/>
      <c r="O2838" s="82"/>
      <c r="P2838" s="82"/>
      <c r="Q2838" s="82"/>
      <c r="R2838" s="82"/>
      <c r="S2838" s="82"/>
      <c r="T2838" s="82"/>
      <c r="U2838" s="82"/>
      <c r="V2838" s="82"/>
      <c r="W2838" s="82"/>
      <c r="X2838" s="82"/>
      <c r="Y2838" s="82"/>
      <c r="Z2838" s="82"/>
      <c r="AA2838" s="82"/>
      <c r="AB2838" s="82"/>
      <c r="AC2838" s="82"/>
      <c r="AD2838" s="82"/>
      <c r="AE2838" s="82"/>
      <c r="AF2838" s="82"/>
      <c r="AG2838" s="82"/>
      <c r="AH2838" s="82"/>
      <c r="AI2838" s="82"/>
      <c r="AJ2838" s="82"/>
      <c r="AK2838" s="82"/>
      <c r="AL2838" s="82"/>
      <c r="AM2838" s="82"/>
      <c r="AN2838" s="82"/>
      <c r="AO2838" s="82"/>
      <c r="AP2838" s="82"/>
      <c r="AQ2838" s="82"/>
      <c r="AR2838" s="82"/>
      <c r="AS2838" s="82"/>
      <c r="AT2838" s="82"/>
      <c r="AU2838" s="82"/>
    </row>
    <row r="2839" spans="1:47" s="47" customFormat="1">
      <c r="A2839" s="76"/>
      <c r="O2839" s="82"/>
      <c r="P2839" s="82"/>
      <c r="Q2839" s="82"/>
      <c r="R2839" s="82"/>
      <c r="S2839" s="82"/>
      <c r="T2839" s="82"/>
      <c r="U2839" s="82"/>
      <c r="V2839" s="82"/>
      <c r="W2839" s="82"/>
      <c r="X2839" s="82"/>
      <c r="Y2839" s="82"/>
      <c r="Z2839" s="82"/>
      <c r="AA2839" s="82"/>
      <c r="AB2839" s="82"/>
      <c r="AC2839" s="82"/>
      <c r="AD2839" s="82"/>
      <c r="AE2839" s="82"/>
      <c r="AF2839" s="82"/>
      <c r="AG2839" s="82"/>
      <c r="AH2839" s="82"/>
      <c r="AI2839" s="82"/>
      <c r="AJ2839" s="82"/>
      <c r="AK2839" s="82"/>
      <c r="AL2839" s="82"/>
      <c r="AM2839" s="82"/>
      <c r="AN2839" s="82"/>
      <c r="AO2839" s="82"/>
      <c r="AP2839" s="82"/>
      <c r="AQ2839" s="82"/>
      <c r="AR2839" s="82"/>
      <c r="AS2839" s="82"/>
      <c r="AT2839" s="82"/>
      <c r="AU2839" s="82"/>
    </row>
    <row r="2840" spans="1:47" s="47" customFormat="1">
      <c r="A2840" s="76"/>
      <c r="O2840" s="82"/>
      <c r="P2840" s="82"/>
      <c r="Q2840" s="82"/>
      <c r="R2840" s="82"/>
      <c r="S2840" s="82"/>
      <c r="T2840" s="82"/>
      <c r="U2840" s="82"/>
      <c r="V2840" s="82"/>
      <c r="W2840" s="82"/>
      <c r="X2840" s="82"/>
      <c r="Y2840" s="82"/>
      <c r="Z2840" s="82"/>
      <c r="AA2840" s="82"/>
      <c r="AB2840" s="82"/>
      <c r="AC2840" s="82"/>
      <c r="AD2840" s="82"/>
      <c r="AE2840" s="82"/>
      <c r="AF2840" s="82"/>
      <c r="AG2840" s="82"/>
      <c r="AH2840" s="82"/>
      <c r="AI2840" s="82"/>
      <c r="AJ2840" s="82"/>
      <c r="AK2840" s="82"/>
      <c r="AL2840" s="82"/>
      <c r="AM2840" s="82"/>
      <c r="AN2840" s="82"/>
      <c r="AO2840" s="82"/>
      <c r="AP2840" s="82"/>
      <c r="AQ2840" s="82"/>
      <c r="AR2840" s="82"/>
      <c r="AS2840" s="82"/>
      <c r="AT2840" s="82"/>
      <c r="AU2840" s="82"/>
    </row>
    <row r="2841" spans="1:47" s="47" customFormat="1">
      <c r="A2841" s="76"/>
      <c r="O2841" s="82"/>
      <c r="P2841" s="82"/>
      <c r="Q2841" s="82"/>
      <c r="R2841" s="82"/>
      <c r="S2841" s="82"/>
      <c r="T2841" s="82"/>
      <c r="U2841" s="82"/>
      <c r="V2841" s="82"/>
      <c r="W2841" s="82"/>
      <c r="X2841" s="82"/>
      <c r="Y2841" s="82"/>
      <c r="Z2841" s="82"/>
      <c r="AA2841" s="82"/>
      <c r="AB2841" s="82"/>
      <c r="AC2841" s="82"/>
      <c r="AD2841" s="82"/>
      <c r="AE2841" s="82"/>
      <c r="AF2841" s="82"/>
      <c r="AG2841" s="82"/>
      <c r="AH2841" s="82"/>
      <c r="AI2841" s="82"/>
      <c r="AJ2841" s="82"/>
      <c r="AK2841" s="82"/>
      <c r="AL2841" s="82"/>
      <c r="AM2841" s="82"/>
      <c r="AN2841" s="82"/>
      <c r="AO2841" s="82"/>
      <c r="AP2841" s="82"/>
      <c r="AQ2841" s="82"/>
      <c r="AR2841" s="82"/>
      <c r="AS2841" s="82"/>
      <c r="AT2841" s="82"/>
      <c r="AU2841" s="82"/>
    </row>
    <row r="2842" spans="1:47" s="47" customFormat="1">
      <c r="A2842" s="76"/>
      <c r="O2842" s="82"/>
      <c r="P2842" s="82"/>
      <c r="Q2842" s="82"/>
      <c r="R2842" s="82"/>
      <c r="S2842" s="82"/>
      <c r="T2842" s="82"/>
      <c r="U2842" s="82"/>
      <c r="V2842" s="82"/>
      <c r="W2842" s="82"/>
      <c r="X2842" s="82"/>
      <c r="Y2842" s="82"/>
      <c r="Z2842" s="82"/>
      <c r="AA2842" s="82"/>
      <c r="AB2842" s="82"/>
      <c r="AC2842" s="82"/>
      <c r="AD2842" s="82"/>
      <c r="AE2842" s="82"/>
      <c r="AF2842" s="82"/>
      <c r="AG2842" s="82"/>
      <c r="AH2842" s="82"/>
      <c r="AI2842" s="82"/>
      <c r="AJ2842" s="82"/>
      <c r="AK2842" s="82"/>
      <c r="AL2842" s="82"/>
      <c r="AM2842" s="82"/>
      <c r="AN2842" s="82"/>
      <c r="AO2842" s="82"/>
      <c r="AP2842" s="82"/>
      <c r="AQ2842" s="82"/>
      <c r="AR2842" s="82"/>
      <c r="AS2842" s="82"/>
      <c r="AT2842" s="82"/>
      <c r="AU2842" s="82"/>
    </row>
    <row r="2843" spans="1:47" s="47" customFormat="1">
      <c r="A2843" s="76"/>
      <c r="O2843" s="82"/>
      <c r="P2843" s="82"/>
      <c r="Q2843" s="82"/>
      <c r="R2843" s="82"/>
      <c r="S2843" s="82"/>
      <c r="T2843" s="82"/>
      <c r="U2843" s="82"/>
      <c r="V2843" s="82"/>
      <c r="W2843" s="82"/>
      <c r="X2843" s="82"/>
      <c r="Y2843" s="82"/>
      <c r="Z2843" s="82"/>
      <c r="AA2843" s="82"/>
      <c r="AB2843" s="82"/>
      <c r="AC2843" s="82"/>
      <c r="AD2843" s="82"/>
      <c r="AE2843" s="82"/>
      <c r="AF2843" s="82"/>
      <c r="AG2843" s="82"/>
      <c r="AH2843" s="82"/>
      <c r="AI2843" s="82"/>
      <c r="AJ2843" s="82"/>
      <c r="AK2843" s="82"/>
      <c r="AL2843" s="82"/>
      <c r="AM2843" s="82"/>
      <c r="AN2843" s="82"/>
      <c r="AO2843" s="82"/>
      <c r="AP2843" s="82"/>
      <c r="AQ2843" s="82"/>
      <c r="AR2843" s="82"/>
      <c r="AS2843" s="82"/>
      <c r="AT2843" s="82"/>
      <c r="AU2843" s="82"/>
    </row>
    <row r="2844" spans="1:47" s="47" customFormat="1">
      <c r="A2844" s="76"/>
      <c r="O2844" s="82"/>
      <c r="P2844" s="82"/>
      <c r="Q2844" s="82"/>
      <c r="R2844" s="82"/>
      <c r="S2844" s="82"/>
      <c r="T2844" s="82"/>
      <c r="U2844" s="82"/>
      <c r="V2844" s="82"/>
      <c r="W2844" s="82"/>
      <c r="X2844" s="82"/>
      <c r="Y2844" s="82"/>
      <c r="Z2844" s="82"/>
      <c r="AA2844" s="82"/>
      <c r="AB2844" s="82"/>
      <c r="AC2844" s="82"/>
      <c r="AD2844" s="82"/>
      <c r="AE2844" s="82"/>
      <c r="AF2844" s="82"/>
      <c r="AG2844" s="82"/>
      <c r="AH2844" s="82"/>
      <c r="AI2844" s="82"/>
      <c r="AJ2844" s="82"/>
      <c r="AK2844" s="82"/>
      <c r="AL2844" s="82"/>
      <c r="AM2844" s="82"/>
      <c r="AN2844" s="82"/>
      <c r="AO2844" s="82"/>
      <c r="AP2844" s="82"/>
      <c r="AQ2844" s="82"/>
      <c r="AR2844" s="82"/>
      <c r="AS2844" s="82"/>
      <c r="AT2844" s="82"/>
      <c r="AU2844" s="82"/>
    </row>
    <row r="2845" spans="1:47" s="47" customFormat="1">
      <c r="A2845" s="76"/>
      <c r="O2845" s="82"/>
      <c r="P2845" s="82"/>
      <c r="Q2845" s="82"/>
      <c r="R2845" s="82"/>
      <c r="S2845" s="82"/>
      <c r="T2845" s="82"/>
      <c r="U2845" s="82"/>
      <c r="V2845" s="82"/>
      <c r="W2845" s="82"/>
      <c r="X2845" s="82"/>
      <c r="Y2845" s="82"/>
      <c r="Z2845" s="82"/>
      <c r="AA2845" s="82"/>
      <c r="AB2845" s="82"/>
      <c r="AC2845" s="82"/>
      <c r="AD2845" s="82"/>
      <c r="AE2845" s="82"/>
      <c r="AF2845" s="82"/>
      <c r="AG2845" s="82"/>
      <c r="AH2845" s="82"/>
      <c r="AI2845" s="82"/>
      <c r="AJ2845" s="82"/>
      <c r="AK2845" s="82"/>
      <c r="AL2845" s="82"/>
      <c r="AM2845" s="82"/>
      <c r="AN2845" s="82"/>
      <c r="AO2845" s="82"/>
      <c r="AP2845" s="82"/>
      <c r="AQ2845" s="82"/>
      <c r="AR2845" s="82"/>
      <c r="AS2845" s="82"/>
      <c r="AT2845" s="82"/>
      <c r="AU2845" s="82"/>
    </row>
    <row r="2846" spans="1:47" s="47" customFormat="1">
      <c r="A2846" s="76"/>
      <c r="O2846" s="82"/>
      <c r="P2846" s="82"/>
      <c r="Q2846" s="82"/>
      <c r="R2846" s="82"/>
      <c r="S2846" s="82"/>
      <c r="T2846" s="82"/>
      <c r="U2846" s="82"/>
      <c r="V2846" s="82"/>
      <c r="W2846" s="82"/>
      <c r="X2846" s="82"/>
      <c r="Y2846" s="82"/>
      <c r="Z2846" s="82"/>
      <c r="AA2846" s="82"/>
      <c r="AB2846" s="82"/>
      <c r="AC2846" s="82"/>
      <c r="AD2846" s="82"/>
      <c r="AE2846" s="82"/>
      <c r="AF2846" s="82"/>
      <c r="AG2846" s="82"/>
      <c r="AH2846" s="82"/>
      <c r="AI2846" s="82"/>
      <c r="AJ2846" s="82"/>
      <c r="AK2846" s="82"/>
      <c r="AL2846" s="82"/>
      <c r="AM2846" s="82"/>
      <c r="AN2846" s="82"/>
      <c r="AO2846" s="82"/>
      <c r="AP2846" s="82"/>
      <c r="AQ2846" s="82"/>
      <c r="AR2846" s="82"/>
      <c r="AS2846" s="82"/>
      <c r="AT2846" s="82"/>
      <c r="AU2846" s="82"/>
    </row>
    <row r="2847" spans="1:47" s="47" customFormat="1">
      <c r="A2847" s="76"/>
      <c r="O2847" s="82"/>
      <c r="P2847" s="82"/>
      <c r="Q2847" s="82"/>
      <c r="R2847" s="82"/>
      <c r="S2847" s="82"/>
      <c r="T2847" s="82"/>
      <c r="U2847" s="82"/>
      <c r="V2847" s="82"/>
      <c r="W2847" s="82"/>
      <c r="X2847" s="82"/>
      <c r="Y2847" s="82"/>
      <c r="Z2847" s="82"/>
      <c r="AA2847" s="82"/>
      <c r="AB2847" s="82"/>
      <c r="AC2847" s="82"/>
      <c r="AD2847" s="82"/>
      <c r="AE2847" s="82"/>
      <c r="AF2847" s="82"/>
      <c r="AG2847" s="82"/>
      <c r="AH2847" s="82"/>
      <c r="AI2847" s="82"/>
      <c r="AJ2847" s="82"/>
      <c r="AK2847" s="82"/>
      <c r="AL2847" s="82"/>
      <c r="AM2847" s="82"/>
      <c r="AN2847" s="82"/>
      <c r="AO2847" s="82"/>
      <c r="AP2847" s="82"/>
      <c r="AQ2847" s="82"/>
      <c r="AR2847" s="82"/>
      <c r="AS2847" s="82"/>
      <c r="AT2847" s="82"/>
      <c r="AU2847" s="82"/>
    </row>
    <row r="2848" spans="1:47" s="47" customFormat="1">
      <c r="A2848" s="76"/>
      <c r="O2848" s="82"/>
      <c r="P2848" s="82"/>
      <c r="Q2848" s="82"/>
      <c r="R2848" s="82"/>
      <c r="S2848" s="82"/>
      <c r="T2848" s="82"/>
      <c r="U2848" s="82"/>
      <c r="V2848" s="82"/>
      <c r="W2848" s="82"/>
      <c r="X2848" s="82"/>
      <c r="Y2848" s="82"/>
      <c r="Z2848" s="82"/>
      <c r="AA2848" s="82"/>
      <c r="AB2848" s="82"/>
      <c r="AC2848" s="82"/>
      <c r="AD2848" s="82"/>
      <c r="AE2848" s="82"/>
      <c r="AF2848" s="82"/>
      <c r="AG2848" s="82"/>
      <c r="AH2848" s="82"/>
      <c r="AI2848" s="82"/>
      <c r="AJ2848" s="82"/>
      <c r="AK2848" s="82"/>
      <c r="AL2848" s="82"/>
      <c r="AM2848" s="82"/>
      <c r="AN2848" s="82"/>
      <c r="AO2848" s="82"/>
      <c r="AP2848" s="82"/>
      <c r="AQ2848" s="82"/>
      <c r="AR2848" s="82"/>
      <c r="AS2848" s="82"/>
      <c r="AT2848" s="82"/>
      <c r="AU2848" s="82"/>
    </row>
    <row r="2849" spans="1:47" s="47" customFormat="1">
      <c r="A2849" s="76"/>
      <c r="O2849" s="82"/>
      <c r="P2849" s="82"/>
      <c r="Q2849" s="82"/>
      <c r="R2849" s="82"/>
      <c r="S2849" s="82"/>
      <c r="T2849" s="82"/>
      <c r="U2849" s="82"/>
      <c r="V2849" s="82"/>
      <c r="W2849" s="82"/>
      <c r="X2849" s="82"/>
      <c r="Y2849" s="82"/>
      <c r="Z2849" s="82"/>
      <c r="AA2849" s="82"/>
      <c r="AB2849" s="82"/>
      <c r="AC2849" s="82"/>
      <c r="AD2849" s="82"/>
      <c r="AE2849" s="82"/>
      <c r="AF2849" s="82"/>
      <c r="AG2849" s="82"/>
      <c r="AH2849" s="82"/>
      <c r="AI2849" s="82"/>
      <c r="AJ2849" s="82"/>
      <c r="AK2849" s="82"/>
      <c r="AL2849" s="82"/>
      <c r="AM2849" s="82"/>
      <c r="AN2849" s="82"/>
      <c r="AO2849" s="82"/>
      <c r="AP2849" s="82"/>
      <c r="AQ2849" s="82"/>
      <c r="AR2849" s="82"/>
      <c r="AS2849" s="82"/>
      <c r="AT2849" s="82"/>
      <c r="AU2849" s="82"/>
    </row>
    <row r="2850" spans="1:47" s="47" customFormat="1">
      <c r="A2850" s="76"/>
      <c r="O2850" s="82"/>
      <c r="P2850" s="82"/>
      <c r="Q2850" s="82"/>
      <c r="R2850" s="82"/>
      <c r="S2850" s="82"/>
      <c r="T2850" s="82"/>
      <c r="U2850" s="82"/>
      <c r="V2850" s="82"/>
      <c r="W2850" s="82"/>
      <c r="X2850" s="82"/>
      <c r="Y2850" s="82"/>
      <c r="Z2850" s="82"/>
      <c r="AA2850" s="82"/>
      <c r="AB2850" s="82"/>
      <c r="AC2850" s="82"/>
      <c r="AD2850" s="82"/>
      <c r="AE2850" s="82"/>
      <c r="AF2850" s="82"/>
      <c r="AG2850" s="82"/>
      <c r="AH2850" s="82"/>
      <c r="AI2850" s="82"/>
      <c r="AJ2850" s="82"/>
      <c r="AK2850" s="82"/>
      <c r="AL2850" s="82"/>
      <c r="AM2850" s="82"/>
      <c r="AN2850" s="82"/>
      <c r="AO2850" s="82"/>
      <c r="AP2850" s="82"/>
      <c r="AQ2850" s="82"/>
      <c r="AR2850" s="82"/>
      <c r="AS2850" s="82"/>
      <c r="AT2850" s="82"/>
      <c r="AU2850" s="82"/>
    </row>
    <row r="2851" spans="1:47" s="47" customFormat="1">
      <c r="A2851" s="76"/>
      <c r="O2851" s="82"/>
      <c r="P2851" s="82"/>
      <c r="Q2851" s="82"/>
      <c r="R2851" s="82"/>
      <c r="S2851" s="82"/>
      <c r="T2851" s="82"/>
      <c r="U2851" s="82"/>
      <c r="V2851" s="82"/>
      <c r="W2851" s="82"/>
      <c r="X2851" s="82"/>
      <c r="Y2851" s="82"/>
      <c r="Z2851" s="82"/>
      <c r="AA2851" s="82"/>
      <c r="AB2851" s="82"/>
      <c r="AC2851" s="82"/>
      <c r="AD2851" s="82"/>
      <c r="AE2851" s="82"/>
      <c r="AF2851" s="82"/>
      <c r="AG2851" s="82"/>
      <c r="AH2851" s="82"/>
      <c r="AI2851" s="82"/>
      <c r="AJ2851" s="82"/>
      <c r="AK2851" s="82"/>
      <c r="AL2851" s="82"/>
      <c r="AM2851" s="82"/>
      <c r="AN2851" s="82"/>
      <c r="AO2851" s="82"/>
      <c r="AP2851" s="82"/>
      <c r="AQ2851" s="82"/>
      <c r="AR2851" s="82"/>
      <c r="AS2851" s="82"/>
      <c r="AT2851" s="82"/>
      <c r="AU2851" s="82"/>
    </row>
    <row r="2852" spans="1:47" s="47" customFormat="1">
      <c r="A2852" s="76"/>
      <c r="O2852" s="82"/>
      <c r="P2852" s="82"/>
      <c r="Q2852" s="82"/>
      <c r="R2852" s="82"/>
      <c r="S2852" s="82"/>
      <c r="T2852" s="82"/>
      <c r="U2852" s="82"/>
      <c r="V2852" s="82"/>
      <c r="W2852" s="82"/>
      <c r="X2852" s="82"/>
      <c r="Y2852" s="82"/>
      <c r="Z2852" s="82"/>
      <c r="AA2852" s="82"/>
      <c r="AB2852" s="82"/>
      <c r="AC2852" s="82"/>
      <c r="AD2852" s="82"/>
      <c r="AE2852" s="82"/>
      <c r="AF2852" s="82"/>
      <c r="AG2852" s="82"/>
      <c r="AH2852" s="82"/>
      <c r="AI2852" s="82"/>
      <c r="AJ2852" s="82"/>
      <c r="AK2852" s="82"/>
      <c r="AL2852" s="82"/>
      <c r="AM2852" s="82"/>
      <c r="AN2852" s="82"/>
      <c r="AO2852" s="82"/>
      <c r="AP2852" s="82"/>
      <c r="AQ2852" s="82"/>
      <c r="AR2852" s="82"/>
      <c r="AS2852" s="82"/>
      <c r="AT2852" s="82"/>
      <c r="AU2852" s="82"/>
    </row>
    <row r="2853" spans="1:47" s="47" customFormat="1">
      <c r="A2853" s="76"/>
      <c r="O2853" s="82"/>
      <c r="P2853" s="82"/>
      <c r="Q2853" s="82"/>
      <c r="R2853" s="82"/>
      <c r="S2853" s="82"/>
      <c r="T2853" s="82"/>
      <c r="U2853" s="82"/>
      <c r="V2853" s="82"/>
      <c r="W2853" s="82"/>
      <c r="X2853" s="82"/>
      <c r="Y2853" s="82"/>
      <c r="Z2853" s="82"/>
      <c r="AA2853" s="82"/>
      <c r="AB2853" s="82"/>
      <c r="AC2853" s="82"/>
      <c r="AD2853" s="82"/>
      <c r="AE2853" s="82"/>
      <c r="AF2853" s="82"/>
      <c r="AG2853" s="82"/>
      <c r="AH2853" s="82"/>
      <c r="AI2853" s="82"/>
      <c r="AJ2853" s="82"/>
      <c r="AK2853" s="82"/>
      <c r="AL2853" s="82"/>
      <c r="AM2853" s="82"/>
      <c r="AN2853" s="82"/>
      <c r="AO2853" s="82"/>
      <c r="AP2853" s="82"/>
      <c r="AQ2853" s="82"/>
      <c r="AR2853" s="82"/>
      <c r="AS2853" s="82"/>
      <c r="AT2853" s="82"/>
      <c r="AU2853" s="82"/>
    </row>
    <row r="2854" spans="1:47" s="47" customFormat="1">
      <c r="A2854" s="76"/>
      <c r="O2854" s="82"/>
      <c r="P2854" s="82"/>
      <c r="Q2854" s="82"/>
      <c r="R2854" s="82"/>
      <c r="S2854" s="82"/>
      <c r="T2854" s="82"/>
      <c r="U2854" s="82"/>
      <c r="V2854" s="82"/>
      <c r="W2854" s="82"/>
      <c r="X2854" s="82"/>
      <c r="Y2854" s="82"/>
      <c r="Z2854" s="82"/>
      <c r="AA2854" s="82"/>
      <c r="AB2854" s="82"/>
      <c r="AC2854" s="82"/>
      <c r="AD2854" s="82"/>
      <c r="AE2854" s="82"/>
      <c r="AF2854" s="82"/>
      <c r="AG2854" s="82"/>
      <c r="AH2854" s="82"/>
      <c r="AI2854" s="82"/>
      <c r="AJ2854" s="82"/>
      <c r="AK2854" s="82"/>
      <c r="AL2854" s="82"/>
      <c r="AM2854" s="82"/>
      <c r="AN2854" s="82"/>
      <c r="AO2854" s="82"/>
      <c r="AP2854" s="82"/>
      <c r="AQ2854" s="82"/>
      <c r="AR2854" s="82"/>
      <c r="AS2854" s="82"/>
      <c r="AT2854" s="82"/>
      <c r="AU2854" s="82"/>
    </row>
    <row r="2855" spans="1:47" s="47" customFormat="1">
      <c r="A2855" s="76"/>
      <c r="O2855" s="82"/>
      <c r="P2855" s="82"/>
      <c r="Q2855" s="82"/>
      <c r="R2855" s="82"/>
      <c r="S2855" s="82"/>
      <c r="T2855" s="82"/>
      <c r="U2855" s="82"/>
      <c r="V2855" s="82"/>
      <c r="W2855" s="82"/>
      <c r="X2855" s="82"/>
      <c r="Y2855" s="82"/>
      <c r="Z2855" s="82"/>
      <c r="AA2855" s="82"/>
      <c r="AB2855" s="82"/>
      <c r="AC2855" s="82"/>
      <c r="AD2855" s="82"/>
      <c r="AE2855" s="82"/>
      <c r="AF2855" s="82"/>
      <c r="AG2855" s="82"/>
      <c r="AH2855" s="82"/>
      <c r="AI2855" s="82"/>
      <c r="AJ2855" s="82"/>
      <c r="AK2855" s="82"/>
      <c r="AL2855" s="82"/>
      <c r="AM2855" s="82"/>
      <c r="AN2855" s="82"/>
      <c r="AO2855" s="82"/>
      <c r="AP2855" s="82"/>
      <c r="AQ2855" s="82"/>
      <c r="AR2855" s="82"/>
      <c r="AS2855" s="82"/>
      <c r="AT2855" s="82"/>
      <c r="AU2855" s="82"/>
    </row>
    <row r="2856" spans="1:47" s="47" customFormat="1">
      <c r="A2856" s="76"/>
      <c r="O2856" s="82"/>
      <c r="P2856" s="82"/>
      <c r="Q2856" s="82"/>
      <c r="R2856" s="82"/>
      <c r="S2856" s="82"/>
      <c r="T2856" s="82"/>
      <c r="U2856" s="82"/>
      <c r="V2856" s="82"/>
      <c r="W2856" s="82"/>
      <c r="X2856" s="82"/>
      <c r="Y2856" s="82"/>
      <c r="Z2856" s="82"/>
      <c r="AA2856" s="82"/>
      <c r="AB2856" s="82"/>
      <c r="AC2856" s="82"/>
      <c r="AD2856" s="82"/>
      <c r="AE2856" s="82"/>
      <c r="AF2856" s="82"/>
      <c r="AG2856" s="82"/>
      <c r="AH2856" s="82"/>
      <c r="AI2856" s="82"/>
      <c r="AJ2856" s="82"/>
      <c r="AK2856" s="82"/>
      <c r="AL2856" s="82"/>
      <c r="AM2856" s="82"/>
      <c r="AN2856" s="82"/>
      <c r="AO2856" s="82"/>
      <c r="AP2856" s="82"/>
      <c r="AQ2856" s="82"/>
      <c r="AR2856" s="82"/>
      <c r="AS2856" s="82"/>
      <c r="AT2856" s="82"/>
      <c r="AU2856" s="82"/>
    </row>
    <row r="2857" spans="1:47" s="47" customFormat="1">
      <c r="A2857" s="76"/>
      <c r="O2857" s="82"/>
      <c r="P2857" s="82"/>
      <c r="Q2857" s="82"/>
      <c r="R2857" s="82"/>
      <c r="S2857" s="82"/>
      <c r="T2857" s="82"/>
      <c r="U2857" s="82"/>
      <c r="V2857" s="82"/>
      <c r="W2857" s="82"/>
      <c r="X2857" s="82"/>
      <c r="Y2857" s="82"/>
      <c r="Z2857" s="82"/>
      <c r="AA2857" s="82"/>
      <c r="AB2857" s="82"/>
      <c r="AC2857" s="82"/>
      <c r="AD2857" s="82"/>
      <c r="AE2857" s="82"/>
      <c r="AF2857" s="82"/>
      <c r="AG2857" s="82"/>
      <c r="AH2857" s="82"/>
      <c r="AI2857" s="82"/>
      <c r="AJ2857" s="82"/>
      <c r="AK2857" s="82"/>
      <c r="AL2857" s="82"/>
      <c r="AM2857" s="82"/>
      <c r="AN2857" s="82"/>
      <c r="AO2857" s="82"/>
      <c r="AP2857" s="82"/>
      <c r="AQ2857" s="82"/>
      <c r="AR2857" s="82"/>
      <c r="AS2857" s="82"/>
      <c r="AT2857" s="82"/>
      <c r="AU2857" s="82"/>
    </row>
    <row r="2858" spans="1:47" s="47" customFormat="1">
      <c r="A2858" s="76"/>
      <c r="O2858" s="82"/>
      <c r="P2858" s="82"/>
      <c r="Q2858" s="82"/>
      <c r="R2858" s="82"/>
      <c r="S2858" s="82"/>
      <c r="T2858" s="82"/>
      <c r="U2858" s="82"/>
      <c r="V2858" s="82"/>
      <c r="W2858" s="82"/>
      <c r="X2858" s="82"/>
      <c r="Y2858" s="82"/>
      <c r="Z2858" s="82"/>
      <c r="AA2858" s="82"/>
      <c r="AB2858" s="82"/>
      <c r="AC2858" s="82"/>
      <c r="AD2858" s="82"/>
      <c r="AE2858" s="82"/>
      <c r="AF2858" s="82"/>
      <c r="AG2858" s="82"/>
      <c r="AH2858" s="82"/>
      <c r="AI2858" s="82"/>
      <c r="AJ2858" s="82"/>
      <c r="AK2858" s="82"/>
      <c r="AL2858" s="82"/>
      <c r="AM2858" s="82"/>
      <c r="AN2858" s="82"/>
      <c r="AO2858" s="82"/>
      <c r="AP2858" s="82"/>
      <c r="AQ2858" s="82"/>
      <c r="AR2858" s="82"/>
      <c r="AS2858" s="82"/>
      <c r="AT2858" s="82"/>
      <c r="AU2858" s="82"/>
    </row>
    <row r="2859" spans="1:47" s="47" customFormat="1">
      <c r="A2859" s="76"/>
      <c r="O2859" s="82"/>
      <c r="P2859" s="82"/>
      <c r="Q2859" s="82"/>
      <c r="R2859" s="82"/>
      <c r="S2859" s="82"/>
      <c r="T2859" s="82"/>
      <c r="U2859" s="82"/>
      <c r="V2859" s="82"/>
      <c r="W2859" s="82"/>
      <c r="X2859" s="82"/>
      <c r="Y2859" s="82"/>
      <c r="Z2859" s="82"/>
      <c r="AA2859" s="82"/>
      <c r="AB2859" s="82"/>
      <c r="AC2859" s="82"/>
      <c r="AD2859" s="82"/>
      <c r="AE2859" s="82"/>
      <c r="AF2859" s="82"/>
      <c r="AG2859" s="82"/>
      <c r="AH2859" s="82"/>
      <c r="AI2859" s="82"/>
      <c r="AJ2859" s="82"/>
      <c r="AK2859" s="82"/>
      <c r="AL2859" s="82"/>
      <c r="AM2859" s="82"/>
      <c r="AN2859" s="82"/>
      <c r="AO2859" s="82"/>
      <c r="AP2859" s="82"/>
      <c r="AQ2859" s="82"/>
      <c r="AR2859" s="82"/>
      <c r="AS2859" s="82"/>
      <c r="AT2859" s="82"/>
      <c r="AU2859" s="82"/>
    </row>
    <row r="2860" spans="1:47" s="47" customFormat="1">
      <c r="A2860" s="76"/>
      <c r="O2860" s="82"/>
      <c r="P2860" s="82"/>
      <c r="Q2860" s="82"/>
      <c r="R2860" s="82"/>
      <c r="S2860" s="82"/>
      <c r="T2860" s="82"/>
      <c r="U2860" s="82"/>
      <c r="V2860" s="82"/>
      <c r="W2860" s="82"/>
      <c r="X2860" s="82"/>
      <c r="Y2860" s="82"/>
      <c r="Z2860" s="82"/>
      <c r="AA2860" s="82"/>
      <c r="AB2860" s="82"/>
      <c r="AC2860" s="82"/>
      <c r="AD2860" s="82"/>
      <c r="AE2860" s="82"/>
      <c r="AF2860" s="82"/>
      <c r="AG2860" s="82"/>
      <c r="AH2860" s="82"/>
      <c r="AI2860" s="82"/>
      <c r="AJ2860" s="82"/>
      <c r="AK2860" s="82"/>
      <c r="AL2860" s="82"/>
      <c r="AM2860" s="82"/>
      <c r="AN2860" s="82"/>
      <c r="AO2860" s="82"/>
      <c r="AP2860" s="82"/>
      <c r="AQ2860" s="82"/>
      <c r="AR2860" s="82"/>
      <c r="AS2860" s="82"/>
      <c r="AT2860" s="82"/>
      <c r="AU2860" s="82"/>
    </row>
    <row r="2861" spans="1:47" s="47" customFormat="1">
      <c r="A2861" s="76"/>
      <c r="O2861" s="82"/>
      <c r="P2861" s="82"/>
      <c r="Q2861" s="82"/>
      <c r="R2861" s="82"/>
      <c r="S2861" s="82"/>
      <c r="T2861" s="82"/>
      <c r="U2861" s="82"/>
      <c r="V2861" s="82"/>
      <c r="W2861" s="82"/>
      <c r="X2861" s="82"/>
      <c r="Y2861" s="82"/>
      <c r="Z2861" s="82"/>
      <c r="AA2861" s="82"/>
      <c r="AB2861" s="82"/>
      <c r="AC2861" s="82"/>
      <c r="AD2861" s="82"/>
      <c r="AE2861" s="82"/>
      <c r="AF2861" s="82"/>
      <c r="AG2861" s="82"/>
      <c r="AH2861" s="82"/>
      <c r="AI2861" s="82"/>
      <c r="AJ2861" s="82"/>
      <c r="AK2861" s="82"/>
      <c r="AL2861" s="82"/>
      <c r="AM2861" s="82"/>
      <c r="AN2861" s="82"/>
      <c r="AO2861" s="82"/>
      <c r="AP2861" s="82"/>
      <c r="AQ2861" s="82"/>
      <c r="AR2861" s="82"/>
      <c r="AS2861" s="82"/>
      <c r="AT2861" s="82"/>
      <c r="AU2861" s="82"/>
    </row>
    <row r="2862" spans="1:47" s="47" customFormat="1">
      <c r="A2862" s="76"/>
      <c r="O2862" s="82"/>
      <c r="P2862" s="82"/>
      <c r="Q2862" s="82"/>
      <c r="R2862" s="82"/>
      <c r="S2862" s="82"/>
      <c r="T2862" s="82"/>
      <c r="U2862" s="82"/>
      <c r="V2862" s="82"/>
      <c r="W2862" s="82"/>
      <c r="X2862" s="82"/>
      <c r="Y2862" s="82"/>
      <c r="Z2862" s="82"/>
      <c r="AA2862" s="82"/>
      <c r="AB2862" s="82"/>
      <c r="AC2862" s="82"/>
      <c r="AD2862" s="82"/>
      <c r="AE2862" s="82"/>
      <c r="AF2862" s="82"/>
      <c r="AG2862" s="82"/>
      <c r="AH2862" s="82"/>
      <c r="AI2862" s="82"/>
      <c r="AJ2862" s="82"/>
      <c r="AK2862" s="82"/>
      <c r="AL2862" s="82"/>
      <c r="AM2862" s="82"/>
      <c r="AN2862" s="82"/>
      <c r="AO2862" s="82"/>
      <c r="AP2862" s="82"/>
      <c r="AQ2862" s="82"/>
      <c r="AR2862" s="82"/>
      <c r="AS2862" s="82"/>
      <c r="AT2862" s="82"/>
      <c r="AU2862" s="82"/>
    </row>
    <row r="2863" spans="1:47" s="47" customFormat="1">
      <c r="A2863" s="76"/>
      <c r="O2863" s="82"/>
      <c r="P2863" s="82"/>
      <c r="Q2863" s="82"/>
      <c r="R2863" s="82"/>
      <c r="S2863" s="82"/>
      <c r="T2863" s="82"/>
      <c r="U2863" s="82"/>
      <c r="V2863" s="82"/>
      <c r="W2863" s="82"/>
      <c r="X2863" s="82"/>
      <c r="Y2863" s="82"/>
      <c r="Z2863" s="82"/>
      <c r="AA2863" s="82"/>
      <c r="AB2863" s="82"/>
      <c r="AC2863" s="82"/>
      <c r="AD2863" s="82"/>
      <c r="AE2863" s="82"/>
      <c r="AF2863" s="82"/>
      <c r="AG2863" s="82"/>
      <c r="AH2863" s="82"/>
      <c r="AI2863" s="82"/>
      <c r="AJ2863" s="82"/>
      <c r="AK2863" s="82"/>
      <c r="AL2863" s="82"/>
      <c r="AM2863" s="82"/>
      <c r="AN2863" s="82"/>
      <c r="AO2863" s="82"/>
      <c r="AP2863" s="82"/>
      <c r="AQ2863" s="82"/>
      <c r="AR2863" s="82"/>
      <c r="AS2863" s="82"/>
      <c r="AT2863" s="82"/>
      <c r="AU2863" s="82"/>
    </row>
    <row r="2864" spans="1:47" s="47" customFormat="1">
      <c r="A2864" s="76"/>
      <c r="O2864" s="82"/>
      <c r="P2864" s="82"/>
      <c r="Q2864" s="82"/>
      <c r="R2864" s="82"/>
      <c r="S2864" s="82"/>
      <c r="T2864" s="82"/>
      <c r="U2864" s="82"/>
      <c r="V2864" s="82"/>
      <c r="W2864" s="82"/>
      <c r="X2864" s="82"/>
      <c r="Y2864" s="82"/>
      <c r="Z2864" s="82"/>
      <c r="AA2864" s="82"/>
      <c r="AB2864" s="82"/>
      <c r="AC2864" s="82"/>
      <c r="AD2864" s="82"/>
      <c r="AE2864" s="82"/>
      <c r="AF2864" s="82"/>
      <c r="AG2864" s="82"/>
      <c r="AH2864" s="82"/>
      <c r="AI2864" s="82"/>
      <c r="AJ2864" s="82"/>
      <c r="AK2864" s="82"/>
      <c r="AL2864" s="82"/>
      <c r="AM2864" s="82"/>
      <c r="AN2864" s="82"/>
      <c r="AO2864" s="82"/>
      <c r="AP2864" s="82"/>
      <c r="AQ2864" s="82"/>
      <c r="AR2864" s="82"/>
      <c r="AS2864" s="82"/>
      <c r="AT2864" s="82"/>
      <c r="AU2864" s="82"/>
    </row>
    <row r="2865" spans="1:47" s="47" customFormat="1">
      <c r="A2865" s="76"/>
      <c r="O2865" s="82"/>
      <c r="P2865" s="82"/>
      <c r="Q2865" s="82"/>
      <c r="R2865" s="82"/>
      <c r="S2865" s="82"/>
      <c r="T2865" s="82"/>
      <c r="U2865" s="82"/>
      <c r="V2865" s="82"/>
      <c r="W2865" s="82"/>
      <c r="X2865" s="82"/>
      <c r="Y2865" s="82"/>
      <c r="Z2865" s="82"/>
      <c r="AA2865" s="82"/>
      <c r="AB2865" s="82"/>
      <c r="AC2865" s="82"/>
      <c r="AD2865" s="82"/>
      <c r="AE2865" s="82"/>
      <c r="AF2865" s="82"/>
      <c r="AG2865" s="82"/>
      <c r="AH2865" s="82"/>
      <c r="AI2865" s="82"/>
      <c r="AJ2865" s="82"/>
      <c r="AK2865" s="82"/>
      <c r="AL2865" s="82"/>
      <c r="AM2865" s="82"/>
      <c r="AN2865" s="82"/>
      <c r="AO2865" s="82"/>
      <c r="AP2865" s="82"/>
      <c r="AQ2865" s="82"/>
      <c r="AR2865" s="82"/>
      <c r="AS2865" s="82"/>
      <c r="AT2865" s="82"/>
      <c r="AU2865" s="82"/>
    </row>
    <row r="2866" spans="1:47" s="47" customFormat="1">
      <c r="A2866" s="76"/>
      <c r="O2866" s="82"/>
      <c r="P2866" s="82"/>
      <c r="Q2866" s="82"/>
      <c r="R2866" s="82"/>
      <c r="S2866" s="82"/>
      <c r="T2866" s="82"/>
      <c r="U2866" s="82"/>
      <c r="V2866" s="82"/>
      <c r="W2866" s="82"/>
      <c r="X2866" s="82"/>
      <c r="Y2866" s="82"/>
      <c r="Z2866" s="82"/>
      <c r="AA2866" s="82"/>
      <c r="AB2866" s="82"/>
      <c r="AC2866" s="82"/>
      <c r="AD2866" s="82"/>
      <c r="AE2866" s="82"/>
      <c r="AF2866" s="82"/>
      <c r="AG2866" s="82"/>
      <c r="AH2866" s="82"/>
      <c r="AI2866" s="82"/>
      <c r="AJ2866" s="82"/>
      <c r="AK2866" s="82"/>
      <c r="AL2866" s="82"/>
      <c r="AM2866" s="82"/>
      <c r="AN2866" s="82"/>
      <c r="AO2866" s="82"/>
      <c r="AP2866" s="82"/>
      <c r="AQ2866" s="82"/>
      <c r="AR2866" s="82"/>
      <c r="AS2866" s="82"/>
      <c r="AT2866" s="82"/>
      <c r="AU2866" s="82"/>
    </row>
    <row r="2867" spans="1:47" s="47" customFormat="1">
      <c r="A2867" s="76"/>
      <c r="O2867" s="82"/>
      <c r="P2867" s="82"/>
      <c r="Q2867" s="82"/>
      <c r="R2867" s="82"/>
      <c r="S2867" s="82"/>
      <c r="T2867" s="82"/>
      <c r="U2867" s="82"/>
      <c r="V2867" s="82"/>
      <c r="W2867" s="82"/>
      <c r="X2867" s="82"/>
      <c r="Y2867" s="82"/>
      <c r="Z2867" s="82"/>
      <c r="AA2867" s="82"/>
      <c r="AB2867" s="82"/>
      <c r="AC2867" s="82"/>
      <c r="AD2867" s="82"/>
      <c r="AE2867" s="82"/>
      <c r="AF2867" s="82"/>
      <c r="AG2867" s="82"/>
      <c r="AH2867" s="82"/>
      <c r="AI2867" s="82"/>
      <c r="AJ2867" s="82"/>
      <c r="AK2867" s="82"/>
      <c r="AL2867" s="82"/>
      <c r="AM2867" s="82"/>
      <c r="AN2867" s="82"/>
      <c r="AO2867" s="82"/>
      <c r="AP2867" s="82"/>
      <c r="AQ2867" s="82"/>
      <c r="AR2867" s="82"/>
      <c r="AS2867" s="82"/>
      <c r="AT2867" s="82"/>
      <c r="AU2867" s="82"/>
    </row>
    <row r="2868" spans="1:47" s="47" customFormat="1">
      <c r="A2868" s="76"/>
      <c r="O2868" s="82"/>
      <c r="P2868" s="82"/>
      <c r="Q2868" s="82"/>
      <c r="R2868" s="82"/>
      <c r="S2868" s="82"/>
      <c r="T2868" s="82"/>
      <c r="U2868" s="82"/>
      <c r="V2868" s="82"/>
      <c r="W2868" s="82"/>
      <c r="X2868" s="82"/>
      <c r="Y2868" s="82"/>
      <c r="Z2868" s="82"/>
      <c r="AA2868" s="82"/>
      <c r="AB2868" s="82"/>
      <c r="AC2868" s="82"/>
      <c r="AD2868" s="82"/>
      <c r="AE2868" s="82"/>
      <c r="AF2868" s="82"/>
      <c r="AG2868" s="82"/>
      <c r="AH2868" s="82"/>
      <c r="AI2868" s="82"/>
      <c r="AJ2868" s="82"/>
      <c r="AK2868" s="82"/>
      <c r="AL2868" s="82"/>
      <c r="AM2868" s="82"/>
      <c r="AN2868" s="82"/>
      <c r="AO2868" s="82"/>
      <c r="AP2868" s="82"/>
      <c r="AQ2868" s="82"/>
      <c r="AR2868" s="82"/>
      <c r="AS2868" s="82"/>
      <c r="AT2868" s="82"/>
      <c r="AU2868" s="82"/>
    </row>
    <row r="2869" spans="1:47" s="47" customFormat="1">
      <c r="A2869" s="76"/>
      <c r="O2869" s="82"/>
      <c r="P2869" s="82"/>
      <c r="Q2869" s="82"/>
      <c r="R2869" s="82"/>
      <c r="S2869" s="82"/>
      <c r="T2869" s="82"/>
      <c r="U2869" s="82"/>
      <c r="V2869" s="82"/>
      <c r="W2869" s="82"/>
      <c r="X2869" s="82"/>
      <c r="Y2869" s="82"/>
      <c r="Z2869" s="82"/>
      <c r="AA2869" s="82"/>
      <c r="AB2869" s="82"/>
      <c r="AC2869" s="82"/>
      <c r="AD2869" s="82"/>
      <c r="AE2869" s="82"/>
      <c r="AF2869" s="82"/>
      <c r="AG2869" s="82"/>
      <c r="AH2869" s="82"/>
      <c r="AI2869" s="82"/>
      <c r="AJ2869" s="82"/>
      <c r="AK2869" s="82"/>
      <c r="AL2869" s="82"/>
      <c r="AM2869" s="82"/>
      <c r="AN2869" s="82"/>
      <c r="AO2869" s="82"/>
      <c r="AP2869" s="82"/>
      <c r="AQ2869" s="82"/>
      <c r="AR2869" s="82"/>
      <c r="AS2869" s="82"/>
      <c r="AT2869" s="82"/>
      <c r="AU2869" s="82"/>
    </row>
    <row r="2870" spans="1:47" s="47" customFormat="1">
      <c r="A2870" s="76"/>
      <c r="O2870" s="82"/>
      <c r="P2870" s="82"/>
      <c r="Q2870" s="82"/>
      <c r="R2870" s="82"/>
      <c r="S2870" s="82"/>
      <c r="T2870" s="82"/>
      <c r="U2870" s="82"/>
      <c r="V2870" s="82"/>
      <c r="W2870" s="82"/>
      <c r="X2870" s="82"/>
      <c r="Y2870" s="82"/>
      <c r="Z2870" s="82"/>
      <c r="AA2870" s="82"/>
      <c r="AB2870" s="82"/>
      <c r="AC2870" s="82"/>
      <c r="AD2870" s="82"/>
      <c r="AE2870" s="82"/>
      <c r="AF2870" s="82"/>
      <c r="AG2870" s="82"/>
      <c r="AH2870" s="82"/>
      <c r="AI2870" s="82"/>
      <c r="AJ2870" s="82"/>
      <c r="AK2870" s="82"/>
      <c r="AL2870" s="82"/>
      <c r="AM2870" s="82"/>
      <c r="AN2870" s="82"/>
      <c r="AO2870" s="82"/>
      <c r="AP2870" s="82"/>
      <c r="AQ2870" s="82"/>
      <c r="AR2870" s="82"/>
      <c r="AS2870" s="82"/>
      <c r="AT2870" s="82"/>
      <c r="AU2870" s="82"/>
    </row>
    <row r="2871" spans="1:47" s="47" customFormat="1">
      <c r="A2871" s="76"/>
      <c r="O2871" s="82"/>
      <c r="P2871" s="82"/>
      <c r="Q2871" s="82"/>
      <c r="R2871" s="82"/>
      <c r="S2871" s="82"/>
      <c r="T2871" s="82"/>
      <c r="U2871" s="82"/>
      <c r="V2871" s="82"/>
      <c r="W2871" s="82"/>
      <c r="X2871" s="82"/>
      <c r="Y2871" s="82"/>
      <c r="Z2871" s="82"/>
      <c r="AA2871" s="82"/>
      <c r="AB2871" s="82"/>
      <c r="AC2871" s="82"/>
      <c r="AD2871" s="82"/>
      <c r="AE2871" s="82"/>
      <c r="AF2871" s="82"/>
      <c r="AG2871" s="82"/>
      <c r="AH2871" s="82"/>
      <c r="AI2871" s="82"/>
      <c r="AJ2871" s="82"/>
      <c r="AK2871" s="82"/>
      <c r="AL2871" s="82"/>
      <c r="AM2871" s="82"/>
      <c r="AN2871" s="82"/>
      <c r="AO2871" s="82"/>
      <c r="AP2871" s="82"/>
      <c r="AQ2871" s="82"/>
      <c r="AR2871" s="82"/>
      <c r="AS2871" s="82"/>
      <c r="AT2871" s="82"/>
      <c r="AU2871" s="82"/>
    </row>
    <row r="2872" spans="1:47" s="47" customFormat="1">
      <c r="A2872" s="76"/>
      <c r="O2872" s="82"/>
      <c r="P2872" s="82"/>
      <c r="Q2872" s="82"/>
      <c r="R2872" s="82"/>
      <c r="S2872" s="82"/>
      <c r="T2872" s="82"/>
      <c r="U2872" s="82"/>
      <c r="V2872" s="82"/>
      <c r="W2872" s="82"/>
      <c r="X2872" s="82"/>
      <c r="Y2872" s="82"/>
      <c r="Z2872" s="82"/>
      <c r="AA2872" s="82"/>
      <c r="AB2872" s="82"/>
      <c r="AC2872" s="82"/>
      <c r="AD2872" s="82"/>
      <c r="AE2872" s="82"/>
      <c r="AF2872" s="82"/>
      <c r="AG2872" s="82"/>
      <c r="AH2872" s="82"/>
      <c r="AI2872" s="82"/>
      <c r="AJ2872" s="82"/>
      <c r="AK2872" s="82"/>
      <c r="AL2872" s="82"/>
      <c r="AM2872" s="82"/>
      <c r="AN2872" s="82"/>
      <c r="AO2872" s="82"/>
      <c r="AP2872" s="82"/>
      <c r="AQ2872" s="82"/>
      <c r="AR2872" s="82"/>
      <c r="AS2872" s="82"/>
      <c r="AT2872" s="82"/>
      <c r="AU2872" s="82"/>
    </row>
    <row r="2873" spans="1:47" s="47" customFormat="1">
      <c r="A2873" s="76"/>
      <c r="O2873" s="82"/>
      <c r="P2873" s="82"/>
      <c r="Q2873" s="82"/>
      <c r="R2873" s="82"/>
      <c r="S2873" s="82"/>
      <c r="T2873" s="82"/>
      <c r="U2873" s="82"/>
      <c r="V2873" s="82"/>
      <c r="W2873" s="82"/>
      <c r="X2873" s="82"/>
      <c r="Y2873" s="82"/>
      <c r="Z2873" s="82"/>
      <c r="AA2873" s="82"/>
      <c r="AB2873" s="82"/>
      <c r="AC2873" s="82"/>
      <c r="AD2873" s="82"/>
      <c r="AE2873" s="82"/>
      <c r="AF2873" s="82"/>
      <c r="AG2873" s="82"/>
      <c r="AH2873" s="82"/>
      <c r="AI2873" s="82"/>
      <c r="AJ2873" s="82"/>
      <c r="AK2873" s="82"/>
      <c r="AL2873" s="82"/>
      <c r="AM2873" s="82"/>
      <c r="AN2873" s="82"/>
      <c r="AO2873" s="82"/>
      <c r="AP2873" s="82"/>
      <c r="AQ2873" s="82"/>
      <c r="AR2873" s="82"/>
      <c r="AS2873" s="82"/>
      <c r="AT2873" s="82"/>
      <c r="AU2873" s="82"/>
    </row>
    <row r="2874" spans="1:47" s="47" customFormat="1">
      <c r="A2874" s="76"/>
      <c r="O2874" s="82"/>
      <c r="P2874" s="82"/>
      <c r="Q2874" s="82"/>
      <c r="R2874" s="82"/>
      <c r="S2874" s="82"/>
      <c r="T2874" s="82"/>
      <c r="U2874" s="82"/>
      <c r="V2874" s="82"/>
      <c r="W2874" s="82"/>
      <c r="X2874" s="82"/>
      <c r="Y2874" s="82"/>
      <c r="Z2874" s="82"/>
      <c r="AA2874" s="82"/>
      <c r="AB2874" s="82"/>
      <c r="AC2874" s="82"/>
      <c r="AD2874" s="82"/>
      <c r="AE2874" s="82"/>
      <c r="AF2874" s="82"/>
      <c r="AG2874" s="82"/>
      <c r="AH2874" s="82"/>
      <c r="AI2874" s="82"/>
      <c r="AJ2874" s="82"/>
      <c r="AK2874" s="82"/>
      <c r="AL2874" s="82"/>
      <c r="AM2874" s="82"/>
      <c r="AN2874" s="82"/>
      <c r="AO2874" s="82"/>
      <c r="AP2874" s="82"/>
      <c r="AQ2874" s="82"/>
      <c r="AR2874" s="82"/>
      <c r="AS2874" s="82"/>
      <c r="AT2874" s="82"/>
      <c r="AU2874" s="82"/>
    </row>
    <row r="2875" spans="1:47" s="47" customFormat="1">
      <c r="A2875" s="76"/>
      <c r="O2875" s="82"/>
      <c r="P2875" s="82"/>
      <c r="Q2875" s="82"/>
      <c r="R2875" s="82"/>
      <c r="S2875" s="82"/>
      <c r="T2875" s="82"/>
      <c r="U2875" s="82"/>
      <c r="V2875" s="82"/>
      <c r="W2875" s="82"/>
      <c r="X2875" s="82"/>
      <c r="Y2875" s="82"/>
      <c r="Z2875" s="82"/>
      <c r="AA2875" s="82"/>
      <c r="AB2875" s="82"/>
      <c r="AC2875" s="82"/>
      <c r="AD2875" s="82"/>
      <c r="AE2875" s="82"/>
      <c r="AF2875" s="82"/>
      <c r="AG2875" s="82"/>
      <c r="AH2875" s="82"/>
      <c r="AI2875" s="82"/>
      <c r="AJ2875" s="82"/>
      <c r="AK2875" s="82"/>
      <c r="AL2875" s="82"/>
      <c r="AM2875" s="82"/>
      <c r="AN2875" s="82"/>
      <c r="AO2875" s="82"/>
      <c r="AP2875" s="82"/>
      <c r="AQ2875" s="82"/>
      <c r="AR2875" s="82"/>
      <c r="AS2875" s="82"/>
      <c r="AT2875" s="82"/>
      <c r="AU2875" s="82"/>
    </row>
    <row r="2876" spans="1:47" s="47" customFormat="1">
      <c r="A2876" s="76"/>
      <c r="O2876" s="82"/>
      <c r="P2876" s="82"/>
      <c r="Q2876" s="82"/>
      <c r="R2876" s="82"/>
      <c r="S2876" s="82"/>
      <c r="T2876" s="82"/>
      <c r="U2876" s="82"/>
      <c r="V2876" s="82"/>
      <c r="W2876" s="82"/>
      <c r="X2876" s="82"/>
      <c r="Y2876" s="82"/>
      <c r="Z2876" s="82"/>
      <c r="AA2876" s="82"/>
      <c r="AB2876" s="82"/>
      <c r="AC2876" s="82"/>
      <c r="AD2876" s="82"/>
      <c r="AE2876" s="82"/>
      <c r="AF2876" s="82"/>
      <c r="AG2876" s="82"/>
      <c r="AH2876" s="82"/>
      <c r="AI2876" s="82"/>
      <c r="AJ2876" s="82"/>
      <c r="AK2876" s="82"/>
      <c r="AL2876" s="82"/>
      <c r="AM2876" s="82"/>
      <c r="AN2876" s="82"/>
      <c r="AO2876" s="82"/>
      <c r="AP2876" s="82"/>
      <c r="AQ2876" s="82"/>
      <c r="AR2876" s="82"/>
      <c r="AS2876" s="82"/>
      <c r="AT2876" s="82"/>
      <c r="AU2876" s="82"/>
    </row>
    <row r="2877" spans="1:47" s="47" customFormat="1">
      <c r="A2877" s="76"/>
      <c r="O2877" s="82"/>
      <c r="P2877" s="82"/>
      <c r="Q2877" s="82"/>
      <c r="R2877" s="82"/>
      <c r="S2877" s="82"/>
      <c r="T2877" s="82"/>
      <c r="U2877" s="82"/>
      <c r="V2877" s="82"/>
      <c r="W2877" s="82"/>
      <c r="X2877" s="82"/>
      <c r="Y2877" s="82"/>
      <c r="Z2877" s="82"/>
      <c r="AA2877" s="82"/>
      <c r="AB2877" s="82"/>
      <c r="AC2877" s="82"/>
      <c r="AD2877" s="82"/>
      <c r="AE2877" s="82"/>
      <c r="AF2877" s="82"/>
      <c r="AG2877" s="82"/>
      <c r="AH2877" s="82"/>
      <c r="AI2877" s="82"/>
      <c r="AJ2877" s="82"/>
      <c r="AK2877" s="82"/>
      <c r="AL2877" s="82"/>
      <c r="AM2877" s="82"/>
      <c r="AN2877" s="82"/>
      <c r="AO2877" s="82"/>
      <c r="AP2877" s="82"/>
      <c r="AQ2877" s="82"/>
      <c r="AR2877" s="82"/>
      <c r="AS2877" s="82"/>
      <c r="AT2877" s="82"/>
      <c r="AU2877" s="82"/>
    </row>
    <row r="2878" spans="1:47" s="47" customFormat="1">
      <c r="A2878" s="76"/>
      <c r="O2878" s="82"/>
      <c r="P2878" s="82"/>
      <c r="Q2878" s="82"/>
      <c r="R2878" s="82"/>
      <c r="S2878" s="82"/>
      <c r="T2878" s="82"/>
      <c r="U2878" s="82"/>
      <c r="V2878" s="82"/>
      <c r="W2878" s="82"/>
      <c r="X2878" s="82"/>
      <c r="Y2878" s="82"/>
      <c r="Z2878" s="82"/>
      <c r="AA2878" s="82"/>
      <c r="AB2878" s="82"/>
      <c r="AC2878" s="82"/>
      <c r="AD2878" s="82"/>
      <c r="AE2878" s="82"/>
      <c r="AF2878" s="82"/>
      <c r="AG2878" s="82"/>
      <c r="AH2878" s="82"/>
      <c r="AI2878" s="82"/>
      <c r="AJ2878" s="82"/>
      <c r="AK2878" s="82"/>
      <c r="AL2878" s="82"/>
      <c r="AM2878" s="82"/>
      <c r="AN2878" s="82"/>
      <c r="AO2878" s="82"/>
      <c r="AP2878" s="82"/>
      <c r="AQ2878" s="82"/>
      <c r="AR2878" s="82"/>
      <c r="AS2878" s="82"/>
      <c r="AT2878" s="82"/>
      <c r="AU2878" s="82"/>
    </row>
    <row r="2879" spans="1:47" s="47" customFormat="1">
      <c r="A2879" s="76"/>
      <c r="O2879" s="82"/>
      <c r="P2879" s="82"/>
      <c r="Q2879" s="82"/>
      <c r="R2879" s="82"/>
      <c r="S2879" s="82"/>
      <c r="T2879" s="82"/>
      <c r="U2879" s="82"/>
      <c r="V2879" s="82"/>
      <c r="W2879" s="82"/>
      <c r="X2879" s="82"/>
      <c r="Y2879" s="82"/>
      <c r="Z2879" s="82"/>
      <c r="AA2879" s="82"/>
      <c r="AB2879" s="82"/>
      <c r="AC2879" s="82"/>
      <c r="AD2879" s="82"/>
      <c r="AE2879" s="82"/>
      <c r="AF2879" s="82"/>
      <c r="AG2879" s="82"/>
      <c r="AH2879" s="82"/>
      <c r="AI2879" s="82"/>
      <c r="AJ2879" s="82"/>
      <c r="AK2879" s="82"/>
      <c r="AL2879" s="82"/>
      <c r="AM2879" s="82"/>
      <c r="AN2879" s="82"/>
      <c r="AO2879" s="82"/>
      <c r="AP2879" s="82"/>
      <c r="AQ2879" s="82"/>
      <c r="AR2879" s="82"/>
      <c r="AS2879" s="82"/>
      <c r="AT2879" s="82"/>
      <c r="AU2879" s="82"/>
    </row>
    <row r="2880" spans="1:47" s="47" customFormat="1">
      <c r="A2880" s="76"/>
      <c r="O2880" s="82"/>
      <c r="P2880" s="82"/>
      <c r="Q2880" s="82"/>
      <c r="R2880" s="82"/>
      <c r="S2880" s="82"/>
      <c r="T2880" s="82"/>
      <c r="U2880" s="82"/>
      <c r="V2880" s="82"/>
      <c r="W2880" s="82"/>
      <c r="X2880" s="82"/>
      <c r="Y2880" s="82"/>
      <c r="Z2880" s="82"/>
      <c r="AA2880" s="82"/>
      <c r="AB2880" s="82"/>
      <c r="AC2880" s="82"/>
      <c r="AD2880" s="82"/>
      <c r="AE2880" s="82"/>
      <c r="AF2880" s="82"/>
      <c r="AG2880" s="82"/>
      <c r="AH2880" s="82"/>
      <c r="AI2880" s="82"/>
      <c r="AJ2880" s="82"/>
      <c r="AK2880" s="82"/>
      <c r="AL2880" s="82"/>
      <c r="AM2880" s="82"/>
      <c r="AN2880" s="82"/>
      <c r="AO2880" s="82"/>
      <c r="AP2880" s="82"/>
      <c r="AQ2880" s="82"/>
      <c r="AR2880" s="82"/>
      <c r="AS2880" s="82"/>
      <c r="AT2880" s="82"/>
      <c r="AU2880" s="82"/>
    </row>
    <row r="2881" spans="1:47" s="47" customFormat="1">
      <c r="A2881" s="76"/>
      <c r="O2881" s="82"/>
      <c r="P2881" s="82"/>
      <c r="Q2881" s="82"/>
      <c r="R2881" s="82"/>
      <c r="S2881" s="82"/>
      <c r="T2881" s="82"/>
      <c r="U2881" s="82"/>
      <c r="V2881" s="82"/>
      <c r="W2881" s="82"/>
      <c r="X2881" s="82"/>
      <c r="Y2881" s="82"/>
      <c r="Z2881" s="82"/>
      <c r="AA2881" s="82"/>
      <c r="AB2881" s="82"/>
      <c r="AC2881" s="82"/>
      <c r="AD2881" s="82"/>
      <c r="AE2881" s="82"/>
      <c r="AF2881" s="82"/>
      <c r="AG2881" s="82"/>
      <c r="AH2881" s="82"/>
      <c r="AI2881" s="82"/>
      <c r="AJ2881" s="82"/>
      <c r="AK2881" s="82"/>
      <c r="AL2881" s="82"/>
      <c r="AM2881" s="82"/>
      <c r="AN2881" s="82"/>
      <c r="AO2881" s="82"/>
      <c r="AP2881" s="82"/>
      <c r="AQ2881" s="82"/>
      <c r="AR2881" s="82"/>
      <c r="AS2881" s="82"/>
      <c r="AT2881" s="82"/>
      <c r="AU2881" s="82"/>
    </row>
    <row r="2882" spans="1:47" s="47" customFormat="1">
      <c r="A2882" s="76"/>
      <c r="O2882" s="82"/>
      <c r="P2882" s="82"/>
      <c r="Q2882" s="82"/>
      <c r="R2882" s="82"/>
      <c r="S2882" s="82"/>
      <c r="T2882" s="82"/>
      <c r="U2882" s="82"/>
      <c r="V2882" s="82"/>
      <c r="W2882" s="82"/>
      <c r="X2882" s="82"/>
      <c r="Y2882" s="82"/>
      <c r="Z2882" s="82"/>
      <c r="AA2882" s="82"/>
      <c r="AB2882" s="82"/>
      <c r="AC2882" s="82"/>
      <c r="AD2882" s="82"/>
      <c r="AE2882" s="82"/>
      <c r="AF2882" s="82"/>
      <c r="AG2882" s="82"/>
      <c r="AH2882" s="82"/>
      <c r="AI2882" s="82"/>
      <c r="AJ2882" s="82"/>
      <c r="AK2882" s="82"/>
      <c r="AL2882" s="82"/>
      <c r="AM2882" s="82"/>
      <c r="AN2882" s="82"/>
      <c r="AO2882" s="82"/>
      <c r="AP2882" s="82"/>
      <c r="AQ2882" s="82"/>
      <c r="AR2882" s="82"/>
      <c r="AS2882" s="82"/>
      <c r="AT2882" s="82"/>
      <c r="AU2882" s="82"/>
    </row>
    <row r="2883" spans="1:47" s="47" customFormat="1">
      <c r="A2883" s="76"/>
      <c r="O2883" s="82"/>
      <c r="P2883" s="82"/>
      <c r="Q2883" s="82"/>
      <c r="R2883" s="82"/>
      <c r="S2883" s="82"/>
      <c r="T2883" s="82"/>
      <c r="U2883" s="82"/>
      <c r="V2883" s="82"/>
      <c r="W2883" s="82"/>
      <c r="X2883" s="82"/>
      <c r="Y2883" s="82"/>
      <c r="Z2883" s="82"/>
      <c r="AA2883" s="82"/>
      <c r="AB2883" s="82"/>
      <c r="AC2883" s="82"/>
      <c r="AD2883" s="82"/>
      <c r="AE2883" s="82"/>
      <c r="AF2883" s="82"/>
      <c r="AG2883" s="82"/>
      <c r="AH2883" s="82"/>
      <c r="AI2883" s="82"/>
      <c r="AJ2883" s="82"/>
      <c r="AK2883" s="82"/>
      <c r="AL2883" s="82"/>
      <c r="AM2883" s="82"/>
      <c r="AN2883" s="82"/>
      <c r="AO2883" s="82"/>
      <c r="AP2883" s="82"/>
      <c r="AQ2883" s="82"/>
      <c r="AR2883" s="82"/>
      <c r="AS2883" s="82"/>
      <c r="AT2883" s="82"/>
      <c r="AU2883" s="82"/>
    </row>
    <row r="2884" spans="1:47" s="47" customFormat="1">
      <c r="A2884" s="76"/>
      <c r="O2884" s="82"/>
      <c r="P2884" s="82"/>
      <c r="Q2884" s="82"/>
      <c r="R2884" s="82"/>
      <c r="S2884" s="82"/>
      <c r="T2884" s="82"/>
      <c r="U2884" s="82"/>
      <c r="V2884" s="82"/>
      <c r="W2884" s="82"/>
      <c r="X2884" s="82"/>
      <c r="Y2884" s="82"/>
      <c r="Z2884" s="82"/>
      <c r="AA2884" s="82"/>
      <c r="AB2884" s="82"/>
      <c r="AC2884" s="82"/>
      <c r="AD2884" s="82"/>
      <c r="AE2884" s="82"/>
      <c r="AF2884" s="82"/>
      <c r="AG2884" s="82"/>
      <c r="AH2884" s="82"/>
      <c r="AI2884" s="82"/>
      <c r="AJ2884" s="82"/>
      <c r="AK2884" s="82"/>
      <c r="AL2884" s="82"/>
      <c r="AM2884" s="82"/>
      <c r="AN2884" s="82"/>
      <c r="AO2884" s="82"/>
      <c r="AP2884" s="82"/>
      <c r="AQ2884" s="82"/>
      <c r="AR2884" s="82"/>
      <c r="AS2884" s="82"/>
      <c r="AT2884" s="82"/>
      <c r="AU2884" s="82"/>
    </row>
    <row r="2885" spans="1:47" s="47" customFormat="1">
      <c r="A2885" s="76"/>
      <c r="O2885" s="82"/>
      <c r="P2885" s="82"/>
      <c r="Q2885" s="82"/>
      <c r="R2885" s="82"/>
      <c r="S2885" s="82"/>
      <c r="T2885" s="82"/>
      <c r="U2885" s="82"/>
      <c r="V2885" s="82"/>
      <c r="W2885" s="82"/>
      <c r="X2885" s="82"/>
      <c r="Y2885" s="82"/>
      <c r="Z2885" s="82"/>
      <c r="AA2885" s="82"/>
      <c r="AB2885" s="82"/>
      <c r="AC2885" s="82"/>
      <c r="AD2885" s="82"/>
      <c r="AE2885" s="82"/>
      <c r="AF2885" s="82"/>
      <c r="AG2885" s="82"/>
      <c r="AH2885" s="82"/>
      <c r="AI2885" s="82"/>
      <c r="AJ2885" s="82"/>
      <c r="AK2885" s="82"/>
      <c r="AL2885" s="82"/>
      <c r="AM2885" s="82"/>
      <c r="AN2885" s="82"/>
      <c r="AO2885" s="82"/>
      <c r="AP2885" s="82"/>
      <c r="AQ2885" s="82"/>
      <c r="AR2885" s="82"/>
      <c r="AS2885" s="82"/>
      <c r="AT2885" s="82"/>
      <c r="AU2885" s="82"/>
    </row>
    <row r="2886" spans="1:47" s="47" customFormat="1">
      <c r="A2886" s="76"/>
      <c r="O2886" s="82"/>
      <c r="P2886" s="82"/>
      <c r="Q2886" s="82"/>
      <c r="R2886" s="82"/>
      <c r="S2886" s="82"/>
      <c r="T2886" s="82"/>
      <c r="U2886" s="82"/>
      <c r="V2886" s="82"/>
      <c r="W2886" s="82"/>
      <c r="X2886" s="82"/>
      <c r="Y2886" s="82"/>
      <c r="Z2886" s="82"/>
      <c r="AA2886" s="82"/>
      <c r="AB2886" s="82"/>
      <c r="AC2886" s="82"/>
      <c r="AD2886" s="82"/>
      <c r="AE2886" s="82"/>
      <c r="AF2886" s="82"/>
      <c r="AG2886" s="82"/>
      <c r="AH2886" s="82"/>
      <c r="AI2886" s="82"/>
      <c r="AJ2886" s="82"/>
      <c r="AK2886" s="82"/>
      <c r="AL2886" s="82"/>
      <c r="AM2886" s="82"/>
      <c r="AN2886" s="82"/>
      <c r="AO2886" s="82"/>
      <c r="AP2886" s="82"/>
      <c r="AQ2886" s="82"/>
      <c r="AR2886" s="82"/>
      <c r="AS2886" s="82"/>
      <c r="AT2886" s="82"/>
      <c r="AU2886" s="82"/>
    </row>
    <row r="2887" spans="1:47" s="47" customFormat="1">
      <c r="A2887" s="76"/>
      <c r="O2887" s="82"/>
      <c r="P2887" s="82"/>
      <c r="Q2887" s="82"/>
      <c r="R2887" s="82"/>
      <c r="S2887" s="82"/>
      <c r="T2887" s="82"/>
      <c r="U2887" s="82"/>
      <c r="V2887" s="82"/>
      <c r="W2887" s="82"/>
      <c r="X2887" s="82"/>
      <c r="Y2887" s="82"/>
      <c r="Z2887" s="82"/>
      <c r="AA2887" s="82"/>
      <c r="AB2887" s="82"/>
      <c r="AC2887" s="82"/>
      <c r="AD2887" s="82"/>
      <c r="AE2887" s="82"/>
      <c r="AF2887" s="82"/>
      <c r="AG2887" s="82"/>
      <c r="AH2887" s="82"/>
      <c r="AI2887" s="82"/>
      <c r="AJ2887" s="82"/>
      <c r="AK2887" s="82"/>
      <c r="AL2887" s="82"/>
      <c r="AM2887" s="82"/>
      <c r="AN2887" s="82"/>
      <c r="AO2887" s="82"/>
      <c r="AP2887" s="82"/>
      <c r="AQ2887" s="82"/>
      <c r="AR2887" s="82"/>
      <c r="AS2887" s="82"/>
      <c r="AT2887" s="82"/>
      <c r="AU2887" s="82"/>
    </row>
    <row r="2888" spans="1:47" s="47" customFormat="1">
      <c r="A2888" s="76"/>
      <c r="O2888" s="82"/>
      <c r="P2888" s="82"/>
      <c r="Q2888" s="82"/>
      <c r="R2888" s="82"/>
      <c r="S2888" s="82"/>
      <c r="T2888" s="82"/>
      <c r="U2888" s="82"/>
      <c r="V2888" s="82"/>
      <c r="W2888" s="82"/>
      <c r="X2888" s="82"/>
      <c r="Y2888" s="82"/>
      <c r="Z2888" s="82"/>
      <c r="AA2888" s="82"/>
      <c r="AB2888" s="82"/>
      <c r="AC2888" s="82"/>
      <c r="AD2888" s="82"/>
      <c r="AE2888" s="82"/>
      <c r="AF2888" s="82"/>
      <c r="AG2888" s="82"/>
      <c r="AH2888" s="82"/>
      <c r="AI2888" s="82"/>
      <c r="AJ2888" s="82"/>
      <c r="AK2888" s="82"/>
      <c r="AL2888" s="82"/>
      <c r="AM2888" s="82"/>
      <c r="AN2888" s="82"/>
      <c r="AO2888" s="82"/>
      <c r="AP2888" s="82"/>
      <c r="AQ2888" s="82"/>
      <c r="AR2888" s="82"/>
      <c r="AS2888" s="82"/>
      <c r="AT2888" s="82"/>
      <c r="AU2888" s="82"/>
    </row>
    <row r="2889" spans="1:47" s="47" customFormat="1">
      <c r="A2889" s="76"/>
      <c r="O2889" s="82"/>
      <c r="P2889" s="82"/>
      <c r="Q2889" s="82"/>
      <c r="R2889" s="82"/>
      <c r="S2889" s="82"/>
      <c r="T2889" s="82"/>
      <c r="U2889" s="82"/>
      <c r="V2889" s="82"/>
      <c r="W2889" s="82"/>
      <c r="X2889" s="82"/>
      <c r="Y2889" s="82"/>
      <c r="Z2889" s="82"/>
      <c r="AA2889" s="82"/>
      <c r="AB2889" s="82"/>
      <c r="AC2889" s="82"/>
      <c r="AD2889" s="82"/>
      <c r="AE2889" s="82"/>
      <c r="AF2889" s="82"/>
      <c r="AG2889" s="82"/>
      <c r="AH2889" s="82"/>
      <c r="AI2889" s="82"/>
      <c r="AJ2889" s="82"/>
      <c r="AK2889" s="82"/>
      <c r="AL2889" s="82"/>
      <c r="AM2889" s="82"/>
      <c r="AN2889" s="82"/>
      <c r="AO2889" s="82"/>
      <c r="AP2889" s="82"/>
      <c r="AQ2889" s="82"/>
      <c r="AR2889" s="82"/>
      <c r="AS2889" s="82"/>
      <c r="AT2889" s="82"/>
      <c r="AU2889" s="82"/>
    </row>
    <row r="2890" spans="1:47" s="47" customFormat="1">
      <c r="A2890" s="76"/>
      <c r="O2890" s="82"/>
      <c r="P2890" s="82"/>
      <c r="Q2890" s="82"/>
      <c r="R2890" s="82"/>
      <c r="S2890" s="82"/>
      <c r="T2890" s="82"/>
      <c r="U2890" s="82"/>
      <c r="V2890" s="82"/>
      <c r="W2890" s="82"/>
      <c r="X2890" s="82"/>
      <c r="Y2890" s="82"/>
      <c r="Z2890" s="82"/>
      <c r="AA2890" s="82"/>
      <c r="AB2890" s="82"/>
      <c r="AC2890" s="82"/>
      <c r="AD2890" s="82"/>
      <c r="AE2890" s="82"/>
      <c r="AF2890" s="82"/>
      <c r="AG2890" s="82"/>
      <c r="AH2890" s="82"/>
      <c r="AI2890" s="82"/>
      <c r="AJ2890" s="82"/>
      <c r="AK2890" s="82"/>
      <c r="AL2890" s="82"/>
      <c r="AM2890" s="82"/>
      <c r="AN2890" s="82"/>
      <c r="AO2890" s="82"/>
      <c r="AP2890" s="82"/>
      <c r="AQ2890" s="82"/>
      <c r="AR2890" s="82"/>
      <c r="AS2890" s="82"/>
      <c r="AT2890" s="82"/>
      <c r="AU2890" s="82"/>
    </row>
    <row r="2891" spans="1:47" s="47" customFormat="1">
      <c r="A2891" s="76"/>
      <c r="O2891" s="82"/>
      <c r="P2891" s="82"/>
      <c r="Q2891" s="82"/>
      <c r="R2891" s="82"/>
      <c r="S2891" s="82"/>
      <c r="T2891" s="82"/>
      <c r="U2891" s="82"/>
      <c r="V2891" s="82"/>
      <c r="W2891" s="82"/>
      <c r="X2891" s="82"/>
      <c r="Y2891" s="82"/>
      <c r="Z2891" s="82"/>
      <c r="AA2891" s="82"/>
      <c r="AB2891" s="82"/>
      <c r="AC2891" s="82"/>
      <c r="AD2891" s="82"/>
      <c r="AE2891" s="82"/>
      <c r="AF2891" s="82"/>
      <c r="AG2891" s="82"/>
      <c r="AH2891" s="82"/>
      <c r="AI2891" s="82"/>
      <c r="AJ2891" s="82"/>
      <c r="AK2891" s="82"/>
      <c r="AL2891" s="82"/>
      <c r="AM2891" s="82"/>
      <c r="AN2891" s="82"/>
      <c r="AO2891" s="82"/>
      <c r="AP2891" s="82"/>
      <c r="AQ2891" s="82"/>
      <c r="AR2891" s="82"/>
      <c r="AS2891" s="82"/>
      <c r="AT2891" s="82"/>
      <c r="AU2891" s="82"/>
    </row>
    <row r="2892" spans="1:47" s="47" customFormat="1">
      <c r="A2892" s="76"/>
      <c r="O2892" s="82"/>
      <c r="P2892" s="82"/>
      <c r="Q2892" s="82"/>
      <c r="R2892" s="82"/>
      <c r="S2892" s="82"/>
      <c r="T2892" s="82"/>
      <c r="U2892" s="82"/>
      <c r="V2892" s="82"/>
      <c r="W2892" s="82"/>
      <c r="X2892" s="82"/>
      <c r="Y2892" s="82"/>
      <c r="Z2892" s="82"/>
      <c r="AA2892" s="82"/>
      <c r="AB2892" s="82"/>
      <c r="AC2892" s="82"/>
      <c r="AD2892" s="82"/>
      <c r="AE2892" s="82"/>
      <c r="AF2892" s="82"/>
      <c r="AG2892" s="82"/>
      <c r="AH2892" s="82"/>
      <c r="AI2892" s="82"/>
      <c r="AJ2892" s="82"/>
      <c r="AK2892" s="82"/>
      <c r="AL2892" s="82"/>
      <c r="AM2892" s="82"/>
      <c r="AN2892" s="82"/>
      <c r="AO2892" s="82"/>
      <c r="AP2892" s="82"/>
      <c r="AQ2892" s="82"/>
      <c r="AR2892" s="82"/>
      <c r="AS2892" s="82"/>
      <c r="AT2892" s="82"/>
      <c r="AU2892" s="82"/>
    </row>
    <row r="2893" spans="1:47" s="47" customFormat="1">
      <c r="A2893" s="76"/>
      <c r="O2893" s="82"/>
      <c r="P2893" s="82"/>
      <c r="Q2893" s="82"/>
      <c r="R2893" s="82"/>
      <c r="S2893" s="82"/>
      <c r="T2893" s="82"/>
      <c r="U2893" s="82"/>
      <c r="V2893" s="82"/>
      <c r="W2893" s="82"/>
      <c r="X2893" s="82"/>
      <c r="Y2893" s="82"/>
      <c r="Z2893" s="82"/>
      <c r="AA2893" s="82"/>
      <c r="AB2893" s="82"/>
      <c r="AC2893" s="82"/>
      <c r="AD2893" s="82"/>
      <c r="AE2893" s="82"/>
      <c r="AF2893" s="82"/>
      <c r="AG2893" s="82"/>
      <c r="AH2893" s="82"/>
      <c r="AI2893" s="82"/>
      <c r="AJ2893" s="82"/>
      <c r="AK2893" s="82"/>
      <c r="AL2893" s="82"/>
      <c r="AM2893" s="82"/>
      <c r="AN2893" s="82"/>
      <c r="AO2893" s="82"/>
      <c r="AP2893" s="82"/>
      <c r="AQ2893" s="82"/>
      <c r="AR2893" s="82"/>
      <c r="AS2893" s="82"/>
      <c r="AT2893" s="82"/>
      <c r="AU2893" s="82"/>
    </row>
    <row r="2894" spans="1:47" s="47" customFormat="1">
      <c r="A2894" s="76"/>
      <c r="O2894" s="82"/>
      <c r="P2894" s="82"/>
      <c r="Q2894" s="82"/>
      <c r="R2894" s="82"/>
      <c r="S2894" s="82"/>
      <c r="T2894" s="82"/>
      <c r="U2894" s="82"/>
      <c r="V2894" s="82"/>
      <c r="W2894" s="82"/>
      <c r="X2894" s="82"/>
      <c r="Y2894" s="82"/>
      <c r="Z2894" s="82"/>
      <c r="AA2894" s="82"/>
      <c r="AB2894" s="82"/>
      <c r="AC2894" s="82"/>
      <c r="AD2894" s="82"/>
      <c r="AE2894" s="82"/>
      <c r="AF2894" s="82"/>
      <c r="AG2894" s="82"/>
      <c r="AH2894" s="82"/>
      <c r="AI2894" s="82"/>
      <c r="AJ2894" s="82"/>
      <c r="AK2894" s="82"/>
      <c r="AL2894" s="82"/>
      <c r="AM2894" s="82"/>
      <c r="AN2894" s="82"/>
      <c r="AO2894" s="82"/>
      <c r="AP2894" s="82"/>
      <c r="AQ2894" s="82"/>
      <c r="AR2894" s="82"/>
      <c r="AS2894" s="82"/>
      <c r="AT2894" s="82"/>
      <c r="AU2894" s="82"/>
    </row>
    <row r="2895" spans="1:47" s="47" customFormat="1">
      <c r="A2895" s="76"/>
      <c r="O2895" s="82"/>
      <c r="P2895" s="82"/>
      <c r="Q2895" s="82"/>
      <c r="R2895" s="82"/>
      <c r="S2895" s="82"/>
      <c r="T2895" s="82"/>
      <c r="U2895" s="82"/>
      <c r="V2895" s="82"/>
      <c r="W2895" s="82"/>
      <c r="X2895" s="82"/>
      <c r="Y2895" s="82"/>
      <c r="Z2895" s="82"/>
      <c r="AA2895" s="82"/>
      <c r="AB2895" s="82"/>
      <c r="AC2895" s="82"/>
      <c r="AD2895" s="82"/>
      <c r="AE2895" s="82"/>
      <c r="AF2895" s="82"/>
      <c r="AG2895" s="82"/>
      <c r="AH2895" s="82"/>
      <c r="AI2895" s="82"/>
      <c r="AJ2895" s="82"/>
      <c r="AK2895" s="82"/>
      <c r="AL2895" s="82"/>
      <c r="AM2895" s="82"/>
      <c r="AN2895" s="82"/>
      <c r="AO2895" s="82"/>
      <c r="AP2895" s="82"/>
      <c r="AQ2895" s="82"/>
      <c r="AR2895" s="82"/>
      <c r="AS2895" s="82"/>
      <c r="AT2895" s="82"/>
      <c r="AU2895" s="82"/>
    </row>
    <row r="2896" spans="1:47" s="47" customFormat="1">
      <c r="A2896" s="76"/>
      <c r="O2896" s="82"/>
      <c r="P2896" s="82"/>
      <c r="Q2896" s="82"/>
      <c r="R2896" s="82"/>
      <c r="S2896" s="82"/>
      <c r="T2896" s="82"/>
      <c r="U2896" s="82"/>
      <c r="V2896" s="82"/>
      <c r="W2896" s="82"/>
      <c r="X2896" s="82"/>
      <c r="Y2896" s="82"/>
      <c r="Z2896" s="82"/>
      <c r="AA2896" s="82"/>
      <c r="AB2896" s="82"/>
      <c r="AC2896" s="82"/>
      <c r="AD2896" s="82"/>
      <c r="AE2896" s="82"/>
      <c r="AF2896" s="82"/>
      <c r="AG2896" s="82"/>
      <c r="AH2896" s="82"/>
      <c r="AI2896" s="82"/>
      <c r="AJ2896" s="82"/>
      <c r="AK2896" s="82"/>
      <c r="AL2896" s="82"/>
      <c r="AM2896" s="82"/>
      <c r="AN2896" s="82"/>
      <c r="AO2896" s="82"/>
      <c r="AP2896" s="82"/>
      <c r="AQ2896" s="82"/>
      <c r="AR2896" s="82"/>
      <c r="AS2896" s="82"/>
      <c r="AT2896" s="82"/>
      <c r="AU2896" s="82"/>
    </row>
    <row r="2897" spans="1:47" s="47" customFormat="1">
      <c r="A2897" s="76"/>
      <c r="O2897" s="82"/>
      <c r="P2897" s="82"/>
      <c r="Q2897" s="82"/>
      <c r="R2897" s="82"/>
      <c r="S2897" s="82"/>
      <c r="T2897" s="82"/>
      <c r="U2897" s="82"/>
      <c r="V2897" s="82"/>
      <c r="W2897" s="82"/>
      <c r="X2897" s="82"/>
      <c r="Y2897" s="82"/>
      <c r="Z2897" s="82"/>
      <c r="AA2897" s="82"/>
      <c r="AB2897" s="82"/>
      <c r="AC2897" s="82"/>
      <c r="AD2897" s="82"/>
      <c r="AE2897" s="82"/>
      <c r="AF2897" s="82"/>
      <c r="AG2897" s="82"/>
      <c r="AH2897" s="82"/>
      <c r="AI2897" s="82"/>
      <c r="AJ2897" s="82"/>
      <c r="AK2897" s="82"/>
      <c r="AL2897" s="82"/>
      <c r="AM2897" s="82"/>
      <c r="AN2897" s="82"/>
      <c r="AO2897" s="82"/>
      <c r="AP2897" s="82"/>
      <c r="AQ2897" s="82"/>
      <c r="AR2897" s="82"/>
      <c r="AS2897" s="82"/>
      <c r="AT2897" s="82"/>
      <c r="AU2897" s="82"/>
    </row>
    <row r="2898" spans="1:47" s="47" customFormat="1">
      <c r="A2898" s="76"/>
      <c r="O2898" s="82"/>
      <c r="P2898" s="82"/>
      <c r="Q2898" s="82"/>
      <c r="R2898" s="82"/>
      <c r="S2898" s="82"/>
      <c r="T2898" s="82"/>
      <c r="U2898" s="82"/>
      <c r="V2898" s="82"/>
      <c r="W2898" s="82"/>
      <c r="X2898" s="82"/>
      <c r="Y2898" s="82"/>
      <c r="Z2898" s="82"/>
      <c r="AA2898" s="82"/>
      <c r="AB2898" s="82"/>
      <c r="AC2898" s="82"/>
      <c r="AD2898" s="82"/>
      <c r="AE2898" s="82"/>
      <c r="AF2898" s="82"/>
      <c r="AG2898" s="82"/>
      <c r="AH2898" s="82"/>
      <c r="AI2898" s="82"/>
      <c r="AJ2898" s="82"/>
      <c r="AK2898" s="82"/>
      <c r="AL2898" s="82"/>
      <c r="AM2898" s="82"/>
      <c r="AN2898" s="82"/>
      <c r="AO2898" s="82"/>
      <c r="AP2898" s="82"/>
      <c r="AQ2898" s="82"/>
      <c r="AR2898" s="82"/>
      <c r="AS2898" s="82"/>
      <c r="AT2898" s="82"/>
      <c r="AU2898" s="82"/>
    </row>
    <row r="2899" spans="1:47" s="47" customFormat="1">
      <c r="A2899" s="76"/>
      <c r="O2899" s="82"/>
      <c r="P2899" s="82"/>
      <c r="Q2899" s="82"/>
      <c r="R2899" s="82"/>
      <c r="S2899" s="82"/>
      <c r="T2899" s="82"/>
      <c r="U2899" s="82"/>
      <c r="V2899" s="82"/>
      <c r="W2899" s="82"/>
      <c r="X2899" s="82"/>
      <c r="Y2899" s="82"/>
      <c r="Z2899" s="82"/>
      <c r="AA2899" s="82"/>
      <c r="AB2899" s="82"/>
      <c r="AC2899" s="82"/>
      <c r="AD2899" s="82"/>
      <c r="AE2899" s="82"/>
      <c r="AF2899" s="82"/>
      <c r="AG2899" s="82"/>
      <c r="AH2899" s="82"/>
      <c r="AI2899" s="82"/>
      <c r="AJ2899" s="82"/>
      <c r="AK2899" s="82"/>
      <c r="AL2899" s="82"/>
      <c r="AM2899" s="82"/>
      <c r="AN2899" s="82"/>
      <c r="AO2899" s="82"/>
      <c r="AP2899" s="82"/>
      <c r="AQ2899" s="82"/>
      <c r="AR2899" s="82"/>
      <c r="AS2899" s="82"/>
      <c r="AT2899" s="82"/>
      <c r="AU2899" s="82"/>
    </row>
    <row r="2900" spans="1:47" s="47" customFormat="1">
      <c r="A2900" s="76"/>
      <c r="O2900" s="82"/>
      <c r="P2900" s="82"/>
      <c r="Q2900" s="82"/>
      <c r="R2900" s="82"/>
      <c r="S2900" s="82"/>
      <c r="T2900" s="82"/>
      <c r="U2900" s="82"/>
      <c r="V2900" s="82"/>
      <c r="W2900" s="82"/>
      <c r="X2900" s="82"/>
      <c r="Y2900" s="82"/>
      <c r="Z2900" s="82"/>
      <c r="AA2900" s="82"/>
      <c r="AB2900" s="82"/>
      <c r="AC2900" s="82"/>
      <c r="AD2900" s="82"/>
      <c r="AE2900" s="82"/>
      <c r="AF2900" s="82"/>
      <c r="AG2900" s="82"/>
      <c r="AH2900" s="82"/>
      <c r="AI2900" s="82"/>
      <c r="AJ2900" s="82"/>
      <c r="AK2900" s="82"/>
      <c r="AL2900" s="82"/>
      <c r="AM2900" s="82"/>
      <c r="AN2900" s="82"/>
      <c r="AO2900" s="82"/>
      <c r="AP2900" s="82"/>
      <c r="AQ2900" s="82"/>
      <c r="AR2900" s="82"/>
      <c r="AS2900" s="82"/>
      <c r="AT2900" s="82"/>
      <c r="AU2900" s="82"/>
    </row>
    <row r="2901" spans="1:47" s="47" customFormat="1">
      <c r="A2901" s="76"/>
      <c r="O2901" s="82"/>
      <c r="P2901" s="82"/>
      <c r="Q2901" s="82"/>
      <c r="R2901" s="82"/>
      <c r="S2901" s="82"/>
      <c r="T2901" s="82"/>
      <c r="U2901" s="82"/>
      <c r="V2901" s="82"/>
      <c r="W2901" s="82"/>
      <c r="X2901" s="82"/>
      <c r="Y2901" s="82"/>
      <c r="Z2901" s="82"/>
      <c r="AA2901" s="82"/>
      <c r="AB2901" s="82"/>
      <c r="AC2901" s="82"/>
      <c r="AD2901" s="82"/>
      <c r="AE2901" s="82"/>
      <c r="AF2901" s="82"/>
      <c r="AG2901" s="82"/>
      <c r="AH2901" s="82"/>
      <c r="AI2901" s="82"/>
      <c r="AJ2901" s="82"/>
      <c r="AK2901" s="82"/>
      <c r="AL2901" s="82"/>
      <c r="AM2901" s="82"/>
      <c r="AN2901" s="82"/>
      <c r="AO2901" s="82"/>
      <c r="AP2901" s="82"/>
      <c r="AQ2901" s="82"/>
      <c r="AR2901" s="82"/>
      <c r="AS2901" s="82"/>
      <c r="AT2901" s="82"/>
      <c r="AU2901" s="82"/>
    </row>
    <row r="2902" spans="1:47" s="47" customFormat="1">
      <c r="A2902" s="76"/>
      <c r="O2902" s="82"/>
      <c r="P2902" s="82"/>
      <c r="Q2902" s="82"/>
      <c r="R2902" s="82"/>
      <c r="S2902" s="82"/>
      <c r="T2902" s="82"/>
      <c r="U2902" s="82"/>
      <c r="V2902" s="82"/>
      <c r="W2902" s="82"/>
      <c r="X2902" s="82"/>
      <c r="Y2902" s="82"/>
      <c r="Z2902" s="82"/>
      <c r="AA2902" s="82"/>
      <c r="AB2902" s="82"/>
      <c r="AC2902" s="82"/>
      <c r="AD2902" s="82"/>
      <c r="AE2902" s="82"/>
      <c r="AF2902" s="82"/>
      <c r="AG2902" s="82"/>
      <c r="AH2902" s="82"/>
      <c r="AI2902" s="82"/>
      <c r="AJ2902" s="82"/>
      <c r="AK2902" s="82"/>
      <c r="AL2902" s="82"/>
      <c r="AM2902" s="82"/>
      <c r="AN2902" s="82"/>
      <c r="AO2902" s="82"/>
      <c r="AP2902" s="82"/>
      <c r="AQ2902" s="82"/>
      <c r="AR2902" s="82"/>
      <c r="AS2902" s="82"/>
      <c r="AT2902" s="82"/>
      <c r="AU2902" s="82"/>
    </row>
    <row r="2903" spans="1:47" s="47" customFormat="1">
      <c r="A2903" s="76"/>
      <c r="O2903" s="82"/>
      <c r="P2903" s="82"/>
      <c r="Q2903" s="82"/>
      <c r="R2903" s="82"/>
      <c r="S2903" s="82"/>
      <c r="T2903" s="82"/>
      <c r="U2903" s="82"/>
      <c r="V2903" s="82"/>
      <c r="W2903" s="82"/>
      <c r="X2903" s="82"/>
      <c r="Y2903" s="82"/>
      <c r="Z2903" s="82"/>
      <c r="AA2903" s="82"/>
      <c r="AB2903" s="82"/>
      <c r="AC2903" s="82"/>
      <c r="AD2903" s="82"/>
      <c r="AE2903" s="82"/>
      <c r="AF2903" s="82"/>
      <c r="AG2903" s="82"/>
      <c r="AH2903" s="82"/>
      <c r="AI2903" s="82"/>
      <c r="AJ2903" s="82"/>
      <c r="AK2903" s="82"/>
      <c r="AL2903" s="82"/>
      <c r="AM2903" s="82"/>
      <c r="AN2903" s="82"/>
      <c r="AO2903" s="82"/>
      <c r="AP2903" s="82"/>
      <c r="AQ2903" s="82"/>
      <c r="AR2903" s="82"/>
      <c r="AS2903" s="82"/>
      <c r="AT2903" s="82"/>
      <c r="AU2903" s="82"/>
    </row>
    <row r="2904" spans="1:47" s="47" customFormat="1">
      <c r="A2904" s="76"/>
      <c r="O2904" s="82"/>
      <c r="P2904" s="82"/>
      <c r="Q2904" s="82"/>
      <c r="R2904" s="82"/>
      <c r="S2904" s="82"/>
      <c r="T2904" s="82"/>
      <c r="U2904" s="82"/>
      <c r="V2904" s="82"/>
      <c r="W2904" s="82"/>
      <c r="X2904" s="82"/>
      <c r="Y2904" s="82"/>
      <c r="Z2904" s="82"/>
      <c r="AA2904" s="82"/>
      <c r="AB2904" s="82"/>
      <c r="AC2904" s="82"/>
      <c r="AD2904" s="82"/>
      <c r="AE2904" s="82"/>
      <c r="AF2904" s="82"/>
      <c r="AG2904" s="82"/>
      <c r="AH2904" s="82"/>
      <c r="AI2904" s="82"/>
      <c r="AJ2904" s="82"/>
      <c r="AK2904" s="82"/>
      <c r="AL2904" s="82"/>
      <c r="AM2904" s="82"/>
      <c r="AN2904" s="82"/>
      <c r="AO2904" s="82"/>
      <c r="AP2904" s="82"/>
      <c r="AQ2904" s="82"/>
      <c r="AR2904" s="82"/>
      <c r="AS2904" s="82"/>
      <c r="AT2904" s="82"/>
      <c r="AU2904" s="82"/>
    </row>
    <row r="2905" spans="1:47" s="47" customFormat="1">
      <c r="A2905" s="76"/>
      <c r="O2905" s="82"/>
      <c r="P2905" s="82"/>
      <c r="Q2905" s="82"/>
      <c r="R2905" s="82"/>
      <c r="S2905" s="82"/>
      <c r="T2905" s="82"/>
      <c r="U2905" s="82"/>
      <c r="V2905" s="82"/>
      <c r="W2905" s="82"/>
      <c r="X2905" s="82"/>
      <c r="Y2905" s="82"/>
      <c r="Z2905" s="82"/>
      <c r="AA2905" s="82"/>
      <c r="AB2905" s="82"/>
      <c r="AC2905" s="82"/>
      <c r="AD2905" s="82"/>
      <c r="AE2905" s="82"/>
      <c r="AF2905" s="82"/>
      <c r="AG2905" s="82"/>
      <c r="AH2905" s="82"/>
      <c r="AI2905" s="82"/>
      <c r="AJ2905" s="82"/>
      <c r="AK2905" s="82"/>
      <c r="AL2905" s="82"/>
      <c r="AM2905" s="82"/>
      <c r="AN2905" s="82"/>
      <c r="AO2905" s="82"/>
      <c r="AP2905" s="82"/>
      <c r="AQ2905" s="82"/>
      <c r="AR2905" s="82"/>
      <c r="AS2905" s="82"/>
      <c r="AT2905" s="82"/>
      <c r="AU2905" s="82"/>
    </row>
    <row r="2906" spans="1:47" s="47" customFormat="1">
      <c r="A2906" s="76"/>
      <c r="O2906" s="82"/>
      <c r="P2906" s="82"/>
      <c r="Q2906" s="82"/>
      <c r="R2906" s="82"/>
      <c r="S2906" s="82"/>
      <c r="T2906" s="82"/>
      <c r="U2906" s="82"/>
      <c r="V2906" s="82"/>
      <c r="W2906" s="82"/>
      <c r="X2906" s="82"/>
      <c r="Y2906" s="82"/>
      <c r="Z2906" s="82"/>
      <c r="AA2906" s="82"/>
      <c r="AB2906" s="82"/>
      <c r="AC2906" s="82"/>
      <c r="AD2906" s="82"/>
      <c r="AE2906" s="82"/>
      <c r="AF2906" s="82"/>
      <c r="AG2906" s="82"/>
      <c r="AH2906" s="82"/>
      <c r="AI2906" s="82"/>
      <c r="AJ2906" s="82"/>
      <c r="AK2906" s="82"/>
      <c r="AL2906" s="82"/>
      <c r="AM2906" s="82"/>
      <c r="AN2906" s="82"/>
      <c r="AO2906" s="82"/>
      <c r="AP2906" s="82"/>
      <c r="AQ2906" s="82"/>
      <c r="AR2906" s="82"/>
      <c r="AS2906" s="82"/>
      <c r="AT2906" s="82"/>
      <c r="AU2906" s="82"/>
    </row>
    <row r="2907" spans="1:47" s="47" customFormat="1">
      <c r="A2907" s="76"/>
      <c r="O2907" s="82"/>
      <c r="P2907" s="82"/>
      <c r="Q2907" s="82"/>
      <c r="R2907" s="82"/>
      <c r="S2907" s="82"/>
      <c r="T2907" s="82"/>
      <c r="U2907" s="82"/>
      <c r="V2907" s="82"/>
      <c r="W2907" s="82"/>
      <c r="X2907" s="82"/>
      <c r="Y2907" s="82"/>
      <c r="Z2907" s="82"/>
      <c r="AA2907" s="82"/>
      <c r="AB2907" s="82"/>
      <c r="AC2907" s="82"/>
      <c r="AD2907" s="82"/>
      <c r="AE2907" s="82"/>
      <c r="AF2907" s="82"/>
      <c r="AG2907" s="82"/>
      <c r="AH2907" s="82"/>
      <c r="AI2907" s="82"/>
      <c r="AJ2907" s="82"/>
      <c r="AK2907" s="82"/>
      <c r="AL2907" s="82"/>
      <c r="AM2907" s="82"/>
      <c r="AN2907" s="82"/>
      <c r="AO2907" s="82"/>
      <c r="AP2907" s="82"/>
      <c r="AQ2907" s="82"/>
      <c r="AR2907" s="82"/>
      <c r="AS2907" s="82"/>
      <c r="AT2907" s="82"/>
      <c r="AU2907" s="82"/>
    </row>
    <row r="2908" spans="1:47" s="47" customFormat="1">
      <c r="A2908" s="76"/>
      <c r="O2908" s="82"/>
      <c r="P2908" s="82"/>
      <c r="Q2908" s="82"/>
      <c r="R2908" s="82"/>
      <c r="S2908" s="82"/>
      <c r="T2908" s="82"/>
      <c r="U2908" s="82"/>
      <c r="V2908" s="82"/>
      <c r="W2908" s="82"/>
      <c r="X2908" s="82"/>
      <c r="Y2908" s="82"/>
      <c r="Z2908" s="82"/>
      <c r="AA2908" s="82"/>
      <c r="AB2908" s="82"/>
      <c r="AC2908" s="82"/>
      <c r="AD2908" s="82"/>
      <c r="AE2908" s="82"/>
      <c r="AF2908" s="82"/>
      <c r="AG2908" s="82"/>
      <c r="AH2908" s="82"/>
      <c r="AI2908" s="82"/>
      <c r="AJ2908" s="82"/>
      <c r="AK2908" s="82"/>
      <c r="AL2908" s="82"/>
      <c r="AM2908" s="82"/>
      <c r="AN2908" s="82"/>
      <c r="AO2908" s="82"/>
      <c r="AP2908" s="82"/>
      <c r="AQ2908" s="82"/>
      <c r="AR2908" s="82"/>
      <c r="AS2908" s="82"/>
      <c r="AT2908" s="82"/>
      <c r="AU2908" s="82"/>
    </row>
    <row r="2909" spans="1:47" s="47" customFormat="1">
      <c r="A2909" s="76"/>
      <c r="O2909" s="82"/>
      <c r="P2909" s="82"/>
      <c r="Q2909" s="82"/>
      <c r="R2909" s="82"/>
      <c r="S2909" s="82"/>
      <c r="T2909" s="82"/>
      <c r="U2909" s="82"/>
      <c r="V2909" s="82"/>
      <c r="W2909" s="82"/>
      <c r="X2909" s="82"/>
      <c r="Y2909" s="82"/>
      <c r="Z2909" s="82"/>
      <c r="AA2909" s="82"/>
      <c r="AB2909" s="82"/>
      <c r="AC2909" s="82"/>
      <c r="AD2909" s="82"/>
      <c r="AE2909" s="82"/>
      <c r="AF2909" s="82"/>
      <c r="AG2909" s="82"/>
      <c r="AH2909" s="82"/>
      <c r="AI2909" s="82"/>
      <c r="AJ2909" s="82"/>
      <c r="AK2909" s="82"/>
      <c r="AL2909" s="82"/>
      <c r="AM2909" s="82"/>
      <c r="AN2909" s="82"/>
      <c r="AO2909" s="82"/>
      <c r="AP2909" s="82"/>
      <c r="AQ2909" s="82"/>
      <c r="AR2909" s="82"/>
      <c r="AS2909" s="82"/>
      <c r="AT2909" s="82"/>
      <c r="AU2909" s="82"/>
    </row>
    <row r="2910" spans="1:47" s="47" customFormat="1">
      <c r="A2910" s="76"/>
      <c r="O2910" s="82"/>
      <c r="P2910" s="82"/>
      <c r="Q2910" s="82"/>
      <c r="R2910" s="82"/>
      <c r="S2910" s="82"/>
      <c r="T2910" s="82"/>
      <c r="U2910" s="82"/>
      <c r="V2910" s="82"/>
      <c r="W2910" s="82"/>
      <c r="X2910" s="82"/>
      <c r="Y2910" s="82"/>
      <c r="Z2910" s="82"/>
      <c r="AA2910" s="82"/>
      <c r="AB2910" s="82"/>
      <c r="AC2910" s="82"/>
      <c r="AD2910" s="82"/>
      <c r="AE2910" s="82"/>
      <c r="AF2910" s="82"/>
      <c r="AG2910" s="82"/>
      <c r="AH2910" s="82"/>
      <c r="AI2910" s="82"/>
      <c r="AJ2910" s="82"/>
      <c r="AK2910" s="82"/>
      <c r="AL2910" s="82"/>
      <c r="AM2910" s="82"/>
      <c r="AN2910" s="82"/>
      <c r="AO2910" s="82"/>
      <c r="AP2910" s="82"/>
      <c r="AQ2910" s="82"/>
      <c r="AR2910" s="82"/>
      <c r="AS2910" s="82"/>
      <c r="AT2910" s="82"/>
      <c r="AU2910" s="82"/>
    </row>
    <row r="2911" spans="1:47" s="47" customFormat="1">
      <c r="A2911" s="76"/>
      <c r="O2911" s="82"/>
      <c r="P2911" s="82"/>
      <c r="Q2911" s="82"/>
      <c r="R2911" s="82"/>
      <c r="S2911" s="82"/>
      <c r="T2911" s="82"/>
      <c r="U2911" s="82"/>
      <c r="V2911" s="82"/>
      <c r="W2911" s="82"/>
      <c r="X2911" s="82"/>
      <c r="Y2911" s="82"/>
      <c r="Z2911" s="82"/>
      <c r="AA2911" s="82"/>
      <c r="AB2911" s="82"/>
      <c r="AC2911" s="82"/>
      <c r="AD2911" s="82"/>
      <c r="AE2911" s="82"/>
      <c r="AF2911" s="82"/>
      <c r="AG2911" s="82"/>
      <c r="AH2911" s="82"/>
      <c r="AI2911" s="82"/>
      <c r="AJ2911" s="82"/>
      <c r="AK2911" s="82"/>
      <c r="AL2911" s="82"/>
      <c r="AM2911" s="82"/>
      <c r="AN2911" s="82"/>
      <c r="AO2911" s="82"/>
      <c r="AP2911" s="82"/>
      <c r="AQ2911" s="82"/>
      <c r="AR2911" s="82"/>
      <c r="AS2911" s="82"/>
      <c r="AT2911" s="82"/>
      <c r="AU2911" s="82"/>
    </row>
    <row r="2912" spans="1:47" s="47" customFormat="1">
      <c r="A2912" s="76"/>
      <c r="O2912" s="82"/>
      <c r="P2912" s="82"/>
      <c r="Q2912" s="82"/>
      <c r="R2912" s="82"/>
      <c r="S2912" s="82"/>
      <c r="T2912" s="82"/>
      <c r="U2912" s="82"/>
      <c r="V2912" s="82"/>
      <c r="W2912" s="82"/>
      <c r="X2912" s="82"/>
      <c r="Y2912" s="82"/>
      <c r="Z2912" s="82"/>
      <c r="AA2912" s="82"/>
      <c r="AB2912" s="82"/>
      <c r="AC2912" s="82"/>
      <c r="AD2912" s="82"/>
      <c r="AE2912" s="82"/>
      <c r="AF2912" s="82"/>
      <c r="AG2912" s="82"/>
      <c r="AH2912" s="82"/>
      <c r="AI2912" s="82"/>
      <c r="AJ2912" s="82"/>
      <c r="AK2912" s="82"/>
      <c r="AL2912" s="82"/>
      <c r="AM2912" s="82"/>
      <c r="AN2912" s="82"/>
      <c r="AO2912" s="82"/>
      <c r="AP2912" s="82"/>
      <c r="AQ2912" s="82"/>
      <c r="AR2912" s="82"/>
      <c r="AS2912" s="82"/>
      <c r="AT2912" s="82"/>
      <c r="AU2912" s="82"/>
    </row>
    <row r="2913" spans="1:47" s="47" customFormat="1">
      <c r="A2913" s="76"/>
      <c r="O2913" s="82"/>
      <c r="P2913" s="82"/>
      <c r="Q2913" s="82"/>
      <c r="R2913" s="82"/>
      <c r="S2913" s="82"/>
      <c r="T2913" s="82"/>
      <c r="U2913" s="82"/>
      <c r="V2913" s="82"/>
      <c r="W2913" s="82"/>
      <c r="X2913" s="82"/>
      <c r="Y2913" s="82"/>
      <c r="Z2913" s="82"/>
      <c r="AA2913" s="82"/>
      <c r="AB2913" s="82"/>
      <c r="AC2913" s="82"/>
      <c r="AD2913" s="82"/>
      <c r="AE2913" s="82"/>
      <c r="AF2913" s="82"/>
      <c r="AG2913" s="82"/>
      <c r="AH2913" s="82"/>
      <c r="AI2913" s="82"/>
      <c r="AJ2913" s="82"/>
      <c r="AK2913" s="82"/>
      <c r="AL2913" s="82"/>
      <c r="AM2913" s="82"/>
      <c r="AN2913" s="82"/>
      <c r="AO2913" s="82"/>
      <c r="AP2913" s="82"/>
      <c r="AQ2913" s="82"/>
      <c r="AR2913" s="82"/>
      <c r="AS2913" s="82"/>
      <c r="AT2913" s="82"/>
      <c r="AU2913" s="82"/>
    </row>
    <row r="2914" spans="1:47" s="47" customFormat="1">
      <c r="A2914" s="76"/>
      <c r="O2914" s="82"/>
      <c r="P2914" s="82"/>
      <c r="Q2914" s="82"/>
      <c r="R2914" s="82"/>
      <c r="S2914" s="82"/>
      <c r="T2914" s="82"/>
      <c r="U2914" s="82"/>
      <c r="V2914" s="82"/>
      <c r="W2914" s="82"/>
      <c r="X2914" s="82"/>
      <c r="Y2914" s="82"/>
      <c r="Z2914" s="82"/>
      <c r="AA2914" s="82"/>
      <c r="AB2914" s="82"/>
      <c r="AC2914" s="82"/>
      <c r="AD2914" s="82"/>
      <c r="AE2914" s="82"/>
      <c r="AF2914" s="82"/>
      <c r="AG2914" s="82"/>
      <c r="AH2914" s="82"/>
      <c r="AI2914" s="82"/>
      <c r="AJ2914" s="82"/>
      <c r="AK2914" s="82"/>
      <c r="AL2914" s="82"/>
      <c r="AM2914" s="82"/>
      <c r="AN2914" s="82"/>
      <c r="AO2914" s="82"/>
      <c r="AP2914" s="82"/>
      <c r="AQ2914" s="82"/>
      <c r="AR2914" s="82"/>
      <c r="AS2914" s="82"/>
      <c r="AT2914" s="82"/>
      <c r="AU2914" s="82"/>
    </row>
    <row r="2915" spans="1:47" s="47" customFormat="1">
      <c r="A2915" s="76"/>
      <c r="O2915" s="82"/>
      <c r="P2915" s="82"/>
      <c r="Q2915" s="82"/>
      <c r="R2915" s="82"/>
      <c r="S2915" s="82"/>
      <c r="T2915" s="82"/>
      <c r="U2915" s="82"/>
      <c r="V2915" s="82"/>
      <c r="W2915" s="82"/>
      <c r="X2915" s="82"/>
      <c r="Y2915" s="82"/>
      <c r="Z2915" s="82"/>
      <c r="AA2915" s="82"/>
      <c r="AB2915" s="82"/>
      <c r="AC2915" s="82"/>
      <c r="AD2915" s="82"/>
      <c r="AE2915" s="82"/>
      <c r="AF2915" s="82"/>
      <c r="AG2915" s="82"/>
      <c r="AH2915" s="82"/>
      <c r="AI2915" s="82"/>
      <c r="AJ2915" s="82"/>
      <c r="AK2915" s="82"/>
      <c r="AL2915" s="82"/>
      <c r="AM2915" s="82"/>
      <c r="AN2915" s="82"/>
      <c r="AO2915" s="82"/>
      <c r="AP2915" s="82"/>
      <c r="AQ2915" s="82"/>
      <c r="AR2915" s="82"/>
      <c r="AS2915" s="82"/>
      <c r="AT2915" s="82"/>
      <c r="AU2915" s="82"/>
    </row>
    <row r="2916" spans="1:47" s="47" customFormat="1">
      <c r="A2916" s="76"/>
      <c r="O2916" s="82"/>
      <c r="P2916" s="82"/>
      <c r="Q2916" s="82"/>
      <c r="R2916" s="82"/>
      <c r="S2916" s="82"/>
      <c r="T2916" s="82"/>
      <c r="U2916" s="82"/>
      <c r="V2916" s="82"/>
      <c r="W2916" s="82"/>
      <c r="X2916" s="82"/>
      <c r="Y2916" s="82"/>
      <c r="Z2916" s="82"/>
      <c r="AA2916" s="82"/>
      <c r="AB2916" s="82"/>
      <c r="AC2916" s="82"/>
      <c r="AD2916" s="82"/>
      <c r="AE2916" s="82"/>
      <c r="AF2916" s="82"/>
      <c r="AG2916" s="82"/>
      <c r="AH2916" s="82"/>
      <c r="AI2916" s="82"/>
      <c r="AJ2916" s="82"/>
      <c r="AK2916" s="82"/>
      <c r="AL2916" s="82"/>
      <c r="AM2916" s="82"/>
      <c r="AN2916" s="82"/>
      <c r="AO2916" s="82"/>
      <c r="AP2916" s="82"/>
      <c r="AQ2916" s="82"/>
      <c r="AR2916" s="82"/>
      <c r="AS2916" s="82"/>
      <c r="AT2916" s="82"/>
      <c r="AU2916" s="82"/>
    </row>
    <row r="2917" spans="1:47" s="47" customFormat="1">
      <c r="A2917" s="76"/>
      <c r="O2917" s="82"/>
      <c r="P2917" s="82"/>
      <c r="Q2917" s="82"/>
      <c r="R2917" s="82"/>
      <c r="S2917" s="82"/>
      <c r="T2917" s="82"/>
      <c r="U2917" s="82"/>
      <c r="V2917" s="82"/>
      <c r="W2917" s="82"/>
      <c r="X2917" s="82"/>
      <c r="Y2917" s="82"/>
      <c r="Z2917" s="82"/>
      <c r="AA2917" s="82"/>
      <c r="AB2917" s="82"/>
      <c r="AC2917" s="82"/>
      <c r="AD2917" s="82"/>
      <c r="AE2917" s="82"/>
      <c r="AF2917" s="82"/>
      <c r="AG2917" s="82"/>
      <c r="AH2917" s="82"/>
      <c r="AI2917" s="82"/>
      <c r="AJ2917" s="82"/>
      <c r="AK2917" s="82"/>
      <c r="AL2917" s="82"/>
      <c r="AM2917" s="82"/>
      <c r="AN2917" s="82"/>
      <c r="AO2917" s="82"/>
      <c r="AP2917" s="82"/>
      <c r="AQ2917" s="82"/>
      <c r="AR2917" s="82"/>
      <c r="AS2917" s="82"/>
      <c r="AT2917" s="82"/>
      <c r="AU2917" s="82"/>
    </row>
    <row r="2918" spans="1:47" s="47" customFormat="1">
      <c r="A2918" s="76"/>
      <c r="O2918" s="82"/>
      <c r="P2918" s="82"/>
      <c r="Q2918" s="82"/>
      <c r="R2918" s="82"/>
      <c r="S2918" s="82"/>
      <c r="T2918" s="82"/>
      <c r="U2918" s="82"/>
      <c r="V2918" s="82"/>
      <c r="W2918" s="82"/>
      <c r="X2918" s="82"/>
      <c r="Y2918" s="82"/>
      <c r="Z2918" s="82"/>
      <c r="AA2918" s="82"/>
      <c r="AB2918" s="82"/>
      <c r="AC2918" s="82"/>
      <c r="AD2918" s="82"/>
      <c r="AE2918" s="82"/>
      <c r="AF2918" s="82"/>
      <c r="AG2918" s="82"/>
      <c r="AH2918" s="82"/>
      <c r="AI2918" s="82"/>
      <c r="AJ2918" s="82"/>
      <c r="AK2918" s="82"/>
      <c r="AL2918" s="82"/>
      <c r="AM2918" s="82"/>
      <c r="AN2918" s="82"/>
      <c r="AO2918" s="82"/>
      <c r="AP2918" s="82"/>
      <c r="AQ2918" s="82"/>
      <c r="AR2918" s="82"/>
      <c r="AS2918" s="82"/>
      <c r="AT2918" s="82"/>
      <c r="AU2918" s="82"/>
    </row>
    <row r="2919" spans="1:47" s="47" customFormat="1">
      <c r="A2919" s="76"/>
      <c r="O2919" s="82"/>
      <c r="P2919" s="82"/>
      <c r="Q2919" s="82"/>
      <c r="R2919" s="82"/>
      <c r="S2919" s="82"/>
      <c r="T2919" s="82"/>
      <c r="U2919" s="82"/>
      <c r="V2919" s="82"/>
      <c r="W2919" s="82"/>
      <c r="X2919" s="82"/>
      <c r="Y2919" s="82"/>
      <c r="Z2919" s="82"/>
      <c r="AA2919" s="82"/>
      <c r="AB2919" s="82"/>
      <c r="AC2919" s="82"/>
      <c r="AD2919" s="82"/>
      <c r="AE2919" s="82"/>
      <c r="AF2919" s="82"/>
      <c r="AG2919" s="82"/>
      <c r="AH2919" s="82"/>
      <c r="AI2919" s="82"/>
      <c r="AJ2919" s="82"/>
      <c r="AK2919" s="82"/>
      <c r="AL2919" s="82"/>
      <c r="AM2919" s="82"/>
      <c r="AN2919" s="82"/>
      <c r="AO2919" s="82"/>
      <c r="AP2919" s="82"/>
      <c r="AQ2919" s="82"/>
      <c r="AR2919" s="82"/>
      <c r="AS2919" s="82"/>
      <c r="AT2919" s="82"/>
      <c r="AU2919" s="82"/>
    </row>
    <row r="2920" spans="1:47" s="47" customFormat="1">
      <c r="A2920" s="76"/>
      <c r="O2920" s="82"/>
      <c r="P2920" s="82"/>
      <c r="Q2920" s="82"/>
      <c r="R2920" s="82"/>
      <c r="S2920" s="82"/>
      <c r="T2920" s="82"/>
      <c r="U2920" s="82"/>
      <c r="V2920" s="82"/>
      <c r="W2920" s="82"/>
      <c r="X2920" s="82"/>
      <c r="Y2920" s="82"/>
      <c r="Z2920" s="82"/>
      <c r="AA2920" s="82"/>
      <c r="AB2920" s="82"/>
      <c r="AC2920" s="82"/>
      <c r="AD2920" s="82"/>
      <c r="AE2920" s="82"/>
      <c r="AF2920" s="82"/>
      <c r="AG2920" s="82"/>
      <c r="AH2920" s="82"/>
      <c r="AI2920" s="82"/>
      <c r="AJ2920" s="82"/>
      <c r="AK2920" s="82"/>
      <c r="AL2920" s="82"/>
      <c r="AM2920" s="82"/>
      <c r="AN2920" s="82"/>
      <c r="AO2920" s="82"/>
      <c r="AP2920" s="82"/>
      <c r="AQ2920" s="82"/>
      <c r="AR2920" s="82"/>
      <c r="AS2920" s="82"/>
      <c r="AT2920" s="82"/>
      <c r="AU2920" s="82"/>
    </row>
    <row r="2921" spans="1:47" s="47" customFormat="1">
      <c r="A2921" s="76"/>
      <c r="O2921" s="82"/>
      <c r="P2921" s="82"/>
      <c r="Q2921" s="82"/>
      <c r="R2921" s="82"/>
      <c r="S2921" s="82"/>
      <c r="T2921" s="82"/>
      <c r="U2921" s="82"/>
      <c r="V2921" s="82"/>
      <c r="W2921" s="82"/>
      <c r="X2921" s="82"/>
      <c r="Y2921" s="82"/>
      <c r="Z2921" s="82"/>
      <c r="AA2921" s="82"/>
      <c r="AB2921" s="82"/>
      <c r="AC2921" s="82"/>
      <c r="AD2921" s="82"/>
      <c r="AE2921" s="82"/>
      <c r="AF2921" s="82"/>
      <c r="AG2921" s="82"/>
      <c r="AH2921" s="82"/>
      <c r="AI2921" s="82"/>
      <c r="AJ2921" s="82"/>
      <c r="AK2921" s="82"/>
      <c r="AL2921" s="82"/>
      <c r="AM2921" s="82"/>
      <c r="AN2921" s="82"/>
      <c r="AO2921" s="82"/>
      <c r="AP2921" s="82"/>
      <c r="AQ2921" s="82"/>
      <c r="AR2921" s="82"/>
      <c r="AS2921" s="82"/>
      <c r="AT2921" s="82"/>
      <c r="AU2921" s="82"/>
    </row>
    <row r="2922" spans="1:47" s="47" customFormat="1">
      <c r="A2922" s="76"/>
      <c r="O2922" s="82"/>
      <c r="P2922" s="82"/>
      <c r="Q2922" s="82"/>
      <c r="R2922" s="82"/>
      <c r="S2922" s="82"/>
      <c r="T2922" s="82"/>
      <c r="U2922" s="82"/>
      <c r="V2922" s="82"/>
      <c r="W2922" s="82"/>
      <c r="X2922" s="82"/>
      <c r="Y2922" s="82"/>
      <c r="Z2922" s="82"/>
      <c r="AA2922" s="82"/>
      <c r="AB2922" s="82"/>
      <c r="AC2922" s="82"/>
      <c r="AD2922" s="82"/>
      <c r="AE2922" s="82"/>
      <c r="AF2922" s="82"/>
      <c r="AG2922" s="82"/>
      <c r="AH2922" s="82"/>
      <c r="AI2922" s="82"/>
      <c r="AJ2922" s="82"/>
      <c r="AK2922" s="82"/>
      <c r="AL2922" s="82"/>
      <c r="AM2922" s="82"/>
      <c r="AN2922" s="82"/>
      <c r="AO2922" s="82"/>
      <c r="AP2922" s="82"/>
      <c r="AQ2922" s="82"/>
      <c r="AR2922" s="82"/>
      <c r="AS2922" s="82"/>
      <c r="AT2922" s="82"/>
      <c r="AU2922" s="82"/>
    </row>
    <row r="2923" spans="1:47" s="47" customFormat="1">
      <c r="A2923" s="76"/>
      <c r="O2923" s="82"/>
      <c r="P2923" s="82"/>
      <c r="Q2923" s="82"/>
      <c r="R2923" s="82"/>
      <c r="S2923" s="82"/>
      <c r="T2923" s="82"/>
      <c r="U2923" s="82"/>
      <c r="V2923" s="82"/>
      <c r="W2923" s="82"/>
      <c r="X2923" s="82"/>
      <c r="Y2923" s="82"/>
      <c r="Z2923" s="82"/>
      <c r="AA2923" s="82"/>
      <c r="AB2923" s="82"/>
      <c r="AC2923" s="82"/>
      <c r="AD2923" s="82"/>
      <c r="AE2923" s="82"/>
      <c r="AF2923" s="82"/>
      <c r="AG2923" s="82"/>
      <c r="AH2923" s="82"/>
      <c r="AI2923" s="82"/>
      <c r="AJ2923" s="82"/>
      <c r="AK2923" s="82"/>
      <c r="AL2923" s="82"/>
      <c r="AM2923" s="82"/>
      <c r="AN2923" s="82"/>
      <c r="AO2923" s="82"/>
      <c r="AP2923" s="82"/>
      <c r="AQ2923" s="82"/>
      <c r="AR2923" s="82"/>
      <c r="AS2923" s="82"/>
      <c r="AT2923" s="82"/>
      <c r="AU2923" s="82"/>
    </row>
    <row r="2924" spans="1:47" s="47" customFormat="1">
      <c r="A2924" s="76"/>
      <c r="O2924" s="82"/>
      <c r="P2924" s="82"/>
      <c r="Q2924" s="82"/>
      <c r="R2924" s="82"/>
      <c r="S2924" s="82"/>
      <c r="T2924" s="82"/>
      <c r="U2924" s="82"/>
      <c r="V2924" s="82"/>
      <c r="W2924" s="82"/>
      <c r="X2924" s="82"/>
      <c r="Y2924" s="82"/>
      <c r="Z2924" s="82"/>
      <c r="AA2924" s="82"/>
      <c r="AB2924" s="82"/>
      <c r="AC2924" s="82"/>
      <c r="AD2924" s="82"/>
      <c r="AE2924" s="82"/>
      <c r="AF2924" s="82"/>
      <c r="AG2924" s="82"/>
      <c r="AH2924" s="82"/>
      <c r="AI2924" s="82"/>
      <c r="AJ2924" s="82"/>
      <c r="AK2924" s="82"/>
      <c r="AL2924" s="82"/>
      <c r="AM2924" s="82"/>
      <c r="AN2924" s="82"/>
      <c r="AO2924" s="82"/>
      <c r="AP2924" s="82"/>
      <c r="AQ2924" s="82"/>
      <c r="AR2924" s="82"/>
      <c r="AS2924" s="82"/>
      <c r="AT2924" s="82"/>
      <c r="AU2924" s="82"/>
    </row>
    <row r="2925" spans="1:47" s="47" customFormat="1">
      <c r="A2925" s="76"/>
      <c r="O2925" s="82"/>
      <c r="P2925" s="82"/>
      <c r="Q2925" s="82"/>
      <c r="R2925" s="82"/>
      <c r="S2925" s="82"/>
      <c r="T2925" s="82"/>
      <c r="U2925" s="82"/>
      <c r="V2925" s="82"/>
      <c r="W2925" s="82"/>
      <c r="X2925" s="82"/>
      <c r="Y2925" s="82"/>
      <c r="Z2925" s="82"/>
      <c r="AA2925" s="82"/>
      <c r="AB2925" s="82"/>
      <c r="AC2925" s="82"/>
      <c r="AD2925" s="82"/>
      <c r="AE2925" s="82"/>
      <c r="AF2925" s="82"/>
      <c r="AG2925" s="82"/>
      <c r="AH2925" s="82"/>
      <c r="AI2925" s="82"/>
      <c r="AJ2925" s="82"/>
      <c r="AK2925" s="82"/>
      <c r="AL2925" s="82"/>
      <c r="AM2925" s="82"/>
      <c r="AN2925" s="82"/>
      <c r="AO2925" s="82"/>
      <c r="AP2925" s="82"/>
      <c r="AQ2925" s="82"/>
      <c r="AR2925" s="82"/>
      <c r="AS2925" s="82"/>
      <c r="AT2925" s="82"/>
      <c r="AU2925" s="82"/>
    </row>
    <row r="2926" spans="1:47" s="47" customFormat="1">
      <c r="A2926" s="76"/>
      <c r="O2926" s="82"/>
      <c r="P2926" s="82"/>
      <c r="Q2926" s="82"/>
      <c r="R2926" s="82"/>
      <c r="S2926" s="82"/>
      <c r="T2926" s="82"/>
      <c r="U2926" s="82"/>
      <c r="V2926" s="82"/>
      <c r="W2926" s="82"/>
      <c r="X2926" s="82"/>
      <c r="Y2926" s="82"/>
      <c r="Z2926" s="82"/>
      <c r="AA2926" s="82"/>
      <c r="AB2926" s="82"/>
      <c r="AC2926" s="82"/>
      <c r="AD2926" s="82"/>
      <c r="AE2926" s="82"/>
      <c r="AF2926" s="82"/>
      <c r="AG2926" s="82"/>
      <c r="AH2926" s="82"/>
      <c r="AI2926" s="82"/>
      <c r="AJ2926" s="82"/>
      <c r="AK2926" s="82"/>
      <c r="AL2926" s="82"/>
      <c r="AM2926" s="82"/>
      <c r="AN2926" s="82"/>
      <c r="AO2926" s="82"/>
      <c r="AP2926" s="82"/>
      <c r="AQ2926" s="82"/>
      <c r="AR2926" s="82"/>
      <c r="AS2926" s="82"/>
      <c r="AT2926" s="82"/>
      <c r="AU2926" s="82"/>
    </row>
    <row r="2927" spans="1:47" s="47" customFormat="1">
      <c r="A2927" s="76"/>
      <c r="O2927" s="82"/>
      <c r="P2927" s="82"/>
      <c r="Q2927" s="82"/>
      <c r="R2927" s="82"/>
      <c r="S2927" s="82"/>
      <c r="T2927" s="82"/>
      <c r="U2927" s="82"/>
      <c r="V2927" s="82"/>
      <c r="W2927" s="82"/>
      <c r="X2927" s="82"/>
      <c r="Y2927" s="82"/>
      <c r="Z2927" s="82"/>
      <c r="AA2927" s="82"/>
      <c r="AB2927" s="82"/>
      <c r="AC2927" s="82"/>
      <c r="AD2927" s="82"/>
      <c r="AE2927" s="82"/>
      <c r="AF2927" s="82"/>
      <c r="AG2927" s="82"/>
      <c r="AH2927" s="82"/>
      <c r="AI2927" s="82"/>
      <c r="AJ2927" s="82"/>
      <c r="AK2927" s="82"/>
      <c r="AL2927" s="82"/>
      <c r="AM2927" s="82"/>
      <c r="AN2927" s="82"/>
      <c r="AO2927" s="82"/>
      <c r="AP2927" s="82"/>
      <c r="AQ2927" s="82"/>
      <c r="AR2927" s="82"/>
      <c r="AS2927" s="82"/>
      <c r="AT2927" s="82"/>
      <c r="AU2927" s="82"/>
    </row>
    <row r="2928" spans="1:47" s="47" customFormat="1">
      <c r="A2928" s="76"/>
      <c r="O2928" s="82"/>
      <c r="P2928" s="82"/>
      <c r="Q2928" s="82"/>
      <c r="R2928" s="82"/>
      <c r="S2928" s="82"/>
      <c r="T2928" s="82"/>
      <c r="U2928" s="82"/>
      <c r="V2928" s="82"/>
      <c r="W2928" s="82"/>
      <c r="X2928" s="82"/>
      <c r="Y2928" s="82"/>
      <c r="Z2928" s="82"/>
      <c r="AA2928" s="82"/>
      <c r="AB2928" s="82"/>
      <c r="AC2928" s="82"/>
      <c r="AD2928" s="82"/>
      <c r="AE2928" s="82"/>
      <c r="AF2928" s="82"/>
      <c r="AG2928" s="82"/>
      <c r="AH2928" s="82"/>
      <c r="AI2928" s="82"/>
      <c r="AJ2928" s="82"/>
      <c r="AK2928" s="82"/>
      <c r="AL2928" s="82"/>
      <c r="AM2928" s="82"/>
      <c r="AN2928" s="82"/>
      <c r="AO2928" s="82"/>
      <c r="AP2928" s="82"/>
      <c r="AQ2928" s="82"/>
      <c r="AR2928" s="82"/>
      <c r="AS2928" s="82"/>
      <c r="AT2928" s="82"/>
      <c r="AU2928" s="82"/>
    </row>
    <row r="2929" spans="1:47" s="47" customFormat="1">
      <c r="A2929" s="76"/>
      <c r="O2929" s="82"/>
      <c r="P2929" s="82"/>
      <c r="Q2929" s="82"/>
      <c r="R2929" s="82"/>
      <c r="S2929" s="82"/>
      <c r="T2929" s="82"/>
      <c r="U2929" s="82"/>
      <c r="V2929" s="82"/>
      <c r="W2929" s="82"/>
      <c r="X2929" s="82"/>
      <c r="Y2929" s="82"/>
      <c r="Z2929" s="82"/>
      <c r="AA2929" s="82"/>
      <c r="AB2929" s="82"/>
      <c r="AC2929" s="82"/>
      <c r="AD2929" s="82"/>
      <c r="AE2929" s="82"/>
      <c r="AF2929" s="82"/>
      <c r="AG2929" s="82"/>
      <c r="AH2929" s="82"/>
      <c r="AI2929" s="82"/>
      <c r="AJ2929" s="82"/>
      <c r="AK2929" s="82"/>
      <c r="AL2929" s="82"/>
      <c r="AM2929" s="82"/>
      <c r="AN2929" s="82"/>
      <c r="AO2929" s="82"/>
      <c r="AP2929" s="82"/>
      <c r="AQ2929" s="82"/>
      <c r="AR2929" s="82"/>
      <c r="AS2929" s="82"/>
      <c r="AT2929" s="82"/>
      <c r="AU2929" s="82"/>
    </row>
    <row r="2930" spans="1:47" s="47" customFormat="1">
      <c r="A2930" s="76"/>
      <c r="O2930" s="82"/>
      <c r="P2930" s="82"/>
      <c r="Q2930" s="82"/>
      <c r="R2930" s="82"/>
      <c r="S2930" s="82"/>
      <c r="T2930" s="82"/>
      <c r="U2930" s="82"/>
      <c r="V2930" s="82"/>
      <c r="W2930" s="82"/>
      <c r="X2930" s="82"/>
      <c r="Y2930" s="82"/>
      <c r="Z2930" s="82"/>
      <c r="AA2930" s="82"/>
      <c r="AB2930" s="82"/>
      <c r="AC2930" s="82"/>
      <c r="AD2930" s="82"/>
      <c r="AE2930" s="82"/>
      <c r="AF2930" s="82"/>
      <c r="AG2930" s="82"/>
      <c r="AH2930" s="82"/>
      <c r="AI2930" s="82"/>
      <c r="AJ2930" s="82"/>
      <c r="AK2930" s="82"/>
      <c r="AL2930" s="82"/>
      <c r="AM2930" s="82"/>
      <c r="AN2930" s="82"/>
      <c r="AO2930" s="82"/>
      <c r="AP2930" s="82"/>
      <c r="AQ2930" s="82"/>
      <c r="AR2930" s="82"/>
      <c r="AS2930" s="82"/>
      <c r="AT2930" s="82"/>
      <c r="AU2930" s="82"/>
    </row>
    <row r="2931" spans="1:47" s="47" customFormat="1">
      <c r="A2931" s="76"/>
      <c r="O2931" s="82"/>
      <c r="P2931" s="82"/>
      <c r="Q2931" s="82"/>
      <c r="R2931" s="82"/>
      <c r="S2931" s="82"/>
      <c r="T2931" s="82"/>
      <c r="U2931" s="82"/>
      <c r="V2931" s="82"/>
      <c r="W2931" s="82"/>
      <c r="X2931" s="82"/>
      <c r="Y2931" s="82"/>
      <c r="Z2931" s="82"/>
      <c r="AA2931" s="82"/>
      <c r="AB2931" s="82"/>
      <c r="AC2931" s="82"/>
      <c r="AD2931" s="82"/>
      <c r="AE2931" s="82"/>
      <c r="AF2931" s="82"/>
      <c r="AG2931" s="82"/>
      <c r="AH2931" s="82"/>
      <c r="AI2931" s="82"/>
      <c r="AJ2931" s="82"/>
      <c r="AK2931" s="82"/>
      <c r="AL2931" s="82"/>
      <c r="AM2931" s="82"/>
      <c r="AN2931" s="82"/>
      <c r="AO2931" s="82"/>
      <c r="AP2931" s="82"/>
      <c r="AQ2931" s="82"/>
      <c r="AR2931" s="82"/>
      <c r="AS2931" s="82"/>
      <c r="AT2931" s="82"/>
      <c r="AU2931" s="82"/>
    </row>
    <row r="2932" spans="1:47" s="47" customFormat="1">
      <c r="A2932" s="76"/>
      <c r="O2932" s="82"/>
      <c r="P2932" s="82"/>
      <c r="Q2932" s="82"/>
      <c r="R2932" s="82"/>
      <c r="S2932" s="82"/>
      <c r="T2932" s="82"/>
      <c r="U2932" s="82"/>
      <c r="V2932" s="82"/>
      <c r="W2932" s="82"/>
      <c r="X2932" s="82"/>
      <c r="Y2932" s="82"/>
      <c r="Z2932" s="82"/>
      <c r="AA2932" s="82"/>
      <c r="AB2932" s="82"/>
      <c r="AC2932" s="82"/>
      <c r="AD2932" s="82"/>
      <c r="AE2932" s="82"/>
      <c r="AF2932" s="82"/>
      <c r="AG2932" s="82"/>
      <c r="AH2932" s="82"/>
      <c r="AI2932" s="82"/>
      <c r="AJ2932" s="82"/>
      <c r="AK2932" s="82"/>
      <c r="AL2932" s="82"/>
      <c r="AM2932" s="82"/>
      <c r="AN2932" s="82"/>
      <c r="AO2932" s="82"/>
      <c r="AP2932" s="82"/>
      <c r="AQ2932" s="82"/>
      <c r="AR2932" s="82"/>
      <c r="AS2932" s="82"/>
      <c r="AT2932" s="82"/>
      <c r="AU2932" s="82"/>
    </row>
    <row r="2933" spans="1:47" s="47" customFormat="1">
      <c r="A2933" s="76"/>
      <c r="O2933" s="82"/>
      <c r="P2933" s="82"/>
      <c r="Q2933" s="82"/>
      <c r="R2933" s="82"/>
      <c r="S2933" s="82"/>
      <c r="T2933" s="82"/>
      <c r="U2933" s="82"/>
      <c r="V2933" s="82"/>
      <c r="W2933" s="82"/>
      <c r="X2933" s="82"/>
      <c r="Y2933" s="82"/>
      <c r="Z2933" s="82"/>
      <c r="AA2933" s="82"/>
      <c r="AB2933" s="82"/>
      <c r="AC2933" s="82"/>
      <c r="AD2933" s="82"/>
      <c r="AE2933" s="82"/>
      <c r="AF2933" s="82"/>
      <c r="AG2933" s="82"/>
      <c r="AH2933" s="82"/>
      <c r="AI2933" s="82"/>
      <c r="AJ2933" s="82"/>
      <c r="AK2933" s="82"/>
      <c r="AL2933" s="82"/>
      <c r="AM2933" s="82"/>
      <c r="AN2933" s="82"/>
      <c r="AO2933" s="82"/>
      <c r="AP2933" s="82"/>
      <c r="AQ2933" s="82"/>
      <c r="AR2933" s="82"/>
      <c r="AS2933" s="82"/>
      <c r="AT2933" s="82"/>
      <c r="AU2933" s="82"/>
    </row>
    <row r="2934" spans="1:47" s="47" customFormat="1">
      <c r="A2934" s="76"/>
      <c r="O2934" s="82"/>
      <c r="P2934" s="82"/>
      <c r="Q2934" s="82"/>
      <c r="R2934" s="82"/>
      <c r="S2934" s="82"/>
      <c r="T2934" s="82"/>
      <c r="U2934" s="82"/>
      <c r="V2934" s="82"/>
      <c r="W2934" s="82"/>
      <c r="X2934" s="82"/>
      <c r="Y2934" s="82"/>
      <c r="Z2934" s="82"/>
      <c r="AA2934" s="82"/>
      <c r="AB2934" s="82"/>
      <c r="AC2934" s="82"/>
      <c r="AD2934" s="82"/>
      <c r="AE2934" s="82"/>
      <c r="AF2934" s="82"/>
      <c r="AG2934" s="82"/>
      <c r="AH2934" s="82"/>
      <c r="AI2934" s="82"/>
      <c r="AJ2934" s="82"/>
      <c r="AK2934" s="82"/>
      <c r="AL2934" s="82"/>
      <c r="AM2934" s="82"/>
      <c r="AN2934" s="82"/>
      <c r="AO2934" s="82"/>
      <c r="AP2934" s="82"/>
      <c r="AQ2934" s="82"/>
      <c r="AR2934" s="82"/>
      <c r="AS2934" s="82"/>
      <c r="AT2934" s="82"/>
      <c r="AU2934" s="82"/>
    </row>
    <row r="2935" spans="1:47" s="47" customFormat="1">
      <c r="A2935" s="76"/>
      <c r="O2935" s="82"/>
      <c r="P2935" s="82"/>
      <c r="Q2935" s="82"/>
      <c r="R2935" s="82"/>
      <c r="S2935" s="82"/>
      <c r="T2935" s="82"/>
      <c r="U2935" s="82"/>
      <c r="V2935" s="82"/>
      <c r="W2935" s="82"/>
      <c r="X2935" s="82"/>
      <c r="Y2935" s="82"/>
      <c r="Z2935" s="82"/>
      <c r="AA2935" s="82"/>
      <c r="AB2935" s="82"/>
      <c r="AC2935" s="82"/>
      <c r="AD2935" s="82"/>
      <c r="AE2935" s="82"/>
      <c r="AF2935" s="82"/>
      <c r="AG2935" s="82"/>
      <c r="AH2935" s="82"/>
      <c r="AI2935" s="82"/>
      <c r="AJ2935" s="82"/>
      <c r="AK2935" s="82"/>
      <c r="AL2935" s="82"/>
      <c r="AM2935" s="82"/>
      <c r="AN2935" s="82"/>
      <c r="AO2935" s="82"/>
      <c r="AP2935" s="82"/>
      <c r="AQ2935" s="82"/>
      <c r="AR2935" s="82"/>
      <c r="AS2935" s="82"/>
      <c r="AT2935" s="82"/>
      <c r="AU2935" s="82"/>
    </row>
    <row r="2936" spans="1:47" s="47" customFormat="1">
      <c r="A2936" s="76"/>
      <c r="O2936" s="82"/>
      <c r="P2936" s="82"/>
      <c r="Q2936" s="82"/>
      <c r="R2936" s="82"/>
      <c r="S2936" s="82"/>
      <c r="T2936" s="82"/>
      <c r="U2936" s="82"/>
      <c r="V2936" s="82"/>
      <c r="W2936" s="82"/>
      <c r="X2936" s="82"/>
      <c r="Y2936" s="82"/>
      <c r="Z2936" s="82"/>
      <c r="AA2936" s="82"/>
      <c r="AB2936" s="82"/>
      <c r="AC2936" s="82"/>
      <c r="AD2936" s="82"/>
      <c r="AE2936" s="82"/>
      <c r="AF2936" s="82"/>
      <c r="AG2936" s="82"/>
      <c r="AH2936" s="82"/>
      <c r="AI2936" s="82"/>
      <c r="AJ2936" s="82"/>
      <c r="AK2936" s="82"/>
      <c r="AL2936" s="82"/>
      <c r="AM2936" s="82"/>
      <c r="AN2936" s="82"/>
      <c r="AO2936" s="82"/>
      <c r="AP2936" s="82"/>
      <c r="AQ2936" s="82"/>
      <c r="AR2936" s="82"/>
      <c r="AS2936" s="82"/>
      <c r="AT2936" s="82"/>
      <c r="AU2936" s="82"/>
    </row>
    <row r="2937" spans="1:47" s="47" customFormat="1">
      <c r="A2937" s="76"/>
      <c r="O2937" s="82"/>
      <c r="P2937" s="82"/>
      <c r="Q2937" s="82"/>
      <c r="R2937" s="82"/>
      <c r="S2937" s="82"/>
      <c r="T2937" s="82"/>
      <c r="U2937" s="82"/>
      <c r="V2937" s="82"/>
      <c r="W2937" s="82"/>
      <c r="X2937" s="82"/>
      <c r="Y2937" s="82"/>
      <c r="Z2937" s="82"/>
      <c r="AA2937" s="82"/>
      <c r="AB2937" s="82"/>
      <c r="AC2937" s="82"/>
      <c r="AD2937" s="82"/>
      <c r="AE2937" s="82"/>
      <c r="AF2937" s="82"/>
      <c r="AG2937" s="82"/>
      <c r="AH2937" s="82"/>
      <c r="AI2937" s="82"/>
      <c r="AJ2937" s="82"/>
      <c r="AK2937" s="82"/>
      <c r="AL2937" s="82"/>
      <c r="AM2937" s="82"/>
      <c r="AN2937" s="82"/>
      <c r="AO2937" s="82"/>
      <c r="AP2937" s="82"/>
      <c r="AQ2937" s="82"/>
      <c r="AR2937" s="82"/>
      <c r="AS2937" s="82"/>
      <c r="AT2937" s="82"/>
      <c r="AU2937" s="82"/>
    </row>
    <row r="2938" spans="1:47" s="47" customFormat="1">
      <c r="A2938" s="76"/>
      <c r="O2938" s="82"/>
      <c r="P2938" s="82"/>
      <c r="Q2938" s="82"/>
      <c r="R2938" s="82"/>
      <c r="S2938" s="82"/>
      <c r="T2938" s="82"/>
      <c r="U2938" s="82"/>
      <c r="V2938" s="82"/>
      <c r="W2938" s="82"/>
      <c r="X2938" s="82"/>
      <c r="Y2938" s="82"/>
      <c r="Z2938" s="82"/>
      <c r="AA2938" s="82"/>
      <c r="AB2938" s="82"/>
      <c r="AC2938" s="82"/>
      <c r="AD2938" s="82"/>
      <c r="AE2938" s="82"/>
      <c r="AF2938" s="82"/>
      <c r="AG2938" s="82"/>
      <c r="AH2938" s="82"/>
      <c r="AI2938" s="82"/>
      <c r="AJ2938" s="82"/>
      <c r="AK2938" s="82"/>
      <c r="AL2938" s="82"/>
      <c r="AM2938" s="82"/>
      <c r="AN2938" s="82"/>
      <c r="AO2938" s="82"/>
      <c r="AP2938" s="82"/>
      <c r="AQ2938" s="82"/>
      <c r="AR2938" s="82"/>
      <c r="AS2938" s="82"/>
      <c r="AT2938" s="82"/>
      <c r="AU2938" s="82"/>
    </row>
    <row r="2939" spans="1:47" s="47" customFormat="1">
      <c r="A2939" s="76"/>
      <c r="O2939" s="82"/>
      <c r="P2939" s="82"/>
      <c r="Q2939" s="82"/>
      <c r="R2939" s="82"/>
      <c r="S2939" s="82"/>
      <c r="T2939" s="82"/>
      <c r="U2939" s="82"/>
      <c r="V2939" s="82"/>
      <c r="W2939" s="82"/>
      <c r="X2939" s="82"/>
      <c r="Y2939" s="82"/>
      <c r="Z2939" s="82"/>
      <c r="AA2939" s="82"/>
      <c r="AB2939" s="82"/>
      <c r="AC2939" s="82"/>
      <c r="AD2939" s="82"/>
      <c r="AE2939" s="82"/>
      <c r="AF2939" s="82"/>
      <c r="AG2939" s="82"/>
      <c r="AH2939" s="82"/>
      <c r="AI2939" s="82"/>
      <c r="AJ2939" s="82"/>
      <c r="AK2939" s="82"/>
      <c r="AL2939" s="82"/>
      <c r="AM2939" s="82"/>
      <c r="AN2939" s="82"/>
      <c r="AO2939" s="82"/>
      <c r="AP2939" s="82"/>
      <c r="AQ2939" s="82"/>
      <c r="AR2939" s="82"/>
      <c r="AS2939" s="82"/>
      <c r="AT2939" s="82"/>
      <c r="AU2939" s="82"/>
    </row>
    <row r="2940" spans="1:47" s="47" customFormat="1">
      <c r="A2940" s="76"/>
      <c r="O2940" s="82"/>
      <c r="P2940" s="82"/>
      <c r="Q2940" s="82"/>
      <c r="R2940" s="82"/>
      <c r="S2940" s="82"/>
      <c r="T2940" s="82"/>
      <c r="U2940" s="82"/>
      <c r="V2940" s="82"/>
      <c r="W2940" s="82"/>
      <c r="X2940" s="82"/>
      <c r="Y2940" s="82"/>
      <c r="Z2940" s="82"/>
      <c r="AA2940" s="82"/>
      <c r="AB2940" s="82"/>
      <c r="AC2940" s="82"/>
      <c r="AD2940" s="82"/>
      <c r="AE2940" s="82"/>
      <c r="AF2940" s="82"/>
      <c r="AG2940" s="82"/>
      <c r="AH2940" s="82"/>
      <c r="AI2940" s="82"/>
      <c r="AJ2940" s="82"/>
      <c r="AK2940" s="82"/>
      <c r="AL2940" s="82"/>
      <c r="AM2940" s="82"/>
      <c r="AN2940" s="82"/>
      <c r="AO2940" s="82"/>
      <c r="AP2940" s="82"/>
      <c r="AQ2940" s="82"/>
      <c r="AR2940" s="82"/>
      <c r="AS2940" s="82"/>
      <c r="AT2940" s="82"/>
      <c r="AU2940" s="82"/>
    </row>
    <row r="2941" spans="1:47" s="47" customFormat="1">
      <c r="A2941" s="76"/>
      <c r="O2941" s="82"/>
      <c r="P2941" s="82"/>
      <c r="Q2941" s="82"/>
      <c r="R2941" s="82"/>
      <c r="S2941" s="82"/>
      <c r="T2941" s="82"/>
      <c r="U2941" s="82"/>
      <c r="V2941" s="82"/>
      <c r="W2941" s="82"/>
      <c r="X2941" s="82"/>
      <c r="Y2941" s="82"/>
      <c r="Z2941" s="82"/>
      <c r="AA2941" s="82"/>
      <c r="AB2941" s="82"/>
      <c r="AC2941" s="82"/>
      <c r="AD2941" s="82"/>
      <c r="AE2941" s="82"/>
      <c r="AF2941" s="82"/>
      <c r="AG2941" s="82"/>
      <c r="AH2941" s="82"/>
      <c r="AI2941" s="82"/>
      <c r="AJ2941" s="82"/>
      <c r="AK2941" s="82"/>
      <c r="AL2941" s="82"/>
      <c r="AM2941" s="82"/>
      <c r="AN2941" s="82"/>
      <c r="AO2941" s="82"/>
      <c r="AP2941" s="82"/>
      <c r="AQ2941" s="82"/>
      <c r="AR2941" s="82"/>
      <c r="AS2941" s="82"/>
      <c r="AT2941" s="82"/>
      <c r="AU2941" s="82"/>
    </row>
    <row r="2942" spans="1:47" s="47" customFormat="1">
      <c r="A2942" s="76"/>
      <c r="O2942" s="82"/>
      <c r="P2942" s="82"/>
      <c r="Q2942" s="82"/>
      <c r="R2942" s="82"/>
      <c r="S2942" s="82"/>
      <c r="T2942" s="82"/>
      <c r="U2942" s="82"/>
      <c r="V2942" s="82"/>
      <c r="W2942" s="82"/>
      <c r="X2942" s="82"/>
      <c r="Y2942" s="82"/>
      <c r="Z2942" s="82"/>
      <c r="AA2942" s="82"/>
      <c r="AB2942" s="82"/>
      <c r="AC2942" s="82"/>
      <c r="AD2942" s="82"/>
      <c r="AE2942" s="82"/>
      <c r="AF2942" s="82"/>
      <c r="AG2942" s="82"/>
      <c r="AH2942" s="82"/>
      <c r="AI2942" s="82"/>
      <c r="AJ2942" s="82"/>
      <c r="AK2942" s="82"/>
      <c r="AL2942" s="82"/>
      <c r="AM2942" s="82"/>
      <c r="AN2942" s="82"/>
      <c r="AO2942" s="82"/>
      <c r="AP2942" s="82"/>
      <c r="AQ2942" s="82"/>
      <c r="AR2942" s="82"/>
      <c r="AS2942" s="82"/>
      <c r="AT2942" s="82"/>
      <c r="AU2942" s="82"/>
    </row>
    <row r="2943" spans="1:47" s="47" customFormat="1">
      <c r="A2943" s="76"/>
      <c r="O2943" s="82"/>
      <c r="P2943" s="82"/>
      <c r="Q2943" s="82"/>
      <c r="R2943" s="82"/>
      <c r="S2943" s="82"/>
      <c r="T2943" s="82"/>
      <c r="U2943" s="82"/>
      <c r="V2943" s="82"/>
      <c r="W2943" s="82"/>
      <c r="X2943" s="82"/>
      <c r="Y2943" s="82"/>
      <c r="Z2943" s="82"/>
      <c r="AA2943" s="82"/>
      <c r="AB2943" s="82"/>
      <c r="AC2943" s="82"/>
      <c r="AD2943" s="82"/>
      <c r="AE2943" s="82"/>
      <c r="AF2943" s="82"/>
      <c r="AG2943" s="82"/>
      <c r="AH2943" s="82"/>
      <c r="AI2943" s="82"/>
      <c r="AJ2943" s="82"/>
      <c r="AK2943" s="82"/>
      <c r="AL2943" s="82"/>
      <c r="AM2943" s="82"/>
      <c r="AN2943" s="82"/>
      <c r="AO2943" s="82"/>
      <c r="AP2943" s="82"/>
      <c r="AQ2943" s="82"/>
      <c r="AR2943" s="82"/>
      <c r="AS2943" s="82"/>
      <c r="AT2943" s="82"/>
      <c r="AU2943" s="82"/>
    </row>
    <row r="2944" spans="1:47" s="47" customFormat="1">
      <c r="A2944" s="76"/>
      <c r="O2944" s="82"/>
      <c r="P2944" s="82"/>
      <c r="Q2944" s="82"/>
      <c r="R2944" s="82"/>
      <c r="S2944" s="82"/>
      <c r="T2944" s="82"/>
      <c r="U2944" s="82"/>
      <c r="V2944" s="82"/>
      <c r="W2944" s="82"/>
      <c r="X2944" s="82"/>
      <c r="Y2944" s="82"/>
      <c r="Z2944" s="82"/>
      <c r="AA2944" s="82"/>
      <c r="AB2944" s="82"/>
      <c r="AC2944" s="82"/>
      <c r="AD2944" s="82"/>
      <c r="AE2944" s="82"/>
      <c r="AF2944" s="82"/>
      <c r="AG2944" s="82"/>
      <c r="AH2944" s="82"/>
      <c r="AI2944" s="82"/>
      <c r="AJ2944" s="82"/>
      <c r="AK2944" s="82"/>
      <c r="AL2944" s="82"/>
      <c r="AM2944" s="82"/>
      <c r="AN2944" s="82"/>
      <c r="AO2944" s="82"/>
      <c r="AP2944" s="82"/>
      <c r="AQ2944" s="82"/>
      <c r="AR2944" s="82"/>
      <c r="AS2944" s="82"/>
      <c r="AT2944" s="82"/>
      <c r="AU2944" s="82"/>
    </row>
    <row r="2945" spans="1:47" s="47" customFormat="1">
      <c r="A2945" s="76"/>
      <c r="O2945" s="82"/>
      <c r="P2945" s="82"/>
      <c r="Q2945" s="82"/>
      <c r="R2945" s="82"/>
      <c r="S2945" s="82"/>
      <c r="T2945" s="82"/>
      <c r="U2945" s="82"/>
      <c r="V2945" s="82"/>
      <c r="W2945" s="82"/>
      <c r="X2945" s="82"/>
      <c r="Y2945" s="82"/>
      <c r="Z2945" s="82"/>
      <c r="AA2945" s="82"/>
      <c r="AB2945" s="82"/>
      <c r="AC2945" s="82"/>
      <c r="AD2945" s="82"/>
      <c r="AE2945" s="82"/>
      <c r="AF2945" s="82"/>
      <c r="AG2945" s="82"/>
      <c r="AH2945" s="82"/>
      <c r="AI2945" s="82"/>
      <c r="AJ2945" s="82"/>
      <c r="AK2945" s="82"/>
      <c r="AL2945" s="82"/>
      <c r="AM2945" s="82"/>
      <c r="AN2945" s="82"/>
      <c r="AO2945" s="82"/>
      <c r="AP2945" s="82"/>
      <c r="AQ2945" s="82"/>
      <c r="AR2945" s="82"/>
      <c r="AS2945" s="82"/>
      <c r="AT2945" s="82"/>
      <c r="AU2945" s="82"/>
    </row>
    <row r="2946" spans="1:47" s="47" customFormat="1">
      <c r="A2946" s="76"/>
      <c r="O2946" s="82"/>
      <c r="P2946" s="82"/>
      <c r="Q2946" s="82"/>
      <c r="R2946" s="82"/>
      <c r="S2946" s="82"/>
      <c r="T2946" s="82"/>
      <c r="U2946" s="82"/>
      <c r="V2946" s="82"/>
      <c r="W2946" s="82"/>
      <c r="X2946" s="82"/>
      <c r="Y2946" s="82"/>
      <c r="Z2946" s="82"/>
      <c r="AA2946" s="82"/>
      <c r="AB2946" s="82"/>
      <c r="AC2946" s="82"/>
      <c r="AD2946" s="82"/>
      <c r="AE2946" s="82"/>
      <c r="AF2946" s="82"/>
      <c r="AG2946" s="82"/>
      <c r="AH2946" s="82"/>
      <c r="AI2946" s="82"/>
      <c r="AJ2946" s="82"/>
      <c r="AK2946" s="82"/>
      <c r="AL2946" s="82"/>
      <c r="AM2946" s="82"/>
      <c r="AN2946" s="82"/>
      <c r="AO2946" s="82"/>
      <c r="AP2946" s="82"/>
      <c r="AQ2946" s="82"/>
      <c r="AR2946" s="82"/>
      <c r="AS2946" s="82"/>
      <c r="AT2946" s="82"/>
      <c r="AU2946" s="82"/>
    </row>
    <row r="2947" spans="1:47" s="47" customFormat="1">
      <c r="A2947" s="76"/>
      <c r="O2947" s="82"/>
      <c r="P2947" s="82"/>
      <c r="Q2947" s="82"/>
      <c r="R2947" s="82"/>
      <c r="S2947" s="82"/>
      <c r="T2947" s="82"/>
      <c r="U2947" s="82"/>
      <c r="V2947" s="82"/>
      <c r="W2947" s="82"/>
      <c r="X2947" s="82"/>
      <c r="Y2947" s="82"/>
      <c r="Z2947" s="82"/>
      <c r="AA2947" s="82"/>
      <c r="AB2947" s="82"/>
      <c r="AC2947" s="82"/>
      <c r="AD2947" s="82"/>
      <c r="AE2947" s="82"/>
      <c r="AF2947" s="82"/>
      <c r="AG2947" s="82"/>
      <c r="AH2947" s="82"/>
      <c r="AI2947" s="82"/>
      <c r="AJ2947" s="82"/>
      <c r="AK2947" s="82"/>
      <c r="AL2947" s="82"/>
      <c r="AM2947" s="82"/>
      <c r="AN2947" s="82"/>
      <c r="AO2947" s="82"/>
      <c r="AP2947" s="82"/>
      <c r="AQ2947" s="82"/>
      <c r="AR2947" s="82"/>
      <c r="AS2947" s="82"/>
      <c r="AT2947" s="82"/>
      <c r="AU2947" s="82"/>
    </row>
    <row r="2948" spans="1:47" s="47" customFormat="1">
      <c r="A2948" s="76"/>
      <c r="O2948" s="82"/>
      <c r="P2948" s="82"/>
      <c r="Q2948" s="82"/>
      <c r="R2948" s="82"/>
      <c r="S2948" s="82"/>
      <c r="T2948" s="82"/>
      <c r="U2948" s="82"/>
      <c r="V2948" s="82"/>
      <c r="W2948" s="82"/>
      <c r="X2948" s="82"/>
      <c r="Y2948" s="82"/>
      <c r="Z2948" s="82"/>
      <c r="AA2948" s="82"/>
      <c r="AB2948" s="82"/>
      <c r="AC2948" s="82"/>
      <c r="AD2948" s="82"/>
      <c r="AE2948" s="82"/>
      <c r="AF2948" s="82"/>
      <c r="AG2948" s="82"/>
      <c r="AH2948" s="82"/>
      <c r="AI2948" s="82"/>
      <c r="AJ2948" s="82"/>
      <c r="AK2948" s="82"/>
      <c r="AL2948" s="82"/>
      <c r="AM2948" s="82"/>
      <c r="AN2948" s="82"/>
      <c r="AO2948" s="82"/>
      <c r="AP2948" s="82"/>
      <c r="AQ2948" s="82"/>
      <c r="AR2948" s="82"/>
      <c r="AS2948" s="82"/>
      <c r="AT2948" s="82"/>
      <c r="AU2948" s="82"/>
    </row>
    <row r="2949" spans="1:47" s="47" customFormat="1">
      <c r="A2949" s="76"/>
      <c r="O2949" s="82"/>
      <c r="P2949" s="82"/>
      <c r="Q2949" s="82"/>
      <c r="R2949" s="82"/>
      <c r="S2949" s="82"/>
      <c r="T2949" s="82"/>
      <c r="U2949" s="82"/>
      <c r="V2949" s="82"/>
      <c r="W2949" s="82"/>
      <c r="X2949" s="82"/>
      <c r="Y2949" s="82"/>
      <c r="Z2949" s="82"/>
      <c r="AA2949" s="82"/>
      <c r="AB2949" s="82"/>
      <c r="AC2949" s="82"/>
      <c r="AD2949" s="82"/>
      <c r="AE2949" s="82"/>
      <c r="AF2949" s="82"/>
      <c r="AG2949" s="82"/>
      <c r="AH2949" s="82"/>
      <c r="AI2949" s="82"/>
      <c r="AJ2949" s="82"/>
      <c r="AK2949" s="82"/>
      <c r="AL2949" s="82"/>
      <c r="AM2949" s="82"/>
      <c r="AN2949" s="82"/>
      <c r="AO2949" s="82"/>
      <c r="AP2949" s="82"/>
      <c r="AQ2949" s="82"/>
      <c r="AR2949" s="82"/>
      <c r="AS2949" s="82"/>
      <c r="AT2949" s="82"/>
      <c r="AU2949" s="82"/>
    </row>
    <row r="2950" spans="1:47" s="47" customFormat="1">
      <c r="A2950" s="76"/>
      <c r="O2950" s="82"/>
      <c r="P2950" s="82"/>
      <c r="Q2950" s="82"/>
      <c r="R2950" s="82"/>
      <c r="S2950" s="82"/>
      <c r="T2950" s="82"/>
      <c r="U2950" s="82"/>
      <c r="V2950" s="82"/>
      <c r="W2950" s="82"/>
      <c r="X2950" s="82"/>
      <c r="Y2950" s="82"/>
      <c r="Z2950" s="82"/>
      <c r="AA2950" s="82"/>
      <c r="AB2950" s="82"/>
      <c r="AC2950" s="82"/>
      <c r="AD2950" s="82"/>
      <c r="AE2950" s="82"/>
      <c r="AF2950" s="82"/>
      <c r="AG2950" s="82"/>
      <c r="AH2950" s="82"/>
      <c r="AI2950" s="82"/>
      <c r="AJ2950" s="82"/>
      <c r="AK2950" s="82"/>
      <c r="AL2950" s="82"/>
      <c r="AM2950" s="82"/>
      <c r="AN2950" s="82"/>
      <c r="AO2950" s="82"/>
      <c r="AP2950" s="82"/>
      <c r="AQ2950" s="82"/>
      <c r="AR2950" s="82"/>
      <c r="AS2950" s="82"/>
      <c r="AT2950" s="82"/>
      <c r="AU2950" s="82"/>
    </row>
    <row r="2951" spans="1:47" s="47" customFormat="1">
      <c r="A2951" s="76"/>
      <c r="O2951" s="82"/>
      <c r="P2951" s="82"/>
      <c r="Q2951" s="82"/>
      <c r="R2951" s="82"/>
      <c r="S2951" s="82"/>
      <c r="T2951" s="82"/>
      <c r="U2951" s="82"/>
      <c r="V2951" s="82"/>
      <c r="W2951" s="82"/>
      <c r="X2951" s="82"/>
      <c r="Y2951" s="82"/>
      <c r="Z2951" s="82"/>
      <c r="AA2951" s="82"/>
      <c r="AB2951" s="82"/>
      <c r="AC2951" s="82"/>
      <c r="AD2951" s="82"/>
      <c r="AE2951" s="82"/>
      <c r="AF2951" s="82"/>
      <c r="AG2951" s="82"/>
      <c r="AH2951" s="82"/>
      <c r="AI2951" s="82"/>
      <c r="AJ2951" s="82"/>
      <c r="AK2951" s="82"/>
      <c r="AL2951" s="82"/>
      <c r="AM2951" s="82"/>
      <c r="AN2951" s="82"/>
      <c r="AO2951" s="82"/>
      <c r="AP2951" s="82"/>
      <c r="AQ2951" s="82"/>
      <c r="AR2951" s="82"/>
      <c r="AS2951" s="82"/>
      <c r="AT2951" s="82"/>
      <c r="AU2951" s="82"/>
    </row>
    <row r="2952" spans="1:47" s="47" customFormat="1">
      <c r="A2952" s="76"/>
      <c r="O2952" s="82"/>
      <c r="P2952" s="82"/>
      <c r="Q2952" s="82"/>
      <c r="R2952" s="82"/>
      <c r="S2952" s="82"/>
      <c r="T2952" s="82"/>
      <c r="U2952" s="82"/>
      <c r="V2952" s="82"/>
      <c r="W2952" s="82"/>
      <c r="X2952" s="82"/>
      <c r="Y2952" s="82"/>
      <c r="Z2952" s="82"/>
      <c r="AA2952" s="82"/>
      <c r="AB2952" s="82"/>
      <c r="AC2952" s="82"/>
      <c r="AD2952" s="82"/>
      <c r="AE2952" s="82"/>
      <c r="AF2952" s="82"/>
      <c r="AG2952" s="82"/>
      <c r="AH2952" s="82"/>
      <c r="AI2952" s="82"/>
      <c r="AJ2952" s="82"/>
      <c r="AK2952" s="82"/>
      <c r="AL2952" s="82"/>
      <c r="AM2952" s="82"/>
      <c r="AN2952" s="82"/>
      <c r="AO2952" s="82"/>
      <c r="AP2952" s="82"/>
      <c r="AQ2952" s="82"/>
      <c r="AR2952" s="82"/>
      <c r="AS2952" s="82"/>
      <c r="AT2952" s="82"/>
      <c r="AU2952" s="82"/>
    </row>
    <row r="2953" spans="1:47" s="47" customFormat="1">
      <c r="A2953" s="76"/>
      <c r="O2953" s="82"/>
      <c r="P2953" s="82"/>
      <c r="Q2953" s="82"/>
      <c r="R2953" s="82"/>
      <c r="S2953" s="82"/>
      <c r="T2953" s="82"/>
      <c r="U2953" s="82"/>
      <c r="V2953" s="82"/>
      <c r="W2953" s="82"/>
      <c r="X2953" s="82"/>
      <c r="Y2953" s="82"/>
      <c r="Z2953" s="82"/>
      <c r="AA2953" s="82"/>
      <c r="AB2953" s="82"/>
      <c r="AC2953" s="82"/>
      <c r="AD2953" s="82"/>
      <c r="AE2953" s="82"/>
      <c r="AF2953" s="82"/>
      <c r="AG2953" s="82"/>
      <c r="AH2953" s="82"/>
      <c r="AI2953" s="82"/>
      <c r="AJ2953" s="82"/>
      <c r="AK2953" s="82"/>
      <c r="AL2953" s="82"/>
      <c r="AM2953" s="82"/>
      <c r="AN2953" s="82"/>
      <c r="AO2953" s="82"/>
      <c r="AP2953" s="82"/>
      <c r="AQ2953" s="82"/>
      <c r="AR2953" s="82"/>
      <c r="AS2953" s="82"/>
      <c r="AT2953" s="82"/>
      <c r="AU2953" s="82"/>
    </row>
    <row r="2954" spans="1:47" s="47" customFormat="1">
      <c r="A2954" s="76"/>
      <c r="O2954" s="82"/>
      <c r="P2954" s="82"/>
      <c r="Q2954" s="82"/>
      <c r="R2954" s="82"/>
      <c r="S2954" s="82"/>
      <c r="T2954" s="82"/>
      <c r="U2954" s="82"/>
      <c r="V2954" s="82"/>
      <c r="W2954" s="82"/>
      <c r="X2954" s="82"/>
      <c r="Y2954" s="82"/>
      <c r="Z2954" s="82"/>
      <c r="AA2954" s="82"/>
      <c r="AB2954" s="82"/>
      <c r="AC2954" s="82"/>
      <c r="AD2954" s="82"/>
      <c r="AE2954" s="82"/>
      <c r="AF2954" s="82"/>
      <c r="AG2954" s="82"/>
      <c r="AH2954" s="82"/>
      <c r="AI2954" s="82"/>
      <c r="AJ2954" s="82"/>
      <c r="AK2954" s="82"/>
      <c r="AL2954" s="82"/>
      <c r="AM2954" s="82"/>
      <c r="AN2954" s="82"/>
      <c r="AO2954" s="82"/>
      <c r="AP2954" s="82"/>
      <c r="AQ2954" s="82"/>
      <c r="AR2954" s="82"/>
      <c r="AS2954" s="82"/>
      <c r="AT2954" s="82"/>
      <c r="AU2954" s="82"/>
    </row>
    <row r="2955" spans="1:47" s="47" customFormat="1">
      <c r="A2955" s="76"/>
      <c r="O2955" s="82"/>
      <c r="P2955" s="82"/>
      <c r="Q2955" s="82"/>
      <c r="R2955" s="82"/>
      <c r="S2955" s="82"/>
      <c r="T2955" s="82"/>
      <c r="U2955" s="82"/>
      <c r="V2955" s="82"/>
      <c r="W2955" s="82"/>
      <c r="X2955" s="82"/>
      <c r="Y2955" s="82"/>
      <c r="Z2955" s="82"/>
      <c r="AA2955" s="82"/>
      <c r="AB2955" s="82"/>
      <c r="AC2955" s="82"/>
      <c r="AD2955" s="82"/>
      <c r="AE2955" s="82"/>
      <c r="AF2955" s="82"/>
      <c r="AG2955" s="82"/>
      <c r="AH2955" s="82"/>
      <c r="AI2955" s="82"/>
      <c r="AJ2955" s="82"/>
      <c r="AK2955" s="82"/>
      <c r="AL2955" s="82"/>
      <c r="AM2955" s="82"/>
      <c r="AN2955" s="82"/>
      <c r="AO2955" s="82"/>
      <c r="AP2955" s="82"/>
      <c r="AQ2955" s="82"/>
      <c r="AR2955" s="82"/>
      <c r="AS2955" s="82"/>
      <c r="AT2955" s="82"/>
      <c r="AU2955" s="82"/>
    </row>
    <row r="2956" spans="1:47" s="47" customFormat="1">
      <c r="A2956" s="76"/>
      <c r="O2956" s="82"/>
      <c r="P2956" s="82"/>
      <c r="Q2956" s="82"/>
      <c r="R2956" s="82"/>
      <c r="S2956" s="82"/>
      <c r="T2956" s="82"/>
      <c r="U2956" s="82"/>
      <c r="V2956" s="82"/>
      <c r="W2956" s="82"/>
      <c r="X2956" s="82"/>
      <c r="Y2956" s="82"/>
      <c r="Z2956" s="82"/>
      <c r="AA2956" s="82"/>
      <c r="AB2956" s="82"/>
      <c r="AC2956" s="82"/>
      <c r="AD2956" s="82"/>
      <c r="AE2956" s="82"/>
      <c r="AF2956" s="82"/>
      <c r="AG2956" s="82"/>
      <c r="AH2956" s="82"/>
      <c r="AI2956" s="82"/>
      <c r="AJ2956" s="82"/>
      <c r="AK2956" s="82"/>
      <c r="AL2956" s="82"/>
      <c r="AM2956" s="82"/>
      <c r="AN2956" s="82"/>
      <c r="AO2956" s="82"/>
      <c r="AP2956" s="82"/>
      <c r="AQ2956" s="82"/>
      <c r="AR2956" s="82"/>
      <c r="AS2956" s="82"/>
      <c r="AT2956" s="82"/>
      <c r="AU2956" s="82"/>
    </row>
    <row r="2957" spans="1:47" s="47" customFormat="1">
      <c r="A2957" s="76"/>
      <c r="O2957" s="82"/>
      <c r="P2957" s="82"/>
      <c r="Q2957" s="82"/>
      <c r="R2957" s="82"/>
      <c r="S2957" s="82"/>
      <c r="T2957" s="82"/>
      <c r="U2957" s="82"/>
      <c r="V2957" s="82"/>
      <c r="W2957" s="82"/>
      <c r="X2957" s="82"/>
      <c r="Y2957" s="82"/>
      <c r="Z2957" s="82"/>
      <c r="AA2957" s="82"/>
      <c r="AB2957" s="82"/>
      <c r="AC2957" s="82"/>
      <c r="AD2957" s="82"/>
      <c r="AE2957" s="82"/>
      <c r="AF2957" s="82"/>
      <c r="AG2957" s="82"/>
      <c r="AH2957" s="82"/>
      <c r="AI2957" s="82"/>
      <c r="AJ2957" s="82"/>
      <c r="AK2957" s="82"/>
      <c r="AL2957" s="82"/>
      <c r="AM2957" s="82"/>
      <c r="AN2957" s="82"/>
      <c r="AO2957" s="82"/>
      <c r="AP2957" s="82"/>
      <c r="AQ2957" s="82"/>
      <c r="AR2957" s="82"/>
      <c r="AS2957" s="82"/>
      <c r="AT2957" s="82"/>
      <c r="AU2957" s="82"/>
    </row>
    <row r="2958" spans="1:47" s="47" customFormat="1">
      <c r="A2958" s="76"/>
      <c r="O2958" s="82"/>
      <c r="P2958" s="82"/>
      <c r="Q2958" s="82"/>
      <c r="R2958" s="82"/>
      <c r="S2958" s="82"/>
      <c r="T2958" s="82"/>
      <c r="U2958" s="82"/>
      <c r="V2958" s="82"/>
      <c r="W2958" s="82"/>
      <c r="X2958" s="82"/>
      <c r="Y2958" s="82"/>
      <c r="Z2958" s="82"/>
      <c r="AA2958" s="82"/>
      <c r="AB2958" s="82"/>
      <c r="AC2958" s="82"/>
      <c r="AD2958" s="82"/>
      <c r="AE2958" s="82"/>
      <c r="AF2958" s="82"/>
      <c r="AG2958" s="82"/>
      <c r="AH2958" s="82"/>
      <c r="AI2958" s="82"/>
      <c r="AJ2958" s="82"/>
      <c r="AK2958" s="82"/>
      <c r="AL2958" s="82"/>
      <c r="AM2958" s="82"/>
      <c r="AN2958" s="82"/>
      <c r="AO2958" s="82"/>
      <c r="AP2958" s="82"/>
      <c r="AQ2958" s="82"/>
      <c r="AR2958" s="82"/>
      <c r="AS2958" s="82"/>
      <c r="AT2958" s="82"/>
      <c r="AU2958" s="82"/>
    </row>
    <row r="2959" spans="1:47" s="47" customFormat="1">
      <c r="A2959" s="76"/>
      <c r="O2959" s="82"/>
      <c r="P2959" s="82"/>
      <c r="Q2959" s="82"/>
      <c r="R2959" s="82"/>
      <c r="S2959" s="82"/>
      <c r="T2959" s="82"/>
      <c r="U2959" s="82"/>
      <c r="V2959" s="82"/>
      <c r="W2959" s="82"/>
      <c r="X2959" s="82"/>
      <c r="Y2959" s="82"/>
      <c r="Z2959" s="82"/>
      <c r="AA2959" s="82"/>
      <c r="AB2959" s="82"/>
      <c r="AC2959" s="82"/>
      <c r="AD2959" s="82"/>
      <c r="AE2959" s="82"/>
      <c r="AF2959" s="82"/>
      <c r="AG2959" s="82"/>
      <c r="AH2959" s="82"/>
      <c r="AI2959" s="82"/>
      <c r="AJ2959" s="82"/>
      <c r="AK2959" s="82"/>
      <c r="AL2959" s="82"/>
      <c r="AM2959" s="82"/>
      <c r="AN2959" s="82"/>
      <c r="AO2959" s="82"/>
      <c r="AP2959" s="82"/>
      <c r="AQ2959" s="82"/>
      <c r="AR2959" s="82"/>
      <c r="AS2959" s="82"/>
      <c r="AT2959" s="82"/>
      <c r="AU2959" s="82"/>
    </row>
    <row r="2960" spans="1:47" s="47" customFormat="1">
      <c r="A2960" s="76"/>
      <c r="O2960" s="82"/>
      <c r="P2960" s="82"/>
      <c r="Q2960" s="82"/>
      <c r="R2960" s="82"/>
      <c r="S2960" s="82"/>
      <c r="T2960" s="82"/>
      <c r="U2960" s="82"/>
      <c r="V2960" s="82"/>
      <c r="W2960" s="82"/>
      <c r="X2960" s="82"/>
      <c r="Y2960" s="82"/>
      <c r="Z2960" s="82"/>
      <c r="AA2960" s="82"/>
      <c r="AB2960" s="82"/>
      <c r="AC2960" s="82"/>
      <c r="AD2960" s="82"/>
      <c r="AE2960" s="82"/>
      <c r="AF2960" s="82"/>
      <c r="AG2960" s="82"/>
      <c r="AH2960" s="82"/>
      <c r="AI2960" s="82"/>
      <c r="AJ2960" s="82"/>
      <c r="AK2960" s="82"/>
      <c r="AL2960" s="82"/>
      <c r="AM2960" s="82"/>
      <c r="AN2960" s="82"/>
      <c r="AO2960" s="82"/>
      <c r="AP2960" s="82"/>
      <c r="AQ2960" s="82"/>
      <c r="AR2960" s="82"/>
      <c r="AS2960" s="82"/>
      <c r="AT2960" s="82"/>
      <c r="AU2960" s="82"/>
    </row>
    <row r="2961" spans="1:47" s="47" customFormat="1">
      <c r="A2961" s="76"/>
      <c r="O2961" s="82"/>
      <c r="P2961" s="82"/>
      <c r="Q2961" s="82"/>
      <c r="R2961" s="82"/>
      <c r="S2961" s="82"/>
      <c r="T2961" s="82"/>
      <c r="U2961" s="82"/>
      <c r="V2961" s="82"/>
      <c r="W2961" s="82"/>
      <c r="X2961" s="82"/>
      <c r="Y2961" s="82"/>
      <c r="Z2961" s="82"/>
      <c r="AA2961" s="82"/>
      <c r="AB2961" s="82"/>
      <c r="AC2961" s="82"/>
      <c r="AD2961" s="82"/>
      <c r="AE2961" s="82"/>
      <c r="AF2961" s="82"/>
      <c r="AG2961" s="82"/>
      <c r="AH2961" s="82"/>
      <c r="AI2961" s="82"/>
      <c r="AJ2961" s="82"/>
      <c r="AK2961" s="82"/>
      <c r="AL2961" s="82"/>
      <c r="AM2961" s="82"/>
      <c r="AN2961" s="82"/>
      <c r="AO2961" s="82"/>
      <c r="AP2961" s="82"/>
      <c r="AQ2961" s="82"/>
      <c r="AR2961" s="82"/>
      <c r="AS2961" s="82"/>
      <c r="AT2961" s="82"/>
      <c r="AU2961" s="82"/>
    </row>
    <row r="2962" spans="1:47" s="47" customFormat="1">
      <c r="A2962" s="76"/>
      <c r="O2962" s="82"/>
      <c r="P2962" s="82"/>
      <c r="Q2962" s="82"/>
      <c r="R2962" s="82"/>
      <c r="S2962" s="82"/>
      <c r="T2962" s="82"/>
      <c r="U2962" s="82"/>
      <c r="V2962" s="82"/>
      <c r="W2962" s="82"/>
      <c r="X2962" s="82"/>
      <c r="Y2962" s="82"/>
      <c r="Z2962" s="82"/>
      <c r="AA2962" s="82"/>
      <c r="AB2962" s="82"/>
      <c r="AC2962" s="82"/>
      <c r="AD2962" s="82"/>
      <c r="AE2962" s="82"/>
      <c r="AF2962" s="82"/>
      <c r="AG2962" s="82"/>
      <c r="AH2962" s="82"/>
      <c r="AI2962" s="82"/>
      <c r="AJ2962" s="82"/>
      <c r="AK2962" s="82"/>
      <c r="AL2962" s="82"/>
      <c r="AM2962" s="82"/>
      <c r="AN2962" s="82"/>
      <c r="AO2962" s="82"/>
      <c r="AP2962" s="82"/>
      <c r="AQ2962" s="82"/>
      <c r="AR2962" s="82"/>
      <c r="AS2962" s="82"/>
      <c r="AT2962" s="82"/>
      <c r="AU2962" s="82"/>
    </row>
    <row r="2963" spans="1:47" s="47" customFormat="1">
      <c r="A2963" s="76"/>
      <c r="O2963" s="82"/>
      <c r="P2963" s="82"/>
      <c r="Q2963" s="82"/>
      <c r="R2963" s="82"/>
      <c r="S2963" s="82"/>
      <c r="T2963" s="82"/>
      <c r="U2963" s="82"/>
      <c r="V2963" s="82"/>
      <c r="W2963" s="82"/>
      <c r="X2963" s="82"/>
      <c r="Y2963" s="82"/>
      <c r="Z2963" s="82"/>
      <c r="AA2963" s="82"/>
      <c r="AB2963" s="82"/>
      <c r="AC2963" s="82"/>
      <c r="AD2963" s="82"/>
      <c r="AE2963" s="82"/>
      <c r="AF2963" s="82"/>
      <c r="AG2963" s="82"/>
      <c r="AH2963" s="82"/>
      <c r="AI2963" s="82"/>
      <c r="AJ2963" s="82"/>
      <c r="AK2963" s="82"/>
      <c r="AL2963" s="82"/>
      <c r="AM2963" s="82"/>
      <c r="AN2963" s="82"/>
      <c r="AO2963" s="82"/>
      <c r="AP2963" s="82"/>
      <c r="AQ2963" s="82"/>
      <c r="AR2963" s="82"/>
      <c r="AS2963" s="82"/>
      <c r="AT2963" s="82"/>
      <c r="AU2963" s="82"/>
    </row>
    <row r="2964" spans="1:47" s="47" customFormat="1">
      <c r="A2964" s="76"/>
      <c r="O2964" s="82"/>
      <c r="P2964" s="82"/>
      <c r="Q2964" s="82"/>
      <c r="R2964" s="82"/>
      <c r="S2964" s="82"/>
      <c r="T2964" s="82"/>
      <c r="U2964" s="82"/>
      <c r="V2964" s="82"/>
      <c r="W2964" s="82"/>
      <c r="X2964" s="82"/>
      <c r="Y2964" s="82"/>
      <c r="Z2964" s="82"/>
      <c r="AA2964" s="82"/>
      <c r="AB2964" s="82"/>
      <c r="AC2964" s="82"/>
      <c r="AD2964" s="82"/>
      <c r="AE2964" s="82"/>
      <c r="AF2964" s="82"/>
      <c r="AG2964" s="82"/>
      <c r="AH2964" s="82"/>
      <c r="AI2964" s="82"/>
      <c r="AJ2964" s="82"/>
      <c r="AK2964" s="82"/>
      <c r="AL2964" s="82"/>
      <c r="AM2964" s="82"/>
      <c r="AN2964" s="82"/>
      <c r="AO2964" s="82"/>
      <c r="AP2964" s="82"/>
      <c r="AQ2964" s="82"/>
      <c r="AR2964" s="82"/>
      <c r="AS2964" s="82"/>
      <c r="AT2964" s="82"/>
      <c r="AU2964" s="82"/>
    </row>
    <row r="2965" spans="1:47" s="47" customFormat="1">
      <c r="A2965" s="76"/>
      <c r="O2965" s="82"/>
      <c r="P2965" s="82"/>
      <c r="Q2965" s="82"/>
      <c r="R2965" s="82"/>
      <c r="S2965" s="82"/>
      <c r="T2965" s="82"/>
      <c r="U2965" s="82"/>
      <c r="V2965" s="82"/>
      <c r="W2965" s="82"/>
      <c r="X2965" s="82"/>
      <c r="Y2965" s="82"/>
      <c r="Z2965" s="82"/>
      <c r="AA2965" s="82"/>
      <c r="AB2965" s="82"/>
      <c r="AC2965" s="82"/>
      <c r="AD2965" s="82"/>
      <c r="AE2965" s="82"/>
      <c r="AF2965" s="82"/>
      <c r="AG2965" s="82"/>
      <c r="AH2965" s="82"/>
      <c r="AI2965" s="82"/>
      <c r="AJ2965" s="82"/>
      <c r="AK2965" s="82"/>
      <c r="AL2965" s="82"/>
      <c r="AM2965" s="82"/>
      <c r="AN2965" s="82"/>
      <c r="AO2965" s="82"/>
      <c r="AP2965" s="82"/>
      <c r="AQ2965" s="82"/>
      <c r="AR2965" s="82"/>
      <c r="AS2965" s="82"/>
      <c r="AT2965" s="82"/>
      <c r="AU2965" s="82"/>
    </row>
    <row r="2966" spans="1:47" s="47" customFormat="1">
      <c r="A2966" s="76"/>
      <c r="O2966" s="82"/>
      <c r="P2966" s="82"/>
      <c r="Q2966" s="82"/>
      <c r="R2966" s="82"/>
      <c r="S2966" s="82"/>
      <c r="T2966" s="82"/>
      <c r="U2966" s="82"/>
      <c r="V2966" s="82"/>
      <c r="W2966" s="82"/>
      <c r="X2966" s="82"/>
      <c r="Y2966" s="82"/>
      <c r="Z2966" s="82"/>
      <c r="AA2966" s="82"/>
      <c r="AB2966" s="82"/>
      <c r="AC2966" s="82"/>
      <c r="AD2966" s="82"/>
      <c r="AE2966" s="82"/>
      <c r="AF2966" s="82"/>
      <c r="AG2966" s="82"/>
      <c r="AH2966" s="82"/>
      <c r="AI2966" s="82"/>
      <c r="AJ2966" s="82"/>
      <c r="AK2966" s="82"/>
      <c r="AL2966" s="82"/>
      <c r="AM2966" s="82"/>
      <c r="AN2966" s="82"/>
      <c r="AO2966" s="82"/>
      <c r="AP2966" s="82"/>
      <c r="AQ2966" s="82"/>
      <c r="AR2966" s="82"/>
      <c r="AS2966" s="82"/>
      <c r="AT2966" s="82"/>
      <c r="AU2966" s="82"/>
    </row>
    <row r="2967" spans="1:47" s="47" customFormat="1">
      <c r="A2967" s="76"/>
      <c r="O2967" s="82"/>
      <c r="P2967" s="82"/>
      <c r="Q2967" s="82"/>
      <c r="R2967" s="82"/>
      <c r="S2967" s="82"/>
      <c r="T2967" s="82"/>
      <c r="U2967" s="82"/>
      <c r="V2967" s="82"/>
      <c r="W2967" s="82"/>
      <c r="X2967" s="82"/>
      <c r="Y2967" s="82"/>
      <c r="Z2967" s="82"/>
      <c r="AA2967" s="82"/>
      <c r="AB2967" s="82"/>
      <c r="AC2967" s="82"/>
      <c r="AD2967" s="82"/>
      <c r="AE2967" s="82"/>
      <c r="AF2967" s="82"/>
      <c r="AG2967" s="82"/>
      <c r="AH2967" s="82"/>
      <c r="AI2967" s="82"/>
      <c r="AJ2967" s="82"/>
      <c r="AK2967" s="82"/>
      <c r="AL2967" s="82"/>
      <c r="AM2967" s="82"/>
      <c r="AN2967" s="82"/>
      <c r="AO2967" s="82"/>
      <c r="AP2967" s="82"/>
      <c r="AQ2967" s="82"/>
      <c r="AR2967" s="82"/>
      <c r="AS2967" s="82"/>
      <c r="AT2967" s="82"/>
      <c r="AU2967" s="82"/>
    </row>
    <row r="2968" spans="1:47" s="47" customFormat="1">
      <c r="A2968" s="76"/>
      <c r="O2968" s="82"/>
      <c r="P2968" s="82"/>
      <c r="Q2968" s="82"/>
      <c r="R2968" s="82"/>
      <c r="S2968" s="82"/>
      <c r="T2968" s="82"/>
      <c r="U2968" s="82"/>
      <c r="V2968" s="82"/>
      <c r="W2968" s="82"/>
      <c r="X2968" s="82"/>
      <c r="Y2968" s="82"/>
      <c r="Z2968" s="82"/>
      <c r="AA2968" s="82"/>
      <c r="AB2968" s="82"/>
      <c r="AC2968" s="82"/>
      <c r="AD2968" s="82"/>
      <c r="AE2968" s="82"/>
      <c r="AF2968" s="82"/>
      <c r="AG2968" s="82"/>
      <c r="AH2968" s="82"/>
      <c r="AI2968" s="82"/>
      <c r="AJ2968" s="82"/>
      <c r="AK2968" s="82"/>
      <c r="AL2968" s="82"/>
      <c r="AM2968" s="82"/>
      <c r="AN2968" s="82"/>
      <c r="AO2968" s="82"/>
      <c r="AP2968" s="82"/>
      <c r="AQ2968" s="82"/>
      <c r="AR2968" s="82"/>
      <c r="AS2968" s="82"/>
      <c r="AT2968" s="82"/>
      <c r="AU2968" s="82"/>
    </row>
    <row r="2969" spans="1:47" s="47" customFormat="1">
      <c r="A2969" s="76"/>
      <c r="O2969" s="82"/>
      <c r="P2969" s="82"/>
      <c r="Q2969" s="82"/>
      <c r="R2969" s="82"/>
      <c r="S2969" s="82"/>
      <c r="T2969" s="82"/>
      <c r="U2969" s="82"/>
      <c r="V2969" s="82"/>
      <c r="W2969" s="82"/>
      <c r="X2969" s="82"/>
      <c r="Y2969" s="82"/>
      <c r="Z2969" s="82"/>
      <c r="AA2969" s="82"/>
      <c r="AB2969" s="82"/>
      <c r="AC2969" s="82"/>
      <c r="AD2969" s="82"/>
      <c r="AE2969" s="82"/>
      <c r="AF2969" s="82"/>
      <c r="AG2969" s="82"/>
      <c r="AH2969" s="82"/>
      <c r="AI2969" s="82"/>
      <c r="AJ2969" s="82"/>
      <c r="AK2969" s="82"/>
      <c r="AL2969" s="82"/>
      <c r="AM2969" s="82"/>
      <c r="AN2969" s="82"/>
      <c r="AO2969" s="82"/>
      <c r="AP2969" s="82"/>
      <c r="AQ2969" s="82"/>
      <c r="AR2969" s="82"/>
      <c r="AS2969" s="82"/>
      <c r="AT2969" s="82"/>
      <c r="AU2969" s="82"/>
    </row>
    <row r="2970" spans="1:47" s="47" customFormat="1">
      <c r="A2970" s="76"/>
      <c r="O2970" s="82"/>
      <c r="P2970" s="82"/>
      <c r="Q2970" s="82"/>
      <c r="R2970" s="82"/>
      <c r="S2970" s="82"/>
      <c r="T2970" s="82"/>
      <c r="U2970" s="82"/>
      <c r="V2970" s="82"/>
      <c r="W2970" s="82"/>
      <c r="X2970" s="82"/>
      <c r="Y2970" s="82"/>
      <c r="Z2970" s="82"/>
      <c r="AA2970" s="82"/>
      <c r="AB2970" s="82"/>
      <c r="AC2970" s="82"/>
      <c r="AD2970" s="82"/>
      <c r="AE2970" s="82"/>
      <c r="AF2970" s="82"/>
      <c r="AG2970" s="82"/>
      <c r="AH2970" s="82"/>
      <c r="AI2970" s="82"/>
      <c r="AJ2970" s="82"/>
      <c r="AK2970" s="82"/>
      <c r="AL2970" s="82"/>
      <c r="AM2970" s="82"/>
      <c r="AN2970" s="82"/>
      <c r="AO2970" s="82"/>
      <c r="AP2970" s="82"/>
      <c r="AQ2970" s="82"/>
      <c r="AR2970" s="82"/>
      <c r="AS2970" s="82"/>
      <c r="AT2970" s="82"/>
      <c r="AU2970" s="82"/>
    </row>
    <row r="2971" spans="1:47" s="47" customFormat="1">
      <c r="A2971" s="76"/>
      <c r="O2971" s="82"/>
      <c r="P2971" s="82"/>
      <c r="Q2971" s="82"/>
      <c r="R2971" s="82"/>
      <c r="S2971" s="82"/>
      <c r="T2971" s="82"/>
      <c r="U2971" s="82"/>
      <c r="V2971" s="82"/>
      <c r="W2971" s="82"/>
      <c r="X2971" s="82"/>
      <c r="Y2971" s="82"/>
      <c r="Z2971" s="82"/>
      <c r="AA2971" s="82"/>
      <c r="AB2971" s="82"/>
      <c r="AC2971" s="82"/>
      <c r="AD2971" s="82"/>
      <c r="AE2971" s="82"/>
      <c r="AF2971" s="82"/>
      <c r="AG2971" s="82"/>
      <c r="AH2971" s="82"/>
      <c r="AI2971" s="82"/>
      <c r="AJ2971" s="82"/>
      <c r="AK2971" s="82"/>
      <c r="AL2971" s="82"/>
      <c r="AM2971" s="82"/>
      <c r="AN2971" s="82"/>
      <c r="AO2971" s="82"/>
      <c r="AP2971" s="82"/>
      <c r="AQ2971" s="82"/>
      <c r="AR2971" s="82"/>
      <c r="AS2971" s="82"/>
      <c r="AT2971" s="82"/>
      <c r="AU2971" s="82"/>
    </row>
    <row r="2972" spans="1:47" s="47" customFormat="1">
      <c r="A2972" s="76"/>
      <c r="O2972" s="82"/>
      <c r="P2972" s="82"/>
      <c r="Q2972" s="82"/>
      <c r="R2972" s="82"/>
      <c r="S2972" s="82"/>
      <c r="T2972" s="82"/>
      <c r="U2972" s="82"/>
      <c r="V2972" s="82"/>
      <c r="W2972" s="82"/>
      <c r="X2972" s="82"/>
      <c r="Y2972" s="82"/>
      <c r="Z2972" s="82"/>
      <c r="AA2972" s="82"/>
      <c r="AB2972" s="82"/>
      <c r="AC2972" s="82"/>
      <c r="AD2972" s="82"/>
      <c r="AE2972" s="82"/>
      <c r="AF2972" s="82"/>
      <c r="AG2972" s="82"/>
      <c r="AH2972" s="82"/>
      <c r="AI2972" s="82"/>
      <c r="AJ2972" s="82"/>
      <c r="AK2972" s="82"/>
      <c r="AL2972" s="82"/>
      <c r="AM2972" s="82"/>
      <c r="AN2972" s="82"/>
      <c r="AO2972" s="82"/>
      <c r="AP2972" s="82"/>
      <c r="AQ2972" s="82"/>
      <c r="AR2972" s="82"/>
      <c r="AS2972" s="82"/>
      <c r="AT2972" s="82"/>
      <c r="AU2972" s="82"/>
    </row>
    <row r="2973" spans="1:47" s="47" customFormat="1">
      <c r="A2973" s="76"/>
      <c r="O2973" s="82"/>
      <c r="P2973" s="82"/>
      <c r="Q2973" s="82"/>
      <c r="R2973" s="82"/>
      <c r="S2973" s="82"/>
      <c r="T2973" s="82"/>
      <c r="U2973" s="82"/>
      <c r="V2973" s="82"/>
      <c r="W2973" s="82"/>
      <c r="X2973" s="82"/>
      <c r="Y2973" s="82"/>
      <c r="Z2973" s="82"/>
      <c r="AA2973" s="82"/>
      <c r="AB2973" s="82"/>
      <c r="AC2973" s="82"/>
      <c r="AD2973" s="82"/>
      <c r="AE2973" s="82"/>
      <c r="AF2973" s="82"/>
      <c r="AG2973" s="82"/>
      <c r="AH2973" s="82"/>
      <c r="AI2973" s="82"/>
      <c r="AJ2973" s="82"/>
      <c r="AK2973" s="82"/>
      <c r="AL2973" s="82"/>
      <c r="AM2973" s="82"/>
      <c r="AN2973" s="82"/>
      <c r="AO2973" s="82"/>
      <c r="AP2973" s="82"/>
      <c r="AQ2973" s="82"/>
      <c r="AR2973" s="82"/>
      <c r="AS2973" s="82"/>
      <c r="AT2973" s="82"/>
      <c r="AU2973" s="82"/>
    </row>
    <row r="2974" spans="1:47" s="47" customFormat="1">
      <c r="A2974" s="76"/>
      <c r="O2974" s="82"/>
      <c r="P2974" s="82"/>
      <c r="Q2974" s="82"/>
      <c r="R2974" s="82"/>
      <c r="S2974" s="82"/>
      <c r="T2974" s="82"/>
      <c r="U2974" s="82"/>
      <c r="V2974" s="82"/>
      <c r="W2974" s="82"/>
      <c r="X2974" s="82"/>
      <c r="Y2974" s="82"/>
      <c r="Z2974" s="82"/>
      <c r="AA2974" s="82"/>
      <c r="AB2974" s="82"/>
      <c r="AC2974" s="82"/>
      <c r="AD2974" s="82"/>
      <c r="AE2974" s="82"/>
      <c r="AF2974" s="82"/>
      <c r="AG2974" s="82"/>
      <c r="AH2974" s="82"/>
      <c r="AI2974" s="82"/>
      <c r="AJ2974" s="82"/>
      <c r="AK2974" s="82"/>
      <c r="AL2974" s="82"/>
      <c r="AM2974" s="82"/>
      <c r="AN2974" s="82"/>
      <c r="AO2974" s="82"/>
      <c r="AP2974" s="82"/>
      <c r="AQ2974" s="82"/>
      <c r="AR2974" s="82"/>
      <c r="AS2974" s="82"/>
      <c r="AT2974" s="82"/>
      <c r="AU2974" s="82"/>
    </row>
    <row r="2975" spans="1:47" s="47" customFormat="1">
      <c r="A2975" s="76"/>
      <c r="O2975" s="82"/>
      <c r="P2975" s="82"/>
      <c r="Q2975" s="82"/>
      <c r="R2975" s="82"/>
      <c r="S2975" s="82"/>
      <c r="T2975" s="82"/>
      <c r="U2975" s="82"/>
      <c r="V2975" s="82"/>
      <c r="W2975" s="82"/>
      <c r="X2975" s="82"/>
      <c r="Y2975" s="82"/>
      <c r="Z2975" s="82"/>
      <c r="AA2975" s="82"/>
      <c r="AB2975" s="82"/>
      <c r="AC2975" s="82"/>
      <c r="AD2975" s="82"/>
      <c r="AE2975" s="82"/>
      <c r="AF2975" s="82"/>
      <c r="AG2975" s="82"/>
      <c r="AH2975" s="82"/>
      <c r="AI2975" s="82"/>
      <c r="AJ2975" s="82"/>
      <c r="AK2975" s="82"/>
      <c r="AL2975" s="82"/>
      <c r="AM2975" s="82"/>
      <c r="AN2975" s="82"/>
      <c r="AO2975" s="82"/>
      <c r="AP2975" s="82"/>
      <c r="AQ2975" s="82"/>
      <c r="AR2975" s="82"/>
      <c r="AS2975" s="82"/>
      <c r="AT2975" s="82"/>
      <c r="AU2975" s="82"/>
    </row>
    <row r="2976" spans="1:47" s="47" customFormat="1">
      <c r="A2976" s="76"/>
      <c r="O2976" s="82"/>
      <c r="P2976" s="82"/>
      <c r="Q2976" s="82"/>
      <c r="R2976" s="82"/>
      <c r="S2976" s="82"/>
      <c r="T2976" s="82"/>
      <c r="U2976" s="82"/>
      <c r="V2976" s="82"/>
      <c r="W2976" s="82"/>
      <c r="X2976" s="82"/>
      <c r="Y2976" s="82"/>
      <c r="Z2976" s="82"/>
      <c r="AA2976" s="82"/>
      <c r="AB2976" s="82"/>
      <c r="AC2976" s="82"/>
      <c r="AD2976" s="82"/>
      <c r="AE2976" s="82"/>
      <c r="AF2976" s="82"/>
      <c r="AG2976" s="82"/>
      <c r="AH2976" s="82"/>
      <c r="AI2976" s="82"/>
      <c r="AJ2976" s="82"/>
      <c r="AK2976" s="82"/>
      <c r="AL2976" s="82"/>
      <c r="AM2976" s="82"/>
      <c r="AN2976" s="82"/>
      <c r="AO2976" s="82"/>
      <c r="AP2976" s="82"/>
      <c r="AQ2976" s="82"/>
      <c r="AR2976" s="82"/>
      <c r="AS2976" s="82"/>
      <c r="AT2976" s="82"/>
      <c r="AU2976" s="82"/>
    </row>
    <row r="2977" spans="1:47" s="47" customFormat="1">
      <c r="A2977" s="76"/>
      <c r="O2977" s="82"/>
      <c r="P2977" s="82"/>
      <c r="Q2977" s="82"/>
      <c r="R2977" s="82"/>
      <c r="S2977" s="82"/>
      <c r="T2977" s="82"/>
      <c r="U2977" s="82"/>
      <c r="V2977" s="82"/>
      <c r="W2977" s="82"/>
      <c r="X2977" s="82"/>
      <c r="Y2977" s="82"/>
      <c r="Z2977" s="82"/>
      <c r="AA2977" s="82"/>
      <c r="AB2977" s="82"/>
      <c r="AC2977" s="82"/>
      <c r="AD2977" s="82"/>
      <c r="AE2977" s="82"/>
      <c r="AF2977" s="82"/>
      <c r="AG2977" s="82"/>
      <c r="AH2977" s="82"/>
      <c r="AI2977" s="82"/>
      <c r="AJ2977" s="82"/>
      <c r="AK2977" s="82"/>
      <c r="AL2977" s="82"/>
      <c r="AM2977" s="82"/>
      <c r="AN2977" s="82"/>
      <c r="AO2977" s="82"/>
      <c r="AP2977" s="82"/>
      <c r="AQ2977" s="82"/>
      <c r="AR2977" s="82"/>
      <c r="AS2977" s="82"/>
      <c r="AT2977" s="82"/>
      <c r="AU2977" s="82"/>
    </row>
    <row r="2978" spans="1:47" s="47" customFormat="1">
      <c r="A2978" s="76"/>
      <c r="O2978" s="82"/>
      <c r="P2978" s="82"/>
      <c r="Q2978" s="82"/>
      <c r="R2978" s="82"/>
      <c r="S2978" s="82"/>
      <c r="T2978" s="82"/>
      <c r="U2978" s="82"/>
      <c r="V2978" s="82"/>
      <c r="W2978" s="82"/>
      <c r="X2978" s="82"/>
      <c r="Y2978" s="82"/>
      <c r="Z2978" s="82"/>
      <c r="AA2978" s="82"/>
      <c r="AB2978" s="82"/>
      <c r="AC2978" s="82"/>
      <c r="AD2978" s="82"/>
      <c r="AE2978" s="82"/>
      <c r="AF2978" s="82"/>
      <c r="AG2978" s="82"/>
      <c r="AH2978" s="82"/>
      <c r="AI2978" s="82"/>
      <c r="AJ2978" s="82"/>
      <c r="AK2978" s="82"/>
      <c r="AL2978" s="82"/>
      <c r="AM2978" s="82"/>
      <c r="AN2978" s="82"/>
      <c r="AO2978" s="82"/>
      <c r="AP2978" s="82"/>
      <c r="AQ2978" s="82"/>
      <c r="AR2978" s="82"/>
      <c r="AS2978" s="82"/>
      <c r="AT2978" s="82"/>
      <c r="AU2978" s="82"/>
    </row>
    <row r="2979" spans="1:47" s="47" customFormat="1">
      <c r="A2979" s="76"/>
      <c r="O2979" s="82"/>
      <c r="P2979" s="82"/>
      <c r="Q2979" s="82"/>
      <c r="R2979" s="82"/>
      <c r="S2979" s="82"/>
      <c r="T2979" s="82"/>
      <c r="U2979" s="82"/>
      <c r="V2979" s="82"/>
      <c r="W2979" s="82"/>
      <c r="X2979" s="82"/>
      <c r="Y2979" s="82"/>
      <c r="Z2979" s="82"/>
      <c r="AA2979" s="82"/>
      <c r="AB2979" s="82"/>
      <c r="AC2979" s="82"/>
      <c r="AD2979" s="82"/>
      <c r="AE2979" s="82"/>
      <c r="AF2979" s="82"/>
      <c r="AG2979" s="82"/>
      <c r="AH2979" s="82"/>
      <c r="AI2979" s="82"/>
      <c r="AJ2979" s="82"/>
      <c r="AK2979" s="82"/>
      <c r="AL2979" s="82"/>
      <c r="AM2979" s="82"/>
      <c r="AN2979" s="82"/>
      <c r="AO2979" s="82"/>
      <c r="AP2979" s="82"/>
      <c r="AQ2979" s="82"/>
      <c r="AR2979" s="82"/>
      <c r="AS2979" s="82"/>
      <c r="AT2979" s="82"/>
      <c r="AU2979" s="82"/>
    </row>
    <row r="2980" spans="1:47" s="47" customFormat="1">
      <c r="A2980" s="76"/>
      <c r="O2980" s="82"/>
      <c r="P2980" s="82"/>
      <c r="Q2980" s="82"/>
      <c r="R2980" s="82"/>
      <c r="S2980" s="82"/>
      <c r="T2980" s="82"/>
      <c r="U2980" s="82"/>
      <c r="V2980" s="82"/>
      <c r="W2980" s="82"/>
      <c r="X2980" s="82"/>
      <c r="Y2980" s="82"/>
      <c r="Z2980" s="82"/>
      <c r="AA2980" s="82"/>
      <c r="AB2980" s="82"/>
      <c r="AC2980" s="82"/>
      <c r="AD2980" s="82"/>
      <c r="AE2980" s="82"/>
      <c r="AF2980" s="82"/>
      <c r="AG2980" s="82"/>
      <c r="AH2980" s="82"/>
      <c r="AI2980" s="82"/>
      <c r="AJ2980" s="82"/>
      <c r="AK2980" s="82"/>
      <c r="AL2980" s="82"/>
      <c r="AM2980" s="82"/>
      <c r="AN2980" s="82"/>
      <c r="AO2980" s="82"/>
      <c r="AP2980" s="82"/>
      <c r="AQ2980" s="82"/>
      <c r="AR2980" s="82"/>
      <c r="AS2980" s="82"/>
      <c r="AT2980" s="82"/>
      <c r="AU2980" s="82"/>
    </row>
    <row r="2981" spans="1:47" s="47" customFormat="1">
      <c r="A2981" s="76"/>
      <c r="O2981" s="82"/>
      <c r="P2981" s="82"/>
      <c r="Q2981" s="82"/>
      <c r="R2981" s="82"/>
      <c r="S2981" s="82"/>
      <c r="T2981" s="82"/>
      <c r="U2981" s="82"/>
      <c r="V2981" s="82"/>
      <c r="W2981" s="82"/>
      <c r="X2981" s="82"/>
      <c r="Y2981" s="82"/>
      <c r="Z2981" s="82"/>
      <c r="AA2981" s="82"/>
      <c r="AB2981" s="82"/>
      <c r="AC2981" s="82"/>
      <c r="AD2981" s="82"/>
      <c r="AE2981" s="82"/>
      <c r="AF2981" s="82"/>
      <c r="AG2981" s="82"/>
      <c r="AH2981" s="82"/>
      <c r="AI2981" s="82"/>
      <c r="AJ2981" s="82"/>
      <c r="AK2981" s="82"/>
      <c r="AL2981" s="82"/>
      <c r="AM2981" s="82"/>
      <c r="AN2981" s="82"/>
      <c r="AO2981" s="82"/>
      <c r="AP2981" s="82"/>
      <c r="AQ2981" s="82"/>
      <c r="AR2981" s="82"/>
      <c r="AS2981" s="82"/>
      <c r="AT2981" s="82"/>
      <c r="AU2981" s="82"/>
    </row>
    <row r="2982" spans="1:47" s="47" customFormat="1">
      <c r="A2982" s="76"/>
      <c r="O2982" s="82"/>
      <c r="P2982" s="82"/>
      <c r="Q2982" s="82"/>
      <c r="R2982" s="82"/>
      <c r="S2982" s="82"/>
      <c r="T2982" s="82"/>
      <c r="U2982" s="82"/>
      <c r="V2982" s="82"/>
      <c r="W2982" s="82"/>
      <c r="X2982" s="82"/>
      <c r="Y2982" s="82"/>
      <c r="Z2982" s="82"/>
      <c r="AA2982" s="82"/>
      <c r="AB2982" s="82"/>
      <c r="AC2982" s="82"/>
      <c r="AD2982" s="82"/>
      <c r="AE2982" s="82"/>
      <c r="AF2982" s="82"/>
      <c r="AG2982" s="82"/>
      <c r="AH2982" s="82"/>
      <c r="AI2982" s="82"/>
      <c r="AJ2982" s="82"/>
      <c r="AK2982" s="82"/>
      <c r="AL2982" s="82"/>
      <c r="AM2982" s="82"/>
      <c r="AN2982" s="82"/>
      <c r="AO2982" s="82"/>
      <c r="AP2982" s="82"/>
      <c r="AQ2982" s="82"/>
      <c r="AR2982" s="82"/>
      <c r="AS2982" s="82"/>
      <c r="AT2982" s="82"/>
      <c r="AU2982" s="82"/>
    </row>
    <row r="2983" spans="1:47" s="47" customFormat="1">
      <c r="A2983" s="76"/>
      <c r="O2983" s="82"/>
      <c r="P2983" s="82"/>
      <c r="Q2983" s="82"/>
      <c r="R2983" s="82"/>
      <c r="S2983" s="82"/>
      <c r="T2983" s="82"/>
      <c r="U2983" s="82"/>
      <c r="V2983" s="82"/>
      <c r="W2983" s="82"/>
      <c r="X2983" s="82"/>
      <c r="Y2983" s="82"/>
      <c r="Z2983" s="82"/>
      <c r="AA2983" s="82"/>
      <c r="AB2983" s="82"/>
      <c r="AC2983" s="82"/>
      <c r="AD2983" s="82"/>
      <c r="AE2983" s="82"/>
      <c r="AF2983" s="82"/>
      <c r="AG2983" s="82"/>
      <c r="AH2983" s="82"/>
      <c r="AI2983" s="82"/>
      <c r="AJ2983" s="82"/>
      <c r="AK2983" s="82"/>
      <c r="AL2983" s="82"/>
      <c r="AM2983" s="82"/>
      <c r="AN2983" s="82"/>
      <c r="AO2983" s="82"/>
      <c r="AP2983" s="82"/>
      <c r="AQ2983" s="82"/>
      <c r="AR2983" s="82"/>
      <c r="AS2983" s="82"/>
      <c r="AT2983" s="82"/>
      <c r="AU2983" s="82"/>
    </row>
    <row r="2984" spans="1:47" s="47" customFormat="1">
      <c r="A2984" s="76"/>
      <c r="O2984" s="82"/>
      <c r="P2984" s="82"/>
      <c r="Q2984" s="82"/>
      <c r="R2984" s="82"/>
      <c r="S2984" s="82"/>
      <c r="T2984" s="82"/>
      <c r="U2984" s="82"/>
      <c r="V2984" s="82"/>
      <c r="W2984" s="82"/>
      <c r="X2984" s="82"/>
      <c r="Y2984" s="82"/>
      <c r="Z2984" s="82"/>
      <c r="AA2984" s="82"/>
      <c r="AB2984" s="82"/>
      <c r="AC2984" s="82"/>
      <c r="AD2984" s="82"/>
      <c r="AE2984" s="82"/>
      <c r="AF2984" s="82"/>
      <c r="AG2984" s="82"/>
      <c r="AH2984" s="82"/>
      <c r="AI2984" s="82"/>
      <c r="AJ2984" s="82"/>
      <c r="AK2984" s="82"/>
      <c r="AL2984" s="82"/>
      <c r="AM2984" s="82"/>
      <c r="AN2984" s="82"/>
      <c r="AO2984" s="82"/>
      <c r="AP2984" s="82"/>
      <c r="AQ2984" s="82"/>
      <c r="AR2984" s="82"/>
      <c r="AS2984" s="82"/>
      <c r="AT2984" s="82"/>
      <c r="AU2984" s="82"/>
    </row>
    <row r="2985" spans="1:47" s="47" customFormat="1">
      <c r="A2985" s="76"/>
      <c r="O2985" s="82"/>
      <c r="P2985" s="82"/>
      <c r="Q2985" s="82"/>
      <c r="R2985" s="82"/>
      <c r="S2985" s="82"/>
      <c r="T2985" s="82"/>
      <c r="U2985" s="82"/>
      <c r="V2985" s="82"/>
      <c r="W2985" s="82"/>
      <c r="X2985" s="82"/>
      <c r="Y2985" s="82"/>
      <c r="Z2985" s="82"/>
      <c r="AA2985" s="82"/>
      <c r="AB2985" s="82"/>
      <c r="AC2985" s="82"/>
      <c r="AD2985" s="82"/>
      <c r="AE2985" s="82"/>
      <c r="AF2985" s="82"/>
      <c r="AG2985" s="82"/>
      <c r="AH2985" s="82"/>
      <c r="AI2985" s="82"/>
      <c r="AJ2985" s="82"/>
      <c r="AK2985" s="82"/>
      <c r="AL2985" s="82"/>
      <c r="AM2985" s="82"/>
      <c r="AN2985" s="82"/>
      <c r="AO2985" s="82"/>
      <c r="AP2985" s="82"/>
      <c r="AQ2985" s="82"/>
      <c r="AR2985" s="82"/>
      <c r="AS2985" s="82"/>
      <c r="AT2985" s="82"/>
      <c r="AU2985" s="82"/>
    </row>
    <row r="2986" spans="1:47" s="47" customFormat="1">
      <c r="A2986" s="76"/>
      <c r="O2986" s="82"/>
      <c r="P2986" s="82"/>
      <c r="Q2986" s="82"/>
      <c r="R2986" s="82"/>
      <c r="S2986" s="82"/>
      <c r="T2986" s="82"/>
      <c r="U2986" s="82"/>
      <c r="V2986" s="82"/>
      <c r="W2986" s="82"/>
      <c r="X2986" s="82"/>
      <c r="Y2986" s="82"/>
      <c r="Z2986" s="82"/>
      <c r="AA2986" s="82"/>
      <c r="AB2986" s="82"/>
      <c r="AC2986" s="82"/>
      <c r="AD2986" s="82"/>
      <c r="AE2986" s="82"/>
      <c r="AF2986" s="82"/>
      <c r="AG2986" s="82"/>
      <c r="AH2986" s="82"/>
      <c r="AI2986" s="82"/>
      <c r="AJ2986" s="82"/>
      <c r="AK2986" s="82"/>
      <c r="AL2986" s="82"/>
      <c r="AM2986" s="82"/>
      <c r="AN2986" s="82"/>
      <c r="AO2986" s="82"/>
      <c r="AP2986" s="82"/>
      <c r="AQ2986" s="82"/>
      <c r="AR2986" s="82"/>
      <c r="AS2986" s="82"/>
      <c r="AT2986" s="82"/>
      <c r="AU2986" s="82"/>
    </row>
    <row r="2987" spans="1:47" s="47" customFormat="1">
      <c r="A2987" s="76"/>
      <c r="O2987" s="82"/>
      <c r="P2987" s="82"/>
      <c r="Q2987" s="82"/>
      <c r="R2987" s="82"/>
      <c r="S2987" s="82"/>
      <c r="T2987" s="82"/>
      <c r="U2987" s="82"/>
      <c r="V2987" s="82"/>
      <c r="W2987" s="82"/>
      <c r="X2987" s="82"/>
      <c r="Y2987" s="82"/>
      <c r="Z2987" s="82"/>
      <c r="AA2987" s="82"/>
      <c r="AB2987" s="82"/>
      <c r="AC2987" s="82"/>
      <c r="AD2987" s="82"/>
      <c r="AE2987" s="82"/>
      <c r="AF2987" s="82"/>
      <c r="AG2987" s="82"/>
      <c r="AH2987" s="82"/>
      <c r="AI2987" s="82"/>
      <c r="AJ2987" s="82"/>
      <c r="AK2987" s="82"/>
      <c r="AL2987" s="82"/>
      <c r="AM2987" s="82"/>
      <c r="AN2987" s="82"/>
      <c r="AO2987" s="82"/>
      <c r="AP2987" s="82"/>
      <c r="AQ2987" s="82"/>
      <c r="AR2987" s="82"/>
      <c r="AS2987" s="82"/>
      <c r="AT2987" s="82"/>
      <c r="AU2987" s="82"/>
    </row>
    <row r="2988" spans="1:47" s="47" customFormat="1">
      <c r="A2988" s="76"/>
      <c r="O2988" s="82"/>
      <c r="P2988" s="82"/>
      <c r="Q2988" s="82"/>
      <c r="R2988" s="82"/>
      <c r="S2988" s="82"/>
      <c r="T2988" s="82"/>
      <c r="U2988" s="82"/>
      <c r="V2988" s="82"/>
      <c r="W2988" s="82"/>
      <c r="X2988" s="82"/>
      <c r="Y2988" s="82"/>
      <c r="Z2988" s="82"/>
      <c r="AA2988" s="82"/>
      <c r="AB2988" s="82"/>
      <c r="AC2988" s="82"/>
      <c r="AD2988" s="82"/>
      <c r="AE2988" s="82"/>
      <c r="AF2988" s="82"/>
      <c r="AG2988" s="82"/>
      <c r="AH2988" s="82"/>
      <c r="AI2988" s="82"/>
      <c r="AJ2988" s="82"/>
      <c r="AK2988" s="82"/>
      <c r="AL2988" s="82"/>
      <c r="AM2988" s="82"/>
      <c r="AN2988" s="82"/>
      <c r="AO2988" s="82"/>
      <c r="AP2988" s="82"/>
      <c r="AQ2988" s="82"/>
      <c r="AR2988" s="82"/>
      <c r="AS2988" s="82"/>
      <c r="AT2988" s="82"/>
      <c r="AU2988" s="82"/>
    </row>
    <row r="2989" spans="1:47" s="47" customFormat="1">
      <c r="A2989" s="76"/>
      <c r="O2989" s="82"/>
      <c r="P2989" s="82"/>
      <c r="Q2989" s="82"/>
      <c r="R2989" s="82"/>
      <c r="S2989" s="82"/>
      <c r="T2989" s="82"/>
      <c r="U2989" s="82"/>
      <c r="V2989" s="82"/>
      <c r="W2989" s="82"/>
      <c r="X2989" s="82"/>
      <c r="Y2989" s="82"/>
      <c r="Z2989" s="82"/>
      <c r="AA2989" s="82"/>
      <c r="AB2989" s="82"/>
      <c r="AC2989" s="82"/>
      <c r="AD2989" s="82"/>
      <c r="AE2989" s="82"/>
      <c r="AF2989" s="82"/>
      <c r="AG2989" s="82"/>
      <c r="AH2989" s="82"/>
      <c r="AI2989" s="82"/>
      <c r="AJ2989" s="82"/>
      <c r="AK2989" s="82"/>
      <c r="AL2989" s="82"/>
      <c r="AM2989" s="82"/>
      <c r="AN2989" s="82"/>
      <c r="AO2989" s="82"/>
      <c r="AP2989" s="82"/>
      <c r="AQ2989" s="82"/>
      <c r="AR2989" s="82"/>
      <c r="AS2989" s="82"/>
      <c r="AT2989" s="82"/>
      <c r="AU2989" s="82"/>
    </row>
    <row r="2990" spans="1:47" s="47" customFormat="1">
      <c r="A2990" s="76"/>
      <c r="O2990" s="82"/>
      <c r="P2990" s="82"/>
      <c r="Q2990" s="82"/>
      <c r="R2990" s="82"/>
      <c r="S2990" s="82"/>
      <c r="T2990" s="82"/>
      <c r="U2990" s="82"/>
      <c r="V2990" s="82"/>
      <c r="W2990" s="82"/>
      <c r="X2990" s="82"/>
      <c r="Y2990" s="82"/>
      <c r="Z2990" s="82"/>
      <c r="AA2990" s="82"/>
      <c r="AB2990" s="82"/>
      <c r="AC2990" s="82"/>
      <c r="AD2990" s="82"/>
      <c r="AE2990" s="82"/>
      <c r="AF2990" s="82"/>
      <c r="AG2990" s="82"/>
      <c r="AH2990" s="82"/>
      <c r="AI2990" s="82"/>
      <c r="AJ2990" s="82"/>
      <c r="AK2990" s="82"/>
      <c r="AL2990" s="82"/>
      <c r="AM2990" s="82"/>
      <c r="AN2990" s="82"/>
      <c r="AO2990" s="82"/>
      <c r="AP2990" s="82"/>
      <c r="AQ2990" s="82"/>
      <c r="AR2990" s="82"/>
      <c r="AS2990" s="82"/>
      <c r="AT2990" s="82"/>
      <c r="AU2990" s="82"/>
    </row>
    <row r="2991" spans="1:47" s="47" customFormat="1">
      <c r="A2991" s="76"/>
      <c r="O2991" s="82"/>
      <c r="P2991" s="82"/>
      <c r="Q2991" s="82"/>
      <c r="R2991" s="82"/>
      <c r="S2991" s="82"/>
      <c r="T2991" s="82"/>
      <c r="U2991" s="82"/>
      <c r="V2991" s="82"/>
      <c r="W2991" s="82"/>
      <c r="X2991" s="82"/>
      <c r="Y2991" s="82"/>
      <c r="Z2991" s="82"/>
      <c r="AA2991" s="82"/>
      <c r="AB2991" s="82"/>
      <c r="AC2991" s="82"/>
      <c r="AD2991" s="82"/>
      <c r="AE2991" s="82"/>
      <c r="AF2991" s="82"/>
      <c r="AG2991" s="82"/>
      <c r="AH2991" s="82"/>
      <c r="AI2991" s="82"/>
      <c r="AJ2991" s="82"/>
      <c r="AK2991" s="82"/>
      <c r="AL2991" s="82"/>
      <c r="AM2991" s="82"/>
      <c r="AN2991" s="82"/>
      <c r="AO2991" s="82"/>
      <c r="AP2991" s="82"/>
      <c r="AQ2991" s="82"/>
      <c r="AR2991" s="82"/>
      <c r="AS2991" s="82"/>
      <c r="AT2991" s="82"/>
      <c r="AU2991" s="82"/>
    </row>
    <row r="2992" spans="1:47" s="47" customFormat="1">
      <c r="A2992" s="76"/>
      <c r="O2992" s="82"/>
      <c r="P2992" s="82"/>
      <c r="Q2992" s="82"/>
      <c r="R2992" s="82"/>
      <c r="S2992" s="82"/>
      <c r="T2992" s="82"/>
      <c r="U2992" s="82"/>
      <c r="V2992" s="82"/>
      <c r="W2992" s="82"/>
      <c r="X2992" s="82"/>
      <c r="Y2992" s="82"/>
      <c r="Z2992" s="82"/>
      <c r="AA2992" s="82"/>
      <c r="AB2992" s="82"/>
      <c r="AC2992" s="82"/>
      <c r="AD2992" s="82"/>
      <c r="AE2992" s="82"/>
      <c r="AF2992" s="82"/>
      <c r="AG2992" s="82"/>
      <c r="AH2992" s="82"/>
      <c r="AI2992" s="82"/>
      <c r="AJ2992" s="82"/>
      <c r="AK2992" s="82"/>
      <c r="AL2992" s="82"/>
      <c r="AM2992" s="82"/>
      <c r="AN2992" s="82"/>
      <c r="AO2992" s="82"/>
      <c r="AP2992" s="82"/>
      <c r="AQ2992" s="82"/>
      <c r="AR2992" s="82"/>
      <c r="AS2992" s="82"/>
      <c r="AT2992" s="82"/>
      <c r="AU2992" s="82"/>
    </row>
    <row r="2993" spans="1:47" s="47" customFormat="1">
      <c r="A2993" s="76"/>
      <c r="O2993" s="82"/>
      <c r="P2993" s="82"/>
      <c r="Q2993" s="82"/>
      <c r="R2993" s="82"/>
      <c r="S2993" s="82"/>
      <c r="T2993" s="82"/>
      <c r="U2993" s="82"/>
      <c r="V2993" s="82"/>
      <c r="W2993" s="82"/>
      <c r="X2993" s="82"/>
      <c r="Y2993" s="82"/>
      <c r="Z2993" s="82"/>
      <c r="AA2993" s="82"/>
      <c r="AB2993" s="82"/>
      <c r="AC2993" s="82"/>
      <c r="AD2993" s="82"/>
      <c r="AE2993" s="82"/>
      <c r="AF2993" s="82"/>
      <c r="AG2993" s="82"/>
      <c r="AH2993" s="82"/>
      <c r="AI2993" s="82"/>
      <c r="AJ2993" s="82"/>
      <c r="AK2993" s="82"/>
      <c r="AL2993" s="82"/>
      <c r="AM2993" s="82"/>
      <c r="AN2993" s="82"/>
      <c r="AO2993" s="82"/>
      <c r="AP2993" s="82"/>
      <c r="AQ2993" s="82"/>
      <c r="AR2993" s="82"/>
      <c r="AS2993" s="82"/>
      <c r="AT2993" s="82"/>
      <c r="AU2993" s="82"/>
    </row>
    <row r="2994" spans="1:47" s="47" customFormat="1">
      <c r="A2994" s="76"/>
      <c r="O2994" s="82"/>
      <c r="P2994" s="82"/>
      <c r="Q2994" s="82"/>
      <c r="R2994" s="82"/>
      <c r="S2994" s="82"/>
      <c r="T2994" s="82"/>
      <c r="U2994" s="82"/>
      <c r="V2994" s="82"/>
      <c r="W2994" s="82"/>
      <c r="X2994" s="82"/>
      <c r="Y2994" s="82"/>
      <c r="Z2994" s="82"/>
      <c r="AA2994" s="82"/>
      <c r="AB2994" s="82"/>
      <c r="AC2994" s="82"/>
      <c r="AD2994" s="82"/>
      <c r="AE2994" s="82"/>
      <c r="AF2994" s="82"/>
      <c r="AG2994" s="82"/>
      <c r="AH2994" s="82"/>
      <c r="AI2994" s="82"/>
      <c r="AJ2994" s="82"/>
      <c r="AK2994" s="82"/>
      <c r="AL2994" s="82"/>
      <c r="AM2994" s="82"/>
      <c r="AN2994" s="82"/>
      <c r="AO2994" s="82"/>
      <c r="AP2994" s="82"/>
      <c r="AQ2994" s="82"/>
      <c r="AR2994" s="82"/>
      <c r="AS2994" s="82"/>
      <c r="AT2994" s="82"/>
      <c r="AU2994" s="82"/>
    </row>
    <row r="2995" spans="1:47" s="47" customFormat="1">
      <c r="A2995" s="76"/>
      <c r="O2995" s="82"/>
      <c r="P2995" s="82"/>
      <c r="Q2995" s="82"/>
      <c r="R2995" s="82"/>
      <c r="S2995" s="82"/>
      <c r="T2995" s="82"/>
      <c r="U2995" s="82"/>
      <c r="V2995" s="82"/>
      <c r="W2995" s="82"/>
      <c r="X2995" s="82"/>
      <c r="Y2995" s="82"/>
      <c r="Z2995" s="82"/>
      <c r="AA2995" s="82"/>
      <c r="AB2995" s="82"/>
      <c r="AC2995" s="82"/>
      <c r="AD2995" s="82"/>
      <c r="AE2995" s="82"/>
      <c r="AF2995" s="82"/>
      <c r="AG2995" s="82"/>
      <c r="AH2995" s="82"/>
      <c r="AI2995" s="82"/>
      <c r="AJ2995" s="82"/>
      <c r="AK2995" s="82"/>
      <c r="AL2995" s="82"/>
      <c r="AM2995" s="82"/>
      <c r="AN2995" s="82"/>
      <c r="AO2995" s="82"/>
      <c r="AP2995" s="82"/>
      <c r="AQ2995" s="82"/>
      <c r="AR2995" s="82"/>
      <c r="AS2995" s="82"/>
      <c r="AT2995" s="82"/>
      <c r="AU2995" s="82"/>
    </row>
    <row r="2996" spans="1:47" s="47" customFormat="1">
      <c r="A2996" s="76"/>
      <c r="O2996" s="82"/>
      <c r="P2996" s="82"/>
      <c r="Q2996" s="82"/>
      <c r="R2996" s="82"/>
      <c r="S2996" s="82"/>
      <c r="T2996" s="82"/>
      <c r="U2996" s="82"/>
      <c r="V2996" s="82"/>
      <c r="W2996" s="82"/>
      <c r="X2996" s="82"/>
      <c r="Y2996" s="82"/>
      <c r="Z2996" s="82"/>
      <c r="AA2996" s="82"/>
      <c r="AB2996" s="82"/>
      <c r="AC2996" s="82"/>
      <c r="AD2996" s="82"/>
      <c r="AE2996" s="82"/>
      <c r="AF2996" s="82"/>
      <c r="AG2996" s="82"/>
      <c r="AH2996" s="82"/>
      <c r="AI2996" s="82"/>
      <c r="AJ2996" s="82"/>
      <c r="AK2996" s="82"/>
      <c r="AL2996" s="82"/>
      <c r="AM2996" s="82"/>
      <c r="AN2996" s="82"/>
      <c r="AO2996" s="82"/>
      <c r="AP2996" s="82"/>
      <c r="AQ2996" s="82"/>
      <c r="AR2996" s="82"/>
      <c r="AS2996" s="82"/>
      <c r="AT2996" s="82"/>
      <c r="AU2996" s="82"/>
    </row>
    <row r="2997" spans="1:47" s="47" customFormat="1">
      <c r="A2997" s="76"/>
      <c r="O2997" s="82"/>
      <c r="P2997" s="82"/>
      <c r="Q2997" s="82"/>
      <c r="R2997" s="82"/>
      <c r="S2997" s="82"/>
      <c r="T2997" s="82"/>
      <c r="U2997" s="82"/>
      <c r="V2997" s="82"/>
      <c r="W2997" s="82"/>
      <c r="X2997" s="82"/>
      <c r="Y2997" s="82"/>
      <c r="Z2997" s="82"/>
      <c r="AA2997" s="82"/>
      <c r="AB2997" s="82"/>
      <c r="AC2997" s="82"/>
      <c r="AD2997" s="82"/>
      <c r="AE2997" s="82"/>
      <c r="AF2997" s="82"/>
      <c r="AG2997" s="82"/>
      <c r="AH2997" s="82"/>
      <c r="AI2997" s="82"/>
      <c r="AJ2997" s="82"/>
      <c r="AK2997" s="82"/>
      <c r="AL2997" s="82"/>
      <c r="AM2997" s="82"/>
      <c r="AN2997" s="82"/>
      <c r="AO2997" s="82"/>
      <c r="AP2997" s="82"/>
      <c r="AQ2997" s="82"/>
      <c r="AR2997" s="82"/>
      <c r="AS2997" s="82"/>
      <c r="AT2997" s="82"/>
      <c r="AU2997" s="82"/>
    </row>
    <row r="2998" spans="1:47" s="47" customFormat="1">
      <c r="A2998" s="76"/>
      <c r="O2998" s="82"/>
      <c r="P2998" s="82"/>
      <c r="Q2998" s="82"/>
      <c r="R2998" s="82"/>
      <c r="S2998" s="82"/>
      <c r="T2998" s="82"/>
      <c r="U2998" s="82"/>
      <c r="V2998" s="82"/>
      <c r="W2998" s="82"/>
      <c r="X2998" s="82"/>
      <c r="Y2998" s="82"/>
      <c r="Z2998" s="82"/>
      <c r="AA2998" s="82"/>
      <c r="AB2998" s="82"/>
      <c r="AC2998" s="82"/>
      <c r="AD2998" s="82"/>
      <c r="AE2998" s="82"/>
      <c r="AF2998" s="82"/>
      <c r="AG2998" s="82"/>
      <c r="AH2998" s="82"/>
      <c r="AI2998" s="82"/>
      <c r="AJ2998" s="82"/>
      <c r="AK2998" s="82"/>
      <c r="AL2998" s="82"/>
      <c r="AM2998" s="82"/>
      <c r="AN2998" s="82"/>
      <c r="AO2998" s="82"/>
      <c r="AP2998" s="82"/>
      <c r="AQ2998" s="82"/>
      <c r="AR2998" s="82"/>
      <c r="AS2998" s="82"/>
      <c r="AT2998" s="82"/>
      <c r="AU2998" s="82"/>
    </row>
    <row r="2999" spans="1:47" s="47" customFormat="1">
      <c r="A2999" s="76"/>
      <c r="O2999" s="82"/>
      <c r="P2999" s="82"/>
      <c r="Q2999" s="82"/>
      <c r="R2999" s="82"/>
      <c r="S2999" s="82"/>
      <c r="T2999" s="82"/>
      <c r="U2999" s="82"/>
      <c r="V2999" s="82"/>
      <c r="W2999" s="82"/>
      <c r="X2999" s="82"/>
      <c r="Y2999" s="82"/>
      <c r="Z2999" s="82"/>
      <c r="AA2999" s="82"/>
      <c r="AB2999" s="82"/>
      <c r="AC2999" s="82"/>
      <c r="AD2999" s="82"/>
      <c r="AE2999" s="82"/>
      <c r="AF2999" s="82"/>
      <c r="AG2999" s="82"/>
      <c r="AH2999" s="82"/>
      <c r="AI2999" s="82"/>
      <c r="AJ2999" s="82"/>
      <c r="AK2999" s="82"/>
      <c r="AL2999" s="82"/>
      <c r="AM2999" s="82"/>
      <c r="AN2999" s="82"/>
      <c r="AO2999" s="82"/>
      <c r="AP2999" s="82"/>
      <c r="AQ2999" s="82"/>
      <c r="AR2999" s="82"/>
      <c r="AS2999" s="82"/>
      <c r="AT2999" s="82"/>
      <c r="AU2999" s="82"/>
    </row>
    <row r="3000" spans="1:47" s="47" customFormat="1">
      <c r="A3000" s="76"/>
      <c r="O3000" s="82"/>
      <c r="P3000" s="82"/>
      <c r="Q3000" s="82"/>
      <c r="R3000" s="82"/>
      <c r="S3000" s="82"/>
      <c r="T3000" s="82"/>
      <c r="U3000" s="82"/>
      <c r="V3000" s="82"/>
      <c r="W3000" s="82"/>
      <c r="X3000" s="82"/>
      <c r="Y3000" s="82"/>
      <c r="Z3000" s="82"/>
      <c r="AA3000" s="82"/>
      <c r="AB3000" s="82"/>
      <c r="AC3000" s="82"/>
      <c r="AD3000" s="82"/>
      <c r="AE3000" s="82"/>
      <c r="AF3000" s="82"/>
      <c r="AG3000" s="82"/>
      <c r="AH3000" s="82"/>
      <c r="AI3000" s="82"/>
      <c r="AJ3000" s="82"/>
      <c r="AK3000" s="82"/>
      <c r="AL3000" s="82"/>
      <c r="AM3000" s="82"/>
      <c r="AN3000" s="82"/>
      <c r="AO3000" s="82"/>
      <c r="AP3000" s="82"/>
      <c r="AQ3000" s="82"/>
      <c r="AR3000" s="82"/>
      <c r="AS3000" s="82"/>
      <c r="AT3000" s="82"/>
      <c r="AU3000" s="82"/>
    </row>
    <row r="3001" spans="1:47" s="47" customFormat="1">
      <c r="A3001" s="76"/>
      <c r="O3001" s="82"/>
      <c r="P3001" s="82"/>
      <c r="Q3001" s="82"/>
      <c r="R3001" s="82"/>
      <c r="S3001" s="82"/>
      <c r="T3001" s="82"/>
      <c r="U3001" s="82"/>
      <c r="V3001" s="82"/>
      <c r="W3001" s="82"/>
      <c r="X3001" s="82"/>
      <c r="Y3001" s="82"/>
      <c r="Z3001" s="82"/>
      <c r="AA3001" s="82"/>
      <c r="AB3001" s="82"/>
      <c r="AC3001" s="82"/>
      <c r="AD3001" s="82"/>
      <c r="AE3001" s="82"/>
      <c r="AF3001" s="82"/>
      <c r="AG3001" s="82"/>
      <c r="AH3001" s="82"/>
      <c r="AI3001" s="82"/>
      <c r="AJ3001" s="82"/>
      <c r="AK3001" s="82"/>
      <c r="AL3001" s="82"/>
      <c r="AM3001" s="82"/>
      <c r="AN3001" s="82"/>
      <c r="AO3001" s="82"/>
      <c r="AP3001" s="82"/>
      <c r="AQ3001" s="82"/>
      <c r="AR3001" s="82"/>
      <c r="AS3001" s="82"/>
      <c r="AT3001" s="82"/>
      <c r="AU3001" s="82"/>
    </row>
    <row r="3002" spans="1:47" s="47" customFormat="1">
      <c r="A3002" s="76"/>
      <c r="O3002" s="82"/>
      <c r="P3002" s="82"/>
      <c r="Q3002" s="82"/>
      <c r="R3002" s="82"/>
      <c r="S3002" s="82"/>
      <c r="T3002" s="82"/>
      <c r="U3002" s="82"/>
      <c r="V3002" s="82"/>
      <c r="W3002" s="82"/>
      <c r="X3002" s="82"/>
      <c r="Y3002" s="82"/>
      <c r="Z3002" s="82"/>
      <c r="AA3002" s="82"/>
      <c r="AB3002" s="82"/>
      <c r="AC3002" s="82"/>
      <c r="AD3002" s="82"/>
      <c r="AE3002" s="82"/>
      <c r="AF3002" s="82"/>
      <c r="AG3002" s="82"/>
      <c r="AH3002" s="82"/>
      <c r="AI3002" s="82"/>
      <c r="AJ3002" s="82"/>
      <c r="AK3002" s="82"/>
      <c r="AL3002" s="82"/>
      <c r="AM3002" s="82"/>
      <c r="AN3002" s="82"/>
      <c r="AO3002" s="82"/>
      <c r="AP3002" s="82"/>
      <c r="AQ3002" s="82"/>
      <c r="AR3002" s="82"/>
      <c r="AS3002" s="82"/>
      <c r="AT3002" s="82"/>
      <c r="AU3002" s="82"/>
    </row>
    <row r="3003" spans="1:47" s="47" customFormat="1">
      <c r="A3003" s="76"/>
      <c r="O3003" s="82"/>
      <c r="P3003" s="82"/>
      <c r="Q3003" s="82"/>
      <c r="R3003" s="82"/>
      <c r="S3003" s="82"/>
      <c r="T3003" s="82"/>
      <c r="U3003" s="82"/>
      <c r="V3003" s="82"/>
      <c r="W3003" s="82"/>
      <c r="X3003" s="82"/>
      <c r="Y3003" s="82"/>
      <c r="Z3003" s="82"/>
      <c r="AA3003" s="82"/>
      <c r="AB3003" s="82"/>
      <c r="AC3003" s="82"/>
      <c r="AD3003" s="82"/>
      <c r="AE3003" s="82"/>
      <c r="AF3003" s="82"/>
      <c r="AG3003" s="82"/>
      <c r="AH3003" s="82"/>
      <c r="AI3003" s="82"/>
      <c r="AJ3003" s="82"/>
      <c r="AK3003" s="82"/>
      <c r="AL3003" s="82"/>
      <c r="AM3003" s="82"/>
      <c r="AN3003" s="82"/>
      <c r="AO3003" s="82"/>
      <c r="AP3003" s="82"/>
      <c r="AQ3003" s="82"/>
      <c r="AR3003" s="82"/>
      <c r="AS3003" s="82"/>
      <c r="AT3003" s="82"/>
      <c r="AU3003" s="82"/>
    </row>
    <row r="3004" spans="1:47" s="47" customFormat="1">
      <c r="A3004" s="76"/>
      <c r="O3004" s="82"/>
      <c r="P3004" s="82"/>
      <c r="Q3004" s="82"/>
      <c r="R3004" s="82"/>
      <c r="S3004" s="82"/>
      <c r="T3004" s="82"/>
      <c r="U3004" s="82"/>
      <c r="V3004" s="82"/>
      <c r="W3004" s="82"/>
      <c r="X3004" s="82"/>
      <c r="Y3004" s="82"/>
      <c r="Z3004" s="82"/>
      <c r="AA3004" s="82"/>
      <c r="AB3004" s="82"/>
      <c r="AC3004" s="82"/>
      <c r="AD3004" s="82"/>
      <c r="AE3004" s="82"/>
      <c r="AF3004" s="82"/>
      <c r="AG3004" s="82"/>
      <c r="AH3004" s="82"/>
      <c r="AI3004" s="82"/>
      <c r="AJ3004" s="82"/>
      <c r="AK3004" s="82"/>
      <c r="AL3004" s="82"/>
      <c r="AM3004" s="82"/>
      <c r="AN3004" s="82"/>
      <c r="AO3004" s="82"/>
      <c r="AP3004" s="82"/>
      <c r="AQ3004" s="82"/>
      <c r="AR3004" s="82"/>
      <c r="AS3004" s="82"/>
      <c r="AT3004" s="82"/>
      <c r="AU3004" s="82"/>
    </row>
    <row r="3005" spans="1:47" s="47" customFormat="1">
      <c r="A3005" s="76"/>
      <c r="O3005" s="82"/>
      <c r="P3005" s="82"/>
      <c r="Q3005" s="82"/>
      <c r="R3005" s="82"/>
      <c r="S3005" s="82"/>
      <c r="T3005" s="82"/>
      <c r="U3005" s="82"/>
      <c r="V3005" s="82"/>
      <c r="W3005" s="82"/>
      <c r="X3005" s="82"/>
      <c r="Y3005" s="82"/>
      <c r="Z3005" s="82"/>
      <c r="AA3005" s="82"/>
      <c r="AB3005" s="82"/>
      <c r="AC3005" s="82"/>
      <c r="AD3005" s="82"/>
      <c r="AE3005" s="82"/>
      <c r="AF3005" s="82"/>
      <c r="AG3005" s="82"/>
      <c r="AH3005" s="82"/>
      <c r="AI3005" s="82"/>
      <c r="AJ3005" s="82"/>
      <c r="AK3005" s="82"/>
      <c r="AL3005" s="82"/>
      <c r="AM3005" s="82"/>
      <c r="AN3005" s="82"/>
      <c r="AO3005" s="82"/>
      <c r="AP3005" s="82"/>
      <c r="AQ3005" s="82"/>
      <c r="AR3005" s="82"/>
      <c r="AS3005" s="82"/>
      <c r="AT3005" s="82"/>
      <c r="AU3005" s="82"/>
    </row>
    <row r="3006" spans="1:47" s="47" customFormat="1">
      <c r="A3006" s="76"/>
      <c r="O3006" s="82"/>
      <c r="P3006" s="82"/>
      <c r="Q3006" s="82"/>
      <c r="R3006" s="82"/>
      <c r="S3006" s="82"/>
      <c r="T3006" s="82"/>
      <c r="U3006" s="82"/>
      <c r="V3006" s="82"/>
      <c r="W3006" s="82"/>
      <c r="X3006" s="82"/>
      <c r="Y3006" s="82"/>
      <c r="Z3006" s="82"/>
      <c r="AA3006" s="82"/>
      <c r="AB3006" s="82"/>
      <c r="AC3006" s="82"/>
      <c r="AD3006" s="82"/>
      <c r="AE3006" s="82"/>
      <c r="AF3006" s="82"/>
      <c r="AG3006" s="82"/>
      <c r="AH3006" s="82"/>
      <c r="AI3006" s="82"/>
      <c r="AJ3006" s="82"/>
      <c r="AK3006" s="82"/>
      <c r="AL3006" s="82"/>
      <c r="AM3006" s="82"/>
      <c r="AN3006" s="82"/>
      <c r="AO3006" s="82"/>
      <c r="AP3006" s="82"/>
      <c r="AQ3006" s="82"/>
      <c r="AR3006" s="82"/>
      <c r="AS3006" s="82"/>
      <c r="AT3006" s="82"/>
      <c r="AU3006" s="82"/>
    </row>
    <row r="3007" spans="1:47" s="47" customFormat="1">
      <c r="A3007" s="76"/>
      <c r="O3007" s="82"/>
      <c r="P3007" s="82"/>
      <c r="Q3007" s="82"/>
      <c r="R3007" s="82"/>
      <c r="S3007" s="82"/>
      <c r="T3007" s="82"/>
      <c r="U3007" s="82"/>
      <c r="V3007" s="82"/>
      <c r="W3007" s="82"/>
      <c r="X3007" s="82"/>
      <c r="Y3007" s="82"/>
      <c r="Z3007" s="82"/>
      <c r="AA3007" s="82"/>
      <c r="AB3007" s="82"/>
      <c r="AC3007" s="82"/>
      <c r="AD3007" s="82"/>
      <c r="AE3007" s="82"/>
      <c r="AF3007" s="82"/>
      <c r="AG3007" s="82"/>
      <c r="AH3007" s="82"/>
      <c r="AI3007" s="82"/>
      <c r="AJ3007" s="82"/>
      <c r="AK3007" s="82"/>
      <c r="AL3007" s="82"/>
      <c r="AM3007" s="82"/>
      <c r="AN3007" s="82"/>
      <c r="AO3007" s="82"/>
      <c r="AP3007" s="82"/>
      <c r="AQ3007" s="82"/>
      <c r="AR3007" s="82"/>
      <c r="AS3007" s="82"/>
      <c r="AT3007" s="82"/>
      <c r="AU3007" s="82"/>
    </row>
    <row r="3008" spans="1:47" s="47" customFormat="1">
      <c r="A3008" s="76"/>
      <c r="O3008" s="82"/>
      <c r="P3008" s="82"/>
      <c r="Q3008" s="82"/>
      <c r="R3008" s="82"/>
      <c r="S3008" s="82"/>
      <c r="T3008" s="82"/>
      <c r="U3008" s="82"/>
      <c r="V3008" s="82"/>
      <c r="W3008" s="82"/>
      <c r="X3008" s="82"/>
      <c r="Y3008" s="82"/>
      <c r="Z3008" s="82"/>
      <c r="AA3008" s="82"/>
      <c r="AB3008" s="82"/>
      <c r="AC3008" s="82"/>
      <c r="AD3008" s="82"/>
      <c r="AE3008" s="82"/>
      <c r="AF3008" s="82"/>
      <c r="AG3008" s="82"/>
      <c r="AH3008" s="82"/>
      <c r="AI3008" s="82"/>
      <c r="AJ3008" s="82"/>
      <c r="AK3008" s="82"/>
      <c r="AL3008" s="82"/>
      <c r="AM3008" s="82"/>
      <c r="AN3008" s="82"/>
      <c r="AO3008" s="82"/>
      <c r="AP3008" s="82"/>
      <c r="AQ3008" s="82"/>
      <c r="AR3008" s="82"/>
      <c r="AS3008" s="82"/>
      <c r="AT3008" s="82"/>
      <c r="AU3008" s="82"/>
    </row>
    <row r="3009" spans="1:47" s="47" customFormat="1">
      <c r="A3009" s="76"/>
      <c r="O3009" s="82"/>
      <c r="P3009" s="82"/>
      <c r="Q3009" s="82"/>
      <c r="R3009" s="82"/>
      <c r="S3009" s="82"/>
      <c r="T3009" s="82"/>
      <c r="U3009" s="82"/>
      <c r="V3009" s="82"/>
      <c r="W3009" s="82"/>
      <c r="X3009" s="82"/>
      <c r="Y3009" s="82"/>
      <c r="Z3009" s="82"/>
      <c r="AA3009" s="82"/>
      <c r="AB3009" s="82"/>
      <c r="AC3009" s="82"/>
      <c r="AD3009" s="82"/>
      <c r="AE3009" s="82"/>
      <c r="AF3009" s="82"/>
      <c r="AG3009" s="82"/>
      <c r="AH3009" s="82"/>
      <c r="AI3009" s="82"/>
      <c r="AJ3009" s="82"/>
      <c r="AK3009" s="82"/>
      <c r="AL3009" s="82"/>
      <c r="AM3009" s="82"/>
      <c r="AN3009" s="82"/>
      <c r="AO3009" s="82"/>
      <c r="AP3009" s="82"/>
      <c r="AQ3009" s="82"/>
      <c r="AR3009" s="82"/>
      <c r="AS3009" s="82"/>
      <c r="AT3009" s="82"/>
      <c r="AU3009" s="82"/>
    </row>
    <row r="3010" spans="1:47" s="47" customFormat="1">
      <c r="A3010" s="76"/>
      <c r="O3010" s="82"/>
      <c r="P3010" s="82"/>
      <c r="Q3010" s="82"/>
      <c r="R3010" s="82"/>
      <c r="S3010" s="82"/>
      <c r="T3010" s="82"/>
      <c r="U3010" s="82"/>
      <c r="V3010" s="82"/>
      <c r="W3010" s="82"/>
      <c r="X3010" s="82"/>
      <c r="Y3010" s="82"/>
      <c r="Z3010" s="82"/>
      <c r="AA3010" s="82"/>
      <c r="AB3010" s="82"/>
      <c r="AC3010" s="82"/>
      <c r="AD3010" s="82"/>
      <c r="AE3010" s="82"/>
      <c r="AF3010" s="82"/>
      <c r="AG3010" s="82"/>
      <c r="AH3010" s="82"/>
      <c r="AI3010" s="82"/>
      <c r="AJ3010" s="82"/>
      <c r="AK3010" s="82"/>
      <c r="AL3010" s="82"/>
      <c r="AM3010" s="82"/>
      <c r="AN3010" s="82"/>
      <c r="AO3010" s="82"/>
      <c r="AP3010" s="82"/>
      <c r="AQ3010" s="82"/>
      <c r="AR3010" s="82"/>
      <c r="AS3010" s="82"/>
      <c r="AT3010" s="82"/>
      <c r="AU3010" s="82"/>
    </row>
    <row r="3011" spans="1:47" s="47" customFormat="1">
      <c r="A3011" s="76"/>
      <c r="O3011" s="82"/>
      <c r="P3011" s="82"/>
      <c r="Q3011" s="82"/>
      <c r="R3011" s="82"/>
      <c r="S3011" s="82"/>
      <c r="T3011" s="82"/>
      <c r="U3011" s="82"/>
      <c r="V3011" s="82"/>
      <c r="W3011" s="82"/>
      <c r="X3011" s="82"/>
      <c r="Y3011" s="82"/>
      <c r="Z3011" s="82"/>
      <c r="AA3011" s="82"/>
      <c r="AB3011" s="82"/>
      <c r="AC3011" s="82"/>
      <c r="AD3011" s="82"/>
      <c r="AE3011" s="82"/>
      <c r="AF3011" s="82"/>
      <c r="AG3011" s="82"/>
      <c r="AH3011" s="82"/>
      <c r="AI3011" s="82"/>
      <c r="AJ3011" s="82"/>
      <c r="AK3011" s="82"/>
      <c r="AL3011" s="82"/>
      <c r="AM3011" s="82"/>
      <c r="AN3011" s="82"/>
      <c r="AO3011" s="82"/>
      <c r="AP3011" s="82"/>
      <c r="AQ3011" s="82"/>
      <c r="AR3011" s="82"/>
      <c r="AS3011" s="82"/>
      <c r="AT3011" s="82"/>
      <c r="AU3011" s="82"/>
    </row>
    <row r="3012" spans="1:47" s="47" customFormat="1">
      <c r="A3012" s="76"/>
      <c r="O3012" s="82"/>
      <c r="P3012" s="82"/>
      <c r="Q3012" s="82"/>
      <c r="R3012" s="82"/>
      <c r="S3012" s="82"/>
      <c r="T3012" s="82"/>
      <c r="U3012" s="82"/>
      <c r="V3012" s="82"/>
      <c r="W3012" s="82"/>
      <c r="X3012" s="82"/>
      <c r="Y3012" s="82"/>
      <c r="Z3012" s="82"/>
      <c r="AA3012" s="82"/>
      <c r="AB3012" s="82"/>
      <c r="AC3012" s="82"/>
      <c r="AD3012" s="82"/>
      <c r="AE3012" s="82"/>
      <c r="AF3012" s="82"/>
      <c r="AG3012" s="82"/>
      <c r="AH3012" s="82"/>
      <c r="AI3012" s="82"/>
      <c r="AJ3012" s="82"/>
      <c r="AK3012" s="82"/>
      <c r="AL3012" s="82"/>
      <c r="AM3012" s="82"/>
      <c r="AN3012" s="82"/>
      <c r="AO3012" s="82"/>
      <c r="AP3012" s="82"/>
      <c r="AQ3012" s="82"/>
      <c r="AR3012" s="82"/>
      <c r="AS3012" s="82"/>
      <c r="AT3012" s="82"/>
      <c r="AU3012" s="82"/>
    </row>
    <row r="3013" spans="1:47" s="47" customFormat="1">
      <c r="A3013" s="76"/>
      <c r="O3013" s="82"/>
      <c r="P3013" s="82"/>
      <c r="Q3013" s="82"/>
      <c r="R3013" s="82"/>
      <c r="S3013" s="82"/>
      <c r="T3013" s="82"/>
      <c r="U3013" s="82"/>
      <c r="V3013" s="82"/>
      <c r="W3013" s="82"/>
      <c r="X3013" s="82"/>
      <c r="Y3013" s="82"/>
      <c r="Z3013" s="82"/>
      <c r="AA3013" s="82"/>
      <c r="AB3013" s="82"/>
      <c r="AC3013" s="82"/>
      <c r="AD3013" s="82"/>
      <c r="AE3013" s="82"/>
      <c r="AF3013" s="82"/>
      <c r="AG3013" s="82"/>
      <c r="AH3013" s="82"/>
      <c r="AI3013" s="82"/>
      <c r="AJ3013" s="82"/>
      <c r="AK3013" s="82"/>
      <c r="AL3013" s="82"/>
      <c r="AM3013" s="82"/>
      <c r="AN3013" s="82"/>
      <c r="AO3013" s="82"/>
      <c r="AP3013" s="82"/>
      <c r="AQ3013" s="82"/>
      <c r="AR3013" s="82"/>
      <c r="AS3013" s="82"/>
      <c r="AT3013" s="82"/>
      <c r="AU3013" s="82"/>
    </row>
    <row r="3014" spans="1:47" s="47" customFormat="1">
      <c r="A3014" s="76"/>
      <c r="O3014" s="82"/>
      <c r="P3014" s="82"/>
      <c r="Q3014" s="82"/>
      <c r="R3014" s="82"/>
      <c r="S3014" s="82"/>
      <c r="T3014" s="82"/>
      <c r="U3014" s="82"/>
      <c r="V3014" s="82"/>
      <c r="W3014" s="82"/>
      <c r="X3014" s="82"/>
      <c r="Y3014" s="82"/>
      <c r="Z3014" s="82"/>
      <c r="AA3014" s="82"/>
      <c r="AB3014" s="82"/>
      <c r="AC3014" s="82"/>
      <c r="AD3014" s="82"/>
      <c r="AE3014" s="82"/>
      <c r="AF3014" s="82"/>
      <c r="AG3014" s="82"/>
      <c r="AH3014" s="82"/>
      <c r="AI3014" s="82"/>
      <c r="AJ3014" s="82"/>
      <c r="AK3014" s="82"/>
      <c r="AL3014" s="82"/>
      <c r="AM3014" s="82"/>
      <c r="AN3014" s="82"/>
      <c r="AO3014" s="82"/>
      <c r="AP3014" s="82"/>
      <c r="AQ3014" s="82"/>
      <c r="AR3014" s="82"/>
      <c r="AS3014" s="82"/>
      <c r="AT3014" s="82"/>
      <c r="AU3014" s="82"/>
    </row>
    <row r="3015" spans="1:47" s="47" customFormat="1">
      <c r="A3015" s="76"/>
      <c r="O3015" s="82"/>
      <c r="P3015" s="82"/>
      <c r="Q3015" s="82"/>
      <c r="R3015" s="82"/>
      <c r="S3015" s="82"/>
      <c r="T3015" s="82"/>
      <c r="U3015" s="82"/>
      <c r="V3015" s="82"/>
      <c r="W3015" s="82"/>
      <c r="X3015" s="82"/>
      <c r="Y3015" s="82"/>
      <c r="Z3015" s="82"/>
      <c r="AA3015" s="82"/>
      <c r="AB3015" s="82"/>
      <c r="AC3015" s="82"/>
      <c r="AD3015" s="82"/>
      <c r="AE3015" s="82"/>
      <c r="AF3015" s="82"/>
      <c r="AG3015" s="82"/>
      <c r="AH3015" s="82"/>
      <c r="AI3015" s="82"/>
      <c r="AJ3015" s="82"/>
      <c r="AK3015" s="82"/>
      <c r="AL3015" s="82"/>
      <c r="AM3015" s="82"/>
      <c r="AN3015" s="82"/>
      <c r="AO3015" s="82"/>
      <c r="AP3015" s="82"/>
      <c r="AQ3015" s="82"/>
      <c r="AR3015" s="82"/>
      <c r="AS3015" s="82"/>
      <c r="AT3015" s="82"/>
      <c r="AU3015" s="82"/>
    </row>
    <row r="3016" spans="1:47" s="47" customFormat="1">
      <c r="A3016" s="76"/>
      <c r="O3016" s="82"/>
      <c r="P3016" s="82"/>
      <c r="Q3016" s="82"/>
      <c r="R3016" s="82"/>
      <c r="S3016" s="82"/>
      <c r="T3016" s="82"/>
      <c r="U3016" s="82"/>
      <c r="V3016" s="82"/>
      <c r="W3016" s="82"/>
      <c r="X3016" s="82"/>
      <c r="Y3016" s="82"/>
      <c r="Z3016" s="82"/>
      <c r="AA3016" s="82"/>
      <c r="AB3016" s="82"/>
      <c r="AC3016" s="82"/>
      <c r="AD3016" s="82"/>
      <c r="AE3016" s="82"/>
      <c r="AF3016" s="82"/>
      <c r="AG3016" s="82"/>
      <c r="AH3016" s="82"/>
      <c r="AI3016" s="82"/>
      <c r="AJ3016" s="82"/>
      <c r="AK3016" s="82"/>
      <c r="AL3016" s="82"/>
      <c r="AM3016" s="82"/>
      <c r="AN3016" s="82"/>
      <c r="AO3016" s="82"/>
      <c r="AP3016" s="82"/>
      <c r="AQ3016" s="82"/>
      <c r="AR3016" s="82"/>
      <c r="AS3016" s="82"/>
      <c r="AT3016" s="82"/>
      <c r="AU3016" s="82"/>
    </row>
    <row r="3017" spans="1:47" s="47" customFormat="1">
      <c r="A3017" s="76"/>
      <c r="O3017" s="82"/>
      <c r="P3017" s="82"/>
      <c r="Q3017" s="82"/>
      <c r="R3017" s="82"/>
      <c r="S3017" s="82"/>
      <c r="T3017" s="82"/>
      <c r="U3017" s="82"/>
      <c r="V3017" s="82"/>
      <c r="W3017" s="82"/>
      <c r="X3017" s="82"/>
      <c r="Y3017" s="82"/>
      <c r="Z3017" s="82"/>
      <c r="AA3017" s="82"/>
      <c r="AB3017" s="82"/>
      <c r="AC3017" s="82"/>
      <c r="AD3017" s="82"/>
      <c r="AE3017" s="82"/>
      <c r="AF3017" s="82"/>
      <c r="AG3017" s="82"/>
      <c r="AH3017" s="82"/>
      <c r="AI3017" s="82"/>
      <c r="AJ3017" s="82"/>
      <c r="AK3017" s="82"/>
      <c r="AL3017" s="82"/>
      <c r="AM3017" s="82"/>
      <c r="AN3017" s="82"/>
      <c r="AO3017" s="82"/>
      <c r="AP3017" s="82"/>
      <c r="AQ3017" s="82"/>
      <c r="AR3017" s="82"/>
      <c r="AS3017" s="82"/>
      <c r="AT3017" s="82"/>
      <c r="AU3017" s="82"/>
    </row>
    <row r="3018" spans="1:47" s="47" customFormat="1">
      <c r="A3018" s="76"/>
      <c r="O3018" s="82"/>
      <c r="P3018" s="82"/>
      <c r="Q3018" s="82"/>
      <c r="R3018" s="82"/>
      <c r="S3018" s="82"/>
      <c r="T3018" s="82"/>
      <c r="U3018" s="82"/>
      <c r="V3018" s="82"/>
      <c r="W3018" s="82"/>
      <c r="X3018" s="82"/>
      <c r="Y3018" s="82"/>
      <c r="Z3018" s="82"/>
      <c r="AA3018" s="82"/>
      <c r="AB3018" s="82"/>
      <c r="AC3018" s="82"/>
      <c r="AD3018" s="82"/>
      <c r="AE3018" s="82"/>
      <c r="AF3018" s="82"/>
      <c r="AG3018" s="82"/>
      <c r="AH3018" s="82"/>
      <c r="AI3018" s="82"/>
      <c r="AJ3018" s="82"/>
      <c r="AK3018" s="82"/>
      <c r="AL3018" s="82"/>
      <c r="AM3018" s="82"/>
      <c r="AN3018" s="82"/>
      <c r="AO3018" s="82"/>
      <c r="AP3018" s="82"/>
      <c r="AQ3018" s="82"/>
      <c r="AR3018" s="82"/>
      <c r="AS3018" s="82"/>
      <c r="AT3018" s="82"/>
      <c r="AU3018" s="82"/>
    </row>
    <row r="3019" spans="1:47" s="47" customFormat="1">
      <c r="A3019" s="76"/>
      <c r="O3019" s="82"/>
      <c r="P3019" s="82"/>
      <c r="Q3019" s="82"/>
      <c r="R3019" s="82"/>
      <c r="S3019" s="82"/>
      <c r="T3019" s="82"/>
      <c r="U3019" s="82"/>
      <c r="V3019" s="82"/>
      <c r="W3019" s="82"/>
      <c r="X3019" s="82"/>
      <c r="Y3019" s="82"/>
      <c r="Z3019" s="82"/>
      <c r="AA3019" s="82"/>
      <c r="AB3019" s="82"/>
      <c r="AC3019" s="82"/>
      <c r="AD3019" s="82"/>
      <c r="AE3019" s="82"/>
      <c r="AF3019" s="82"/>
      <c r="AG3019" s="82"/>
      <c r="AH3019" s="82"/>
      <c r="AI3019" s="82"/>
      <c r="AJ3019" s="82"/>
      <c r="AK3019" s="82"/>
      <c r="AL3019" s="82"/>
      <c r="AM3019" s="82"/>
      <c r="AN3019" s="82"/>
      <c r="AO3019" s="82"/>
      <c r="AP3019" s="82"/>
      <c r="AQ3019" s="82"/>
      <c r="AR3019" s="82"/>
      <c r="AS3019" s="82"/>
      <c r="AT3019" s="82"/>
      <c r="AU3019" s="82"/>
    </row>
    <row r="3020" spans="1:47" s="47" customFormat="1">
      <c r="A3020" s="76"/>
      <c r="O3020" s="82"/>
      <c r="P3020" s="82"/>
      <c r="Q3020" s="82"/>
      <c r="R3020" s="82"/>
      <c r="S3020" s="82"/>
      <c r="T3020" s="82"/>
      <c r="U3020" s="82"/>
      <c r="V3020" s="82"/>
      <c r="W3020" s="82"/>
      <c r="X3020" s="82"/>
      <c r="Y3020" s="82"/>
      <c r="Z3020" s="82"/>
      <c r="AA3020" s="82"/>
      <c r="AB3020" s="82"/>
      <c r="AC3020" s="82"/>
      <c r="AD3020" s="82"/>
      <c r="AE3020" s="82"/>
      <c r="AF3020" s="82"/>
      <c r="AG3020" s="82"/>
      <c r="AH3020" s="82"/>
      <c r="AI3020" s="82"/>
      <c r="AJ3020" s="82"/>
      <c r="AK3020" s="82"/>
      <c r="AL3020" s="82"/>
      <c r="AM3020" s="82"/>
      <c r="AN3020" s="82"/>
      <c r="AO3020" s="82"/>
      <c r="AP3020" s="82"/>
      <c r="AQ3020" s="82"/>
      <c r="AR3020" s="82"/>
      <c r="AS3020" s="82"/>
      <c r="AT3020" s="82"/>
      <c r="AU3020" s="82"/>
    </row>
    <row r="3021" spans="1:47" s="47" customFormat="1">
      <c r="A3021" s="76"/>
      <c r="O3021" s="82"/>
      <c r="P3021" s="82"/>
      <c r="Q3021" s="82"/>
      <c r="R3021" s="82"/>
      <c r="S3021" s="82"/>
      <c r="T3021" s="82"/>
      <c r="U3021" s="82"/>
      <c r="V3021" s="82"/>
      <c r="W3021" s="82"/>
      <c r="X3021" s="82"/>
      <c r="Y3021" s="82"/>
      <c r="Z3021" s="82"/>
      <c r="AA3021" s="82"/>
      <c r="AB3021" s="82"/>
      <c r="AC3021" s="82"/>
      <c r="AD3021" s="82"/>
      <c r="AE3021" s="82"/>
      <c r="AF3021" s="82"/>
      <c r="AG3021" s="82"/>
      <c r="AH3021" s="82"/>
      <c r="AI3021" s="82"/>
      <c r="AJ3021" s="82"/>
      <c r="AK3021" s="82"/>
      <c r="AL3021" s="82"/>
      <c r="AM3021" s="82"/>
      <c r="AN3021" s="82"/>
      <c r="AO3021" s="82"/>
      <c r="AP3021" s="82"/>
      <c r="AQ3021" s="82"/>
      <c r="AR3021" s="82"/>
      <c r="AS3021" s="82"/>
      <c r="AT3021" s="82"/>
      <c r="AU3021" s="82"/>
    </row>
    <row r="3022" spans="1:47" s="47" customFormat="1">
      <c r="A3022" s="76"/>
      <c r="O3022" s="82"/>
      <c r="P3022" s="82"/>
      <c r="Q3022" s="82"/>
      <c r="R3022" s="82"/>
      <c r="S3022" s="82"/>
      <c r="T3022" s="82"/>
      <c r="U3022" s="82"/>
      <c r="V3022" s="82"/>
      <c r="W3022" s="82"/>
      <c r="X3022" s="82"/>
      <c r="Y3022" s="82"/>
      <c r="Z3022" s="82"/>
      <c r="AA3022" s="82"/>
      <c r="AB3022" s="82"/>
      <c r="AC3022" s="82"/>
      <c r="AD3022" s="82"/>
      <c r="AE3022" s="82"/>
      <c r="AF3022" s="82"/>
      <c r="AG3022" s="82"/>
      <c r="AH3022" s="82"/>
      <c r="AI3022" s="82"/>
      <c r="AJ3022" s="82"/>
      <c r="AK3022" s="82"/>
      <c r="AL3022" s="82"/>
      <c r="AM3022" s="82"/>
      <c r="AN3022" s="82"/>
      <c r="AO3022" s="82"/>
      <c r="AP3022" s="82"/>
      <c r="AQ3022" s="82"/>
      <c r="AR3022" s="82"/>
      <c r="AS3022" s="82"/>
      <c r="AT3022" s="82"/>
      <c r="AU3022" s="82"/>
    </row>
    <row r="3023" spans="1:47" s="47" customFormat="1">
      <c r="A3023" s="76"/>
      <c r="O3023" s="82"/>
      <c r="P3023" s="82"/>
      <c r="Q3023" s="82"/>
      <c r="R3023" s="82"/>
      <c r="S3023" s="82"/>
      <c r="T3023" s="82"/>
      <c r="U3023" s="82"/>
      <c r="V3023" s="82"/>
      <c r="W3023" s="82"/>
      <c r="X3023" s="82"/>
      <c r="Y3023" s="82"/>
      <c r="Z3023" s="82"/>
      <c r="AA3023" s="82"/>
      <c r="AB3023" s="82"/>
      <c r="AC3023" s="82"/>
      <c r="AD3023" s="82"/>
      <c r="AE3023" s="82"/>
      <c r="AF3023" s="82"/>
      <c r="AG3023" s="82"/>
      <c r="AH3023" s="82"/>
      <c r="AI3023" s="82"/>
      <c r="AJ3023" s="82"/>
      <c r="AK3023" s="82"/>
      <c r="AL3023" s="82"/>
      <c r="AM3023" s="82"/>
      <c r="AN3023" s="82"/>
      <c r="AO3023" s="82"/>
      <c r="AP3023" s="82"/>
      <c r="AQ3023" s="82"/>
      <c r="AR3023" s="82"/>
      <c r="AS3023" s="82"/>
      <c r="AT3023" s="82"/>
      <c r="AU3023" s="82"/>
    </row>
    <row r="3024" spans="1:47" s="47" customFormat="1">
      <c r="A3024" s="76"/>
      <c r="O3024" s="82"/>
      <c r="P3024" s="82"/>
      <c r="Q3024" s="82"/>
      <c r="R3024" s="82"/>
      <c r="S3024" s="82"/>
      <c r="T3024" s="82"/>
      <c r="U3024" s="82"/>
      <c r="V3024" s="82"/>
      <c r="W3024" s="82"/>
      <c r="X3024" s="82"/>
      <c r="Y3024" s="82"/>
      <c r="Z3024" s="82"/>
      <c r="AA3024" s="82"/>
      <c r="AB3024" s="82"/>
      <c r="AC3024" s="82"/>
      <c r="AD3024" s="82"/>
      <c r="AE3024" s="82"/>
      <c r="AF3024" s="82"/>
      <c r="AG3024" s="82"/>
      <c r="AH3024" s="82"/>
      <c r="AI3024" s="82"/>
      <c r="AJ3024" s="82"/>
      <c r="AK3024" s="82"/>
      <c r="AL3024" s="82"/>
      <c r="AM3024" s="82"/>
      <c r="AN3024" s="82"/>
      <c r="AO3024" s="82"/>
      <c r="AP3024" s="82"/>
      <c r="AQ3024" s="82"/>
      <c r="AR3024" s="82"/>
      <c r="AS3024" s="82"/>
      <c r="AT3024" s="82"/>
      <c r="AU3024" s="82"/>
    </row>
    <row r="3025" spans="1:47" s="47" customFormat="1">
      <c r="A3025" s="76"/>
      <c r="O3025" s="82"/>
      <c r="P3025" s="82"/>
      <c r="Q3025" s="82"/>
      <c r="R3025" s="82"/>
      <c r="S3025" s="82"/>
      <c r="T3025" s="82"/>
      <c r="U3025" s="82"/>
      <c r="V3025" s="82"/>
      <c r="W3025" s="82"/>
      <c r="X3025" s="82"/>
      <c r="Y3025" s="82"/>
      <c r="Z3025" s="82"/>
      <c r="AA3025" s="82"/>
      <c r="AB3025" s="82"/>
      <c r="AC3025" s="82"/>
      <c r="AD3025" s="82"/>
      <c r="AE3025" s="82"/>
      <c r="AF3025" s="82"/>
      <c r="AG3025" s="82"/>
      <c r="AH3025" s="82"/>
      <c r="AI3025" s="82"/>
      <c r="AJ3025" s="82"/>
      <c r="AK3025" s="82"/>
      <c r="AL3025" s="82"/>
      <c r="AM3025" s="82"/>
      <c r="AN3025" s="82"/>
      <c r="AO3025" s="82"/>
      <c r="AP3025" s="82"/>
      <c r="AQ3025" s="82"/>
      <c r="AR3025" s="82"/>
      <c r="AS3025" s="82"/>
      <c r="AT3025" s="82"/>
      <c r="AU3025" s="82"/>
    </row>
    <row r="3026" spans="1:47" s="47" customFormat="1">
      <c r="A3026" s="76"/>
      <c r="O3026" s="82"/>
      <c r="P3026" s="82"/>
      <c r="Q3026" s="82"/>
      <c r="R3026" s="82"/>
      <c r="S3026" s="82"/>
      <c r="T3026" s="82"/>
      <c r="U3026" s="82"/>
      <c r="V3026" s="82"/>
      <c r="W3026" s="82"/>
      <c r="X3026" s="82"/>
      <c r="Y3026" s="82"/>
      <c r="Z3026" s="82"/>
      <c r="AA3026" s="82"/>
      <c r="AB3026" s="82"/>
      <c r="AC3026" s="82"/>
      <c r="AD3026" s="82"/>
      <c r="AE3026" s="82"/>
      <c r="AF3026" s="82"/>
      <c r="AG3026" s="82"/>
      <c r="AH3026" s="82"/>
      <c r="AI3026" s="82"/>
      <c r="AJ3026" s="82"/>
      <c r="AK3026" s="82"/>
      <c r="AL3026" s="82"/>
      <c r="AM3026" s="82"/>
      <c r="AN3026" s="82"/>
      <c r="AO3026" s="82"/>
      <c r="AP3026" s="82"/>
      <c r="AQ3026" s="82"/>
      <c r="AR3026" s="82"/>
      <c r="AS3026" s="82"/>
      <c r="AT3026" s="82"/>
      <c r="AU3026" s="82"/>
    </row>
    <row r="3027" spans="1:47" s="47" customFormat="1">
      <c r="A3027" s="76"/>
      <c r="O3027" s="82"/>
      <c r="P3027" s="82"/>
      <c r="Q3027" s="82"/>
      <c r="R3027" s="82"/>
      <c r="S3027" s="82"/>
      <c r="T3027" s="82"/>
      <c r="U3027" s="82"/>
      <c r="V3027" s="82"/>
      <c r="W3027" s="82"/>
      <c r="X3027" s="82"/>
      <c r="Y3027" s="82"/>
      <c r="Z3027" s="82"/>
      <c r="AA3027" s="82"/>
      <c r="AB3027" s="82"/>
      <c r="AC3027" s="82"/>
      <c r="AD3027" s="82"/>
      <c r="AE3027" s="82"/>
      <c r="AF3027" s="82"/>
      <c r="AG3027" s="82"/>
      <c r="AH3027" s="82"/>
      <c r="AI3027" s="82"/>
      <c r="AJ3027" s="82"/>
      <c r="AK3027" s="82"/>
      <c r="AL3027" s="82"/>
      <c r="AM3027" s="82"/>
      <c r="AN3027" s="82"/>
      <c r="AO3027" s="82"/>
      <c r="AP3027" s="82"/>
      <c r="AQ3027" s="82"/>
      <c r="AR3027" s="82"/>
      <c r="AS3027" s="82"/>
      <c r="AT3027" s="82"/>
      <c r="AU3027" s="82"/>
    </row>
    <row r="3028" spans="1:47" s="47" customFormat="1">
      <c r="A3028" s="76"/>
      <c r="O3028" s="82"/>
      <c r="P3028" s="82"/>
      <c r="Q3028" s="82"/>
      <c r="R3028" s="82"/>
      <c r="S3028" s="82"/>
      <c r="T3028" s="82"/>
      <c r="U3028" s="82"/>
      <c r="V3028" s="82"/>
      <c r="W3028" s="82"/>
      <c r="X3028" s="82"/>
      <c r="Y3028" s="82"/>
      <c r="Z3028" s="82"/>
      <c r="AA3028" s="82"/>
      <c r="AB3028" s="82"/>
      <c r="AC3028" s="82"/>
      <c r="AD3028" s="82"/>
      <c r="AE3028" s="82"/>
      <c r="AF3028" s="82"/>
      <c r="AG3028" s="82"/>
      <c r="AH3028" s="82"/>
      <c r="AI3028" s="82"/>
      <c r="AJ3028" s="82"/>
      <c r="AK3028" s="82"/>
      <c r="AL3028" s="82"/>
      <c r="AM3028" s="82"/>
      <c r="AN3028" s="82"/>
      <c r="AO3028" s="82"/>
      <c r="AP3028" s="82"/>
      <c r="AQ3028" s="82"/>
      <c r="AR3028" s="82"/>
      <c r="AS3028" s="82"/>
      <c r="AT3028" s="82"/>
      <c r="AU3028" s="82"/>
    </row>
    <row r="3029" spans="1:47" s="47" customFormat="1">
      <c r="A3029" s="76"/>
      <c r="O3029" s="82"/>
      <c r="P3029" s="82"/>
      <c r="Q3029" s="82"/>
      <c r="R3029" s="82"/>
      <c r="S3029" s="82"/>
      <c r="T3029" s="82"/>
      <c r="U3029" s="82"/>
      <c r="V3029" s="82"/>
      <c r="W3029" s="82"/>
      <c r="X3029" s="82"/>
      <c r="Y3029" s="82"/>
      <c r="Z3029" s="82"/>
      <c r="AA3029" s="82"/>
      <c r="AB3029" s="82"/>
      <c r="AC3029" s="82"/>
      <c r="AD3029" s="82"/>
      <c r="AE3029" s="82"/>
      <c r="AF3029" s="82"/>
      <c r="AG3029" s="82"/>
      <c r="AH3029" s="82"/>
      <c r="AI3029" s="82"/>
      <c r="AJ3029" s="82"/>
      <c r="AK3029" s="82"/>
      <c r="AL3029" s="82"/>
      <c r="AM3029" s="82"/>
      <c r="AN3029" s="82"/>
      <c r="AO3029" s="82"/>
      <c r="AP3029" s="82"/>
      <c r="AQ3029" s="82"/>
      <c r="AR3029" s="82"/>
      <c r="AS3029" s="82"/>
      <c r="AT3029" s="82"/>
      <c r="AU3029" s="82"/>
    </row>
    <row r="3030" spans="1:47" s="47" customFormat="1">
      <c r="A3030" s="76"/>
      <c r="O3030" s="82"/>
      <c r="P3030" s="82"/>
      <c r="Q3030" s="82"/>
      <c r="R3030" s="82"/>
      <c r="S3030" s="82"/>
      <c r="T3030" s="82"/>
      <c r="U3030" s="82"/>
      <c r="V3030" s="82"/>
      <c r="W3030" s="82"/>
      <c r="X3030" s="82"/>
      <c r="Y3030" s="82"/>
      <c r="Z3030" s="82"/>
      <c r="AA3030" s="82"/>
      <c r="AB3030" s="82"/>
      <c r="AC3030" s="82"/>
      <c r="AD3030" s="82"/>
      <c r="AE3030" s="82"/>
      <c r="AF3030" s="82"/>
      <c r="AG3030" s="82"/>
      <c r="AH3030" s="82"/>
      <c r="AI3030" s="82"/>
      <c r="AJ3030" s="82"/>
      <c r="AK3030" s="82"/>
      <c r="AL3030" s="82"/>
      <c r="AM3030" s="82"/>
      <c r="AN3030" s="82"/>
      <c r="AO3030" s="82"/>
      <c r="AP3030" s="82"/>
      <c r="AQ3030" s="82"/>
      <c r="AR3030" s="82"/>
      <c r="AS3030" s="82"/>
      <c r="AT3030" s="82"/>
      <c r="AU3030" s="82"/>
    </row>
    <row r="3031" spans="1:47" s="47" customFormat="1">
      <c r="A3031" s="76"/>
      <c r="O3031" s="82"/>
      <c r="P3031" s="82"/>
      <c r="Q3031" s="82"/>
      <c r="R3031" s="82"/>
      <c r="S3031" s="82"/>
      <c r="T3031" s="82"/>
      <c r="U3031" s="82"/>
      <c r="V3031" s="82"/>
      <c r="W3031" s="82"/>
      <c r="X3031" s="82"/>
      <c r="Y3031" s="82"/>
      <c r="Z3031" s="82"/>
      <c r="AA3031" s="82"/>
      <c r="AB3031" s="82"/>
      <c r="AC3031" s="82"/>
      <c r="AD3031" s="82"/>
      <c r="AE3031" s="82"/>
      <c r="AF3031" s="82"/>
      <c r="AG3031" s="82"/>
      <c r="AH3031" s="82"/>
      <c r="AI3031" s="82"/>
      <c r="AJ3031" s="82"/>
      <c r="AK3031" s="82"/>
      <c r="AL3031" s="82"/>
      <c r="AM3031" s="82"/>
      <c r="AN3031" s="82"/>
      <c r="AO3031" s="82"/>
      <c r="AP3031" s="82"/>
      <c r="AQ3031" s="82"/>
      <c r="AR3031" s="82"/>
      <c r="AS3031" s="82"/>
      <c r="AT3031" s="82"/>
      <c r="AU3031" s="82"/>
    </row>
    <row r="3032" spans="1:47" s="47" customFormat="1">
      <c r="A3032" s="76"/>
      <c r="O3032" s="82"/>
      <c r="P3032" s="82"/>
      <c r="Q3032" s="82"/>
      <c r="R3032" s="82"/>
      <c r="S3032" s="82"/>
      <c r="T3032" s="82"/>
      <c r="U3032" s="82"/>
      <c r="V3032" s="82"/>
      <c r="W3032" s="82"/>
      <c r="X3032" s="82"/>
      <c r="Y3032" s="82"/>
      <c r="Z3032" s="82"/>
      <c r="AA3032" s="82"/>
      <c r="AB3032" s="82"/>
      <c r="AC3032" s="82"/>
      <c r="AD3032" s="82"/>
      <c r="AE3032" s="82"/>
      <c r="AF3032" s="82"/>
      <c r="AG3032" s="82"/>
      <c r="AH3032" s="82"/>
      <c r="AI3032" s="82"/>
      <c r="AJ3032" s="82"/>
      <c r="AK3032" s="82"/>
      <c r="AL3032" s="82"/>
      <c r="AM3032" s="82"/>
      <c r="AN3032" s="82"/>
      <c r="AO3032" s="82"/>
      <c r="AP3032" s="82"/>
      <c r="AQ3032" s="82"/>
      <c r="AR3032" s="82"/>
      <c r="AS3032" s="82"/>
      <c r="AT3032" s="82"/>
      <c r="AU3032" s="82"/>
    </row>
    <row r="3033" spans="1:47" s="47" customFormat="1">
      <c r="A3033" s="76"/>
      <c r="O3033" s="82"/>
      <c r="P3033" s="82"/>
      <c r="Q3033" s="82"/>
      <c r="R3033" s="82"/>
      <c r="S3033" s="82"/>
      <c r="T3033" s="82"/>
      <c r="U3033" s="82"/>
      <c r="V3033" s="82"/>
      <c r="W3033" s="82"/>
      <c r="X3033" s="82"/>
      <c r="Y3033" s="82"/>
      <c r="Z3033" s="82"/>
      <c r="AA3033" s="82"/>
      <c r="AB3033" s="82"/>
      <c r="AC3033" s="82"/>
      <c r="AD3033" s="82"/>
      <c r="AE3033" s="82"/>
      <c r="AF3033" s="82"/>
      <c r="AG3033" s="82"/>
      <c r="AH3033" s="82"/>
      <c r="AI3033" s="82"/>
      <c r="AJ3033" s="82"/>
      <c r="AK3033" s="82"/>
      <c r="AL3033" s="82"/>
      <c r="AM3033" s="82"/>
      <c r="AN3033" s="82"/>
      <c r="AO3033" s="82"/>
      <c r="AP3033" s="82"/>
      <c r="AQ3033" s="82"/>
      <c r="AR3033" s="82"/>
      <c r="AS3033" s="82"/>
      <c r="AT3033" s="82"/>
      <c r="AU3033" s="82"/>
    </row>
    <row r="3034" spans="1:47" s="47" customFormat="1">
      <c r="A3034" s="76"/>
      <c r="O3034" s="82"/>
      <c r="P3034" s="82"/>
      <c r="Q3034" s="82"/>
      <c r="R3034" s="82"/>
      <c r="S3034" s="82"/>
      <c r="T3034" s="82"/>
      <c r="U3034" s="82"/>
      <c r="V3034" s="82"/>
      <c r="W3034" s="82"/>
      <c r="X3034" s="82"/>
      <c r="Y3034" s="82"/>
      <c r="Z3034" s="82"/>
      <c r="AA3034" s="82"/>
      <c r="AB3034" s="82"/>
      <c r="AC3034" s="82"/>
      <c r="AD3034" s="82"/>
      <c r="AE3034" s="82"/>
      <c r="AF3034" s="82"/>
      <c r="AG3034" s="82"/>
      <c r="AH3034" s="82"/>
      <c r="AI3034" s="82"/>
      <c r="AJ3034" s="82"/>
      <c r="AK3034" s="82"/>
      <c r="AL3034" s="82"/>
      <c r="AM3034" s="82"/>
      <c r="AN3034" s="82"/>
      <c r="AO3034" s="82"/>
      <c r="AP3034" s="82"/>
      <c r="AQ3034" s="82"/>
      <c r="AR3034" s="82"/>
      <c r="AS3034" s="82"/>
      <c r="AT3034" s="82"/>
      <c r="AU3034" s="82"/>
    </row>
    <row r="3035" spans="1:47" s="47" customFormat="1">
      <c r="A3035" s="76"/>
      <c r="O3035" s="82"/>
      <c r="P3035" s="82"/>
      <c r="Q3035" s="82"/>
      <c r="R3035" s="82"/>
      <c r="S3035" s="82"/>
      <c r="T3035" s="82"/>
      <c r="U3035" s="82"/>
      <c r="V3035" s="82"/>
      <c r="W3035" s="82"/>
      <c r="X3035" s="82"/>
      <c r="Y3035" s="82"/>
      <c r="Z3035" s="82"/>
      <c r="AA3035" s="82"/>
      <c r="AB3035" s="82"/>
      <c r="AC3035" s="82"/>
      <c r="AD3035" s="82"/>
      <c r="AE3035" s="82"/>
      <c r="AF3035" s="82"/>
      <c r="AG3035" s="82"/>
      <c r="AH3035" s="82"/>
      <c r="AI3035" s="82"/>
      <c r="AJ3035" s="82"/>
      <c r="AK3035" s="82"/>
      <c r="AL3035" s="82"/>
      <c r="AM3035" s="82"/>
      <c r="AN3035" s="82"/>
      <c r="AO3035" s="82"/>
      <c r="AP3035" s="82"/>
      <c r="AQ3035" s="82"/>
      <c r="AR3035" s="82"/>
      <c r="AS3035" s="82"/>
      <c r="AT3035" s="82"/>
      <c r="AU3035" s="82"/>
    </row>
    <row r="3036" spans="1:47" s="47" customFormat="1">
      <c r="A3036" s="76"/>
      <c r="O3036" s="82"/>
      <c r="P3036" s="82"/>
      <c r="Q3036" s="82"/>
      <c r="R3036" s="82"/>
      <c r="S3036" s="82"/>
      <c r="T3036" s="82"/>
      <c r="U3036" s="82"/>
      <c r="V3036" s="82"/>
      <c r="W3036" s="82"/>
      <c r="X3036" s="82"/>
      <c r="Y3036" s="82"/>
      <c r="Z3036" s="82"/>
      <c r="AA3036" s="82"/>
      <c r="AB3036" s="82"/>
      <c r="AC3036" s="82"/>
      <c r="AD3036" s="82"/>
      <c r="AE3036" s="82"/>
      <c r="AF3036" s="82"/>
      <c r="AG3036" s="82"/>
      <c r="AH3036" s="82"/>
      <c r="AI3036" s="82"/>
      <c r="AJ3036" s="82"/>
      <c r="AK3036" s="82"/>
      <c r="AL3036" s="82"/>
      <c r="AM3036" s="82"/>
      <c r="AN3036" s="82"/>
      <c r="AO3036" s="82"/>
      <c r="AP3036" s="82"/>
      <c r="AQ3036" s="82"/>
      <c r="AR3036" s="82"/>
      <c r="AS3036" s="82"/>
      <c r="AT3036" s="82"/>
      <c r="AU3036" s="82"/>
    </row>
    <row r="3037" spans="1:47" s="47" customFormat="1">
      <c r="A3037" s="76"/>
      <c r="O3037" s="82"/>
      <c r="P3037" s="82"/>
      <c r="Q3037" s="82"/>
      <c r="R3037" s="82"/>
      <c r="S3037" s="82"/>
      <c r="T3037" s="82"/>
      <c r="U3037" s="82"/>
      <c r="V3037" s="82"/>
      <c r="W3037" s="82"/>
      <c r="X3037" s="82"/>
      <c r="Y3037" s="82"/>
      <c r="Z3037" s="82"/>
      <c r="AA3037" s="82"/>
      <c r="AB3037" s="82"/>
      <c r="AC3037" s="82"/>
      <c r="AD3037" s="82"/>
      <c r="AE3037" s="82"/>
      <c r="AF3037" s="82"/>
      <c r="AG3037" s="82"/>
      <c r="AH3037" s="82"/>
      <c r="AI3037" s="82"/>
      <c r="AJ3037" s="82"/>
      <c r="AK3037" s="82"/>
      <c r="AL3037" s="82"/>
      <c r="AM3037" s="82"/>
      <c r="AN3037" s="82"/>
      <c r="AO3037" s="82"/>
      <c r="AP3037" s="82"/>
      <c r="AQ3037" s="82"/>
      <c r="AR3037" s="82"/>
      <c r="AS3037" s="82"/>
      <c r="AT3037" s="82"/>
      <c r="AU3037" s="82"/>
    </row>
    <row r="3038" spans="1:47" s="47" customFormat="1">
      <c r="A3038" s="76"/>
      <c r="O3038" s="82"/>
      <c r="P3038" s="82"/>
      <c r="Q3038" s="82"/>
      <c r="R3038" s="82"/>
      <c r="S3038" s="82"/>
      <c r="T3038" s="82"/>
      <c r="U3038" s="82"/>
      <c r="V3038" s="82"/>
      <c r="W3038" s="82"/>
      <c r="X3038" s="82"/>
      <c r="Y3038" s="82"/>
      <c r="Z3038" s="82"/>
      <c r="AA3038" s="82"/>
      <c r="AB3038" s="82"/>
      <c r="AC3038" s="82"/>
      <c r="AD3038" s="82"/>
      <c r="AE3038" s="82"/>
      <c r="AF3038" s="82"/>
      <c r="AG3038" s="82"/>
      <c r="AH3038" s="82"/>
      <c r="AI3038" s="82"/>
      <c r="AJ3038" s="82"/>
      <c r="AK3038" s="82"/>
      <c r="AL3038" s="82"/>
      <c r="AM3038" s="82"/>
      <c r="AN3038" s="82"/>
      <c r="AO3038" s="82"/>
      <c r="AP3038" s="82"/>
      <c r="AQ3038" s="82"/>
      <c r="AR3038" s="82"/>
      <c r="AS3038" s="82"/>
      <c r="AT3038" s="82"/>
      <c r="AU3038" s="82"/>
    </row>
    <row r="3039" spans="1:47" s="47" customFormat="1">
      <c r="A3039" s="76"/>
      <c r="O3039" s="82"/>
      <c r="P3039" s="82"/>
      <c r="Q3039" s="82"/>
      <c r="R3039" s="82"/>
      <c r="S3039" s="82"/>
      <c r="T3039" s="82"/>
      <c r="U3039" s="82"/>
      <c r="V3039" s="82"/>
      <c r="W3039" s="82"/>
      <c r="X3039" s="82"/>
      <c r="Y3039" s="82"/>
      <c r="Z3039" s="82"/>
      <c r="AA3039" s="82"/>
      <c r="AB3039" s="82"/>
      <c r="AC3039" s="82"/>
      <c r="AD3039" s="82"/>
      <c r="AE3039" s="82"/>
      <c r="AF3039" s="82"/>
      <c r="AG3039" s="82"/>
      <c r="AH3039" s="82"/>
      <c r="AI3039" s="82"/>
      <c r="AJ3039" s="82"/>
      <c r="AK3039" s="82"/>
      <c r="AL3039" s="82"/>
      <c r="AM3039" s="82"/>
      <c r="AN3039" s="82"/>
      <c r="AO3039" s="82"/>
      <c r="AP3039" s="82"/>
      <c r="AQ3039" s="82"/>
      <c r="AR3039" s="82"/>
      <c r="AS3039" s="82"/>
      <c r="AT3039" s="82"/>
      <c r="AU3039" s="82"/>
    </row>
    <row r="3040" spans="1:47" s="47" customFormat="1">
      <c r="A3040" s="76"/>
      <c r="O3040" s="82"/>
      <c r="P3040" s="82"/>
      <c r="Q3040" s="82"/>
      <c r="R3040" s="82"/>
      <c r="S3040" s="82"/>
      <c r="T3040" s="82"/>
      <c r="U3040" s="82"/>
      <c r="V3040" s="82"/>
      <c r="W3040" s="82"/>
      <c r="X3040" s="82"/>
      <c r="Y3040" s="82"/>
      <c r="Z3040" s="82"/>
      <c r="AA3040" s="82"/>
      <c r="AB3040" s="82"/>
      <c r="AC3040" s="82"/>
      <c r="AD3040" s="82"/>
      <c r="AE3040" s="82"/>
      <c r="AF3040" s="82"/>
      <c r="AG3040" s="82"/>
      <c r="AH3040" s="82"/>
      <c r="AI3040" s="82"/>
      <c r="AJ3040" s="82"/>
      <c r="AK3040" s="82"/>
      <c r="AL3040" s="82"/>
      <c r="AM3040" s="82"/>
      <c r="AN3040" s="82"/>
      <c r="AO3040" s="82"/>
      <c r="AP3040" s="82"/>
      <c r="AQ3040" s="82"/>
      <c r="AR3040" s="82"/>
      <c r="AS3040" s="82"/>
      <c r="AT3040" s="82"/>
      <c r="AU3040" s="82"/>
    </row>
    <row r="3041" spans="1:47" s="47" customFormat="1">
      <c r="A3041" s="76"/>
      <c r="O3041" s="82"/>
      <c r="P3041" s="82"/>
      <c r="Q3041" s="82"/>
      <c r="R3041" s="82"/>
      <c r="S3041" s="82"/>
      <c r="T3041" s="82"/>
      <c r="U3041" s="82"/>
      <c r="V3041" s="82"/>
      <c r="W3041" s="82"/>
      <c r="X3041" s="82"/>
      <c r="Y3041" s="82"/>
      <c r="Z3041" s="82"/>
      <c r="AA3041" s="82"/>
      <c r="AB3041" s="82"/>
      <c r="AC3041" s="82"/>
      <c r="AD3041" s="82"/>
      <c r="AE3041" s="82"/>
      <c r="AF3041" s="82"/>
      <c r="AG3041" s="82"/>
      <c r="AH3041" s="82"/>
      <c r="AI3041" s="82"/>
      <c r="AJ3041" s="82"/>
      <c r="AK3041" s="82"/>
      <c r="AL3041" s="82"/>
      <c r="AM3041" s="82"/>
      <c r="AN3041" s="82"/>
      <c r="AO3041" s="82"/>
      <c r="AP3041" s="82"/>
      <c r="AQ3041" s="82"/>
      <c r="AR3041" s="82"/>
      <c r="AS3041" s="82"/>
      <c r="AT3041" s="82"/>
      <c r="AU3041" s="82"/>
    </row>
    <row r="3042" spans="1:47" s="47" customFormat="1">
      <c r="A3042" s="76"/>
      <c r="O3042" s="82"/>
      <c r="P3042" s="82"/>
      <c r="Q3042" s="82"/>
      <c r="R3042" s="82"/>
      <c r="S3042" s="82"/>
      <c r="T3042" s="82"/>
      <c r="U3042" s="82"/>
      <c r="V3042" s="82"/>
      <c r="W3042" s="82"/>
      <c r="X3042" s="82"/>
      <c r="Y3042" s="82"/>
      <c r="Z3042" s="82"/>
      <c r="AA3042" s="82"/>
      <c r="AB3042" s="82"/>
      <c r="AC3042" s="82"/>
      <c r="AD3042" s="82"/>
      <c r="AE3042" s="82"/>
      <c r="AF3042" s="82"/>
      <c r="AG3042" s="82"/>
      <c r="AH3042" s="82"/>
      <c r="AI3042" s="82"/>
      <c r="AJ3042" s="82"/>
      <c r="AK3042" s="82"/>
      <c r="AL3042" s="82"/>
      <c r="AM3042" s="82"/>
      <c r="AN3042" s="82"/>
      <c r="AO3042" s="82"/>
      <c r="AP3042" s="82"/>
      <c r="AQ3042" s="82"/>
      <c r="AR3042" s="82"/>
      <c r="AS3042" s="82"/>
      <c r="AT3042" s="82"/>
      <c r="AU3042" s="82"/>
    </row>
  </sheetData>
  <sheetProtection algorithmName="SHA-512" hashValue="rN185IDbGHTmv9lhwKCOZ+RCcT58Cxigp034Pm5UuMGC/Ub64M8VKJenC3KMw6H4nmhDVHW08AhD972YPAvaoQ==" saltValue="4+Bmoz6m92RGkO0kWcxhbQ==" spinCount="100000" sheet="1" selectLockedCells="1"/>
  <mergeCells count="56">
    <mergeCell ref="B26:G26"/>
    <mergeCell ref="B39:G39"/>
    <mergeCell ref="B28:G28"/>
    <mergeCell ref="B36:G36"/>
    <mergeCell ref="B30:G30"/>
    <mergeCell ref="B31:G31"/>
    <mergeCell ref="B32:G32"/>
    <mergeCell ref="B33:G33"/>
    <mergeCell ref="B34:G34"/>
    <mergeCell ref="B27:G27"/>
    <mergeCell ref="B35:G35"/>
    <mergeCell ref="J42:K42"/>
    <mergeCell ref="P45:R45"/>
    <mergeCell ref="J26:K26"/>
    <mergeCell ref="J28:K28"/>
    <mergeCell ref="J29:K29"/>
    <mergeCell ref="J37:K37"/>
    <mergeCell ref="J36:K36"/>
    <mergeCell ref="J30:K30"/>
    <mergeCell ref="J31:K31"/>
    <mergeCell ref="J32:K32"/>
    <mergeCell ref="J33:K33"/>
    <mergeCell ref="J34:K34"/>
    <mergeCell ref="J27:K27"/>
    <mergeCell ref="J35:K35"/>
    <mergeCell ref="B49:J49"/>
    <mergeCell ref="B48:H48"/>
    <mergeCell ref="B47:N47"/>
    <mergeCell ref="B45:N45"/>
    <mergeCell ref="B44:N44"/>
    <mergeCell ref="O24:T24"/>
    <mergeCell ref="J24:K24"/>
    <mergeCell ref="B40:G40"/>
    <mergeCell ref="B41:G41"/>
    <mergeCell ref="B42:G42"/>
    <mergeCell ref="B25:G25"/>
    <mergeCell ref="J25:K25"/>
    <mergeCell ref="J38:K38"/>
    <mergeCell ref="J39:K39"/>
    <mergeCell ref="B24:G24"/>
    <mergeCell ref="B38:G38"/>
    <mergeCell ref="B37:G37"/>
    <mergeCell ref="B29:G29"/>
    <mergeCell ref="O38:T38"/>
    <mergeCell ref="J40:K40"/>
    <mergeCell ref="J41:K41"/>
    <mergeCell ref="L23:N23"/>
    <mergeCell ref="B23:K23"/>
    <mergeCell ref="C21:N21"/>
    <mergeCell ref="B19:N19"/>
    <mergeCell ref="B17:N17"/>
    <mergeCell ref="O15:V15"/>
    <mergeCell ref="B15:N15"/>
    <mergeCell ref="B9:N9"/>
    <mergeCell ref="C5:N5"/>
    <mergeCell ref="B3:N3"/>
  </mergeCells>
  <phoneticPr fontId="0" type="noConversion"/>
  <dataValidations count="1">
    <dataValidation type="list" showInputMessage="1" showErrorMessage="1" sqref="H20" xr:uid="{00000000-0002-0000-0400-000000000000}">
      <formula1>"Select One, Yes, No"</formula1>
    </dataValidation>
  </dataValidations>
  <printOptions horizontalCentered="1"/>
  <pageMargins left="0.25" right="0.25" top="0.25" bottom="0.5" header="0.3" footer="0.3"/>
  <pageSetup scale="77" firstPageNumber="4" orientation="portrait" r:id="rId1"/>
  <headerFooter>
    <oddHeader xml:space="preserve">&amp;R
</oddHeader>
    <oddFooter>&amp;L&amp;"Arial,Regular"HOME - HTF&amp;C&amp;"Arial,Regular"Page 5 of 30&amp;R&amp;"Arial,Regular"2023</oddFooter>
  </headerFooter>
  <ignoredErrors>
    <ignoredError sqref="A19:A20 A1" numberStoredAsText="1"/>
  </ignoredErrors>
  <extLst>
    <ext xmlns:x14="http://schemas.microsoft.com/office/spreadsheetml/2009/9/main" uri="{CCE6A557-97BC-4b89-ADB6-D9C93CAAB3DF}">
      <x14:dataValidations xmlns:xm="http://schemas.microsoft.com/office/excel/2006/main" count="2">
        <x14:dataValidation type="list" showInputMessage="1" showErrorMessage="1" xr:uid="{4B184E32-3F36-4721-913F-9BD9BE607F1B}">
          <x14:formula1>
            <xm:f>'DO NOT DELETE - DROP DOWN LIST'!$H$3:$H$5</xm:f>
          </x14:formula1>
          <xm:sqref>I25:I42</xm:sqref>
        </x14:dataValidation>
        <x14:dataValidation type="list" showInputMessage="1" showErrorMessage="1" xr:uid="{B267F6F7-A34C-40CF-A7FA-7833561399C7}">
          <x14:formula1>
            <xm:f>'DO NOT DELETE - DROP DOWN LIST'!$C$3:$C$5</xm:f>
          </x14:formula1>
          <xm:sqref>L25:N42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fitToPage="1"/>
  </sheetPr>
  <dimension ref="A1:AU230"/>
  <sheetViews>
    <sheetView showGridLines="0" showRowColHeaders="0" showRuler="0" zoomScaleNormal="100" workbookViewId="0">
      <selection activeCell="I5" sqref="I5:J5"/>
    </sheetView>
  </sheetViews>
  <sheetFormatPr defaultColWidth="10.7109375" defaultRowHeight="12.75"/>
  <cols>
    <col min="1" max="1" width="3.140625" style="24" customWidth="1"/>
    <col min="2" max="4" width="2.7109375" style="14" customWidth="1"/>
    <col min="5" max="6" width="6.7109375" style="14" customWidth="1"/>
    <col min="7" max="7" width="5.28515625" style="14" customWidth="1"/>
    <col min="8" max="8" width="6.7109375" style="14" customWidth="1"/>
    <col min="9" max="9" width="4.5703125" style="14" customWidth="1"/>
    <col min="10" max="10" width="6.7109375" style="14" customWidth="1"/>
    <col min="11" max="11" width="7" style="14" customWidth="1"/>
    <col min="12" max="12" width="6.7109375" style="14" customWidth="1"/>
    <col min="13" max="13" width="2" style="14" customWidth="1"/>
    <col min="14" max="14" width="9.5703125" style="14" customWidth="1"/>
    <col min="15" max="15" width="7.7109375" style="14" customWidth="1"/>
    <col min="16" max="16" width="17" style="14" customWidth="1"/>
    <col min="17" max="47" width="10.7109375" style="47"/>
    <col min="48" max="16384" width="10.7109375" style="14"/>
  </cols>
  <sheetData>
    <row r="1" spans="1:47" ht="15" customHeight="1">
      <c r="A1" s="255" t="s">
        <v>111</v>
      </c>
      <c r="B1" s="690" t="s">
        <v>380</v>
      </c>
      <c r="C1" s="690"/>
      <c r="D1" s="690"/>
      <c r="E1" s="690"/>
      <c r="F1" s="690"/>
      <c r="G1" s="690"/>
      <c r="H1" s="690"/>
      <c r="I1" s="690"/>
      <c r="J1" s="690"/>
      <c r="K1" s="690"/>
      <c r="L1" s="690"/>
      <c r="M1" s="690"/>
      <c r="N1" s="690"/>
      <c r="O1" s="690"/>
      <c r="P1" s="690"/>
    </row>
    <row r="2" spans="1:47" ht="7.15" customHeight="1">
      <c r="A2" s="255"/>
      <c r="B2" s="2"/>
      <c r="C2" s="2"/>
      <c r="D2" s="2"/>
      <c r="E2" s="228"/>
      <c r="F2" s="29"/>
      <c r="G2" s="29"/>
      <c r="H2" s="29"/>
      <c r="I2" s="29"/>
      <c r="J2" s="29"/>
      <c r="K2" s="29"/>
      <c r="L2" s="29"/>
      <c r="M2" s="29"/>
      <c r="N2" s="29"/>
      <c r="O2" s="29"/>
      <c r="P2" s="29"/>
    </row>
    <row r="3" spans="1:47" ht="56.45" customHeight="1">
      <c r="A3" s="255"/>
      <c r="B3" s="626" t="s">
        <v>609</v>
      </c>
      <c r="C3" s="626"/>
      <c r="D3" s="626"/>
      <c r="E3" s="626"/>
      <c r="F3" s="626"/>
      <c r="G3" s="626"/>
      <c r="H3" s="626"/>
      <c r="I3" s="626"/>
      <c r="J3" s="626"/>
      <c r="K3" s="626"/>
      <c r="L3" s="626"/>
      <c r="M3" s="626"/>
      <c r="N3" s="626"/>
      <c r="O3" s="626"/>
      <c r="P3" s="626"/>
    </row>
    <row r="4" spans="1:47" ht="6.6" customHeight="1" thickBot="1">
      <c r="A4" s="255"/>
      <c r="B4" s="2"/>
      <c r="C4" s="2"/>
      <c r="D4" s="2"/>
      <c r="E4" s="228"/>
      <c r="F4" s="29"/>
      <c r="G4" s="29"/>
      <c r="H4" s="29"/>
      <c r="I4" s="29"/>
      <c r="J4" s="29"/>
      <c r="K4" s="29"/>
      <c r="L4" s="29"/>
      <c r="M4" s="29"/>
      <c r="N4" s="29"/>
      <c r="O4" s="29"/>
      <c r="P4" s="29"/>
    </row>
    <row r="5" spans="1:47" ht="15" customHeight="1" thickBot="1">
      <c r="A5" s="50"/>
      <c r="B5" s="446" t="s">
        <v>1</v>
      </c>
      <c r="C5" s="2" t="s">
        <v>267</v>
      </c>
      <c r="D5" s="2"/>
      <c r="E5" s="2"/>
      <c r="F5" s="2"/>
      <c r="G5" s="2"/>
      <c r="H5" s="2"/>
      <c r="I5" s="691" t="s">
        <v>437</v>
      </c>
      <c r="J5" s="692"/>
      <c r="K5" s="17"/>
      <c r="L5" s="47"/>
      <c r="M5" s="47"/>
      <c r="N5" s="47"/>
      <c r="O5" s="47"/>
      <c r="P5" s="47"/>
    </row>
    <row r="6" spans="1:47" ht="7.15" customHeight="1">
      <c r="A6" s="255"/>
      <c r="B6" s="47"/>
      <c r="C6" s="2"/>
      <c r="D6" s="2"/>
      <c r="E6" s="228"/>
      <c r="F6" s="29"/>
      <c r="G6" s="29"/>
      <c r="H6" s="29"/>
      <c r="I6" s="29"/>
      <c r="J6" s="29"/>
      <c r="K6" s="29"/>
      <c r="L6" s="29"/>
      <c r="M6" s="29"/>
      <c r="N6" s="29"/>
      <c r="O6" s="29"/>
      <c r="P6" s="29"/>
    </row>
    <row r="7" spans="1:47" ht="15" customHeight="1">
      <c r="A7" s="255"/>
      <c r="B7" s="446" t="s">
        <v>2</v>
      </c>
      <c r="C7" s="694" t="s">
        <v>478</v>
      </c>
      <c r="D7" s="694"/>
      <c r="E7" s="694"/>
      <c r="F7" s="694"/>
      <c r="G7" s="694"/>
      <c r="H7" s="694"/>
      <c r="I7" s="694"/>
      <c r="J7" s="695"/>
      <c r="K7" s="695"/>
      <c r="L7" s="695"/>
      <c r="M7" s="693" t="s">
        <v>268</v>
      </c>
      <c r="N7" s="693"/>
      <c r="O7" s="695"/>
      <c r="P7" s="695"/>
    </row>
    <row r="8" spans="1:47" ht="7.15" customHeight="1">
      <c r="A8" s="255"/>
      <c r="B8" s="47"/>
      <c r="C8" s="48"/>
      <c r="D8" s="48"/>
      <c r="E8" s="290"/>
      <c r="F8" s="291"/>
      <c r="G8" s="291"/>
      <c r="H8" s="291"/>
      <c r="I8" s="291"/>
      <c r="J8" s="229"/>
      <c r="K8" s="29"/>
      <c r="L8" s="29"/>
      <c r="M8" s="29"/>
      <c r="N8" s="29"/>
      <c r="O8" s="28"/>
      <c r="P8" s="29"/>
    </row>
    <row r="9" spans="1:47" ht="15" customHeight="1">
      <c r="A9" s="255"/>
      <c r="B9" s="446" t="s">
        <v>3</v>
      </c>
      <c r="C9" s="694" t="s">
        <v>479</v>
      </c>
      <c r="D9" s="694"/>
      <c r="E9" s="694"/>
      <c r="F9" s="694"/>
      <c r="G9" s="694"/>
      <c r="H9" s="694"/>
      <c r="I9" s="694"/>
      <c r="J9" s="695"/>
      <c r="K9" s="695"/>
      <c r="L9" s="695"/>
      <c r="M9" s="693" t="s">
        <v>269</v>
      </c>
      <c r="N9" s="693"/>
      <c r="O9" s="695"/>
      <c r="P9" s="695"/>
    </row>
    <row r="10" spans="1:47" ht="6.6" customHeight="1">
      <c r="A10" s="255"/>
      <c r="B10" s="446"/>
      <c r="C10" s="48"/>
      <c r="D10" s="48"/>
      <c r="E10" s="48"/>
      <c r="F10" s="48"/>
      <c r="G10" s="48"/>
      <c r="H10" s="48"/>
      <c r="I10" s="48"/>
      <c r="J10" s="48"/>
      <c r="K10" s="48"/>
      <c r="L10" s="48"/>
      <c r="M10" s="51"/>
      <c r="N10" s="51"/>
      <c r="O10" s="48"/>
      <c r="P10" s="48"/>
    </row>
    <row r="11" spans="1:47" ht="42" customHeight="1">
      <c r="A11" s="255"/>
      <c r="B11" s="257" t="s">
        <v>21</v>
      </c>
      <c r="C11" s="689" t="s">
        <v>656</v>
      </c>
      <c r="D11" s="689"/>
      <c r="E11" s="689"/>
      <c r="F11" s="689"/>
      <c r="G11" s="689"/>
      <c r="H11" s="689"/>
      <c r="I11" s="689"/>
      <c r="J11" s="689"/>
      <c r="K11" s="689"/>
      <c r="L11" s="689"/>
      <c r="M11" s="689"/>
      <c r="N11" s="689"/>
      <c r="O11" s="689"/>
      <c r="P11" s="689"/>
    </row>
    <row r="12" spans="1:47" ht="7.15" customHeight="1">
      <c r="A12" s="255"/>
      <c r="B12" s="2"/>
      <c r="C12" s="2"/>
      <c r="D12" s="2"/>
      <c r="E12" s="228"/>
      <c r="F12" s="29"/>
      <c r="G12" s="29"/>
      <c r="H12" s="29"/>
      <c r="I12" s="29"/>
      <c r="J12" s="29"/>
      <c r="K12" s="29"/>
      <c r="L12" s="29"/>
      <c r="M12" s="29"/>
      <c r="N12" s="29"/>
      <c r="O12" s="29"/>
      <c r="P12" s="47"/>
    </row>
    <row r="13" spans="1:47" ht="9.75" customHeight="1">
      <c r="A13" s="76"/>
      <c r="B13" s="281"/>
      <c r="C13" s="281"/>
      <c r="D13" s="281"/>
      <c r="E13" s="281"/>
      <c r="F13" s="281"/>
      <c r="G13" s="281"/>
      <c r="H13" s="281"/>
      <c r="I13" s="281"/>
      <c r="J13" s="281"/>
      <c r="K13" s="281"/>
      <c r="L13" s="281"/>
      <c r="M13" s="281"/>
      <c r="N13" s="281"/>
      <c r="O13" s="281"/>
      <c r="P13" s="281"/>
    </row>
    <row r="14" spans="1:47" s="33" customFormat="1" ht="25.9" customHeight="1">
      <c r="A14" s="288" t="s">
        <v>116</v>
      </c>
      <c r="B14" s="620" t="s">
        <v>639</v>
      </c>
      <c r="C14" s="620"/>
      <c r="D14" s="620"/>
      <c r="E14" s="620"/>
      <c r="F14" s="620"/>
      <c r="G14" s="620"/>
      <c r="H14" s="620"/>
      <c r="I14" s="620"/>
      <c r="J14" s="620"/>
      <c r="K14" s="620"/>
      <c r="L14" s="620"/>
      <c r="M14" s="620"/>
      <c r="N14" s="620"/>
      <c r="O14" s="620"/>
      <c r="P14" s="620"/>
      <c r="Q14" s="96"/>
      <c r="R14" s="96"/>
      <c r="S14" s="96"/>
      <c r="T14" s="96"/>
      <c r="U14" s="96"/>
      <c r="V14" s="96"/>
      <c r="W14" s="96"/>
      <c r="X14" s="96"/>
      <c r="Y14" s="96"/>
      <c r="Z14" s="96"/>
      <c r="AA14" s="96"/>
      <c r="AB14" s="96"/>
      <c r="AC14" s="96"/>
      <c r="AD14" s="96"/>
      <c r="AE14" s="96"/>
      <c r="AF14" s="96"/>
      <c r="AG14" s="96"/>
      <c r="AH14" s="96"/>
      <c r="AI14" s="96"/>
      <c r="AJ14" s="96"/>
      <c r="AK14" s="96"/>
      <c r="AL14" s="96"/>
      <c r="AM14" s="96"/>
      <c r="AN14" s="96"/>
      <c r="AO14" s="96"/>
      <c r="AP14" s="96"/>
      <c r="AQ14" s="96"/>
      <c r="AR14" s="96"/>
      <c r="AS14" s="96"/>
      <c r="AT14" s="96"/>
      <c r="AU14" s="96"/>
    </row>
    <row r="15" spans="1:47" ht="7.15" customHeight="1">
      <c r="A15" s="255"/>
      <c r="B15" s="2"/>
      <c r="C15" s="2"/>
      <c r="D15" s="2"/>
      <c r="E15" s="47"/>
      <c r="F15" s="47"/>
      <c r="G15" s="47"/>
      <c r="H15" s="47"/>
      <c r="I15" s="47"/>
      <c r="J15" s="2"/>
      <c r="K15" s="47"/>
      <c r="L15" s="47"/>
      <c r="M15" s="47"/>
      <c r="N15" s="47"/>
      <c r="O15" s="47"/>
      <c r="P15" s="47"/>
    </row>
    <row r="16" spans="1:47" ht="41.25" customHeight="1">
      <c r="A16" s="248"/>
      <c r="B16" s="626" t="s">
        <v>670</v>
      </c>
      <c r="C16" s="626"/>
      <c r="D16" s="626"/>
      <c r="E16" s="626"/>
      <c r="F16" s="626"/>
      <c r="G16" s="626"/>
      <c r="H16" s="626"/>
      <c r="I16" s="626"/>
      <c r="J16" s="626"/>
      <c r="K16" s="626"/>
      <c r="L16" s="626"/>
      <c r="M16" s="626"/>
      <c r="N16" s="626"/>
      <c r="O16" s="626"/>
      <c r="P16" s="626"/>
    </row>
    <row r="17" spans="1:47" ht="7.15" customHeight="1">
      <c r="A17" s="255"/>
      <c r="B17" s="2"/>
      <c r="C17" s="2"/>
      <c r="D17" s="2"/>
      <c r="E17" s="47"/>
      <c r="F17" s="47"/>
      <c r="G17" s="47"/>
      <c r="H17" s="47"/>
      <c r="I17" s="47"/>
      <c r="J17" s="2"/>
      <c r="K17" s="47"/>
      <c r="L17" s="47"/>
      <c r="M17" s="47"/>
      <c r="N17" s="47"/>
      <c r="O17" s="47"/>
      <c r="P17" s="47"/>
    </row>
    <row r="18" spans="1:47" s="33" customFormat="1" ht="15.4" customHeight="1">
      <c r="A18" s="288" t="s">
        <v>405</v>
      </c>
      <c r="B18" s="93" t="s">
        <v>381</v>
      </c>
      <c r="C18" s="93"/>
      <c r="D18" s="93"/>
      <c r="E18" s="93"/>
      <c r="F18" s="93"/>
      <c r="G18" s="93"/>
      <c r="H18" s="93"/>
      <c r="I18" s="93"/>
      <c r="J18" s="93"/>
      <c r="K18" s="688"/>
      <c r="L18" s="688"/>
      <c r="M18" s="688"/>
      <c r="N18" s="688"/>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row>
    <row r="19" spans="1:47" ht="7.15" customHeight="1">
      <c r="A19" s="255"/>
      <c r="B19" s="2"/>
      <c r="C19" s="2"/>
      <c r="D19" s="2"/>
      <c r="E19" s="47"/>
      <c r="F19" s="47"/>
      <c r="G19" s="47"/>
      <c r="H19" s="47"/>
      <c r="I19" s="47"/>
      <c r="J19" s="2"/>
      <c r="K19" s="47"/>
      <c r="L19" s="47"/>
      <c r="M19" s="47"/>
      <c r="N19" s="47"/>
      <c r="O19" s="47"/>
      <c r="P19" s="47"/>
    </row>
    <row r="20" spans="1:47" ht="75" customHeight="1">
      <c r="A20" s="76"/>
      <c r="B20" s="686" t="s">
        <v>766</v>
      </c>
      <c r="C20" s="686"/>
      <c r="D20" s="686"/>
      <c r="E20" s="686"/>
      <c r="F20" s="686"/>
      <c r="G20" s="686"/>
      <c r="H20" s="686"/>
      <c r="I20" s="686"/>
      <c r="J20" s="686"/>
      <c r="K20" s="686"/>
      <c r="L20" s="686"/>
      <c r="M20" s="686"/>
      <c r="N20" s="686"/>
      <c r="O20" s="686"/>
      <c r="P20" s="686"/>
    </row>
    <row r="21" spans="1:47" ht="30" customHeight="1">
      <c r="A21" s="76"/>
      <c r="B21" s="687" t="s">
        <v>767</v>
      </c>
      <c r="C21" s="687"/>
      <c r="D21" s="687"/>
      <c r="E21" s="687"/>
      <c r="F21" s="687"/>
      <c r="G21" s="687"/>
      <c r="H21" s="687"/>
      <c r="I21" s="687"/>
      <c r="J21" s="687"/>
      <c r="K21" s="687"/>
      <c r="L21" s="687"/>
      <c r="M21" s="687"/>
      <c r="N21" s="687"/>
      <c r="O21" s="687"/>
      <c r="P21" s="687"/>
    </row>
    <row r="22" spans="1:47" ht="54.75" customHeight="1">
      <c r="A22" s="76"/>
      <c r="B22" s="686" t="s">
        <v>769</v>
      </c>
      <c r="C22" s="686"/>
      <c r="D22" s="686"/>
      <c r="E22" s="686"/>
      <c r="F22" s="686"/>
      <c r="G22" s="686"/>
      <c r="H22" s="686"/>
      <c r="I22" s="686"/>
      <c r="J22" s="686"/>
      <c r="K22" s="686"/>
      <c r="L22" s="686"/>
      <c r="M22" s="686"/>
      <c r="N22" s="686"/>
      <c r="O22" s="686"/>
      <c r="P22" s="686"/>
    </row>
    <row r="23" spans="1:47" ht="30" customHeight="1">
      <c r="A23" s="76"/>
      <c r="B23" s="686" t="s">
        <v>768</v>
      </c>
      <c r="C23" s="686"/>
      <c r="D23" s="686"/>
      <c r="E23" s="686"/>
      <c r="F23" s="686"/>
      <c r="G23" s="686"/>
      <c r="H23" s="686"/>
      <c r="I23" s="686"/>
      <c r="J23" s="686"/>
      <c r="K23" s="686"/>
      <c r="L23" s="686"/>
      <c r="M23" s="686"/>
      <c r="N23" s="686"/>
      <c r="O23" s="686"/>
      <c r="P23" s="686"/>
    </row>
    <row r="24" spans="1:47">
      <c r="A24" s="76"/>
      <c r="B24" s="47"/>
      <c r="C24" s="47"/>
      <c r="D24" s="47"/>
      <c r="E24" s="47"/>
      <c r="F24" s="47"/>
      <c r="G24" s="47"/>
      <c r="H24" s="47"/>
      <c r="I24" s="47"/>
      <c r="J24" s="47"/>
      <c r="K24" s="47"/>
      <c r="L24" s="47"/>
      <c r="M24" s="47"/>
      <c r="N24" s="47"/>
      <c r="O24" s="47"/>
      <c r="P24" s="47"/>
    </row>
    <row r="25" spans="1:47">
      <c r="A25" s="76"/>
      <c r="B25" s="47"/>
      <c r="C25" s="47"/>
      <c r="D25" s="47"/>
      <c r="E25" s="47"/>
      <c r="F25" s="47"/>
      <c r="G25" s="47"/>
      <c r="H25" s="47"/>
      <c r="I25" s="47"/>
      <c r="J25" s="47"/>
      <c r="K25" s="47"/>
      <c r="L25" s="47"/>
      <c r="M25" s="47"/>
      <c r="N25" s="47"/>
      <c r="O25" s="47"/>
      <c r="P25" s="47"/>
    </row>
    <row r="26" spans="1:47">
      <c r="A26" s="76"/>
      <c r="B26" s="47"/>
      <c r="C26" s="47"/>
      <c r="D26" s="47"/>
      <c r="E26" s="47"/>
      <c r="F26" s="47"/>
      <c r="G26" s="47"/>
      <c r="H26" s="47"/>
      <c r="I26" s="47"/>
      <c r="J26" s="47"/>
      <c r="K26" s="47"/>
      <c r="L26" s="47"/>
      <c r="M26" s="47"/>
      <c r="N26" s="47"/>
      <c r="O26" s="47"/>
      <c r="P26" s="47"/>
    </row>
    <row r="27" spans="1:47">
      <c r="A27" s="76"/>
      <c r="B27" s="47"/>
      <c r="C27" s="47"/>
      <c r="D27" s="47"/>
      <c r="E27" s="47"/>
      <c r="F27" s="47"/>
      <c r="G27" s="47"/>
      <c r="H27" s="47"/>
      <c r="I27" s="47"/>
      <c r="J27" s="47"/>
      <c r="K27" s="47"/>
      <c r="L27" s="47"/>
      <c r="M27" s="47"/>
      <c r="N27" s="47"/>
      <c r="O27" s="47"/>
      <c r="P27" s="47"/>
    </row>
    <row r="28" spans="1:47">
      <c r="A28" s="76"/>
      <c r="B28" s="47"/>
      <c r="C28" s="47"/>
      <c r="D28" s="47"/>
      <c r="E28" s="47"/>
      <c r="F28" s="47"/>
      <c r="G28" s="47"/>
      <c r="H28" s="47"/>
      <c r="I28" s="47"/>
      <c r="J28" s="47"/>
      <c r="K28" s="47"/>
      <c r="L28" s="47"/>
      <c r="M28" s="47"/>
      <c r="N28" s="47"/>
      <c r="O28" s="47"/>
      <c r="P28" s="47"/>
    </row>
    <row r="29" spans="1:47">
      <c r="A29" s="76"/>
      <c r="B29" s="47"/>
      <c r="C29" s="47"/>
      <c r="D29" s="47"/>
      <c r="E29" s="47"/>
      <c r="F29" s="47"/>
      <c r="G29" s="47"/>
      <c r="H29" s="47"/>
      <c r="I29" s="47"/>
      <c r="J29" s="47"/>
      <c r="K29" s="47"/>
      <c r="L29" s="47"/>
      <c r="M29" s="47"/>
      <c r="N29" s="47"/>
      <c r="O29" s="47"/>
      <c r="P29" s="47"/>
    </row>
    <row r="30" spans="1:47">
      <c r="A30" s="76"/>
      <c r="B30" s="47"/>
      <c r="C30" s="47"/>
      <c r="D30" s="47"/>
      <c r="E30" s="47"/>
      <c r="F30" s="47"/>
      <c r="G30" s="47"/>
      <c r="H30" s="47"/>
      <c r="I30" s="47"/>
      <c r="J30" s="47"/>
      <c r="K30" s="47"/>
      <c r="L30" s="47"/>
      <c r="M30" s="47"/>
      <c r="N30" s="47"/>
      <c r="O30" s="47"/>
      <c r="P30" s="47"/>
    </row>
    <row r="31" spans="1:47">
      <c r="A31" s="76"/>
      <c r="B31" s="47"/>
      <c r="C31" s="47"/>
      <c r="D31" s="47"/>
      <c r="E31" s="47"/>
      <c r="F31" s="47"/>
      <c r="G31" s="47"/>
      <c r="H31" s="47"/>
      <c r="I31" s="47"/>
      <c r="J31" s="47"/>
      <c r="K31" s="47"/>
      <c r="L31" s="47"/>
      <c r="M31" s="47"/>
      <c r="N31" s="47"/>
      <c r="O31" s="47"/>
      <c r="P31" s="47"/>
    </row>
    <row r="32" spans="1:47">
      <c r="A32" s="76"/>
      <c r="B32" s="47"/>
      <c r="C32" s="47"/>
      <c r="D32" s="47"/>
      <c r="E32" s="47"/>
      <c r="F32" s="47"/>
      <c r="G32" s="47"/>
      <c r="H32" s="47"/>
      <c r="I32" s="47"/>
      <c r="J32" s="47"/>
      <c r="K32" s="47"/>
      <c r="L32" s="47"/>
      <c r="M32" s="47"/>
      <c r="N32" s="47"/>
      <c r="O32" s="47"/>
      <c r="P32" s="47"/>
    </row>
    <row r="33" spans="1:16">
      <c r="A33" s="76"/>
      <c r="B33" s="47"/>
      <c r="C33" s="47"/>
      <c r="D33" s="47"/>
      <c r="E33" s="47"/>
      <c r="F33" s="47"/>
      <c r="G33" s="47"/>
      <c r="H33" s="47"/>
      <c r="I33" s="47"/>
      <c r="J33" s="47"/>
      <c r="K33" s="47"/>
      <c r="L33" s="47"/>
      <c r="M33" s="47"/>
      <c r="N33" s="47"/>
      <c r="O33" s="47"/>
      <c r="P33" s="47"/>
    </row>
    <row r="34" spans="1:16">
      <c r="A34" s="76"/>
      <c r="B34" s="47"/>
      <c r="C34" s="47"/>
      <c r="D34" s="47"/>
      <c r="E34" s="47"/>
      <c r="F34" s="47"/>
      <c r="G34" s="47"/>
      <c r="H34" s="47"/>
      <c r="I34" s="47"/>
      <c r="J34" s="47"/>
      <c r="K34" s="47"/>
      <c r="L34" s="47"/>
      <c r="M34" s="47"/>
      <c r="N34" s="47"/>
      <c r="O34" s="47"/>
      <c r="P34" s="47"/>
    </row>
    <row r="35" spans="1:16">
      <c r="A35" s="76"/>
      <c r="B35" s="47"/>
      <c r="C35" s="47"/>
      <c r="D35" s="47"/>
      <c r="E35" s="47"/>
      <c r="F35" s="47"/>
      <c r="G35" s="47"/>
      <c r="H35" s="47"/>
      <c r="I35" s="47"/>
      <c r="J35" s="47"/>
      <c r="K35" s="47"/>
      <c r="L35" s="47"/>
      <c r="M35" s="47"/>
      <c r="N35" s="47"/>
      <c r="O35" s="47"/>
      <c r="P35" s="47"/>
    </row>
    <row r="36" spans="1:16">
      <c r="A36" s="76"/>
      <c r="B36" s="47"/>
      <c r="C36" s="47"/>
      <c r="D36" s="47"/>
      <c r="E36" s="47"/>
      <c r="F36" s="47"/>
      <c r="G36" s="47"/>
      <c r="H36" s="47"/>
      <c r="I36" s="47"/>
      <c r="J36" s="47"/>
      <c r="K36" s="47"/>
      <c r="L36" s="47"/>
      <c r="M36" s="47"/>
      <c r="N36" s="47"/>
      <c r="O36" s="47"/>
      <c r="P36" s="47"/>
    </row>
    <row r="37" spans="1:16">
      <c r="A37" s="76"/>
      <c r="B37" s="47"/>
      <c r="C37" s="47"/>
      <c r="D37" s="47"/>
      <c r="E37" s="47"/>
      <c r="F37" s="47"/>
      <c r="G37" s="47"/>
      <c r="H37" s="47"/>
      <c r="I37" s="47"/>
      <c r="J37" s="47"/>
      <c r="K37" s="47"/>
      <c r="L37" s="47"/>
      <c r="M37" s="47"/>
      <c r="N37" s="47"/>
      <c r="O37" s="47"/>
      <c r="P37" s="47"/>
    </row>
    <row r="38" spans="1:16">
      <c r="A38" s="76"/>
      <c r="B38" s="47"/>
      <c r="C38" s="47"/>
      <c r="D38" s="47"/>
      <c r="E38" s="47"/>
      <c r="F38" s="47"/>
      <c r="G38" s="47"/>
      <c r="H38" s="47"/>
      <c r="I38" s="47"/>
      <c r="J38" s="47"/>
      <c r="K38" s="47"/>
      <c r="L38" s="47"/>
      <c r="M38" s="47"/>
      <c r="N38" s="47"/>
      <c r="O38" s="47"/>
      <c r="P38" s="47"/>
    </row>
    <row r="39" spans="1:16">
      <c r="A39" s="76"/>
      <c r="B39" s="47"/>
      <c r="C39" s="47"/>
      <c r="D39" s="47"/>
      <c r="E39" s="47"/>
      <c r="F39" s="47"/>
      <c r="G39" s="47"/>
      <c r="H39" s="47"/>
      <c r="I39" s="47"/>
      <c r="J39" s="47"/>
      <c r="K39" s="47"/>
      <c r="L39" s="47"/>
      <c r="M39" s="47"/>
      <c r="N39" s="47"/>
      <c r="O39" s="47"/>
      <c r="P39" s="47"/>
    </row>
    <row r="40" spans="1:16">
      <c r="A40" s="76"/>
      <c r="B40" s="47"/>
      <c r="C40" s="47"/>
      <c r="D40" s="47"/>
      <c r="E40" s="47"/>
      <c r="F40" s="47"/>
      <c r="G40" s="47"/>
      <c r="H40" s="47"/>
      <c r="I40" s="47"/>
      <c r="J40" s="47"/>
      <c r="K40" s="47"/>
      <c r="L40" s="47"/>
      <c r="M40" s="47"/>
      <c r="N40" s="47"/>
      <c r="O40" s="47"/>
      <c r="P40" s="47"/>
    </row>
    <row r="41" spans="1:16">
      <c r="A41" s="76"/>
      <c r="B41" s="47"/>
      <c r="C41" s="47"/>
      <c r="D41" s="47"/>
      <c r="E41" s="47"/>
      <c r="F41" s="47"/>
      <c r="G41" s="47"/>
      <c r="H41" s="47"/>
      <c r="I41" s="47"/>
      <c r="J41" s="47"/>
      <c r="K41" s="47"/>
      <c r="L41" s="47"/>
      <c r="M41" s="47"/>
      <c r="N41" s="47"/>
      <c r="O41" s="47"/>
      <c r="P41" s="47"/>
    </row>
    <row r="42" spans="1:16">
      <c r="A42" s="76"/>
      <c r="B42" s="47"/>
      <c r="C42" s="47"/>
      <c r="D42" s="47"/>
      <c r="E42" s="47"/>
      <c r="F42" s="47"/>
      <c r="G42" s="47"/>
      <c r="H42" s="47"/>
      <c r="I42" s="47"/>
      <c r="J42" s="47"/>
      <c r="K42" s="47"/>
      <c r="L42" s="47"/>
      <c r="M42" s="47"/>
      <c r="N42" s="47"/>
      <c r="O42" s="47"/>
      <c r="P42" s="47"/>
    </row>
    <row r="43" spans="1:16">
      <c r="A43" s="76"/>
      <c r="B43" s="47"/>
      <c r="C43" s="47"/>
      <c r="D43" s="47"/>
      <c r="E43" s="47"/>
      <c r="F43" s="47"/>
      <c r="G43" s="47"/>
      <c r="H43" s="47"/>
      <c r="I43" s="47"/>
      <c r="J43" s="47"/>
      <c r="K43" s="47"/>
      <c r="L43" s="47"/>
      <c r="M43" s="47"/>
      <c r="N43" s="47"/>
      <c r="O43" s="47"/>
      <c r="P43" s="47"/>
    </row>
    <row r="44" spans="1:16">
      <c r="A44" s="76"/>
      <c r="B44" s="47"/>
      <c r="C44" s="47"/>
      <c r="D44" s="47"/>
      <c r="E44" s="47"/>
      <c r="F44" s="47"/>
      <c r="G44" s="47"/>
      <c r="H44" s="47"/>
      <c r="I44" s="47"/>
      <c r="J44" s="47"/>
      <c r="K44" s="47"/>
      <c r="L44" s="47"/>
      <c r="M44" s="47"/>
      <c r="N44" s="47"/>
      <c r="O44" s="47"/>
      <c r="P44" s="47"/>
    </row>
    <row r="45" spans="1:16">
      <c r="A45" s="76"/>
      <c r="B45" s="47"/>
      <c r="C45" s="47"/>
      <c r="D45" s="47"/>
      <c r="E45" s="47"/>
      <c r="F45" s="47"/>
      <c r="G45" s="47"/>
      <c r="H45" s="47"/>
      <c r="I45" s="47"/>
      <c r="J45" s="47"/>
      <c r="K45" s="47"/>
      <c r="L45" s="47"/>
      <c r="M45" s="47"/>
      <c r="N45" s="47"/>
      <c r="O45" s="47"/>
      <c r="P45" s="47"/>
    </row>
    <row r="46" spans="1:16">
      <c r="A46" s="76"/>
      <c r="B46" s="47"/>
      <c r="C46" s="47"/>
      <c r="D46" s="47"/>
      <c r="E46" s="47"/>
      <c r="F46" s="47"/>
      <c r="G46" s="47"/>
      <c r="H46" s="47"/>
      <c r="I46" s="47"/>
      <c r="J46" s="47"/>
      <c r="K46" s="47"/>
      <c r="L46" s="47"/>
      <c r="M46" s="47"/>
      <c r="N46" s="47"/>
      <c r="O46" s="47"/>
      <c r="P46" s="47"/>
    </row>
    <row r="47" spans="1:16">
      <c r="A47" s="76"/>
      <c r="B47" s="47"/>
      <c r="C47" s="47"/>
      <c r="D47" s="47"/>
      <c r="E47" s="47"/>
      <c r="F47" s="47"/>
      <c r="G47" s="47"/>
      <c r="H47" s="47"/>
      <c r="I47" s="47"/>
      <c r="J47" s="47"/>
      <c r="K47" s="47"/>
      <c r="L47" s="47"/>
      <c r="M47" s="47"/>
      <c r="N47" s="47"/>
      <c r="O47" s="47"/>
      <c r="P47" s="47"/>
    </row>
    <row r="48" spans="1:16">
      <c r="A48" s="76"/>
      <c r="B48" s="47"/>
      <c r="C48" s="47"/>
      <c r="D48" s="47"/>
      <c r="E48" s="47"/>
      <c r="F48" s="47"/>
      <c r="G48" s="47"/>
      <c r="H48" s="47"/>
      <c r="I48" s="47"/>
      <c r="J48" s="47"/>
      <c r="K48" s="47"/>
      <c r="L48" s="47"/>
      <c r="M48" s="47"/>
      <c r="N48" s="47"/>
      <c r="O48" s="47"/>
      <c r="P48" s="47"/>
    </row>
    <row r="49" spans="1:16">
      <c r="A49" s="76"/>
      <c r="B49" s="47"/>
      <c r="C49" s="47"/>
      <c r="D49" s="47"/>
      <c r="E49" s="47"/>
      <c r="F49" s="47"/>
      <c r="G49" s="47"/>
      <c r="H49" s="47"/>
      <c r="I49" s="47"/>
      <c r="J49" s="47"/>
      <c r="K49" s="47"/>
      <c r="L49" s="47"/>
      <c r="M49" s="47"/>
      <c r="N49" s="47"/>
      <c r="O49" s="47"/>
      <c r="P49" s="47"/>
    </row>
    <row r="50" spans="1:16">
      <c r="A50" s="76"/>
      <c r="B50" s="47"/>
      <c r="C50" s="47"/>
      <c r="D50" s="47"/>
      <c r="E50" s="47"/>
      <c r="F50" s="47"/>
      <c r="G50" s="47"/>
      <c r="H50" s="47"/>
      <c r="I50" s="47"/>
      <c r="J50" s="47"/>
      <c r="K50" s="47"/>
      <c r="L50" s="47"/>
      <c r="M50" s="47"/>
      <c r="N50" s="47"/>
      <c r="O50" s="47"/>
      <c r="P50" s="47"/>
    </row>
    <row r="51" spans="1:16">
      <c r="A51" s="76"/>
      <c r="B51" s="47"/>
      <c r="C51" s="47"/>
      <c r="D51" s="47"/>
      <c r="E51" s="47"/>
      <c r="F51" s="47"/>
      <c r="G51" s="47"/>
      <c r="H51" s="47"/>
      <c r="I51" s="47"/>
      <c r="J51" s="47"/>
      <c r="K51" s="47"/>
      <c r="L51" s="47"/>
      <c r="M51" s="47"/>
      <c r="N51" s="47"/>
      <c r="O51" s="47"/>
      <c r="P51" s="47"/>
    </row>
    <row r="52" spans="1:16">
      <c r="A52" s="76"/>
      <c r="B52" s="47"/>
      <c r="C52" s="47"/>
      <c r="D52" s="47"/>
      <c r="E52" s="47"/>
      <c r="F52" s="47"/>
      <c r="G52" s="47"/>
      <c r="H52" s="47"/>
      <c r="I52" s="47"/>
      <c r="J52" s="47"/>
      <c r="K52" s="47"/>
      <c r="L52" s="47"/>
      <c r="M52" s="47"/>
      <c r="N52" s="47"/>
      <c r="O52" s="47"/>
      <c r="P52" s="47"/>
    </row>
    <row r="53" spans="1:16">
      <c r="A53" s="76"/>
      <c r="B53" s="47"/>
      <c r="C53" s="47"/>
      <c r="D53" s="47"/>
      <c r="E53" s="47"/>
      <c r="F53" s="47"/>
      <c r="G53" s="47"/>
      <c r="H53" s="47"/>
      <c r="I53" s="47"/>
      <c r="J53" s="47"/>
      <c r="K53" s="47"/>
      <c r="L53" s="47"/>
      <c r="M53" s="47"/>
      <c r="N53" s="47"/>
      <c r="O53" s="47"/>
      <c r="P53" s="47"/>
    </row>
    <row r="54" spans="1:16">
      <c r="A54" s="76"/>
      <c r="B54" s="47"/>
      <c r="C54" s="47"/>
      <c r="D54" s="47"/>
      <c r="E54" s="47"/>
      <c r="F54" s="47"/>
      <c r="G54" s="47"/>
      <c r="H54" s="47"/>
      <c r="I54" s="47"/>
      <c r="J54" s="47"/>
      <c r="K54" s="47"/>
      <c r="L54" s="47"/>
      <c r="M54" s="47"/>
      <c r="N54" s="47"/>
      <c r="O54" s="47"/>
      <c r="P54" s="47"/>
    </row>
    <row r="55" spans="1:16">
      <c r="A55" s="76"/>
      <c r="B55" s="47"/>
      <c r="C55" s="47"/>
      <c r="D55" s="47"/>
      <c r="E55" s="47"/>
      <c r="F55" s="47"/>
      <c r="G55" s="47"/>
      <c r="H55" s="47"/>
      <c r="I55" s="47"/>
      <c r="J55" s="47"/>
      <c r="K55" s="47"/>
      <c r="L55" s="47"/>
      <c r="M55" s="47"/>
      <c r="N55" s="47"/>
      <c r="O55" s="47"/>
      <c r="P55" s="47"/>
    </row>
    <row r="56" spans="1:16">
      <c r="A56" s="76"/>
      <c r="B56" s="47"/>
      <c r="C56" s="47"/>
      <c r="D56" s="47"/>
      <c r="E56" s="47"/>
      <c r="F56" s="47"/>
      <c r="G56" s="47"/>
      <c r="H56" s="47"/>
      <c r="I56" s="47"/>
      <c r="J56" s="47"/>
      <c r="K56" s="47"/>
      <c r="L56" s="47"/>
      <c r="M56" s="47"/>
      <c r="N56" s="47"/>
      <c r="O56" s="47"/>
      <c r="P56" s="47"/>
    </row>
    <row r="57" spans="1:16">
      <c r="A57" s="76"/>
      <c r="B57" s="47"/>
      <c r="C57" s="47"/>
      <c r="D57" s="47"/>
      <c r="E57" s="47"/>
      <c r="F57" s="47"/>
      <c r="G57" s="47"/>
      <c r="H57" s="47"/>
      <c r="I57" s="47"/>
      <c r="J57" s="47"/>
      <c r="K57" s="47"/>
      <c r="L57" s="47"/>
      <c r="M57" s="47"/>
      <c r="N57" s="47"/>
      <c r="O57" s="47"/>
      <c r="P57" s="47"/>
    </row>
    <row r="58" spans="1:16">
      <c r="A58" s="76"/>
      <c r="B58" s="47"/>
      <c r="C58" s="47"/>
      <c r="D58" s="47"/>
      <c r="E58" s="47"/>
      <c r="F58" s="47"/>
      <c r="G58" s="47"/>
      <c r="H58" s="47"/>
      <c r="I58" s="47"/>
      <c r="J58" s="47"/>
      <c r="K58" s="47"/>
      <c r="L58" s="47"/>
      <c r="M58" s="47"/>
      <c r="N58" s="47"/>
      <c r="O58" s="47"/>
      <c r="P58" s="47"/>
    </row>
    <row r="59" spans="1:16">
      <c r="A59" s="76"/>
      <c r="B59" s="47"/>
      <c r="C59" s="47"/>
      <c r="D59" s="47"/>
      <c r="E59" s="47"/>
      <c r="F59" s="47"/>
      <c r="G59" s="47"/>
      <c r="H59" s="47"/>
      <c r="I59" s="47"/>
      <c r="J59" s="47"/>
      <c r="K59" s="47"/>
      <c r="L59" s="47"/>
      <c r="M59" s="47"/>
      <c r="N59" s="47"/>
      <c r="O59" s="47"/>
      <c r="P59" s="47"/>
    </row>
    <row r="60" spans="1:16">
      <c r="A60" s="76"/>
      <c r="B60" s="47"/>
      <c r="C60" s="47"/>
      <c r="D60" s="47"/>
      <c r="E60" s="47"/>
      <c r="F60" s="47"/>
      <c r="G60" s="47"/>
      <c r="H60" s="47"/>
      <c r="I60" s="47"/>
      <c r="J60" s="47"/>
      <c r="K60" s="47"/>
      <c r="L60" s="47"/>
      <c r="M60" s="47"/>
      <c r="N60" s="47"/>
      <c r="O60" s="47"/>
      <c r="P60" s="47"/>
    </row>
    <row r="61" spans="1:16">
      <c r="A61" s="76"/>
      <c r="B61" s="47"/>
      <c r="C61" s="47"/>
      <c r="D61" s="47"/>
      <c r="E61" s="47"/>
      <c r="F61" s="47"/>
      <c r="G61" s="47"/>
      <c r="H61" s="47"/>
      <c r="I61" s="47"/>
      <c r="J61" s="47"/>
      <c r="K61" s="47"/>
      <c r="L61" s="47"/>
      <c r="M61" s="47"/>
      <c r="N61" s="47"/>
      <c r="O61" s="47"/>
      <c r="P61" s="47"/>
    </row>
    <row r="62" spans="1:16">
      <c r="A62" s="76"/>
      <c r="B62" s="47"/>
      <c r="C62" s="47"/>
      <c r="D62" s="47"/>
      <c r="E62" s="47"/>
      <c r="F62" s="47"/>
      <c r="G62" s="47"/>
      <c r="H62" s="47"/>
      <c r="I62" s="47"/>
      <c r="J62" s="47"/>
      <c r="K62" s="47"/>
      <c r="L62" s="47"/>
      <c r="M62" s="47"/>
      <c r="N62" s="47"/>
      <c r="O62" s="47"/>
      <c r="P62" s="47"/>
    </row>
    <row r="63" spans="1:16">
      <c r="A63" s="76"/>
      <c r="B63" s="47"/>
      <c r="C63" s="47"/>
      <c r="D63" s="47"/>
      <c r="E63" s="47"/>
      <c r="F63" s="47"/>
      <c r="G63" s="47"/>
      <c r="H63" s="47"/>
      <c r="I63" s="47"/>
      <c r="J63" s="47"/>
      <c r="K63" s="47"/>
      <c r="L63" s="47"/>
      <c r="M63" s="47"/>
      <c r="N63" s="47"/>
      <c r="O63" s="47"/>
      <c r="P63" s="47"/>
    </row>
    <row r="64" spans="1:16">
      <c r="A64" s="76"/>
      <c r="B64" s="47"/>
      <c r="C64" s="47"/>
      <c r="D64" s="47"/>
      <c r="E64" s="47"/>
      <c r="F64" s="47"/>
      <c r="G64" s="47"/>
      <c r="H64" s="47"/>
      <c r="I64" s="47"/>
      <c r="J64" s="47"/>
      <c r="K64" s="47"/>
      <c r="L64" s="47"/>
      <c r="M64" s="47"/>
      <c r="N64" s="47"/>
      <c r="O64" s="47"/>
      <c r="P64" s="47"/>
    </row>
    <row r="65" spans="1:16">
      <c r="A65" s="76"/>
      <c r="B65" s="47"/>
      <c r="C65" s="47"/>
      <c r="D65" s="47"/>
      <c r="E65" s="47"/>
      <c r="F65" s="47"/>
      <c r="G65" s="47"/>
      <c r="H65" s="47"/>
      <c r="I65" s="47"/>
      <c r="J65" s="47"/>
      <c r="K65" s="47"/>
      <c r="L65" s="47"/>
      <c r="M65" s="47"/>
      <c r="N65" s="47"/>
      <c r="O65" s="47"/>
      <c r="P65" s="47"/>
    </row>
    <row r="66" spans="1:16">
      <c r="A66" s="76"/>
      <c r="B66" s="47"/>
      <c r="C66" s="47"/>
      <c r="D66" s="47"/>
      <c r="E66" s="47"/>
      <c r="F66" s="47"/>
      <c r="G66" s="47"/>
      <c r="H66" s="47"/>
      <c r="I66" s="47"/>
      <c r="J66" s="47"/>
      <c r="K66" s="47"/>
      <c r="L66" s="47"/>
      <c r="M66" s="47"/>
      <c r="N66" s="47"/>
      <c r="O66" s="47"/>
      <c r="P66" s="47"/>
    </row>
    <row r="67" spans="1:16">
      <c r="A67" s="76"/>
      <c r="B67" s="47"/>
      <c r="C67" s="47"/>
      <c r="D67" s="47"/>
      <c r="E67" s="47"/>
      <c r="F67" s="47"/>
      <c r="G67" s="47"/>
      <c r="H67" s="47"/>
      <c r="I67" s="47"/>
      <c r="J67" s="47"/>
      <c r="K67" s="47"/>
      <c r="L67" s="47"/>
      <c r="M67" s="47"/>
      <c r="N67" s="47"/>
      <c r="O67" s="47"/>
      <c r="P67" s="47"/>
    </row>
    <row r="68" spans="1:16">
      <c r="A68" s="76"/>
      <c r="B68" s="47"/>
      <c r="C68" s="47"/>
      <c r="D68" s="47"/>
      <c r="E68" s="47"/>
      <c r="F68" s="47"/>
      <c r="G68" s="47"/>
      <c r="H68" s="47"/>
      <c r="I68" s="47"/>
      <c r="J68" s="47"/>
      <c r="K68" s="47"/>
      <c r="L68" s="47"/>
      <c r="M68" s="47"/>
      <c r="N68" s="47"/>
      <c r="O68" s="47"/>
      <c r="P68" s="47"/>
    </row>
    <row r="69" spans="1:16">
      <c r="A69" s="76"/>
      <c r="B69" s="47"/>
      <c r="C69" s="47"/>
      <c r="D69" s="47"/>
      <c r="E69" s="47"/>
      <c r="F69" s="47"/>
      <c r="G69" s="47"/>
      <c r="H69" s="47"/>
      <c r="I69" s="47"/>
      <c r="J69" s="47"/>
      <c r="K69" s="47"/>
      <c r="L69" s="47"/>
      <c r="M69" s="47"/>
      <c r="N69" s="47"/>
      <c r="O69" s="47"/>
      <c r="P69" s="47"/>
    </row>
    <row r="70" spans="1:16">
      <c r="A70" s="76"/>
      <c r="B70" s="47"/>
      <c r="C70" s="47"/>
      <c r="D70" s="47"/>
      <c r="E70" s="47"/>
      <c r="F70" s="47"/>
      <c r="G70" s="47"/>
      <c r="H70" s="47"/>
      <c r="I70" s="47"/>
      <c r="J70" s="47"/>
      <c r="K70" s="47"/>
      <c r="L70" s="47"/>
      <c r="M70" s="47"/>
      <c r="N70" s="47"/>
      <c r="O70" s="47"/>
      <c r="P70" s="47"/>
    </row>
    <row r="71" spans="1:16">
      <c r="A71" s="76"/>
      <c r="B71" s="47"/>
      <c r="C71" s="47"/>
      <c r="D71" s="47"/>
      <c r="E71" s="47"/>
      <c r="F71" s="47"/>
      <c r="G71" s="47"/>
      <c r="H71" s="47"/>
      <c r="I71" s="47"/>
      <c r="J71" s="47"/>
      <c r="K71" s="47"/>
      <c r="L71" s="47"/>
      <c r="M71" s="47"/>
      <c r="N71" s="47"/>
      <c r="O71" s="47"/>
      <c r="P71" s="47"/>
    </row>
    <row r="72" spans="1:16">
      <c r="A72" s="76"/>
      <c r="B72" s="47"/>
      <c r="C72" s="47"/>
      <c r="D72" s="47"/>
      <c r="E72" s="47"/>
      <c r="F72" s="47"/>
      <c r="G72" s="47"/>
      <c r="H72" s="47"/>
      <c r="I72" s="47"/>
      <c r="J72" s="47"/>
      <c r="K72" s="47"/>
      <c r="L72" s="47"/>
      <c r="M72" s="47"/>
      <c r="N72" s="47"/>
      <c r="O72" s="47"/>
      <c r="P72" s="47"/>
    </row>
    <row r="73" spans="1:16">
      <c r="A73" s="76"/>
      <c r="B73" s="47"/>
      <c r="C73" s="47"/>
      <c r="D73" s="47"/>
      <c r="E73" s="47"/>
      <c r="F73" s="47"/>
      <c r="G73" s="47"/>
      <c r="H73" s="47"/>
      <c r="I73" s="47"/>
      <c r="J73" s="47"/>
      <c r="K73" s="47"/>
      <c r="L73" s="47"/>
      <c r="M73" s="47"/>
      <c r="N73" s="47"/>
      <c r="O73" s="47"/>
      <c r="P73" s="47"/>
    </row>
    <row r="74" spans="1:16">
      <c r="A74" s="76"/>
      <c r="B74" s="47"/>
      <c r="C74" s="47"/>
      <c r="D74" s="47"/>
      <c r="E74" s="47"/>
      <c r="F74" s="47"/>
      <c r="G74" s="47"/>
      <c r="H74" s="47"/>
      <c r="I74" s="47"/>
      <c r="J74" s="47"/>
      <c r="K74" s="47"/>
      <c r="L74" s="47"/>
      <c r="M74" s="47"/>
      <c r="N74" s="47"/>
      <c r="O74" s="47"/>
      <c r="P74" s="47"/>
    </row>
    <row r="75" spans="1:16">
      <c r="A75" s="76"/>
      <c r="B75" s="47"/>
      <c r="C75" s="47"/>
      <c r="D75" s="47"/>
      <c r="E75" s="47"/>
      <c r="F75" s="47"/>
      <c r="G75" s="47"/>
      <c r="H75" s="47"/>
      <c r="I75" s="47"/>
      <c r="J75" s="47"/>
      <c r="K75" s="47"/>
      <c r="L75" s="47"/>
      <c r="M75" s="47"/>
      <c r="N75" s="47"/>
      <c r="O75" s="47"/>
      <c r="P75" s="47"/>
    </row>
    <row r="76" spans="1:16">
      <c r="A76" s="76"/>
      <c r="B76" s="47"/>
      <c r="C76" s="47"/>
      <c r="D76" s="47"/>
      <c r="E76" s="47"/>
      <c r="F76" s="47"/>
      <c r="G76" s="47"/>
      <c r="H76" s="47"/>
      <c r="I76" s="47"/>
      <c r="J76" s="47"/>
      <c r="K76" s="47"/>
      <c r="L76" s="47"/>
      <c r="M76" s="47"/>
      <c r="N76" s="47"/>
      <c r="O76" s="47"/>
      <c r="P76" s="47"/>
    </row>
    <row r="77" spans="1:16">
      <c r="A77" s="76"/>
      <c r="B77" s="47"/>
      <c r="C77" s="47"/>
      <c r="D77" s="47"/>
      <c r="E77" s="47"/>
      <c r="F77" s="47"/>
      <c r="G77" s="47"/>
      <c r="H77" s="47"/>
      <c r="I77" s="47"/>
      <c r="J77" s="47"/>
      <c r="K77" s="47"/>
      <c r="L77" s="47"/>
      <c r="M77" s="47"/>
      <c r="N77" s="47"/>
      <c r="O77" s="47"/>
      <c r="P77" s="47"/>
    </row>
    <row r="78" spans="1:16">
      <c r="A78" s="76"/>
      <c r="B78" s="47"/>
      <c r="C78" s="47"/>
      <c r="D78" s="47"/>
      <c r="E78" s="47"/>
      <c r="F78" s="47"/>
      <c r="G78" s="47"/>
      <c r="H78" s="47"/>
      <c r="I78" s="47"/>
      <c r="J78" s="47"/>
      <c r="K78" s="47"/>
      <c r="L78" s="47"/>
      <c r="M78" s="47"/>
      <c r="N78" s="47"/>
      <c r="O78" s="47"/>
      <c r="P78" s="47"/>
    </row>
    <row r="79" spans="1:16">
      <c r="A79" s="76"/>
      <c r="B79" s="47"/>
      <c r="C79" s="47"/>
      <c r="D79" s="47"/>
      <c r="E79" s="47"/>
      <c r="F79" s="47"/>
      <c r="G79" s="47"/>
      <c r="H79" s="47"/>
      <c r="I79" s="47"/>
      <c r="J79" s="47"/>
      <c r="K79" s="47"/>
      <c r="L79" s="47"/>
      <c r="M79" s="47"/>
      <c r="N79" s="47"/>
      <c r="O79" s="47"/>
      <c r="P79" s="47"/>
    </row>
    <row r="80" spans="1:16">
      <c r="A80" s="76"/>
      <c r="B80" s="47"/>
      <c r="C80" s="47"/>
      <c r="D80" s="47"/>
      <c r="E80" s="47"/>
      <c r="F80" s="47"/>
      <c r="G80" s="47"/>
      <c r="H80" s="47"/>
      <c r="I80" s="47"/>
      <c r="J80" s="47"/>
      <c r="K80" s="47"/>
      <c r="L80" s="47"/>
      <c r="M80" s="47"/>
      <c r="N80" s="47"/>
      <c r="O80" s="47"/>
      <c r="P80" s="47"/>
    </row>
    <row r="81" spans="1:16">
      <c r="A81" s="76"/>
      <c r="B81" s="47"/>
      <c r="C81" s="47"/>
      <c r="D81" s="47"/>
      <c r="E81" s="47"/>
      <c r="F81" s="47"/>
      <c r="G81" s="47"/>
      <c r="H81" s="47"/>
      <c r="I81" s="47"/>
      <c r="J81" s="47"/>
      <c r="K81" s="47"/>
      <c r="L81" s="47"/>
      <c r="M81" s="47"/>
      <c r="N81" s="47"/>
      <c r="O81" s="47"/>
      <c r="P81" s="47"/>
    </row>
    <row r="82" spans="1:16">
      <c r="A82" s="76"/>
      <c r="B82" s="47"/>
      <c r="C82" s="47"/>
      <c r="D82" s="47"/>
      <c r="E82" s="47"/>
      <c r="F82" s="47"/>
      <c r="G82" s="47"/>
      <c r="H82" s="47"/>
      <c r="I82" s="47"/>
      <c r="J82" s="47"/>
      <c r="K82" s="47"/>
      <c r="L82" s="47"/>
      <c r="M82" s="47"/>
      <c r="N82" s="47"/>
      <c r="O82" s="47"/>
      <c r="P82" s="47"/>
    </row>
    <row r="83" spans="1:16">
      <c r="A83" s="76"/>
      <c r="B83" s="47"/>
      <c r="C83" s="47"/>
      <c r="D83" s="47"/>
      <c r="E83" s="47"/>
      <c r="F83" s="47"/>
      <c r="G83" s="47"/>
      <c r="H83" s="47"/>
      <c r="I83" s="47"/>
      <c r="J83" s="47"/>
      <c r="K83" s="47"/>
      <c r="L83" s="47"/>
      <c r="M83" s="47"/>
      <c r="N83" s="47"/>
      <c r="O83" s="47"/>
      <c r="P83" s="47"/>
    </row>
    <row r="84" spans="1:16">
      <c r="A84" s="76"/>
      <c r="B84" s="47"/>
      <c r="C84" s="47"/>
      <c r="D84" s="47"/>
      <c r="E84" s="47"/>
      <c r="F84" s="47"/>
      <c r="G84" s="47"/>
      <c r="H84" s="47"/>
      <c r="I84" s="47"/>
      <c r="J84" s="47"/>
      <c r="K84" s="47"/>
      <c r="L84" s="47"/>
      <c r="M84" s="47"/>
      <c r="N84" s="47"/>
      <c r="O84" s="47"/>
      <c r="P84" s="47"/>
    </row>
    <row r="85" spans="1:16">
      <c r="A85" s="76"/>
      <c r="B85" s="47"/>
      <c r="C85" s="47"/>
      <c r="D85" s="47"/>
      <c r="E85" s="47"/>
      <c r="F85" s="47"/>
      <c r="G85" s="47"/>
      <c r="H85" s="47"/>
      <c r="I85" s="47"/>
      <c r="J85" s="47"/>
      <c r="K85" s="47"/>
      <c r="L85" s="47"/>
      <c r="M85" s="47"/>
      <c r="N85" s="47"/>
      <c r="O85" s="47"/>
      <c r="P85" s="47"/>
    </row>
    <row r="86" spans="1:16">
      <c r="A86" s="76"/>
      <c r="B86" s="47"/>
      <c r="C86" s="47"/>
      <c r="D86" s="47"/>
      <c r="E86" s="47"/>
      <c r="F86" s="47"/>
      <c r="G86" s="47"/>
      <c r="H86" s="47"/>
      <c r="I86" s="47"/>
      <c r="J86" s="47"/>
      <c r="K86" s="47"/>
      <c r="L86" s="47"/>
      <c r="M86" s="47"/>
      <c r="N86" s="47"/>
      <c r="O86" s="47"/>
      <c r="P86" s="47"/>
    </row>
    <row r="87" spans="1:16">
      <c r="A87" s="76"/>
      <c r="B87" s="47"/>
      <c r="C87" s="47"/>
      <c r="D87" s="47"/>
      <c r="E87" s="47"/>
      <c r="F87" s="47"/>
      <c r="G87" s="47"/>
      <c r="H87" s="47"/>
      <c r="I87" s="47"/>
      <c r="J87" s="47"/>
      <c r="K87" s="47"/>
      <c r="L87" s="47"/>
      <c r="M87" s="47"/>
      <c r="N87" s="47"/>
      <c r="O87" s="47"/>
      <c r="P87" s="47"/>
    </row>
    <row r="88" spans="1:16">
      <c r="A88" s="76"/>
      <c r="B88" s="47"/>
      <c r="C88" s="47"/>
      <c r="D88" s="47"/>
      <c r="E88" s="47"/>
      <c r="F88" s="47"/>
      <c r="G88" s="47"/>
      <c r="H88" s="47"/>
      <c r="I88" s="47"/>
      <c r="J88" s="47"/>
      <c r="K88" s="47"/>
      <c r="L88" s="47"/>
      <c r="M88" s="47"/>
      <c r="N88" s="47"/>
      <c r="O88" s="47"/>
      <c r="P88" s="47"/>
    </row>
    <row r="89" spans="1:16">
      <c r="A89" s="76"/>
      <c r="B89" s="47"/>
      <c r="C89" s="47"/>
      <c r="D89" s="47"/>
      <c r="E89" s="47"/>
      <c r="F89" s="47"/>
      <c r="G89" s="47"/>
      <c r="H89" s="47"/>
      <c r="I89" s="47"/>
      <c r="J89" s="47"/>
      <c r="K89" s="47"/>
      <c r="L89" s="47"/>
      <c r="M89" s="47"/>
      <c r="N89" s="47"/>
      <c r="O89" s="47"/>
      <c r="P89" s="47"/>
    </row>
    <row r="90" spans="1:16">
      <c r="A90" s="76"/>
      <c r="B90" s="47"/>
      <c r="C90" s="47"/>
      <c r="D90" s="47"/>
      <c r="E90" s="47"/>
      <c r="F90" s="47"/>
      <c r="G90" s="47"/>
      <c r="H90" s="47"/>
      <c r="I90" s="47"/>
      <c r="J90" s="47"/>
      <c r="K90" s="47"/>
      <c r="L90" s="47"/>
      <c r="M90" s="47"/>
      <c r="N90" s="47"/>
      <c r="O90" s="47"/>
      <c r="P90" s="47"/>
    </row>
    <row r="91" spans="1:16">
      <c r="A91" s="76"/>
      <c r="B91" s="47"/>
      <c r="C91" s="47"/>
      <c r="D91" s="47"/>
      <c r="E91" s="47"/>
      <c r="F91" s="47"/>
      <c r="G91" s="47"/>
      <c r="H91" s="47"/>
      <c r="I91" s="47"/>
      <c r="J91" s="47"/>
      <c r="K91" s="47"/>
      <c r="L91" s="47"/>
      <c r="M91" s="47"/>
      <c r="N91" s="47"/>
      <c r="O91" s="47"/>
      <c r="P91" s="47"/>
    </row>
    <row r="92" spans="1:16">
      <c r="A92" s="76"/>
      <c r="B92" s="47"/>
      <c r="C92" s="47"/>
      <c r="D92" s="47"/>
      <c r="E92" s="47"/>
      <c r="F92" s="47"/>
      <c r="G92" s="47"/>
      <c r="H92" s="47"/>
      <c r="I92" s="47"/>
      <c r="J92" s="47"/>
      <c r="K92" s="47"/>
      <c r="L92" s="47"/>
      <c r="M92" s="47"/>
      <c r="N92" s="47"/>
      <c r="O92" s="47"/>
      <c r="P92" s="47"/>
    </row>
    <row r="93" spans="1:16">
      <c r="A93" s="76"/>
      <c r="B93" s="47"/>
      <c r="C93" s="47"/>
      <c r="D93" s="47"/>
      <c r="E93" s="47"/>
      <c r="F93" s="47"/>
      <c r="G93" s="47"/>
      <c r="H93" s="47"/>
      <c r="I93" s="47"/>
      <c r="J93" s="47"/>
      <c r="K93" s="47"/>
      <c r="L93" s="47"/>
      <c r="M93" s="47"/>
      <c r="N93" s="47"/>
      <c r="O93" s="47"/>
      <c r="P93" s="47"/>
    </row>
    <row r="94" spans="1:16">
      <c r="A94" s="76"/>
      <c r="B94" s="47"/>
      <c r="C94" s="47"/>
      <c r="D94" s="47"/>
      <c r="E94" s="47"/>
      <c r="F94" s="47"/>
      <c r="G94" s="47"/>
      <c r="H94" s="47"/>
      <c r="I94" s="47"/>
      <c r="J94" s="47"/>
      <c r="K94" s="47"/>
      <c r="L94" s="47"/>
      <c r="M94" s="47"/>
      <c r="N94" s="47"/>
      <c r="O94" s="47"/>
      <c r="P94" s="47"/>
    </row>
    <row r="95" spans="1:16">
      <c r="A95" s="76"/>
      <c r="B95" s="47"/>
      <c r="C95" s="47"/>
      <c r="D95" s="47"/>
      <c r="E95" s="47"/>
      <c r="F95" s="47"/>
      <c r="G95" s="47"/>
      <c r="H95" s="47"/>
      <c r="I95" s="47"/>
      <c r="J95" s="47"/>
      <c r="K95" s="47"/>
      <c r="L95" s="47"/>
      <c r="M95" s="47"/>
      <c r="N95" s="47"/>
      <c r="O95" s="47"/>
      <c r="P95" s="47"/>
    </row>
    <row r="96" spans="1:16">
      <c r="A96" s="76"/>
      <c r="B96" s="47"/>
      <c r="C96" s="47"/>
      <c r="D96" s="47"/>
      <c r="E96" s="47"/>
      <c r="F96" s="47"/>
      <c r="G96" s="47"/>
      <c r="H96" s="47"/>
      <c r="I96" s="47"/>
      <c r="J96" s="47"/>
      <c r="K96" s="47"/>
      <c r="L96" s="47"/>
      <c r="M96" s="47"/>
      <c r="N96" s="47"/>
      <c r="O96" s="47"/>
      <c r="P96" s="47"/>
    </row>
    <row r="97" spans="1:16">
      <c r="A97" s="76"/>
      <c r="B97" s="47"/>
      <c r="C97" s="47"/>
      <c r="D97" s="47"/>
      <c r="E97" s="47"/>
      <c r="F97" s="47"/>
      <c r="G97" s="47"/>
      <c r="H97" s="47"/>
      <c r="I97" s="47"/>
      <c r="J97" s="47"/>
      <c r="K97" s="47"/>
      <c r="L97" s="47"/>
      <c r="M97" s="47"/>
      <c r="N97" s="47"/>
      <c r="O97" s="47"/>
      <c r="P97" s="47"/>
    </row>
    <row r="98" spans="1:16">
      <c r="A98" s="76"/>
      <c r="B98" s="47"/>
      <c r="C98" s="47"/>
      <c r="D98" s="47"/>
      <c r="E98" s="47"/>
      <c r="F98" s="47"/>
      <c r="G98" s="47"/>
      <c r="H98" s="47"/>
      <c r="I98" s="47"/>
      <c r="J98" s="47"/>
      <c r="K98" s="47"/>
      <c r="L98" s="47"/>
      <c r="M98" s="47"/>
      <c r="N98" s="47"/>
      <c r="O98" s="47"/>
      <c r="P98" s="47"/>
    </row>
    <row r="99" spans="1:16">
      <c r="A99" s="76"/>
      <c r="B99" s="47"/>
      <c r="C99" s="47"/>
      <c r="D99" s="47"/>
      <c r="E99" s="47"/>
      <c r="F99" s="47"/>
      <c r="G99" s="47"/>
      <c r="H99" s="47"/>
      <c r="I99" s="47"/>
      <c r="J99" s="47"/>
      <c r="K99" s="47"/>
      <c r="L99" s="47"/>
      <c r="M99" s="47"/>
      <c r="N99" s="47"/>
      <c r="O99" s="47"/>
      <c r="P99" s="47"/>
    </row>
    <row r="100" spans="1:16">
      <c r="A100" s="76"/>
      <c r="B100" s="47"/>
      <c r="C100" s="47"/>
      <c r="D100" s="47"/>
      <c r="E100" s="47"/>
      <c r="F100" s="47"/>
      <c r="G100" s="47"/>
      <c r="H100" s="47"/>
      <c r="I100" s="47"/>
      <c r="J100" s="47"/>
      <c r="K100" s="47"/>
      <c r="L100" s="47"/>
      <c r="M100" s="47"/>
      <c r="N100" s="47"/>
      <c r="O100" s="47"/>
      <c r="P100" s="47"/>
    </row>
    <row r="101" spans="1:16">
      <c r="A101" s="76"/>
      <c r="B101" s="47"/>
      <c r="C101" s="47"/>
      <c r="D101" s="47"/>
      <c r="E101" s="47"/>
      <c r="F101" s="47"/>
      <c r="G101" s="47"/>
      <c r="H101" s="47"/>
      <c r="I101" s="47"/>
      <c r="J101" s="47"/>
      <c r="K101" s="47"/>
      <c r="L101" s="47"/>
      <c r="M101" s="47"/>
      <c r="N101" s="47"/>
      <c r="O101" s="47"/>
      <c r="P101" s="47"/>
    </row>
    <row r="102" spans="1:16">
      <c r="A102" s="76"/>
      <c r="B102" s="47"/>
      <c r="C102" s="47"/>
      <c r="D102" s="47"/>
      <c r="E102" s="47"/>
      <c r="F102" s="47"/>
      <c r="G102" s="47"/>
      <c r="H102" s="47"/>
      <c r="I102" s="47"/>
      <c r="J102" s="47"/>
      <c r="K102" s="47"/>
      <c r="L102" s="47"/>
      <c r="M102" s="47"/>
      <c r="N102" s="47"/>
      <c r="O102" s="47"/>
      <c r="P102" s="47"/>
    </row>
    <row r="103" spans="1:16">
      <c r="A103" s="76"/>
      <c r="B103" s="47"/>
      <c r="C103" s="47"/>
      <c r="D103" s="47"/>
      <c r="E103" s="47"/>
      <c r="F103" s="47"/>
      <c r="G103" s="47"/>
      <c r="H103" s="47"/>
      <c r="I103" s="47"/>
      <c r="J103" s="47"/>
      <c r="K103" s="47"/>
      <c r="L103" s="47"/>
      <c r="M103" s="47"/>
      <c r="N103" s="47"/>
      <c r="O103" s="47"/>
      <c r="P103" s="47"/>
    </row>
    <row r="104" spans="1:16">
      <c r="A104" s="76"/>
      <c r="B104" s="47"/>
      <c r="C104" s="47"/>
      <c r="D104" s="47"/>
      <c r="E104" s="47"/>
      <c r="F104" s="47"/>
      <c r="G104" s="47"/>
      <c r="H104" s="47"/>
      <c r="I104" s="47"/>
      <c r="J104" s="47"/>
      <c r="K104" s="47"/>
      <c r="L104" s="47"/>
      <c r="M104" s="47"/>
      <c r="N104" s="47"/>
      <c r="O104" s="47"/>
      <c r="P104" s="47"/>
    </row>
    <row r="105" spans="1:16">
      <c r="A105" s="76"/>
      <c r="B105" s="47"/>
      <c r="C105" s="47"/>
      <c r="D105" s="47"/>
      <c r="E105" s="47"/>
      <c r="F105" s="47"/>
      <c r="G105" s="47"/>
      <c r="H105" s="47"/>
      <c r="I105" s="47"/>
      <c r="J105" s="47"/>
      <c r="K105" s="47"/>
      <c r="L105" s="47"/>
      <c r="M105" s="47"/>
      <c r="N105" s="47"/>
      <c r="O105" s="47"/>
      <c r="P105" s="47"/>
    </row>
    <row r="106" spans="1:16">
      <c r="A106" s="76"/>
      <c r="B106" s="47"/>
      <c r="C106" s="47"/>
      <c r="D106" s="47"/>
      <c r="E106" s="47"/>
      <c r="F106" s="47"/>
      <c r="G106" s="47"/>
      <c r="H106" s="47"/>
      <c r="I106" s="47"/>
      <c r="J106" s="47"/>
      <c r="K106" s="47"/>
      <c r="L106" s="47"/>
      <c r="M106" s="47"/>
      <c r="N106" s="47"/>
      <c r="O106" s="47"/>
      <c r="P106" s="47"/>
    </row>
    <row r="107" spans="1:16">
      <c r="A107" s="76"/>
      <c r="B107" s="47"/>
      <c r="C107" s="47"/>
      <c r="D107" s="47"/>
      <c r="E107" s="47"/>
      <c r="F107" s="47"/>
      <c r="G107" s="47"/>
      <c r="H107" s="47"/>
      <c r="I107" s="47"/>
      <c r="J107" s="47"/>
      <c r="K107" s="47"/>
      <c r="L107" s="47"/>
      <c r="M107" s="47"/>
      <c r="N107" s="47"/>
      <c r="O107" s="47"/>
      <c r="P107" s="47"/>
    </row>
    <row r="108" spans="1:16">
      <c r="A108" s="76"/>
      <c r="B108" s="47"/>
      <c r="C108" s="47"/>
      <c r="D108" s="47"/>
      <c r="E108" s="47"/>
      <c r="F108" s="47"/>
      <c r="G108" s="47"/>
      <c r="H108" s="47"/>
      <c r="I108" s="47"/>
      <c r="J108" s="47"/>
      <c r="K108" s="47"/>
      <c r="L108" s="47"/>
      <c r="M108" s="47"/>
      <c r="N108" s="47"/>
      <c r="O108" s="47"/>
      <c r="P108" s="47"/>
    </row>
    <row r="109" spans="1:16">
      <c r="A109" s="76"/>
      <c r="B109" s="47"/>
      <c r="C109" s="47"/>
      <c r="D109" s="47"/>
      <c r="E109" s="47"/>
      <c r="F109" s="47"/>
      <c r="G109" s="47"/>
      <c r="H109" s="47"/>
      <c r="I109" s="47"/>
      <c r="J109" s="47"/>
      <c r="K109" s="47"/>
      <c r="L109" s="47"/>
      <c r="M109" s="47"/>
      <c r="N109" s="47"/>
      <c r="O109" s="47"/>
      <c r="P109" s="47"/>
    </row>
    <row r="110" spans="1:16">
      <c r="A110" s="76"/>
      <c r="B110" s="47"/>
      <c r="C110" s="47"/>
      <c r="D110" s="47"/>
      <c r="E110" s="47"/>
      <c r="F110" s="47"/>
      <c r="G110" s="47"/>
      <c r="H110" s="47"/>
      <c r="I110" s="47"/>
      <c r="J110" s="47"/>
      <c r="K110" s="47"/>
      <c r="L110" s="47"/>
      <c r="M110" s="47"/>
      <c r="N110" s="47"/>
      <c r="O110" s="47"/>
      <c r="P110" s="47"/>
    </row>
    <row r="111" spans="1:16">
      <c r="A111" s="76"/>
      <c r="B111" s="47"/>
      <c r="C111" s="47"/>
      <c r="D111" s="47"/>
      <c r="E111" s="47"/>
      <c r="F111" s="47"/>
      <c r="G111" s="47"/>
      <c r="H111" s="47"/>
      <c r="I111" s="47"/>
      <c r="J111" s="47"/>
      <c r="K111" s="47"/>
      <c r="L111" s="47"/>
      <c r="M111" s="47"/>
      <c r="N111" s="47"/>
      <c r="O111" s="47"/>
      <c r="P111" s="47"/>
    </row>
    <row r="112" spans="1:16">
      <c r="A112" s="76"/>
      <c r="B112" s="47"/>
      <c r="C112" s="47"/>
      <c r="D112" s="47"/>
      <c r="E112" s="47"/>
      <c r="F112" s="47"/>
      <c r="G112" s="47"/>
      <c r="H112" s="47"/>
      <c r="I112" s="47"/>
      <c r="J112" s="47"/>
      <c r="K112" s="47"/>
      <c r="L112" s="47"/>
      <c r="M112" s="47"/>
      <c r="N112" s="47"/>
      <c r="O112" s="47"/>
      <c r="P112" s="47"/>
    </row>
    <row r="113" spans="1:16">
      <c r="A113" s="76"/>
      <c r="B113" s="47"/>
      <c r="C113" s="47"/>
      <c r="D113" s="47"/>
      <c r="E113" s="47"/>
      <c r="F113" s="47"/>
      <c r="G113" s="47"/>
      <c r="H113" s="47"/>
      <c r="I113" s="47"/>
      <c r="J113" s="47"/>
      <c r="K113" s="47"/>
      <c r="L113" s="47"/>
      <c r="M113" s="47"/>
      <c r="N113" s="47"/>
      <c r="O113" s="47"/>
      <c r="P113" s="47"/>
    </row>
    <row r="114" spans="1:16">
      <c r="A114" s="76"/>
      <c r="B114" s="47"/>
      <c r="C114" s="47"/>
      <c r="D114" s="47"/>
      <c r="E114" s="47"/>
      <c r="F114" s="47"/>
      <c r="G114" s="47"/>
      <c r="H114" s="47"/>
      <c r="I114" s="47"/>
      <c r="J114" s="47"/>
      <c r="K114" s="47"/>
      <c r="L114" s="47"/>
      <c r="M114" s="47"/>
      <c r="N114" s="47"/>
      <c r="O114" s="47"/>
      <c r="P114" s="47"/>
    </row>
    <row r="115" spans="1:16">
      <c r="A115" s="76"/>
      <c r="B115" s="47"/>
      <c r="C115" s="47"/>
      <c r="D115" s="47"/>
      <c r="E115" s="47"/>
      <c r="F115" s="47"/>
      <c r="G115" s="47"/>
      <c r="H115" s="47"/>
      <c r="I115" s="47"/>
      <c r="J115" s="47"/>
      <c r="K115" s="47"/>
      <c r="L115" s="47"/>
      <c r="M115" s="47"/>
      <c r="N115" s="47"/>
      <c r="O115" s="47"/>
      <c r="P115" s="47"/>
    </row>
    <row r="116" spans="1:16">
      <c r="A116" s="76"/>
      <c r="B116" s="47"/>
      <c r="C116" s="47"/>
      <c r="D116" s="47"/>
      <c r="E116" s="47"/>
      <c r="F116" s="47"/>
      <c r="G116" s="47"/>
      <c r="H116" s="47"/>
      <c r="I116" s="47"/>
      <c r="J116" s="47"/>
      <c r="K116" s="47"/>
      <c r="L116" s="47"/>
      <c r="M116" s="47"/>
      <c r="N116" s="47"/>
      <c r="O116" s="47"/>
      <c r="P116" s="47"/>
    </row>
    <row r="117" spans="1:16">
      <c r="A117" s="76"/>
      <c r="B117" s="47"/>
      <c r="C117" s="47"/>
      <c r="D117" s="47"/>
      <c r="E117" s="47"/>
      <c r="F117" s="47"/>
      <c r="G117" s="47"/>
      <c r="H117" s="47"/>
      <c r="I117" s="47"/>
      <c r="J117" s="47"/>
      <c r="K117" s="47"/>
      <c r="L117" s="47"/>
      <c r="M117" s="47"/>
      <c r="N117" s="47"/>
      <c r="O117" s="47"/>
      <c r="P117" s="47"/>
    </row>
    <row r="118" spans="1:16">
      <c r="A118" s="76"/>
      <c r="B118" s="47"/>
      <c r="C118" s="47"/>
      <c r="D118" s="47"/>
      <c r="E118" s="47"/>
      <c r="F118" s="47"/>
      <c r="G118" s="47"/>
      <c r="H118" s="47"/>
      <c r="I118" s="47"/>
      <c r="J118" s="47"/>
      <c r="K118" s="47"/>
      <c r="L118" s="47"/>
      <c r="M118" s="47"/>
      <c r="N118" s="47"/>
      <c r="O118" s="47"/>
      <c r="P118" s="47"/>
    </row>
    <row r="119" spans="1:16">
      <c r="A119" s="76"/>
      <c r="B119" s="47"/>
      <c r="C119" s="47"/>
      <c r="D119" s="47"/>
      <c r="E119" s="47"/>
      <c r="F119" s="47"/>
      <c r="G119" s="47"/>
      <c r="H119" s="47"/>
      <c r="I119" s="47"/>
      <c r="J119" s="47"/>
      <c r="K119" s="47"/>
      <c r="L119" s="47"/>
      <c r="M119" s="47"/>
      <c r="N119" s="47"/>
      <c r="O119" s="47"/>
      <c r="P119" s="47"/>
    </row>
    <row r="120" spans="1:16">
      <c r="A120" s="76"/>
      <c r="B120" s="47"/>
      <c r="C120" s="47"/>
      <c r="D120" s="47"/>
      <c r="E120" s="47"/>
      <c r="F120" s="47"/>
      <c r="G120" s="47"/>
      <c r="H120" s="47"/>
      <c r="I120" s="47"/>
      <c r="J120" s="47"/>
      <c r="K120" s="47"/>
      <c r="L120" s="47"/>
      <c r="M120" s="47"/>
      <c r="N120" s="47"/>
      <c r="O120" s="47"/>
      <c r="P120" s="47"/>
    </row>
    <row r="121" spans="1:16">
      <c r="A121" s="76"/>
      <c r="B121" s="47"/>
      <c r="C121" s="47"/>
      <c r="D121" s="47"/>
      <c r="E121" s="47"/>
      <c r="F121" s="47"/>
      <c r="G121" s="47"/>
      <c r="H121" s="47"/>
      <c r="I121" s="47"/>
      <c r="J121" s="47"/>
      <c r="K121" s="47"/>
      <c r="L121" s="47"/>
      <c r="M121" s="47"/>
      <c r="N121" s="47"/>
      <c r="O121" s="47"/>
      <c r="P121" s="47"/>
    </row>
    <row r="122" spans="1:16">
      <c r="A122" s="76"/>
      <c r="B122" s="47"/>
      <c r="C122" s="47"/>
      <c r="D122" s="47"/>
      <c r="E122" s="47"/>
      <c r="F122" s="47"/>
      <c r="G122" s="47"/>
      <c r="H122" s="47"/>
      <c r="I122" s="47"/>
      <c r="J122" s="47"/>
      <c r="K122" s="47"/>
      <c r="L122" s="47"/>
      <c r="M122" s="47"/>
      <c r="N122" s="47"/>
      <c r="O122" s="47"/>
      <c r="P122" s="47"/>
    </row>
    <row r="123" spans="1:16">
      <c r="A123" s="76"/>
      <c r="B123" s="47"/>
      <c r="C123" s="47"/>
      <c r="D123" s="47"/>
      <c r="E123" s="47"/>
      <c r="F123" s="47"/>
      <c r="G123" s="47"/>
      <c r="H123" s="47"/>
      <c r="I123" s="47"/>
      <c r="J123" s="47"/>
      <c r="K123" s="47"/>
      <c r="L123" s="47"/>
      <c r="M123" s="47"/>
      <c r="N123" s="47"/>
      <c r="O123" s="47"/>
      <c r="P123" s="47"/>
    </row>
    <row r="124" spans="1:16">
      <c r="A124" s="76"/>
      <c r="B124" s="47"/>
      <c r="C124" s="47"/>
      <c r="D124" s="47"/>
      <c r="E124" s="47"/>
      <c r="F124" s="47"/>
      <c r="G124" s="47"/>
      <c r="H124" s="47"/>
      <c r="I124" s="47"/>
      <c r="J124" s="47"/>
      <c r="K124" s="47"/>
      <c r="L124" s="47"/>
      <c r="M124" s="47"/>
      <c r="N124" s="47"/>
      <c r="O124" s="47"/>
      <c r="P124" s="47"/>
    </row>
    <row r="125" spans="1:16">
      <c r="A125" s="76"/>
      <c r="B125" s="47"/>
      <c r="C125" s="47"/>
      <c r="D125" s="47"/>
      <c r="E125" s="47"/>
      <c r="F125" s="47"/>
      <c r="G125" s="47"/>
      <c r="H125" s="47"/>
      <c r="I125" s="47"/>
      <c r="J125" s="47"/>
      <c r="K125" s="47"/>
      <c r="L125" s="47"/>
      <c r="M125" s="47"/>
      <c r="N125" s="47"/>
      <c r="O125" s="47"/>
      <c r="P125" s="47"/>
    </row>
    <row r="126" spans="1:16">
      <c r="A126" s="76"/>
      <c r="B126" s="47"/>
      <c r="C126" s="47"/>
      <c r="D126" s="47"/>
      <c r="E126" s="47"/>
      <c r="F126" s="47"/>
      <c r="G126" s="47"/>
      <c r="H126" s="47"/>
      <c r="I126" s="47"/>
      <c r="J126" s="47"/>
      <c r="K126" s="47"/>
      <c r="L126" s="47"/>
      <c r="M126" s="47"/>
      <c r="N126" s="47"/>
      <c r="O126" s="47"/>
      <c r="P126" s="47"/>
    </row>
    <row r="127" spans="1:16">
      <c r="A127" s="76"/>
      <c r="B127" s="47"/>
      <c r="C127" s="47"/>
      <c r="D127" s="47"/>
      <c r="E127" s="47"/>
      <c r="F127" s="47"/>
      <c r="G127" s="47"/>
      <c r="H127" s="47"/>
      <c r="I127" s="47"/>
      <c r="J127" s="47"/>
      <c r="K127" s="47"/>
      <c r="L127" s="47"/>
      <c r="M127" s="47"/>
      <c r="N127" s="47"/>
      <c r="O127" s="47"/>
      <c r="P127" s="47"/>
    </row>
    <row r="128" spans="1:16">
      <c r="A128" s="76"/>
      <c r="B128" s="47"/>
      <c r="C128" s="47"/>
      <c r="D128" s="47"/>
      <c r="E128" s="47"/>
      <c r="F128" s="47"/>
      <c r="G128" s="47"/>
      <c r="H128" s="47"/>
      <c r="I128" s="47"/>
      <c r="J128" s="47"/>
      <c r="K128" s="47"/>
      <c r="L128" s="47"/>
      <c r="M128" s="47"/>
      <c r="N128" s="47"/>
      <c r="O128" s="47"/>
      <c r="P128" s="47"/>
    </row>
    <row r="129" spans="1:16">
      <c r="A129" s="76"/>
      <c r="B129" s="47"/>
      <c r="C129" s="47"/>
      <c r="D129" s="47"/>
      <c r="E129" s="47"/>
      <c r="F129" s="47"/>
      <c r="G129" s="47"/>
      <c r="H129" s="47"/>
      <c r="I129" s="47"/>
      <c r="J129" s="47"/>
      <c r="K129" s="47"/>
      <c r="L129" s="47"/>
      <c r="M129" s="47"/>
      <c r="N129" s="47"/>
      <c r="O129" s="47"/>
      <c r="P129" s="47"/>
    </row>
    <row r="130" spans="1:16">
      <c r="A130" s="76"/>
      <c r="B130" s="47"/>
      <c r="C130" s="47"/>
      <c r="D130" s="47"/>
      <c r="E130" s="47"/>
      <c r="F130" s="47"/>
      <c r="G130" s="47"/>
      <c r="H130" s="47"/>
      <c r="I130" s="47"/>
      <c r="J130" s="47"/>
      <c r="K130" s="47"/>
      <c r="L130" s="47"/>
      <c r="M130" s="47"/>
      <c r="N130" s="47"/>
      <c r="O130" s="47"/>
      <c r="P130" s="47"/>
    </row>
    <row r="131" spans="1:16">
      <c r="A131" s="76"/>
      <c r="B131" s="47"/>
      <c r="C131" s="47"/>
      <c r="D131" s="47"/>
      <c r="E131" s="47"/>
      <c r="F131" s="47"/>
      <c r="G131" s="47"/>
      <c r="H131" s="47"/>
      <c r="I131" s="47"/>
      <c r="J131" s="47"/>
      <c r="K131" s="47"/>
      <c r="L131" s="47"/>
      <c r="M131" s="47"/>
      <c r="N131" s="47"/>
      <c r="O131" s="47"/>
      <c r="P131" s="47"/>
    </row>
    <row r="132" spans="1:16">
      <c r="A132" s="76"/>
      <c r="B132" s="47"/>
      <c r="C132" s="47"/>
      <c r="D132" s="47"/>
      <c r="E132" s="47"/>
      <c r="F132" s="47"/>
      <c r="G132" s="47"/>
      <c r="H132" s="47"/>
      <c r="I132" s="47"/>
      <c r="J132" s="47"/>
      <c r="K132" s="47"/>
      <c r="L132" s="47"/>
      <c r="M132" s="47"/>
      <c r="N132" s="47"/>
      <c r="O132" s="47"/>
      <c r="P132" s="47"/>
    </row>
    <row r="133" spans="1:16">
      <c r="A133" s="76"/>
      <c r="B133" s="47"/>
      <c r="C133" s="47"/>
      <c r="D133" s="47"/>
      <c r="E133" s="47"/>
      <c r="F133" s="47"/>
      <c r="G133" s="47"/>
      <c r="H133" s="47"/>
      <c r="I133" s="47"/>
      <c r="J133" s="47"/>
      <c r="K133" s="47"/>
      <c r="L133" s="47"/>
      <c r="M133" s="47"/>
      <c r="N133" s="47"/>
      <c r="O133" s="47"/>
      <c r="P133" s="47"/>
    </row>
    <row r="134" spans="1:16">
      <c r="A134" s="76"/>
      <c r="B134" s="47"/>
      <c r="C134" s="47"/>
      <c r="D134" s="47"/>
      <c r="E134" s="47"/>
      <c r="F134" s="47"/>
      <c r="G134" s="47"/>
      <c r="H134" s="47"/>
      <c r="I134" s="47"/>
      <c r="J134" s="47"/>
      <c r="K134" s="47"/>
      <c r="L134" s="47"/>
      <c r="M134" s="47"/>
      <c r="N134" s="47"/>
      <c r="O134" s="47"/>
      <c r="P134" s="47"/>
    </row>
    <row r="135" spans="1:16">
      <c r="A135" s="76"/>
      <c r="B135" s="47"/>
      <c r="C135" s="47"/>
      <c r="D135" s="47"/>
      <c r="E135" s="47"/>
      <c r="F135" s="47"/>
      <c r="G135" s="47"/>
      <c r="H135" s="47"/>
      <c r="I135" s="47"/>
      <c r="J135" s="47"/>
      <c r="K135" s="47"/>
      <c r="L135" s="47"/>
      <c r="M135" s="47"/>
      <c r="N135" s="47"/>
      <c r="O135" s="47"/>
      <c r="P135" s="47"/>
    </row>
    <row r="136" spans="1:16">
      <c r="A136" s="76"/>
      <c r="B136" s="47"/>
      <c r="C136" s="47"/>
      <c r="D136" s="47"/>
      <c r="E136" s="47"/>
      <c r="F136" s="47"/>
      <c r="G136" s="47"/>
      <c r="H136" s="47"/>
      <c r="I136" s="47"/>
      <c r="J136" s="47"/>
      <c r="K136" s="47"/>
      <c r="L136" s="47"/>
      <c r="M136" s="47"/>
      <c r="N136" s="47"/>
      <c r="O136" s="47"/>
      <c r="P136" s="47"/>
    </row>
    <row r="137" spans="1:16">
      <c r="A137" s="76"/>
      <c r="B137" s="47"/>
      <c r="C137" s="47"/>
      <c r="D137" s="47"/>
      <c r="E137" s="47"/>
      <c r="F137" s="47"/>
      <c r="G137" s="47"/>
      <c r="H137" s="47"/>
      <c r="I137" s="47"/>
      <c r="J137" s="47"/>
      <c r="K137" s="47"/>
      <c r="L137" s="47"/>
      <c r="M137" s="47"/>
      <c r="N137" s="47"/>
      <c r="O137" s="47"/>
      <c r="P137" s="47"/>
    </row>
    <row r="138" spans="1:16">
      <c r="A138" s="76"/>
      <c r="B138" s="47"/>
      <c r="C138" s="47"/>
      <c r="D138" s="47"/>
      <c r="E138" s="47"/>
      <c r="F138" s="47"/>
      <c r="G138" s="47"/>
      <c r="H138" s="47"/>
      <c r="I138" s="47"/>
      <c r="J138" s="47"/>
      <c r="K138" s="47"/>
      <c r="L138" s="47"/>
      <c r="M138" s="47"/>
      <c r="N138" s="47"/>
      <c r="O138" s="47"/>
      <c r="P138" s="47"/>
    </row>
    <row r="139" spans="1:16">
      <c r="A139" s="76"/>
      <c r="B139" s="47"/>
      <c r="C139" s="47"/>
      <c r="D139" s="47"/>
      <c r="E139" s="47"/>
      <c r="F139" s="47"/>
      <c r="G139" s="47"/>
      <c r="H139" s="47"/>
      <c r="I139" s="47"/>
      <c r="J139" s="47"/>
      <c r="K139" s="47"/>
      <c r="L139" s="47"/>
      <c r="M139" s="47"/>
      <c r="N139" s="47"/>
      <c r="O139" s="47"/>
      <c r="P139" s="47"/>
    </row>
    <row r="140" spans="1:16">
      <c r="A140" s="76"/>
      <c r="B140" s="47"/>
      <c r="C140" s="47"/>
      <c r="D140" s="47"/>
      <c r="E140" s="47"/>
      <c r="F140" s="47"/>
      <c r="G140" s="47"/>
      <c r="H140" s="47"/>
      <c r="I140" s="47"/>
      <c r="J140" s="47"/>
      <c r="K140" s="47"/>
      <c r="L140" s="47"/>
      <c r="M140" s="47"/>
      <c r="N140" s="47"/>
      <c r="O140" s="47"/>
      <c r="P140" s="47"/>
    </row>
    <row r="141" spans="1:16">
      <c r="A141" s="76"/>
      <c r="B141" s="47"/>
      <c r="C141" s="47"/>
      <c r="D141" s="47"/>
      <c r="E141" s="47"/>
      <c r="F141" s="47"/>
      <c r="G141" s="47"/>
      <c r="H141" s="47"/>
      <c r="I141" s="47"/>
      <c r="J141" s="47"/>
      <c r="K141" s="47"/>
      <c r="L141" s="47"/>
      <c r="M141" s="47"/>
      <c r="N141" s="47"/>
      <c r="O141" s="47"/>
      <c r="P141" s="47"/>
    </row>
    <row r="142" spans="1:16">
      <c r="A142" s="76"/>
      <c r="B142" s="47"/>
      <c r="C142" s="47"/>
      <c r="D142" s="47"/>
      <c r="E142" s="47"/>
      <c r="F142" s="47"/>
      <c r="G142" s="47"/>
      <c r="H142" s="47"/>
      <c r="I142" s="47"/>
      <c r="J142" s="47"/>
      <c r="K142" s="47"/>
      <c r="L142" s="47"/>
      <c r="M142" s="47"/>
      <c r="N142" s="47"/>
      <c r="O142" s="47"/>
      <c r="P142" s="47"/>
    </row>
    <row r="143" spans="1:16">
      <c r="A143" s="76"/>
      <c r="B143" s="47"/>
      <c r="C143" s="47"/>
      <c r="D143" s="47"/>
      <c r="E143" s="47"/>
      <c r="F143" s="47"/>
      <c r="G143" s="47"/>
      <c r="H143" s="47"/>
      <c r="I143" s="47"/>
      <c r="J143" s="47"/>
      <c r="K143" s="47"/>
      <c r="L143" s="47"/>
      <c r="M143" s="47"/>
      <c r="N143" s="47"/>
      <c r="O143" s="47"/>
      <c r="P143" s="47"/>
    </row>
    <row r="144" spans="1:16">
      <c r="A144" s="76"/>
      <c r="B144" s="47"/>
      <c r="C144" s="47"/>
      <c r="D144" s="47"/>
      <c r="E144" s="47"/>
      <c r="F144" s="47"/>
      <c r="G144" s="47"/>
      <c r="H144" s="47"/>
      <c r="I144" s="47"/>
      <c r="J144" s="47"/>
      <c r="K144" s="47"/>
      <c r="L144" s="47"/>
      <c r="M144" s="47"/>
      <c r="N144" s="47"/>
      <c r="O144" s="47"/>
      <c r="P144" s="47"/>
    </row>
    <row r="145" spans="1:16">
      <c r="A145" s="76"/>
      <c r="B145" s="47"/>
      <c r="C145" s="47"/>
      <c r="D145" s="47"/>
      <c r="E145" s="47"/>
      <c r="F145" s="47"/>
      <c r="G145" s="47"/>
      <c r="H145" s="47"/>
      <c r="I145" s="47"/>
      <c r="J145" s="47"/>
      <c r="K145" s="47"/>
      <c r="L145" s="47"/>
      <c r="M145" s="47"/>
      <c r="N145" s="47"/>
      <c r="O145" s="47"/>
      <c r="P145" s="47"/>
    </row>
    <row r="146" spans="1:16">
      <c r="A146" s="76"/>
      <c r="B146" s="47"/>
      <c r="C146" s="47"/>
      <c r="D146" s="47"/>
      <c r="E146" s="47"/>
      <c r="F146" s="47"/>
      <c r="G146" s="47"/>
      <c r="H146" s="47"/>
      <c r="I146" s="47"/>
      <c r="J146" s="47"/>
      <c r="K146" s="47"/>
      <c r="L146" s="47"/>
      <c r="M146" s="47"/>
      <c r="N146" s="47"/>
      <c r="O146" s="47"/>
      <c r="P146" s="47"/>
    </row>
    <row r="147" spans="1:16">
      <c r="A147" s="76"/>
      <c r="B147" s="47"/>
      <c r="C147" s="47"/>
      <c r="D147" s="47"/>
      <c r="E147" s="47"/>
      <c r="F147" s="47"/>
      <c r="G147" s="47"/>
      <c r="H147" s="47"/>
      <c r="I147" s="47"/>
      <c r="J147" s="47"/>
      <c r="K147" s="47"/>
      <c r="L147" s="47"/>
      <c r="M147" s="47"/>
      <c r="N147" s="47"/>
      <c r="O147" s="47"/>
      <c r="P147" s="47"/>
    </row>
    <row r="148" spans="1:16">
      <c r="A148" s="76"/>
      <c r="B148" s="47"/>
      <c r="C148" s="47"/>
      <c r="D148" s="47"/>
      <c r="E148" s="47"/>
      <c r="F148" s="47"/>
      <c r="G148" s="47"/>
      <c r="H148" s="47"/>
      <c r="I148" s="47"/>
      <c r="J148" s="47"/>
      <c r="K148" s="47"/>
      <c r="L148" s="47"/>
      <c r="M148" s="47"/>
      <c r="N148" s="47"/>
      <c r="O148" s="47"/>
      <c r="P148" s="47"/>
    </row>
    <row r="149" spans="1:16">
      <c r="A149" s="76"/>
      <c r="B149" s="47"/>
      <c r="C149" s="47"/>
      <c r="D149" s="47"/>
      <c r="E149" s="47"/>
      <c r="F149" s="47"/>
      <c r="G149" s="47"/>
      <c r="H149" s="47"/>
      <c r="I149" s="47"/>
      <c r="J149" s="47"/>
      <c r="K149" s="47"/>
      <c r="L149" s="47"/>
      <c r="M149" s="47"/>
      <c r="N149" s="47"/>
      <c r="O149" s="47"/>
      <c r="P149" s="47"/>
    </row>
    <row r="150" spans="1:16">
      <c r="A150" s="76"/>
      <c r="B150" s="47"/>
      <c r="C150" s="47"/>
      <c r="D150" s="47"/>
      <c r="E150" s="47"/>
      <c r="F150" s="47"/>
      <c r="G150" s="47"/>
      <c r="H150" s="47"/>
      <c r="I150" s="47"/>
      <c r="J150" s="47"/>
      <c r="K150" s="47"/>
      <c r="L150" s="47"/>
      <c r="M150" s="47"/>
      <c r="N150" s="47"/>
      <c r="O150" s="47"/>
      <c r="P150" s="47"/>
    </row>
    <row r="151" spans="1:16">
      <c r="A151" s="76"/>
      <c r="B151" s="47"/>
      <c r="C151" s="47"/>
      <c r="D151" s="47"/>
      <c r="E151" s="47"/>
      <c r="F151" s="47"/>
      <c r="G151" s="47"/>
      <c r="H151" s="47"/>
      <c r="I151" s="47"/>
      <c r="J151" s="47"/>
      <c r="K151" s="47"/>
      <c r="L151" s="47"/>
      <c r="M151" s="47"/>
      <c r="N151" s="47"/>
      <c r="O151" s="47"/>
      <c r="P151" s="47"/>
    </row>
    <row r="152" spans="1:16">
      <c r="A152" s="76"/>
      <c r="B152" s="47"/>
      <c r="C152" s="47"/>
      <c r="D152" s="47"/>
      <c r="E152" s="47"/>
      <c r="F152" s="47"/>
      <c r="G152" s="47"/>
      <c r="H152" s="47"/>
      <c r="I152" s="47"/>
      <c r="J152" s="47"/>
      <c r="K152" s="47"/>
      <c r="L152" s="47"/>
      <c r="M152" s="47"/>
      <c r="N152" s="47"/>
      <c r="O152" s="47"/>
      <c r="P152" s="47"/>
    </row>
    <row r="153" spans="1:16">
      <c r="A153" s="76"/>
      <c r="B153" s="47"/>
      <c r="C153" s="47"/>
      <c r="D153" s="47"/>
      <c r="E153" s="47"/>
      <c r="F153" s="47"/>
      <c r="G153" s="47"/>
      <c r="H153" s="47"/>
      <c r="I153" s="47"/>
      <c r="J153" s="47"/>
      <c r="K153" s="47"/>
      <c r="L153" s="47"/>
      <c r="M153" s="47"/>
      <c r="N153" s="47"/>
      <c r="O153" s="47"/>
      <c r="P153" s="47"/>
    </row>
    <row r="154" spans="1:16">
      <c r="A154" s="76"/>
      <c r="B154" s="47"/>
      <c r="C154" s="47"/>
      <c r="D154" s="47"/>
      <c r="E154" s="47"/>
      <c r="F154" s="47"/>
      <c r="G154" s="47"/>
      <c r="H154" s="47"/>
      <c r="I154" s="47"/>
      <c r="J154" s="47"/>
      <c r="K154" s="47"/>
      <c r="L154" s="47"/>
      <c r="M154" s="47"/>
      <c r="N154" s="47"/>
      <c r="O154" s="47"/>
      <c r="P154" s="47"/>
    </row>
    <row r="155" spans="1:16">
      <c r="A155" s="76"/>
      <c r="B155" s="47"/>
      <c r="C155" s="47"/>
      <c r="D155" s="47"/>
      <c r="E155" s="47"/>
      <c r="F155" s="47"/>
      <c r="G155" s="47"/>
      <c r="H155" s="47"/>
      <c r="I155" s="47"/>
      <c r="J155" s="47"/>
      <c r="K155" s="47"/>
      <c r="L155" s="47"/>
      <c r="M155" s="47"/>
      <c r="N155" s="47"/>
      <c r="O155" s="47"/>
      <c r="P155" s="47"/>
    </row>
    <row r="156" spans="1:16">
      <c r="A156" s="76"/>
      <c r="B156" s="47"/>
      <c r="C156" s="47"/>
      <c r="D156" s="47"/>
      <c r="E156" s="47"/>
      <c r="F156" s="47"/>
      <c r="G156" s="47"/>
      <c r="H156" s="47"/>
      <c r="I156" s="47"/>
      <c r="J156" s="47"/>
      <c r="K156" s="47"/>
      <c r="L156" s="47"/>
      <c r="M156" s="47"/>
      <c r="N156" s="47"/>
      <c r="O156" s="47"/>
      <c r="P156" s="47"/>
    </row>
    <row r="157" spans="1:16">
      <c r="A157" s="76"/>
      <c r="B157" s="47"/>
      <c r="C157" s="47"/>
      <c r="D157" s="47"/>
      <c r="E157" s="47"/>
      <c r="F157" s="47"/>
      <c r="G157" s="47"/>
      <c r="H157" s="47"/>
      <c r="I157" s="47"/>
      <c r="J157" s="47"/>
      <c r="K157" s="47"/>
      <c r="L157" s="47"/>
      <c r="M157" s="47"/>
      <c r="N157" s="47"/>
      <c r="O157" s="47"/>
      <c r="P157" s="47"/>
    </row>
    <row r="158" spans="1:16">
      <c r="A158" s="76"/>
      <c r="B158" s="47"/>
      <c r="C158" s="47"/>
      <c r="D158" s="47"/>
      <c r="E158" s="47"/>
      <c r="F158" s="47"/>
      <c r="G158" s="47"/>
      <c r="H158" s="47"/>
      <c r="I158" s="47"/>
      <c r="J158" s="47"/>
      <c r="K158" s="47"/>
      <c r="L158" s="47"/>
      <c r="M158" s="47"/>
      <c r="N158" s="47"/>
      <c r="O158" s="47"/>
      <c r="P158" s="47"/>
    </row>
    <row r="159" spans="1:16">
      <c r="A159" s="76"/>
      <c r="B159" s="47"/>
      <c r="C159" s="47"/>
      <c r="D159" s="47"/>
      <c r="E159" s="47"/>
      <c r="F159" s="47"/>
      <c r="G159" s="47"/>
      <c r="H159" s="47"/>
      <c r="I159" s="47"/>
      <c r="J159" s="47"/>
      <c r="K159" s="47"/>
      <c r="L159" s="47"/>
      <c r="M159" s="47"/>
      <c r="N159" s="47"/>
      <c r="O159" s="47"/>
      <c r="P159" s="47"/>
    </row>
    <row r="160" spans="1:16">
      <c r="A160" s="76"/>
      <c r="B160" s="47"/>
      <c r="C160" s="47"/>
      <c r="D160" s="47"/>
      <c r="E160" s="47"/>
      <c r="F160" s="47"/>
      <c r="G160" s="47"/>
      <c r="H160" s="47"/>
      <c r="I160" s="47"/>
      <c r="J160" s="47"/>
      <c r="K160" s="47"/>
      <c r="L160" s="47"/>
      <c r="M160" s="47"/>
      <c r="N160" s="47"/>
      <c r="O160" s="47"/>
      <c r="P160" s="47"/>
    </row>
    <row r="161" spans="1:16">
      <c r="A161" s="76"/>
      <c r="B161" s="47"/>
      <c r="C161" s="47"/>
      <c r="D161" s="47"/>
      <c r="E161" s="47"/>
      <c r="F161" s="47"/>
      <c r="G161" s="47"/>
      <c r="H161" s="47"/>
      <c r="I161" s="47"/>
      <c r="J161" s="47"/>
      <c r="K161" s="47"/>
      <c r="L161" s="47"/>
      <c r="M161" s="47"/>
      <c r="N161" s="47"/>
      <c r="O161" s="47"/>
      <c r="P161" s="47"/>
    </row>
    <row r="162" spans="1:16">
      <c r="A162" s="76"/>
      <c r="B162" s="47"/>
      <c r="C162" s="47"/>
      <c r="D162" s="47"/>
      <c r="E162" s="47"/>
      <c r="F162" s="47"/>
      <c r="G162" s="47"/>
      <c r="H162" s="47"/>
      <c r="I162" s="47"/>
      <c r="J162" s="47"/>
      <c r="K162" s="47"/>
      <c r="L162" s="47"/>
      <c r="M162" s="47"/>
      <c r="N162" s="47"/>
      <c r="O162" s="47"/>
      <c r="P162" s="47"/>
    </row>
    <row r="163" spans="1:16">
      <c r="A163" s="76"/>
      <c r="B163" s="47"/>
      <c r="C163" s="47"/>
      <c r="D163" s="47"/>
      <c r="E163" s="47"/>
      <c r="F163" s="47"/>
      <c r="G163" s="47"/>
      <c r="H163" s="47"/>
      <c r="I163" s="47"/>
      <c r="J163" s="47"/>
      <c r="K163" s="47"/>
      <c r="L163" s="47"/>
      <c r="M163" s="47"/>
      <c r="N163" s="47"/>
      <c r="O163" s="47"/>
      <c r="P163" s="47"/>
    </row>
    <row r="164" spans="1:16">
      <c r="A164" s="76"/>
      <c r="B164" s="47"/>
      <c r="C164" s="47"/>
      <c r="D164" s="47"/>
      <c r="E164" s="47"/>
      <c r="F164" s="47"/>
      <c r="G164" s="47"/>
      <c r="H164" s="47"/>
      <c r="I164" s="47"/>
      <c r="J164" s="47"/>
      <c r="K164" s="47"/>
      <c r="L164" s="47"/>
      <c r="M164" s="47"/>
      <c r="N164" s="47"/>
      <c r="O164" s="47"/>
      <c r="P164" s="47"/>
    </row>
    <row r="165" spans="1:16">
      <c r="A165" s="76"/>
      <c r="B165" s="47"/>
      <c r="C165" s="47"/>
      <c r="D165" s="47"/>
      <c r="E165" s="47"/>
      <c r="F165" s="47"/>
      <c r="G165" s="47"/>
      <c r="H165" s="47"/>
      <c r="I165" s="47"/>
      <c r="J165" s="47"/>
      <c r="K165" s="47"/>
      <c r="L165" s="47"/>
      <c r="M165" s="47"/>
      <c r="N165" s="47"/>
      <c r="O165" s="47"/>
      <c r="P165" s="47"/>
    </row>
    <row r="166" spans="1:16">
      <c r="A166" s="76"/>
      <c r="B166" s="47"/>
      <c r="C166" s="47"/>
      <c r="D166" s="47"/>
      <c r="E166" s="47"/>
      <c r="F166" s="47"/>
      <c r="G166" s="47"/>
      <c r="H166" s="47"/>
      <c r="I166" s="47"/>
      <c r="J166" s="47"/>
      <c r="K166" s="47"/>
      <c r="L166" s="47"/>
      <c r="M166" s="47"/>
      <c r="N166" s="47"/>
      <c r="O166" s="47"/>
      <c r="P166" s="47"/>
    </row>
    <row r="167" spans="1:16">
      <c r="A167" s="76"/>
      <c r="B167" s="47"/>
      <c r="C167" s="47"/>
      <c r="D167" s="47"/>
      <c r="E167" s="47"/>
      <c r="F167" s="47"/>
      <c r="G167" s="47"/>
      <c r="H167" s="47"/>
      <c r="I167" s="47"/>
      <c r="J167" s="47"/>
      <c r="K167" s="47"/>
      <c r="L167" s="47"/>
      <c r="M167" s="47"/>
      <c r="N167" s="47"/>
      <c r="O167" s="47"/>
      <c r="P167" s="47"/>
    </row>
    <row r="168" spans="1:16">
      <c r="A168" s="76"/>
      <c r="B168" s="47"/>
      <c r="C168" s="47"/>
      <c r="D168" s="47"/>
      <c r="E168" s="47"/>
      <c r="F168" s="47"/>
      <c r="G168" s="47"/>
      <c r="H168" s="47"/>
      <c r="I168" s="47"/>
      <c r="J168" s="47"/>
      <c r="K168" s="47"/>
      <c r="L168" s="47"/>
      <c r="M168" s="47"/>
      <c r="N168" s="47"/>
      <c r="O168" s="47"/>
      <c r="P168" s="47"/>
    </row>
    <row r="169" spans="1:16">
      <c r="A169" s="76"/>
      <c r="B169" s="47"/>
      <c r="C169" s="47"/>
      <c r="D169" s="47"/>
      <c r="E169" s="47"/>
      <c r="F169" s="47"/>
      <c r="G169" s="47"/>
      <c r="H169" s="47"/>
      <c r="I169" s="47"/>
      <c r="J169" s="47"/>
      <c r="K169" s="47"/>
      <c r="L169" s="47"/>
      <c r="M169" s="47"/>
      <c r="N169" s="47"/>
      <c r="O169" s="47"/>
      <c r="P169" s="47"/>
    </row>
    <row r="170" spans="1:16">
      <c r="A170" s="76"/>
      <c r="B170" s="47"/>
      <c r="C170" s="47"/>
      <c r="D170" s="47"/>
      <c r="E170" s="47"/>
      <c r="F170" s="47"/>
      <c r="G170" s="47"/>
      <c r="H170" s="47"/>
      <c r="I170" s="47"/>
      <c r="J170" s="47"/>
      <c r="K170" s="47"/>
      <c r="L170" s="47"/>
      <c r="M170" s="47"/>
      <c r="N170" s="47"/>
      <c r="O170" s="47"/>
      <c r="P170" s="47"/>
    </row>
    <row r="171" spans="1:16">
      <c r="A171" s="76"/>
      <c r="B171" s="47"/>
      <c r="C171" s="47"/>
      <c r="D171" s="47"/>
      <c r="E171" s="47"/>
      <c r="F171" s="47"/>
      <c r="G171" s="47"/>
      <c r="H171" s="47"/>
      <c r="I171" s="47"/>
      <c r="J171" s="47"/>
      <c r="K171" s="47"/>
      <c r="L171" s="47"/>
      <c r="M171" s="47"/>
      <c r="N171" s="47"/>
      <c r="O171" s="47"/>
      <c r="P171" s="47"/>
    </row>
    <row r="172" spans="1:16">
      <c r="A172" s="76"/>
      <c r="B172" s="47"/>
      <c r="C172" s="47"/>
      <c r="D172" s="47"/>
      <c r="E172" s="47"/>
      <c r="F172" s="47"/>
      <c r="G172" s="47"/>
      <c r="H172" s="47"/>
      <c r="I172" s="47"/>
      <c r="J172" s="47"/>
      <c r="K172" s="47"/>
      <c r="L172" s="47"/>
      <c r="M172" s="47"/>
      <c r="N172" s="47"/>
      <c r="O172" s="47"/>
      <c r="P172" s="47"/>
    </row>
    <row r="173" spans="1:16">
      <c r="A173" s="76"/>
      <c r="B173" s="47"/>
      <c r="C173" s="47"/>
      <c r="D173" s="47"/>
      <c r="E173" s="47"/>
      <c r="F173" s="47"/>
      <c r="G173" s="47"/>
      <c r="H173" s="47"/>
      <c r="I173" s="47"/>
      <c r="J173" s="47"/>
      <c r="K173" s="47"/>
      <c r="L173" s="47"/>
      <c r="M173" s="47"/>
      <c r="N173" s="47"/>
      <c r="O173" s="47"/>
      <c r="P173" s="47"/>
    </row>
    <row r="174" spans="1:16">
      <c r="A174" s="76"/>
      <c r="B174" s="47"/>
      <c r="C174" s="47"/>
      <c r="D174" s="47"/>
      <c r="E174" s="47"/>
      <c r="F174" s="47"/>
      <c r="G174" s="47"/>
      <c r="H174" s="47"/>
      <c r="I174" s="47"/>
      <c r="J174" s="47"/>
      <c r="K174" s="47"/>
      <c r="L174" s="47"/>
      <c r="M174" s="47"/>
      <c r="N174" s="47"/>
      <c r="O174" s="47"/>
      <c r="P174" s="47"/>
    </row>
    <row r="175" spans="1:16">
      <c r="A175" s="76"/>
      <c r="B175" s="47"/>
      <c r="C175" s="47"/>
      <c r="D175" s="47"/>
      <c r="E175" s="47"/>
      <c r="F175" s="47"/>
      <c r="G175" s="47"/>
      <c r="H175" s="47"/>
      <c r="I175" s="47"/>
      <c r="J175" s="47"/>
      <c r="K175" s="47"/>
      <c r="L175" s="47"/>
      <c r="M175" s="47"/>
      <c r="N175" s="47"/>
      <c r="O175" s="47"/>
      <c r="P175" s="47"/>
    </row>
    <row r="176" spans="1:16">
      <c r="A176" s="76"/>
      <c r="B176" s="47"/>
      <c r="C176" s="47"/>
      <c r="D176" s="47"/>
      <c r="E176" s="47"/>
      <c r="F176" s="47"/>
      <c r="G176" s="47"/>
      <c r="H176" s="47"/>
      <c r="I176" s="47"/>
      <c r="J176" s="47"/>
      <c r="K176" s="47"/>
      <c r="L176" s="47"/>
      <c r="M176" s="47"/>
      <c r="N176" s="47"/>
      <c r="O176" s="47"/>
      <c r="P176" s="47"/>
    </row>
    <row r="177" spans="1:16">
      <c r="A177" s="76"/>
      <c r="B177" s="47"/>
      <c r="C177" s="47"/>
      <c r="D177" s="47"/>
      <c r="E177" s="47"/>
      <c r="F177" s="47"/>
      <c r="G177" s="47"/>
      <c r="H177" s="47"/>
      <c r="I177" s="47"/>
      <c r="J177" s="47"/>
      <c r="K177" s="47"/>
      <c r="L177" s="47"/>
      <c r="M177" s="47"/>
      <c r="N177" s="47"/>
      <c r="O177" s="47"/>
      <c r="P177" s="47"/>
    </row>
    <row r="178" spans="1:16">
      <c r="A178" s="76"/>
      <c r="B178" s="47"/>
      <c r="C178" s="47"/>
      <c r="D178" s="47"/>
      <c r="E178" s="47"/>
      <c r="F178" s="47"/>
      <c r="G178" s="47"/>
      <c r="H178" s="47"/>
      <c r="I178" s="47"/>
      <c r="J178" s="47"/>
      <c r="K178" s="47"/>
      <c r="L178" s="47"/>
      <c r="M178" s="47"/>
      <c r="N178" s="47"/>
      <c r="O178" s="47"/>
      <c r="P178" s="47"/>
    </row>
    <row r="179" spans="1:16">
      <c r="A179" s="76"/>
      <c r="B179" s="47"/>
      <c r="C179" s="47"/>
      <c r="D179" s="47"/>
      <c r="E179" s="47"/>
      <c r="F179" s="47"/>
      <c r="G179" s="47"/>
      <c r="H179" s="47"/>
      <c r="I179" s="47"/>
      <c r="J179" s="47"/>
      <c r="K179" s="47"/>
      <c r="L179" s="47"/>
      <c r="M179" s="47"/>
      <c r="N179" s="47"/>
      <c r="O179" s="47"/>
      <c r="P179" s="47"/>
    </row>
    <row r="180" spans="1:16">
      <c r="A180" s="76"/>
      <c r="B180" s="47"/>
      <c r="C180" s="47"/>
      <c r="D180" s="47"/>
      <c r="E180" s="47"/>
      <c r="F180" s="47"/>
      <c r="G180" s="47"/>
      <c r="H180" s="47"/>
      <c r="I180" s="47"/>
      <c r="J180" s="47"/>
      <c r="K180" s="47"/>
      <c r="L180" s="47"/>
      <c r="M180" s="47"/>
      <c r="N180" s="47"/>
      <c r="O180" s="47"/>
      <c r="P180" s="47"/>
    </row>
    <row r="181" spans="1:16">
      <c r="A181" s="76"/>
      <c r="B181" s="47"/>
      <c r="C181" s="47"/>
      <c r="D181" s="47"/>
      <c r="E181" s="47"/>
      <c r="F181" s="47"/>
      <c r="G181" s="47"/>
      <c r="H181" s="47"/>
      <c r="I181" s="47"/>
      <c r="J181" s="47"/>
      <c r="K181" s="47"/>
      <c r="L181" s="47"/>
      <c r="M181" s="47"/>
      <c r="N181" s="47"/>
      <c r="O181" s="47"/>
      <c r="P181" s="47"/>
    </row>
    <row r="182" spans="1:16">
      <c r="A182" s="76"/>
      <c r="B182" s="47"/>
      <c r="C182" s="47"/>
      <c r="D182" s="47"/>
      <c r="E182" s="47"/>
      <c r="F182" s="47"/>
      <c r="G182" s="47"/>
      <c r="H182" s="47"/>
      <c r="I182" s="47"/>
      <c r="J182" s="47"/>
      <c r="K182" s="47"/>
      <c r="L182" s="47"/>
      <c r="M182" s="47"/>
      <c r="N182" s="47"/>
      <c r="O182" s="47"/>
      <c r="P182" s="47"/>
    </row>
    <row r="183" spans="1:16">
      <c r="A183" s="76"/>
      <c r="B183" s="47"/>
      <c r="C183" s="47"/>
      <c r="D183" s="47"/>
      <c r="E183" s="47"/>
      <c r="F183" s="47"/>
      <c r="G183" s="47"/>
      <c r="H183" s="47"/>
      <c r="I183" s="47"/>
      <c r="J183" s="47"/>
      <c r="K183" s="47"/>
      <c r="L183" s="47"/>
      <c r="M183" s="47"/>
      <c r="N183" s="47"/>
      <c r="O183" s="47"/>
      <c r="P183" s="47"/>
    </row>
    <row r="184" spans="1:16">
      <c r="A184" s="76"/>
      <c r="B184" s="47"/>
      <c r="C184" s="47"/>
      <c r="D184" s="47"/>
      <c r="E184" s="47"/>
      <c r="F184" s="47"/>
      <c r="G184" s="47"/>
      <c r="H184" s="47"/>
      <c r="I184" s="47"/>
      <c r="J184" s="47"/>
      <c r="K184" s="47"/>
      <c r="L184" s="47"/>
      <c r="M184" s="47"/>
      <c r="N184" s="47"/>
      <c r="O184" s="47"/>
      <c r="P184" s="47"/>
    </row>
    <row r="185" spans="1:16">
      <c r="A185" s="76"/>
      <c r="B185" s="47"/>
      <c r="C185" s="47"/>
      <c r="D185" s="47"/>
      <c r="E185" s="47"/>
      <c r="F185" s="47"/>
      <c r="G185" s="47"/>
      <c r="H185" s="47"/>
      <c r="I185" s="47"/>
      <c r="J185" s="47"/>
      <c r="K185" s="47"/>
      <c r="L185" s="47"/>
      <c r="M185" s="47"/>
      <c r="N185" s="47"/>
      <c r="O185" s="47"/>
      <c r="P185" s="47"/>
    </row>
    <row r="186" spans="1:16">
      <c r="A186" s="76"/>
      <c r="B186" s="47"/>
      <c r="C186" s="47"/>
      <c r="D186" s="47"/>
      <c r="E186" s="47"/>
      <c r="F186" s="47"/>
      <c r="G186" s="47"/>
      <c r="H186" s="47"/>
      <c r="I186" s="47"/>
      <c r="J186" s="47"/>
      <c r="K186" s="47"/>
      <c r="L186" s="47"/>
      <c r="M186" s="47"/>
      <c r="N186" s="47"/>
      <c r="O186" s="47"/>
      <c r="P186" s="47"/>
    </row>
    <row r="187" spans="1:16">
      <c r="A187" s="76"/>
      <c r="B187" s="47"/>
      <c r="C187" s="47"/>
      <c r="D187" s="47"/>
      <c r="E187" s="47"/>
      <c r="F187" s="47"/>
      <c r="G187" s="47"/>
      <c r="H187" s="47"/>
      <c r="I187" s="47"/>
      <c r="J187" s="47"/>
      <c r="K187" s="47"/>
      <c r="L187" s="47"/>
      <c r="M187" s="47"/>
      <c r="N187" s="47"/>
      <c r="O187" s="47"/>
      <c r="P187" s="47"/>
    </row>
    <row r="188" spans="1:16">
      <c r="A188" s="76"/>
      <c r="B188" s="47"/>
      <c r="C188" s="47"/>
      <c r="D188" s="47"/>
      <c r="E188" s="47"/>
      <c r="F188" s="47"/>
      <c r="G188" s="47"/>
      <c r="H188" s="47"/>
      <c r="I188" s="47"/>
      <c r="J188" s="47"/>
      <c r="K188" s="47"/>
      <c r="L188" s="47"/>
      <c r="M188" s="47"/>
      <c r="N188" s="47"/>
      <c r="O188" s="47"/>
      <c r="P188" s="47"/>
    </row>
    <row r="189" spans="1:16">
      <c r="A189" s="76"/>
      <c r="B189" s="47"/>
      <c r="C189" s="47"/>
      <c r="D189" s="47"/>
      <c r="E189" s="47"/>
      <c r="F189" s="47"/>
      <c r="G189" s="47"/>
      <c r="H189" s="47"/>
      <c r="I189" s="47"/>
      <c r="J189" s="47"/>
      <c r="K189" s="47"/>
      <c r="L189" s="47"/>
      <c r="M189" s="47"/>
      <c r="N189" s="47"/>
      <c r="O189" s="47"/>
      <c r="P189" s="47"/>
    </row>
    <row r="190" spans="1:16">
      <c r="A190" s="76"/>
      <c r="B190" s="47"/>
      <c r="C190" s="47"/>
      <c r="D190" s="47"/>
      <c r="E190" s="47"/>
      <c r="F190" s="47"/>
      <c r="G190" s="47"/>
      <c r="H190" s="47"/>
      <c r="I190" s="47"/>
      <c r="J190" s="47"/>
      <c r="K190" s="47"/>
      <c r="L190" s="47"/>
      <c r="M190" s="47"/>
      <c r="N190" s="47"/>
      <c r="O190" s="47"/>
      <c r="P190" s="47"/>
    </row>
    <row r="191" spans="1:16">
      <c r="A191" s="76"/>
      <c r="B191" s="47"/>
      <c r="C191" s="47"/>
      <c r="D191" s="47"/>
      <c r="E191" s="47"/>
      <c r="F191" s="47"/>
      <c r="G191" s="47"/>
      <c r="H191" s="47"/>
      <c r="I191" s="47"/>
      <c r="J191" s="47"/>
      <c r="K191" s="47"/>
      <c r="L191" s="47"/>
      <c r="M191" s="47"/>
      <c r="N191" s="47"/>
      <c r="O191" s="47"/>
      <c r="P191" s="47"/>
    </row>
    <row r="192" spans="1:16">
      <c r="A192" s="76"/>
      <c r="B192" s="47"/>
      <c r="C192" s="47"/>
      <c r="D192" s="47"/>
      <c r="E192" s="47"/>
      <c r="F192" s="47"/>
      <c r="G192" s="47"/>
      <c r="H192" s="47"/>
      <c r="I192" s="47"/>
      <c r="J192" s="47"/>
      <c r="K192" s="47"/>
      <c r="L192" s="47"/>
      <c r="M192" s="47"/>
      <c r="N192" s="47"/>
      <c r="O192" s="47"/>
      <c r="P192" s="47"/>
    </row>
    <row r="193" spans="1:16">
      <c r="A193" s="76"/>
      <c r="B193" s="47"/>
      <c r="C193" s="47"/>
      <c r="D193" s="47"/>
      <c r="E193" s="47"/>
      <c r="F193" s="47"/>
      <c r="G193" s="47"/>
      <c r="H193" s="47"/>
      <c r="I193" s="47"/>
      <c r="J193" s="47"/>
      <c r="K193" s="47"/>
      <c r="L193" s="47"/>
      <c r="M193" s="47"/>
      <c r="N193" s="47"/>
      <c r="O193" s="47"/>
      <c r="P193" s="47"/>
    </row>
    <row r="194" spans="1:16">
      <c r="A194" s="76"/>
      <c r="B194" s="47"/>
      <c r="C194" s="47"/>
      <c r="D194" s="47"/>
      <c r="E194" s="47"/>
      <c r="F194" s="47"/>
      <c r="G194" s="47"/>
      <c r="H194" s="47"/>
      <c r="I194" s="47"/>
      <c r="J194" s="47"/>
      <c r="K194" s="47"/>
      <c r="L194" s="47"/>
      <c r="M194" s="47"/>
      <c r="N194" s="47"/>
      <c r="O194" s="47"/>
      <c r="P194" s="47"/>
    </row>
    <row r="195" spans="1:16">
      <c r="A195" s="76"/>
      <c r="B195" s="47"/>
      <c r="C195" s="47"/>
      <c r="D195" s="47"/>
      <c r="E195" s="47"/>
      <c r="F195" s="47"/>
      <c r="G195" s="47"/>
      <c r="H195" s="47"/>
      <c r="I195" s="47"/>
      <c r="J195" s="47"/>
      <c r="K195" s="47"/>
      <c r="L195" s="47"/>
      <c r="M195" s="47"/>
      <c r="N195" s="47"/>
      <c r="O195" s="47"/>
      <c r="P195" s="47"/>
    </row>
    <row r="196" spans="1:16">
      <c r="A196" s="76"/>
      <c r="B196" s="47"/>
      <c r="C196" s="47"/>
      <c r="D196" s="47"/>
      <c r="E196" s="47"/>
      <c r="F196" s="47"/>
      <c r="G196" s="47"/>
      <c r="H196" s="47"/>
      <c r="I196" s="47"/>
      <c r="J196" s="47"/>
      <c r="K196" s="47"/>
      <c r="L196" s="47"/>
      <c r="M196" s="47"/>
      <c r="N196" s="47"/>
      <c r="O196" s="47"/>
      <c r="P196" s="47"/>
    </row>
    <row r="197" spans="1:16">
      <c r="A197" s="76"/>
      <c r="B197" s="47"/>
      <c r="C197" s="47"/>
      <c r="D197" s="47"/>
      <c r="E197" s="47"/>
      <c r="F197" s="47"/>
      <c r="G197" s="47"/>
      <c r="H197" s="47"/>
      <c r="I197" s="47"/>
      <c r="J197" s="47"/>
      <c r="K197" s="47"/>
      <c r="L197" s="47"/>
      <c r="M197" s="47"/>
      <c r="N197" s="47"/>
      <c r="O197" s="47"/>
      <c r="P197" s="47"/>
    </row>
    <row r="198" spans="1:16">
      <c r="A198" s="76"/>
      <c r="B198" s="47"/>
      <c r="C198" s="47"/>
      <c r="D198" s="47"/>
      <c r="E198" s="47"/>
      <c r="F198" s="47"/>
      <c r="G198" s="47"/>
      <c r="H198" s="47"/>
      <c r="I198" s="47"/>
      <c r="J198" s="47"/>
      <c r="K198" s="47"/>
      <c r="L198" s="47"/>
      <c r="M198" s="47"/>
      <c r="N198" s="47"/>
      <c r="O198" s="47"/>
      <c r="P198" s="47"/>
    </row>
    <row r="199" spans="1:16">
      <c r="A199" s="76"/>
      <c r="B199" s="47"/>
      <c r="C199" s="47"/>
      <c r="D199" s="47"/>
      <c r="E199" s="47"/>
      <c r="F199" s="47"/>
      <c r="G199" s="47"/>
      <c r="H199" s="47"/>
      <c r="I199" s="47"/>
      <c r="J199" s="47"/>
      <c r="K199" s="47"/>
      <c r="L199" s="47"/>
      <c r="M199" s="47"/>
      <c r="N199" s="47"/>
      <c r="O199" s="47"/>
      <c r="P199" s="47"/>
    </row>
    <row r="200" spans="1:16">
      <c r="A200" s="76"/>
      <c r="B200" s="47"/>
      <c r="C200" s="47"/>
      <c r="D200" s="47"/>
      <c r="E200" s="47"/>
      <c r="F200" s="47"/>
      <c r="G200" s="47"/>
      <c r="H200" s="47"/>
      <c r="I200" s="47"/>
      <c r="J200" s="47"/>
      <c r="K200" s="47"/>
      <c r="L200" s="47"/>
      <c r="M200" s="47"/>
      <c r="N200" s="47"/>
      <c r="O200" s="47"/>
      <c r="P200" s="47"/>
    </row>
    <row r="201" spans="1:16">
      <c r="A201" s="76"/>
      <c r="B201" s="47"/>
      <c r="C201" s="47"/>
      <c r="D201" s="47"/>
      <c r="E201" s="47"/>
      <c r="F201" s="47"/>
      <c r="G201" s="47"/>
      <c r="H201" s="47"/>
      <c r="I201" s="47"/>
      <c r="J201" s="47"/>
      <c r="K201" s="47"/>
      <c r="L201" s="47"/>
      <c r="M201" s="47"/>
      <c r="N201" s="47"/>
      <c r="O201" s="47"/>
      <c r="P201" s="47"/>
    </row>
    <row r="202" spans="1:16">
      <c r="A202" s="76"/>
      <c r="B202" s="47"/>
      <c r="C202" s="47"/>
      <c r="D202" s="47"/>
      <c r="E202" s="47"/>
      <c r="F202" s="47"/>
      <c r="G202" s="47"/>
      <c r="H202" s="47"/>
      <c r="I202" s="47"/>
      <c r="J202" s="47"/>
      <c r="K202" s="47"/>
      <c r="L202" s="47"/>
      <c r="M202" s="47"/>
      <c r="N202" s="47"/>
      <c r="O202" s="47"/>
      <c r="P202" s="47"/>
    </row>
    <row r="203" spans="1:16">
      <c r="A203" s="76"/>
      <c r="B203" s="47"/>
      <c r="C203" s="47"/>
      <c r="D203" s="47"/>
      <c r="E203" s="47"/>
      <c r="F203" s="47"/>
      <c r="G203" s="47"/>
      <c r="H203" s="47"/>
      <c r="I203" s="47"/>
      <c r="J203" s="47"/>
      <c r="K203" s="47"/>
      <c r="L203" s="47"/>
      <c r="M203" s="47"/>
      <c r="N203" s="47"/>
      <c r="O203" s="47"/>
      <c r="P203" s="47"/>
    </row>
    <row r="204" spans="1:16">
      <c r="A204" s="76"/>
      <c r="B204" s="47"/>
      <c r="C204" s="47"/>
      <c r="D204" s="47"/>
      <c r="E204" s="47"/>
      <c r="F204" s="47"/>
      <c r="G204" s="47"/>
      <c r="H204" s="47"/>
      <c r="I204" s="47"/>
      <c r="J204" s="47"/>
      <c r="K204" s="47"/>
      <c r="L204" s="47"/>
      <c r="M204" s="47"/>
      <c r="N204" s="47"/>
      <c r="O204" s="47"/>
      <c r="P204" s="47"/>
    </row>
    <row r="205" spans="1:16">
      <c r="A205" s="76"/>
      <c r="B205" s="47"/>
      <c r="C205" s="47"/>
      <c r="D205" s="47"/>
      <c r="E205" s="47"/>
      <c r="F205" s="47"/>
      <c r="G205" s="47"/>
      <c r="H205" s="47"/>
      <c r="I205" s="47"/>
      <c r="J205" s="47"/>
      <c r="K205" s="47"/>
      <c r="L205" s="47"/>
      <c r="M205" s="47"/>
      <c r="N205" s="47"/>
      <c r="O205" s="47"/>
      <c r="P205" s="47"/>
    </row>
    <row r="206" spans="1:16">
      <c r="A206" s="76"/>
      <c r="B206" s="47"/>
      <c r="C206" s="47"/>
      <c r="D206" s="47"/>
      <c r="E206" s="47"/>
      <c r="F206" s="47"/>
      <c r="G206" s="47"/>
      <c r="H206" s="47"/>
      <c r="I206" s="47"/>
      <c r="J206" s="47"/>
      <c r="K206" s="47"/>
      <c r="L206" s="47"/>
      <c r="M206" s="47"/>
      <c r="N206" s="47"/>
      <c r="O206" s="47"/>
      <c r="P206" s="47"/>
    </row>
    <row r="207" spans="1:16">
      <c r="A207" s="76"/>
      <c r="B207" s="47"/>
      <c r="C207" s="47"/>
      <c r="D207" s="47"/>
      <c r="E207" s="47"/>
      <c r="F207" s="47"/>
      <c r="G207" s="47"/>
      <c r="H207" s="47"/>
      <c r="I207" s="47"/>
      <c r="J207" s="47"/>
      <c r="K207" s="47"/>
      <c r="L207" s="47"/>
      <c r="M207" s="47"/>
      <c r="N207" s="47"/>
      <c r="O207" s="47"/>
      <c r="P207" s="47"/>
    </row>
    <row r="208" spans="1:16">
      <c r="A208" s="76"/>
      <c r="B208" s="47"/>
      <c r="C208" s="47"/>
      <c r="D208" s="47"/>
      <c r="E208" s="47"/>
      <c r="F208" s="47"/>
      <c r="G208" s="47"/>
      <c r="H208" s="47"/>
      <c r="I208" s="47"/>
      <c r="J208" s="47"/>
      <c r="K208" s="47"/>
      <c r="L208" s="47"/>
      <c r="M208" s="47"/>
      <c r="N208" s="47"/>
      <c r="O208" s="47"/>
      <c r="P208" s="47"/>
    </row>
    <row r="209" spans="1:16">
      <c r="A209" s="76"/>
      <c r="B209" s="47"/>
      <c r="C209" s="47"/>
      <c r="D209" s="47"/>
      <c r="E209" s="47"/>
      <c r="F209" s="47"/>
      <c r="G209" s="47"/>
      <c r="H209" s="47"/>
      <c r="I209" s="47"/>
      <c r="J209" s="47"/>
      <c r="K209" s="47"/>
      <c r="L209" s="47"/>
      <c r="M209" s="47"/>
      <c r="N209" s="47"/>
      <c r="O209" s="47"/>
      <c r="P209" s="47"/>
    </row>
    <row r="210" spans="1:16">
      <c r="A210" s="76"/>
      <c r="B210" s="47"/>
      <c r="C210" s="47"/>
      <c r="D210" s="47"/>
      <c r="E210" s="47"/>
      <c r="F210" s="47"/>
      <c r="G210" s="47"/>
      <c r="H210" s="47"/>
      <c r="I210" s="47"/>
      <c r="J210" s="47"/>
      <c r="K210" s="47"/>
      <c r="L210" s="47"/>
      <c r="M210" s="47"/>
      <c r="N210" s="47"/>
      <c r="O210" s="47"/>
      <c r="P210" s="47"/>
    </row>
    <row r="211" spans="1:16">
      <c r="A211" s="76"/>
      <c r="B211" s="47"/>
      <c r="C211" s="47"/>
      <c r="D211" s="47"/>
      <c r="E211" s="47"/>
      <c r="F211" s="47"/>
      <c r="G211" s="47"/>
      <c r="H211" s="47"/>
      <c r="I211" s="47"/>
      <c r="J211" s="47"/>
      <c r="K211" s="47"/>
      <c r="L211" s="47"/>
      <c r="M211" s="47"/>
      <c r="N211" s="47"/>
      <c r="O211" s="47"/>
      <c r="P211" s="47"/>
    </row>
    <row r="212" spans="1:16">
      <c r="A212" s="76"/>
      <c r="B212" s="47"/>
      <c r="C212" s="47"/>
      <c r="D212" s="47"/>
      <c r="E212" s="47"/>
      <c r="F212" s="47"/>
      <c r="G212" s="47"/>
      <c r="H212" s="47"/>
      <c r="I212" s="47"/>
      <c r="J212" s="47"/>
      <c r="K212" s="47"/>
      <c r="L212" s="47"/>
      <c r="M212" s="47"/>
      <c r="N212" s="47"/>
      <c r="O212" s="47"/>
      <c r="P212" s="47"/>
    </row>
    <row r="213" spans="1:16">
      <c r="A213" s="76"/>
      <c r="B213" s="47"/>
      <c r="C213" s="47"/>
      <c r="D213" s="47"/>
      <c r="E213" s="47"/>
      <c r="F213" s="47"/>
      <c r="G213" s="47"/>
      <c r="H213" s="47"/>
      <c r="I213" s="47"/>
      <c r="J213" s="47"/>
      <c r="K213" s="47"/>
      <c r="L213" s="47"/>
      <c r="M213" s="47"/>
      <c r="N213" s="47"/>
      <c r="O213" s="47"/>
      <c r="P213" s="47"/>
    </row>
    <row r="214" spans="1:16">
      <c r="A214" s="76"/>
      <c r="B214" s="47"/>
      <c r="C214" s="47"/>
      <c r="D214" s="47"/>
      <c r="E214" s="47"/>
      <c r="F214" s="47"/>
      <c r="G214" s="47"/>
      <c r="H214" s="47"/>
      <c r="I214" s="47"/>
      <c r="J214" s="47"/>
      <c r="K214" s="47"/>
      <c r="L214" s="47"/>
      <c r="M214" s="47"/>
      <c r="N214" s="47"/>
      <c r="O214" s="47"/>
      <c r="P214" s="47"/>
    </row>
    <row r="215" spans="1:16">
      <c r="A215" s="76"/>
      <c r="B215" s="47"/>
      <c r="C215" s="47"/>
      <c r="D215" s="47"/>
      <c r="E215" s="47"/>
      <c r="F215" s="47"/>
      <c r="G215" s="47"/>
      <c r="H215" s="47"/>
      <c r="I215" s="47"/>
      <c r="J215" s="47"/>
      <c r="K215" s="47"/>
      <c r="L215" s="47"/>
      <c r="M215" s="47"/>
      <c r="N215" s="47"/>
      <c r="O215" s="47"/>
      <c r="P215" s="47"/>
    </row>
    <row r="216" spans="1:16">
      <c r="A216" s="76"/>
      <c r="B216" s="47"/>
      <c r="C216" s="47"/>
      <c r="D216" s="47"/>
      <c r="E216" s="47"/>
      <c r="F216" s="47"/>
      <c r="G216" s="47"/>
      <c r="H216" s="47"/>
      <c r="I216" s="47"/>
      <c r="J216" s="47"/>
      <c r="K216" s="47"/>
      <c r="L216" s="47"/>
      <c r="M216" s="47"/>
      <c r="N216" s="47"/>
      <c r="O216" s="47"/>
      <c r="P216" s="47"/>
    </row>
    <row r="217" spans="1:16">
      <c r="A217" s="76"/>
      <c r="B217" s="47"/>
      <c r="C217" s="47"/>
      <c r="D217" s="47"/>
      <c r="E217" s="47"/>
      <c r="F217" s="47"/>
      <c r="G217" s="47"/>
      <c r="H217" s="47"/>
      <c r="I217" s="47"/>
      <c r="J217" s="47"/>
      <c r="K217" s="47"/>
      <c r="L217" s="47"/>
      <c r="M217" s="47"/>
      <c r="N217" s="47"/>
      <c r="O217" s="47"/>
      <c r="P217" s="47"/>
    </row>
    <row r="218" spans="1:16">
      <c r="A218" s="76"/>
      <c r="B218" s="47"/>
      <c r="C218" s="47"/>
      <c r="D218" s="47"/>
      <c r="E218" s="47"/>
      <c r="F218" s="47"/>
      <c r="G218" s="47"/>
      <c r="H218" s="47"/>
      <c r="I218" s="47"/>
      <c r="J218" s="47"/>
      <c r="K218" s="47"/>
      <c r="L218" s="47"/>
      <c r="M218" s="47"/>
      <c r="N218" s="47"/>
      <c r="O218" s="47"/>
      <c r="P218" s="47"/>
    </row>
    <row r="219" spans="1:16">
      <c r="A219" s="76"/>
      <c r="B219" s="47"/>
      <c r="C219" s="47"/>
      <c r="D219" s="47"/>
      <c r="E219" s="47"/>
      <c r="F219" s="47"/>
      <c r="G219" s="47"/>
      <c r="H219" s="47"/>
      <c r="I219" s="47"/>
      <c r="J219" s="47"/>
      <c r="K219" s="47"/>
      <c r="L219" s="47"/>
      <c r="M219" s="47"/>
      <c r="N219" s="47"/>
      <c r="O219" s="47"/>
      <c r="P219" s="47"/>
    </row>
    <row r="220" spans="1:16">
      <c r="A220" s="76"/>
      <c r="B220" s="47"/>
      <c r="C220" s="47"/>
      <c r="D220" s="47"/>
      <c r="E220" s="47"/>
      <c r="F220" s="47"/>
      <c r="G220" s="47"/>
      <c r="H220" s="47"/>
      <c r="I220" s="47"/>
      <c r="J220" s="47"/>
      <c r="K220" s="47"/>
      <c r="L220" s="47"/>
      <c r="M220" s="47"/>
      <c r="N220" s="47"/>
      <c r="O220" s="47"/>
      <c r="P220" s="47"/>
    </row>
    <row r="221" spans="1:16">
      <c r="A221" s="76"/>
      <c r="B221" s="47"/>
      <c r="C221" s="47"/>
      <c r="D221" s="47"/>
      <c r="E221" s="47"/>
      <c r="F221" s="47"/>
      <c r="G221" s="47"/>
      <c r="H221" s="47"/>
      <c r="I221" s="47"/>
      <c r="J221" s="47"/>
      <c r="K221" s="47"/>
      <c r="L221" s="47"/>
      <c r="M221" s="47"/>
      <c r="N221" s="47"/>
      <c r="O221" s="47"/>
      <c r="P221" s="47"/>
    </row>
    <row r="222" spans="1:16">
      <c r="A222" s="76"/>
      <c r="B222" s="47"/>
      <c r="C222" s="47"/>
      <c r="D222" s="47"/>
      <c r="E222" s="47"/>
      <c r="F222" s="47"/>
      <c r="G222" s="47"/>
      <c r="H222" s="47"/>
      <c r="I222" s="47"/>
      <c r="J222" s="47"/>
      <c r="K222" s="47"/>
      <c r="L222" s="47"/>
      <c r="M222" s="47"/>
      <c r="N222" s="47"/>
      <c r="O222" s="47"/>
      <c r="P222" s="47"/>
    </row>
    <row r="223" spans="1:16">
      <c r="A223" s="76"/>
      <c r="B223" s="47"/>
      <c r="C223" s="47"/>
      <c r="D223" s="47"/>
      <c r="E223" s="47"/>
      <c r="F223" s="47"/>
      <c r="G223" s="47"/>
      <c r="H223" s="47"/>
      <c r="I223" s="47"/>
      <c r="J223" s="47"/>
      <c r="K223" s="47"/>
      <c r="L223" s="47"/>
      <c r="M223" s="47"/>
      <c r="N223" s="47"/>
      <c r="O223" s="47"/>
      <c r="P223" s="47"/>
    </row>
    <row r="224" spans="1:16">
      <c r="A224" s="76"/>
      <c r="B224" s="47"/>
      <c r="C224" s="47"/>
      <c r="D224" s="47"/>
      <c r="E224" s="47"/>
      <c r="F224" s="47"/>
      <c r="G224" s="47"/>
      <c r="H224" s="47"/>
      <c r="I224" s="47"/>
      <c r="J224" s="47"/>
      <c r="K224" s="47"/>
      <c r="L224" s="47"/>
      <c r="M224" s="47"/>
      <c r="N224" s="47"/>
      <c r="O224" s="47"/>
      <c r="P224" s="47"/>
    </row>
    <row r="225" spans="1:16">
      <c r="A225" s="76"/>
      <c r="B225" s="47"/>
      <c r="C225" s="47"/>
      <c r="D225" s="47"/>
      <c r="E225" s="47"/>
      <c r="F225" s="47"/>
      <c r="G225" s="47"/>
      <c r="H225" s="47"/>
      <c r="I225" s="47"/>
      <c r="J225" s="47"/>
      <c r="K225" s="47"/>
      <c r="L225" s="47"/>
      <c r="M225" s="47"/>
      <c r="N225" s="47"/>
      <c r="O225" s="47"/>
      <c r="P225" s="47"/>
    </row>
    <row r="226" spans="1:16">
      <c r="A226" s="76"/>
      <c r="B226" s="47"/>
      <c r="C226" s="47"/>
      <c r="D226" s="47"/>
      <c r="E226" s="47"/>
      <c r="F226" s="47"/>
      <c r="G226" s="47"/>
      <c r="H226" s="47"/>
      <c r="I226" s="47"/>
      <c r="J226" s="47"/>
      <c r="K226" s="47"/>
      <c r="L226" s="47"/>
      <c r="M226" s="47"/>
      <c r="N226" s="47"/>
      <c r="O226" s="47"/>
      <c r="P226" s="47"/>
    </row>
    <row r="227" spans="1:16">
      <c r="A227" s="76"/>
      <c r="B227" s="47"/>
      <c r="C227" s="47"/>
      <c r="D227" s="47"/>
      <c r="E227" s="47"/>
      <c r="F227" s="47"/>
      <c r="G227" s="47"/>
      <c r="H227" s="47"/>
      <c r="I227" s="47"/>
      <c r="J227" s="47"/>
      <c r="K227" s="47"/>
      <c r="L227" s="47"/>
      <c r="M227" s="47"/>
      <c r="N227" s="47"/>
      <c r="O227" s="47"/>
      <c r="P227" s="47"/>
    </row>
    <row r="228" spans="1:16">
      <c r="A228" s="76"/>
      <c r="B228" s="47"/>
      <c r="C228" s="47"/>
      <c r="D228" s="47"/>
      <c r="E228" s="47"/>
      <c r="F228" s="47"/>
      <c r="G228" s="47"/>
      <c r="H228" s="47"/>
      <c r="I228" s="47"/>
      <c r="J228" s="47"/>
      <c r="K228" s="47"/>
      <c r="L228" s="47"/>
      <c r="M228" s="47"/>
      <c r="N228" s="47"/>
      <c r="O228" s="47"/>
      <c r="P228" s="47"/>
    </row>
    <row r="229" spans="1:16">
      <c r="A229" s="76"/>
      <c r="B229" s="47"/>
      <c r="C229" s="47"/>
      <c r="D229" s="47"/>
      <c r="E229" s="47"/>
      <c r="F229" s="47"/>
      <c r="G229" s="47"/>
      <c r="H229" s="47"/>
      <c r="I229" s="47"/>
      <c r="J229" s="47"/>
      <c r="K229" s="47"/>
      <c r="L229" s="47"/>
      <c r="M229" s="47"/>
      <c r="N229" s="47"/>
      <c r="O229" s="47"/>
      <c r="P229" s="47"/>
    </row>
    <row r="230" spans="1:16">
      <c r="A230" s="76"/>
      <c r="B230" s="47"/>
      <c r="C230" s="47"/>
      <c r="D230" s="47"/>
      <c r="E230" s="47"/>
      <c r="F230" s="47"/>
      <c r="G230" s="47"/>
      <c r="H230" s="47"/>
      <c r="I230" s="47"/>
      <c r="J230" s="47"/>
      <c r="K230" s="47"/>
      <c r="L230" s="47"/>
      <c r="M230" s="47"/>
      <c r="N230" s="47"/>
      <c r="O230" s="47"/>
      <c r="P230" s="47"/>
    </row>
  </sheetData>
  <sheetProtection algorithmName="SHA-512" hashValue="lVVItMh/E4M/BtLrVMxZOZDcJiqkkU11M9IOuXunHWF5snPYEtNRG7QP9fgcwRjumcmQCgEKvrkADIhubAfjwA==" saltValue="IybhvKmwu1tTDeq6/CPooQ==" spinCount="100000" sheet="1" selectLockedCells="1"/>
  <mergeCells count="19">
    <mergeCell ref="C11:P11"/>
    <mergeCell ref="B1:P1"/>
    <mergeCell ref="B14:P14"/>
    <mergeCell ref="B16:P16"/>
    <mergeCell ref="I5:J5"/>
    <mergeCell ref="M7:N7"/>
    <mergeCell ref="M9:N9"/>
    <mergeCell ref="B3:P3"/>
    <mergeCell ref="C7:I7"/>
    <mergeCell ref="C9:I9"/>
    <mergeCell ref="J7:L7"/>
    <mergeCell ref="J9:L9"/>
    <mergeCell ref="O9:P9"/>
    <mergeCell ref="O7:P7"/>
    <mergeCell ref="B20:P20"/>
    <mergeCell ref="B21:P21"/>
    <mergeCell ref="B22:P22"/>
    <mergeCell ref="B23:P23"/>
    <mergeCell ref="K18:N18"/>
  </mergeCells>
  <dataValidations count="1">
    <dataValidation type="list" showInputMessage="1" showErrorMessage="1" sqref="I5:J5" xr:uid="{00000000-0002-0000-0500-000000000000}">
      <formula1>"Select One, Yes, No"</formula1>
    </dataValidation>
  </dataValidations>
  <printOptions horizontalCentered="1"/>
  <pageMargins left="0.25" right="0.25" top="0.25" bottom="0.5" header="0.3" footer="0.3"/>
  <pageSetup firstPageNumber="4" orientation="portrait" r:id="rId1"/>
  <headerFooter>
    <oddHeader xml:space="preserve">&amp;R
</oddHeader>
    <oddFooter>&amp;L&amp;"Arial,Regular"HOME - HTF&amp;C&amp;"Arial,Regular"Page 6 of 30&amp;R&amp;"Arial,Regular"2023</oddFooter>
  </headerFooter>
  <ignoredErrors>
    <ignoredError sqref="A1:A21" numberStoredAsText="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6">
    <pageSetUpPr fitToPage="1"/>
  </sheetPr>
  <dimension ref="A1:P32"/>
  <sheetViews>
    <sheetView showGridLines="0" showRowColHeaders="0" showRuler="0" zoomScaleNormal="100" workbookViewId="0"/>
  </sheetViews>
  <sheetFormatPr defaultColWidth="10.7109375" defaultRowHeight="12.75"/>
  <cols>
    <col min="1" max="1" width="3.42578125" style="289" customWidth="1"/>
    <col min="2" max="4" width="2.7109375" style="4" customWidth="1"/>
    <col min="5" max="6" width="6.7109375" style="4" customWidth="1"/>
    <col min="7" max="7" width="5.28515625" style="4" customWidth="1"/>
    <col min="8" max="8" width="6.7109375" style="4" customWidth="1"/>
    <col min="9" max="9" width="4.5703125" style="4" customWidth="1"/>
    <col min="10" max="10" width="6.7109375" style="4" customWidth="1"/>
    <col min="11" max="11" width="7" style="4" customWidth="1"/>
    <col min="12" max="12" width="6.7109375" style="4" customWidth="1"/>
    <col min="13" max="13" width="2" style="4" customWidth="1"/>
    <col min="14" max="14" width="8.7109375" style="4" customWidth="1"/>
    <col min="15" max="15" width="7.7109375" style="4" customWidth="1"/>
    <col min="16" max="16" width="9.5703125" style="4" customWidth="1"/>
    <col min="17" max="17" width="9.42578125" style="4" customWidth="1"/>
    <col min="18" max="16384" width="10.7109375" style="4"/>
  </cols>
  <sheetData>
    <row r="1" spans="1:16">
      <c r="A1" s="76"/>
      <c r="B1" s="47"/>
      <c r="C1" s="47"/>
      <c r="D1" s="47"/>
      <c r="E1" s="47"/>
      <c r="F1" s="47"/>
      <c r="G1" s="47"/>
      <c r="H1" s="47"/>
      <c r="I1" s="47"/>
      <c r="J1" s="47"/>
      <c r="K1" s="47"/>
      <c r="L1" s="47"/>
      <c r="M1" s="47"/>
      <c r="N1" s="47"/>
      <c r="O1" s="47"/>
      <c r="P1" s="47"/>
    </row>
    <row r="2" spans="1:16" ht="12.75" customHeight="1">
      <c r="A2" s="76" t="s">
        <v>707</v>
      </c>
      <c r="B2" s="690" t="s">
        <v>677</v>
      </c>
      <c r="C2" s="690"/>
      <c r="D2" s="690"/>
      <c r="E2" s="690"/>
      <c r="F2" s="690"/>
      <c r="G2" s="690"/>
      <c r="H2" s="690"/>
      <c r="I2" s="690"/>
      <c r="J2" s="690"/>
      <c r="K2" s="690"/>
      <c r="L2" s="690"/>
      <c r="M2" s="690"/>
      <c r="N2" s="690"/>
      <c r="O2" s="690"/>
      <c r="P2" s="690"/>
    </row>
    <row r="3" spans="1:16" ht="12.75" customHeight="1">
      <c r="A3" s="76"/>
      <c r="B3" s="76"/>
      <c r="C3" s="47" t="s">
        <v>1</v>
      </c>
      <c r="D3" s="696" t="s">
        <v>373</v>
      </c>
      <c r="E3" s="696"/>
      <c r="F3" s="696"/>
      <c r="G3" s="696"/>
      <c r="H3" s="696"/>
      <c r="I3" s="696"/>
      <c r="J3" s="696"/>
      <c r="K3" s="696"/>
      <c r="L3" s="696"/>
      <c r="M3" s="696"/>
      <c r="N3" s="696"/>
      <c r="O3" s="696"/>
      <c r="P3" s="696"/>
    </row>
    <row r="4" spans="1:16" ht="12.75" customHeight="1">
      <c r="A4" s="76"/>
      <c r="B4" s="76"/>
      <c r="C4" s="47" t="s">
        <v>2</v>
      </c>
      <c r="D4" s="696" t="s">
        <v>402</v>
      </c>
      <c r="E4" s="696"/>
      <c r="F4" s="696"/>
      <c r="G4" s="696"/>
      <c r="H4" s="696"/>
      <c r="I4" s="696"/>
      <c r="J4" s="696"/>
      <c r="K4" s="696"/>
      <c r="L4" s="696"/>
      <c r="M4" s="696"/>
      <c r="N4" s="696"/>
      <c r="O4" s="696"/>
      <c r="P4" s="696"/>
    </row>
    <row r="5" spans="1:16" ht="12.75" customHeight="1">
      <c r="A5" s="76"/>
      <c r="B5" s="76"/>
      <c r="C5" s="47" t="s">
        <v>3</v>
      </c>
      <c r="D5" s="696" t="s">
        <v>893</v>
      </c>
      <c r="E5" s="696"/>
      <c r="F5" s="696"/>
      <c r="G5" s="696"/>
      <c r="H5" s="696"/>
      <c r="I5" s="696"/>
      <c r="J5" s="696"/>
      <c r="K5" s="696"/>
      <c r="L5" s="696"/>
      <c r="M5" s="696"/>
      <c r="N5" s="696"/>
      <c r="O5" s="696"/>
      <c r="P5" s="696"/>
    </row>
    <row r="6" spans="1:16" ht="12.75" customHeight="1">
      <c r="A6" s="76"/>
      <c r="B6" s="76"/>
      <c r="C6" s="2"/>
      <c r="D6" s="696" t="s">
        <v>894</v>
      </c>
      <c r="E6" s="696"/>
      <c r="F6" s="696"/>
      <c r="G6" s="696"/>
      <c r="H6" s="696"/>
      <c r="I6" s="696"/>
      <c r="J6" s="696"/>
      <c r="K6" s="696"/>
      <c r="L6" s="696"/>
      <c r="M6" s="696"/>
      <c r="N6" s="696"/>
      <c r="O6" s="696"/>
      <c r="P6" s="696"/>
    </row>
    <row r="7" spans="1:16" ht="12.75" customHeight="1">
      <c r="A7" s="76"/>
      <c r="B7" s="76"/>
      <c r="C7" s="47" t="s">
        <v>21</v>
      </c>
      <c r="D7" s="696" t="s">
        <v>895</v>
      </c>
      <c r="E7" s="696"/>
      <c r="F7" s="696"/>
      <c r="G7" s="696"/>
      <c r="H7" s="696"/>
      <c r="I7" s="696"/>
      <c r="J7" s="696"/>
      <c r="K7" s="696"/>
      <c r="L7" s="696"/>
      <c r="M7" s="696"/>
      <c r="N7" s="696"/>
      <c r="O7" s="696"/>
      <c r="P7" s="696"/>
    </row>
    <row r="8" spans="1:16" s="287" customFormat="1">
      <c r="A8" s="477"/>
      <c r="B8" s="82"/>
      <c r="C8" s="82"/>
      <c r="D8" s="82"/>
      <c r="E8" s="82"/>
      <c r="F8" s="82"/>
      <c r="G8" s="82"/>
      <c r="H8" s="82"/>
      <c r="I8" s="82"/>
      <c r="J8" s="82"/>
      <c r="K8" s="82"/>
      <c r="L8" s="82"/>
      <c r="M8" s="82"/>
      <c r="N8" s="82"/>
      <c r="O8" s="82"/>
      <c r="P8" s="76"/>
    </row>
    <row r="9" spans="1:16" s="287" customFormat="1">
      <c r="A9" s="477"/>
      <c r="B9" s="82"/>
      <c r="C9" s="82"/>
      <c r="D9" s="82"/>
      <c r="E9" s="82"/>
      <c r="F9" s="82"/>
      <c r="G9" s="82"/>
      <c r="H9" s="82"/>
      <c r="I9" s="82"/>
      <c r="J9" s="82"/>
      <c r="K9" s="82"/>
      <c r="L9" s="82"/>
      <c r="M9" s="82"/>
      <c r="N9" s="82"/>
      <c r="O9" s="82"/>
      <c r="P9" s="82"/>
    </row>
    <row r="10" spans="1:16" s="287" customFormat="1">
      <c r="A10" s="292"/>
    </row>
    <row r="11" spans="1:16" s="287" customFormat="1">
      <c r="A11" s="292"/>
    </row>
    <row r="12" spans="1:16" s="287" customFormat="1">
      <c r="A12" s="292"/>
    </row>
    <row r="13" spans="1:16" s="287" customFormat="1">
      <c r="A13" s="292"/>
    </row>
    <row r="14" spans="1:16" s="287" customFormat="1">
      <c r="A14" s="292"/>
    </row>
    <row r="15" spans="1:16" s="287" customFormat="1">
      <c r="A15" s="292"/>
    </row>
    <row r="16" spans="1:16" s="287" customFormat="1">
      <c r="A16" s="292"/>
    </row>
    <row r="17" spans="1:1" s="287" customFormat="1">
      <c r="A17" s="292"/>
    </row>
    <row r="18" spans="1:1" s="287" customFormat="1">
      <c r="A18" s="292"/>
    </row>
    <row r="19" spans="1:1" s="287" customFormat="1">
      <c r="A19" s="292"/>
    </row>
    <row r="20" spans="1:1" s="287" customFormat="1">
      <c r="A20" s="292"/>
    </row>
    <row r="21" spans="1:1" s="287" customFormat="1">
      <c r="A21" s="292"/>
    </row>
    <row r="22" spans="1:1" s="287" customFormat="1">
      <c r="A22" s="292"/>
    </row>
    <row r="23" spans="1:1" s="287" customFormat="1">
      <c r="A23" s="292"/>
    </row>
    <row r="24" spans="1:1" s="287" customFormat="1">
      <c r="A24" s="292"/>
    </row>
    <row r="25" spans="1:1" s="287" customFormat="1">
      <c r="A25" s="292"/>
    </row>
    <row r="26" spans="1:1" s="287" customFormat="1">
      <c r="A26" s="292"/>
    </row>
    <row r="27" spans="1:1" s="287" customFormat="1">
      <c r="A27" s="292"/>
    </row>
    <row r="28" spans="1:1" s="287" customFormat="1">
      <c r="A28" s="292"/>
    </row>
    <row r="29" spans="1:1" s="287" customFormat="1">
      <c r="A29" s="292"/>
    </row>
    <row r="30" spans="1:1" s="287" customFormat="1">
      <c r="A30" s="292"/>
    </row>
    <row r="31" spans="1:1" s="287" customFormat="1">
      <c r="A31" s="292"/>
    </row>
    <row r="32" spans="1:1" s="287" customFormat="1">
      <c r="A32" s="292"/>
    </row>
  </sheetData>
  <sheetProtection algorithmName="SHA-512" hashValue="KqMVhceRKpOqKMYyV9wVVgJDP5GHrYQL4dG8UTOJKPZ+uCSn87UCgU+ghlYPkPrmlD2lKYVAHlbUhYJjrvFuXA==" saltValue="y6TaHzwJqgB4++OiizYl6g==" spinCount="100000" sheet="1" selectLockedCells="1"/>
  <mergeCells count="6">
    <mergeCell ref="D7:P7"/>
    <mergeCell ref="B2:P2"/>
    <mergeCell ref="D3:P3"/>
    <mergeCell ref="D4:P4"/>
    <mergeCell ref="D5:P5"/>
    <mergeCell ref="D6:P6"/>
  </mergeCells>
  <printOptions horizontalCentered="1"/>
  <pageMargins left="0.25" right="0.25" top="0.25" bottom="0.5" header="0.3" footer="0.3"/>
  <pageSetup firstPageNumber="4" orientation="portrait" r:id="rId1"/>
  <headerFooter>
    <oddHeader xml:space="preserve">&amp;R
</oddHeader>
    <oddFooter>&amp;L&amp;"Arial,Regular"HOME - HTF&amp;C&amp;"Arial,Regular"Page 7 of 30&amp;R&amp;"Arial,Regular"2023</oddFooter>
  </headerFooter>
  <ignoredErrors>
    <ignoredError sqref="A2"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97281" r:id="rId4" name="Check Box 1">
              <controlPr defaultSize="0" autoFill="0" autoLine="0" autoPict="0">
                <anchor moveWithCells="1">
                  <from>
                    <xdr:col>0</xdr:col>
                    <xdr:colOff>209550</xdr:colOff>
                    <xdr:row>1</xdr:row>
                    <xdr:rowOff>152400</xdr:rowOff>
                  </from>
                  <to>
                    <xdr:col>2</xdr:col>
                    <xdr:colOff>57150</xdr:colOff>
                    <xdr:row>3</xdr:row>
                    <xdr:rowOff>19050</xdr:rowOff>
                  </to>
                </anchor>
              </controlPr>
            </control>
          </mc:Choice>
        </mc:AlternateContent>
        <mc:AlternateContent xmlns:mc="http://schemas.openxmlformats.org/markup-compatibility/2006">
          <mc:Choice Requires="x14">
            <control shapeId="97282" r:id="rId5" name="Check Box 2">
              <controlPr defaultSize="0" autoFill="0" autoLine="0" autoPict="0">
                <anchor moveWithCells="1">
                  <from>
                    <xdr:col>0</xdr:col>
                    <xdr:colOff>209550</xdr:colOff>
                    <xdr:row>2</xdr:row>
                    <xdr:rowOff>152400</xdr:rowOff>
                  </from>
                  <to>
                    <xdr:col>2</xdr:col>
                    <xdr:colOff>57150</xdr:colOff>
                    <xdr:row>4</xdr:row>
                    <xdr:rowOff>19050</xdr:rowOff>
                  </to>
                </anchor>
              </controlPr>
            </control>
          </mc:Choice>
        </mc:AlternateContent>
        <mc:AlternateContent xmlns:mc="http://schemas.openxmlformats.org/markup-compatibility/2006">
          <mc:Choice Requires="x14">
            <control shapeId="97283" r:id="rId6" name="Check Box 3">
              <controlPr defaultSize="0" autoFill="0" autoLine="0" autoPict="0">
                <anchor moveWithCells="1">
                  <from>
                    <xdr:col>0</xdr:col>
                    <xdr:colOff>209550</xdr:colOff>
                    <xdr:row>3</xdr:row>
                    <xdr:rowOff>152400</xdr:rowOff>
                  </from>
                  <to>
                    <xdr:col>2</xdr:col>
                    <xdr:colOff>57150</xdr:colOff>
                    <xdr:row>5</xdr:row>
                    <xdr:rowOff>19050</xdr:rowOff>
                  </to>
                </anchor>
              </controlPr>
            </control>
          </mc:Choice>
        </mc:AlternateContent>
        <mc:AlternateContent xmlns:mc="http://schemas.openxmlformats.org/markup-compatibility/2006">
          <mc:Choice Requires="x14">
            <control shapeId="97284" r:id="rId7" name="Check Box 4">
              <controlPr defaultSize="0" autoFill="0" autoLine="0" autoPict="0">
                <anchor moveWithCells="1">
                  <from>
                    <xdr:col>0</xdr:col>
                    <xdr:colOff>209550</xdr:colOff>
                    <xdr:row>5</xdr:row>
                    <xdr:rowOff>142875</xdr:rowOff>
                  </from>
                  <to>
                    <xdr:col>2</xdr:col>
                    <xdr:colOff>57150</xdr:colOff>
                    <xdr:row>7</xdr:row>
                    <xdr:rowOff>9525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dimension ref="A1:DL77"/>
  <sheetViews>
    <sheetView showGridLines="0" showRowColHeaders="0" zoomScaleNormal="100" workbookViewId="0"/>
  </sheetViews>
  <sheetFormatPr defaultColWidth="0.85546875" defaultRowHeight="12.75"/>
  <cols>
    <col min="1" max="1" width="4.7109375" style="95" customWidth="1"/>
    <col min="2" max="2" width="4.7109375" style="33" customWidth="1"/>
    <col min="3" max="7" width="4.7109375" style="15" customWidth="1"/>
    <col min="8" max="8" width="10.7109375" style="15" customWidth="1"/>
    <col min="9" max="15" width="12.28515625" style="15" customWidth="1"/>
    <col min="16" max="16" width="11.85546875" style="15" customWidth="1"/>
    <col min="17" max="17" width="2.140625" style="15" customWidth="1"/>
    <col min="18" max="18" width="1.140625" style="15" customWidth="1"/>
    <col min="19" max="21" width="0.85546875" style="15" hidden="1" customWidth="1"/>
    <col min="22" max="95" width="0" style="15" hidden="1" customWidth="1"/>
    <col min="96" max="96" width="1.28515625" style="15" customWidth="1"/>
    <col min="97" max="97" width="1" style="15" customWidth="1"/>
    <col min="98" max="16384" width="0.85546875" style="15"/>
  </cols>
  <sheetData>
    <row r="1" spans="1:116" ht="15.75" customHeight="1">
      <c r="A1" s="120" t="s">
        <v>708</v>
      </c>
      <c r="B1" s="620" t="s">
        <v>547</v>
      </c>
      <c r="C1" s="620"/>
      <c r="D1" s="620"/>
      <c r="E1" s="620"/>
      <c r="F1" s="620"/>
      <c r="G1" s="620"/>
      <c r="H1" s="620"/>
      <c r="I1" s="620"/>
      <c r="J1" s="620"/>
      <c r="K1" s="620"/>
      <c r="L1" s="620"/>
      <c r="M1" s="620"/>
      <c r="N1" s="620"/>
      <c r="O1" s="620"/>
      <c r="P1" s="620"/>
      <c r="Q1" s="96"/>
      <c r="R1" s="33"/>
    </row>
    <row r="2" spans="1:116" ht="15.75" customHeight="1">
      <c r="A2" s="705"/>
      <c r="B2" s="705"/>
      <c r="C2" s="705"/>
      <c r="D2" s="705"/>
      <c r="E2" s="705"/>
      <c r="F2" s="705"/>
      <c r="G2" s="705"/>
      <c r="H2" s="706"/>
      <c r="I2" s="239"/>
      <c r="J2" s="239"/>
      <c r="K2" s="239"/>
      <c r="L2" s="101"/>
      <c r="M2" s="101"/>
      <c r="N2" s="101"/>
      <c r="O2" s="101"/>
      <c r="P2" s="102"/>
      <c r="Q2" s="96"/>
      <c r="R2" s="33"/>
    </row>
    <row r="3" spans="1:116" ht="24" customHeight="1">
      <c r="B3" s="697" t="s">
        <v>651</v>
      </c>
      <c r="C3" s="697"/>
      <c r="D3" s="697"/>
      <c r="E3" s="697"/>
      <c r="F3" s="697"/>
      <c r="G3" s="697"/>
      <c r="H3" s="481"/>
      <c r="I3" s="306" t="s">
        <v>239</v>
      </c>
      <c r="J3" s="306" t="s">
        <v>217</v>
      </c>
      <c r="K3" s="306" t="s">
        <v>217</v>
      </c>
      <c r="L3" s="306" t="s">
        <v>217</v>
      </c>
      <c r="M3" s="307" t="s">
        <v>217</v>
      </c>
      <c r="N3" s="307" t="s">
        <v>217</v>
      </c>
      <c r="O3" s="307" t="s">
        <v>217</v>
      </c>
      <c r="P3" s="223" t="s">
        <v>57</v>
      </c>
      <c r="Q3" s="479"/>
      <c r="R3" s="33"/>
    </row>
    <row r="4" spans="1:116" ht="27.6" customHeight="1" thickBot="1">
      <c r="A4" s="480"/>
      <c r="B4" s="697"/>
      <c r="C4" s="697"/>
      <c r="D4" s="697"/>
      <c r="E4" s="697"/>
      <c r="F4" s="697"/>
      <c r="G4" s="697"/>
      <c r="H4" s="481"/>
      <c r="I4" s="268"/>
      <c r="J4" s="225" t="s">
        <v>433</v>
      </c>
      <c r="K4" s="225" t="s">
        <v>550</v>
      </c>
      <c r="L4" s="230" t="s">
        <v>476</v>
      </c>
      <c r="M4" s="230" t="s">
        <v>476</v>
      </c>
      <c r="N4" s="230" t="s">
        <v>476</v>
      </c>
      <c r="O4" s="230" t="s">
        <v>476</v>
      </c>
      <c r="P4" s="267"/>
      <c r="Q4" s="472"/>
      <c r="R4" s="33"/>
    </row>
    <row r="5" spans="1:116" ht="18.75" customHeight="1">
      <c r="A5" s="233"/>
      <c r="B5" s="704" t="s">
        <v>432</v>
      </c>
      <c r="C5" s="704"/>
      <c r="D5" s="704"/>
      <c r="E5" s="704"/>
      <c r="F5" s="704"/>
      <c r="G5" s="704"/>
      <c r="H5" s="704"/>
      <c r="I5" s="353">
        <f>P5</f>
        <v>175000</v>
      </c>
      <c r="J5" s="354">
        <v>50000</v>
      </c>
      <c r="K5" s="355">
        <v>25000</v>
      </c>
      <c r="L5" s="355">
        <v>25000</v>
      </c>
      <c r="M5" s="354">
        <v>25000</v>
      </c>
      <c r="N5" s="354">
        <v>25000</v>
      </c>
      <c r="O5" s="354">
        <v>25000</v>
      </c>
      <c r="P5" s="354">
        <f>SUM(J5:O5)</f>
        <v>175000</v>
      </c>
      <c r="Q5" s="472"/>
      <c r="R5" s="33"/>
    </row>
    <row r="6" spans="1:116" ht="14.1" customHeight="1">
      <c r="A6" s="202"/>
      <c r="B6" s="702" t="s">
        <v>214</v>
      </c>
      <c r="C6" s="702"/>
      <c r="D6" s="702"/>
      <c r="E6" s="702"/>
      <c r="F6" s="702"/>
      <c r="G6" s="702"/>
      <c r="H6" s="702"/>
      <c r="I6" s="702"/>
      <c r="J6" s="702"/>
      <c r="K6" s="702"/>
      <c r="L6" s="702"/>
      <c r="M6" s="702"/>
      <c r="N6" s="702"/>
      <c r="O6" s="702"/>
      <c r="P6" s="703"/>
      <c r="Q6" s="472"/>
      <c r="R6" s="33"/>
    </row>
    <row r="7" spans="1:116" ht="14.1" customHeight="1">
      <c r="A7" s="202"/>
      <c r="B7" s="627" t="s">
        <v>189</v>
      </c>
      <c r="C7" s="627"/>
      <c r="D7" s="627"/>
      <c r="E7" s="627"/>
      <c r="F7" s="627"/>
      <c r="G7" s="627"/>
      <c r="H7" s="701"/>
      <c r="I7" s="364">
        <f>P7</f>
        <v>0</v>
      </c>
      <c r="J7" s="393"/>
      <c r="K7" s="393"/>
      <c r="L7" s="393"/>
      <c r="M7" s="393"/>
      <c r="N7" s="393"/>
      <c r="O7" s="394"/>
      <c r="P7" s="356">
        <f>SUM(J7:O7)</f>
        <v>0</v>
      </c>
      <c r="Q7" s="33"/>
      <c r="R7" s="33"/>
    </row>
    <row r="8" spans="1:116" ht="14.1" customHeight="1">
      <c r="A8" s="202"/>
      <c r="B8" s="627" t="s">
        <v>190</v>
      </c>
      <c r="C8" s="627"/>
      <c r="D8" s="627"/>
      <c r="E8" s="627"/>
      <c r="F8" s="627"/>
      <c r="G8" s="627"/>
      <c r="H8" s="701"/>
      <c r="I8" s="364">
        <f t="shared" ref="I8:I9" si="0">P8</f>
        <v>0</v>
      </c>
      <c r="J8" s="393"/>
      <c r="K8" s="393"/>
      <c r="L8" s="393"/>
      <c r="M8" s="393"/>
      <c r="N8" s="393"/>
      <c r="O8" s="394"/>
      <c r="P8" s="356">
        <f t="shared" ref="P8:P9" si="1">SUM(J8:O8)</f>
        <v>0</v>
      </c>
      <c r="R8" s="33"/>
      <c r="S8" s="94"/>
      <c r="T8" s="94"/>
      <c r="U8" s="94"/>
      <c r="V8" s="94"/>
      <c r="W8" s="94"/>
      <c r="X8" s="94"/>
      <c r="Y8" s="94"/>
      <c r="Z8" s="94"/>
      <c r="AA8" s="94"/>
      <c r="AB8" s="94"/>
      <c r="AC8" s="94"/>
      <c r="AD8" s="94"/>
      <c r="AE8" s="94"/>
      <c r="AF8" s="94"/>
      <c r="AG8" s="94"/>
      <c r="AH8" s="94"/>
      <c r="AI8" s="94"/>
      <c r="AJ8" s="94"/>
      <c r="AK8" s="94"/>
      <c r="AL8" s="94"/>
      <c r="AM8" s="94"/>
      <c r="AN8" s="94"/>
      <c r="AO8" s="94"/>
      <c r="AP8" s="94"/>
      <c r="AQ8" s="94"/>
      <c r="AR8" s="94"/>
      <c r="AS8" s="94"/>
      <c r="AT8" s="94"/>
      <c r="AU8" s="94"/>
      <c r="AV8" s="94"/>
      <c r="AW8" s="94"/>
      <c r="AX8" s="94"/>
      <c r="AY8" s="94"/>
      <c r="AZ8" s="94"/>
      <c r="BA8" s="94"/>
      <c r="BB8" s="94"/>
      <c r="BC8" s="94"/>
      <c r="BD8" s="94"/>
      <c r="BE8" s="94"/>
      <c r="BF8" s="94"/>
      <c r="BG8" s="94"/>
      <c r="BH8" s="94"/>
      <c r="BI8" s="94"/>
      <c r="BJ8" s="94"/>
      <c r="BK8" s="94"/>
      <c r="BL8" s="94"/>
      <c r="BM8" s="94"/>
      <c r="BN8" s="94"/>
      <c r="BO8" s="94"/>
      <c r="BP8" s="94"/>
      <c r="BQ8" s="94"/>
      <c r="BR8" s="94"/>
      <c r="BS8" s="94"/>
      <c r="BT8" s="94"/>
      <c r="BU8" s="94"/>
      <c r="BV8" s="94"/>
      <c r="BW8" s="94"/>
      <c r="BX8" s="94"/>
      <c r="BY8" s="94"/>
      <c r="BZ8" s="94"/>
      <c r="CA8" s="94"/>
      <c r="CB8" s="94"/>
      <c r="CC8" s="94"/>
      <c r="CD8" s="94"/>
      <c r="CE8" s="94"/>
      <c r="CF8" s="94"/>
      <c r="CG8" s="94"/>
      <c r="CH8" s="94"/>
      <c r="CI8" s="94"/>
      <c r="CJ8" s="94"/>
      <c r="CK8" s="94"/>
      <c r="CL8" s="94"/>
      <c r="CM8" s="94"/>
      <c r="CN8" s="94"/>
      <c r="CO8" s="94"/>
      <c r="CP8" s="94"/>
      <c r="CQ8" s="94"/>
      <c r="CR8" s="94"/>
      <c r="CS8" s="94"/>
      <c r="CT8" s="94"/>
      <c r="CU8" s="94"/>
      <c r="CV8" s="94"/>
      <c r="CW8" s="94"/>
      <c r="CX8" s="94"/>
      <c r="CY8" s="94"/>
      <c r="CZ8" s="94"/>
      <c r="DA8" s="94"/>
      <c r="DB8" s="94"/>
      <c r="DC8" s="94"/>
      <c r="DD8" s="94"/>
      <c r="DE8" s="94"/>
      <c r="DF8" s="94"/>
      <c r="DG8" s="94"/>
      <c r="DH8" s="94"/>
      <c r="DI8" s="94"/>
      <c r="DJ8" s="94"/>
      <c r="DK8" s="94"/>
      <c r="DL8" s="94"/>
    </row>
    <row r="9" spans="1:116" ht="14.1" customHeight="1">
      <c r="A9" s="202"/>
      <c r="B9" s="632" t="s">
        <v>191</v>
      </c>
      <c r="C9" s="632"/>
      <c r="D9" s="632"/>
      <c r="E9" s="632"/>
      <c r="F9" s="632"/>
      <c r="G9" s="632"/>
      <c r="H9" s="700"/>
      <c r="I9" s="364">
        <f t="shared" si="0"/>
        <v>0</v>
      </c>
      <c r="J9" s="393"/>
      <c r="K9" s="393"/>
      <c r="L9" s="393"/>
      <c r="M9" s="393"/>
      <c r="N9" s="393"/>
      <c r="O9" s="394"/>
      <c r="P9" s="356">
        <f t="shared" si="1"/>
        <v>0</v>
      </c>
      <c r="Q9" s="33"/>
      <c r="R9" s="33"/>
    </row>
    <row r="10" spans="1:116" s="94" customFormat="1" ht="14.1" customHeight="1">
      <c r="A10" s="253"/>
      <c r="B10" s="698" t="s">
        <v>592</v>
      </c>
      <c r="C10" s="698"/>
      <c r="D10" s="698"/>
      <c r="E10" s="698"/>
      <c r="F10" s="698"/>
      <c r="G10" s="698"/>
      <c r="H10" s="698"/>
      <c r="I10" s="698"/>
      <c r="J10" s="698"/>
      <c r="K10" s="698"/>
      <c r="L10" s="698"/>
      <c r="M10" s="698"/>
      <c r="N10" s="698"/>
      <c r="O10" s="698"/>
      <c r="P10" s="699"/>
      <c r="Q10" s="472"/>
      <c r="R10" s="33"/>
      <c r="S10" s="15"/>
      <c r="T10" s="15"/>
      <c r="U10" s="15"/>
      <c r="V10" s="15"/>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c r="AU10" s="15"/>
      <c r="AV10" s="15"/>
      <c r="AW10" s="15"/>
      <c r="AX10" s="15"/>
      <c r="AY10" s="15"/>
      <c r="AZ10" s="15"/>
      <c r="BA10" s="15"/>
      <c r="BB10" s="15"/>
      <c r="BC10" s="15"/>
      <c r="BD10" s="15"/>
      <c r="BE10" s="15"/>
      <c r="BF10" s="15"/>
      <c r="BG10" s="15"/>
      <c r="BH10" s="15"/>
      <c r="BI10" s="15"/>
      <c r="BJ10" s="15"/>
      <c r="BK10" s="15"/>
      <c r="BL10" s="15"/>
      <c r="BM10" s="15"/>
      <c r="BN10" s="15"/>
      <c r="BO10" s="15"/>
      <c r="BP10" s="15"/>
      <c r="BQ10" s="15"/>
      <c r="BR10" s="15"/>
      <c r="BS10" s="15"/>
      <c r="BT10" s="15"/>
      <c r="BU10" s="15"/>
      <c r="BV10" s="15"/>
      <c r="BW10" s="15"/>
      <c r="BX10" s="15"/>
      <c r="BY10" s="15"/>
      <c r="BZ10" s="15"/>
      <c r="CA10" s="15"/>
      <c r="CB10" s="15"/>
      <c r="CC10" s="15"/>
      <c r="CD10" s="15"/>
      <c r="CE10" s="15"/>
      <c r="CF10" s="15"/>
      <c r="CG10" s="15"/>
      <c r="CH10" s="15"/>
      <c r="CI10" s="15"/>
      <c r="CJ10" s="15"/>
      <c r="CK10" s="15"/>
      <c r="CL10" s="15"/>
      <c r="CM10" s="15"/>
      <c r="CN10" s="15"/>
      <c r="CO10" s="15"/>
      <c r="CP10" s="15"/>
      <c r="CQ10" s="15"/>
      <c r="CR10" s="15"/>
      <c r="CS10" s="15"/>
      <c r="CT10" s="15"/>
      <c r="CU10" s="15"/>
      <c r="CV10" s="15"/>
      <c r="CW10" s="15"/>
      <c r="CX10" s="15"/>
      <c r="CY10" s="15"/>
      <c r="CZ10" s="15"/>
      <c r="DA10" s="15"/>
      <c r="DB10" s="15"/>
      <c r="DC10" s="15"/>
      <c r="DD10" s="15"/>
      <c r="DE10" s="15"/>
      <c r="DF10" s="15"/>
      <c r="DG10" s="15"/>
      <c r="DH10" s="15"/>
      <c r="DI10" s="15"/>
      <c r="DJ10" s="15"/>
      <c r="DK10" s="15"/>
      <c r="DL10" s="15"/>
    </row>
    <row r="11" spans="1:116" ht="14.1" customHeight="1">
      <c r="A11" s="202"/>
      <c r="B11" s="632" t="s">
        <v>593</v>
      </c>
      <c r="C11" s="632"/>
      <c r="D11" s="632"/>
      <c r="E11" s="632"/>
      <c r="F11" s="632"/>
      <c r="G11" s="632"/>
      <c r="H11" s="700"/>
      <c r="I11" s="356">
        <f>P11</f>
        <v>0</v>
      </c>
      <c r="J11" s="393"/>
      <c r="K11" s="393"/>
      <c r="L11" s="393"/>
      <c r="M11" s="393"/>
      <c r="N11" s="393"/>
      <c r="O11" s="394"/>
      <c r="P11" s="356">
        <f>SUM(J11:O11)</f>
        <v>0</v>
      </c>
    </row>
    <row r="12" spans="1:116" ht="14.1" customHeight="1">
      <c r="A12" s="202"/>
      <c r="B12" s="627" t="s">
        <v>193</v>
      </c>
      <c r="C12" s="627"/>
      <c r="D12" s="627"/>
      <c r="E12" s="627"/>
      <c r="F12" s="627"/>
      <c r="G12" s="627"/>
      <c r="H12" s="701"/>
      <c r="I12" s="356">
        <f t="shared" ref="I12:I14" si="2">P12</f>
        <v>0</v>
      </c>
      <c r="J12" s="393"/>
      <c r="K12" s="393"/>
      <c r="L12" s="393"/>
      <c r="M12" s="393"/>
      <c r="N12" s="393"/>
      <c r="O12" s="394"/>
      <c r="P12" s="356">
        <f t="shared" ref="P12:P14" si="3">SUM(J12:O12)</f>
        <v>0</v>
      </c>
    </row>
    <row r="13" spans="1:116" ht="14.1" customHeight="1">
      <c r="A13" s="202"/>
      <c r="B13" s="627" t="s">
        <v>194</v>
      </c>
      <c r="C13" s="627"/>
      <c r="D13" s="627"/>
      <c r="E13" s="627"/>
      <c r="F13" s="627"/>
      <c r="G13" s="627"/>
      <c r="H13" s="701"/>
      <c r="I13" s="356">
        <f t="shared" si="2"/>
        <v>0</v>
      </c>
      <c r="J13" s="393"/>
      <c r="K13" s="393"/>
      <c r="L13" s="393"/>
      <c r="M13" s="393"/>
      <c r="N13" s="393"/>
      <c r="O13" s="394"/>
      <c r="P13" s="356">
        <f t="shared" si="3"/>
        <v>0</v>
      </c>
    </row>
    <row r="14" spans="1:116" ht="14.1" customHeight="1">
      <c r="A14" s="202"/>
      <c r="B14" s="632" t="s">
        <v>195</v>
      </c>
      <c r="C14" s="632"/>
      <c r="D14" s="632"/>
      <c r="E14" s="632"/>
      <c r="F14" s="632"/>
      <c r="G14" s="632"/>
      <c r="H14" s="700"/>
      <c r="I14" s="356">
        <f t="shared" si="2"/>
        <v>0</v>
      </c>
      <c r="J14" s="393"/>
      <c r="K14" s="393"/>
      <c r="L14" s="393"/>
      <c r="M14" s="393"/>
      <c r="N14" s="393"/>
      <c r="O14" s="394"/>
      <c r="P14" s="356">
        <f t="shared" si="3"/>
        <v>0</v>
      </c>
    </row>
    <row r="15" spans="1:116" ht="14.1" customHeight="1">
      <c r="A15" s="202"/>
      <c r="B15" s="698" t="s">
        <v>899</v>
      </c>
      <c r="C15" s="698"/>
      <c r="D15" s="698"/>
      <c r="E15" s="698"/>
      <c r="F15" s="698"/>
      <c r="G15" s="698"/>
      <c r="H15" s="698"/>
      <c r="I15" s="698"/>
      <c r="J15" s="698"/>
      <c r="K15" s="698"/>
      <c r="L15" s="698"/>
      <c r="M15" s="698"/>
      <c r="N15" s="698"/>
      <c r="O15" s="698"/>
      <c r="P15" s="699"/>
    </row>
    <row r="16" spans="1:116" ht="14.1" customHeight="1">
      <c r="A16" s="202"/>
      <c r="B16" s="627" t="s">
        <v>196</v>
      </c>
      <c r="C16" s="627"/>
      <c r="D16" s="627"/>
      <c r="E16" s="627"/>
      <c r="F16" s="627"/>
      <c r="G16" s="627"/>
      <c r="H16" s="701"/>
      <c r="I16" s="363">
        <f>P16</f>
        <v>0</v>
      </c>
      <c r="J16" s="393"/>
      <c r="K16" s="395"/>
      <c r="L16" s="395"/>
      <c r="M16" s="395"/>
      <c r="N16" s="395"/>
      <c r="O16" s="395"/>
      <c r="P16" s="363">
        <f>SUM(J16:O16)</f>
        <v>0</v>
      </c>
    </row>
    <row r="17" spans="1:16" ht="14.1" customHeight="1">
      <c r="A17" s="202"/>
      <c r="B17" s="627" t="s">
        <v>197</v>
      </c>
      <c r="C17" s="627"/>
      <c r="D17" s="627"/>
      <c r="E17" s="627"/>
      <c r="F17" s="627"/>
      <c r="G17" s="627"/>
      <c r="H17" s="701"/>
      <c r="I17" s="363">
        <f t="shared" ref="I17:I25" si="4">P17</f>
        <v>0</v>
      </c>
      <c r="J17" s="393"/>
      <c r="K17" s="395"/>
      <c r="L17" s="395"/>
      <c r="M17" s="395"/>
      <c r="N17" s="395"/>
      <c r="O17" s="395"/>
      <c r="P17" s="363">
        <f t="shared" ref="P17:P25" si="5">SUM(J17:O17)</f>
        <v>0</v>
      </c>
    </row>
    <row r="18" spans="1:16" ht="14.1" customHeight="1">
      <c r="A18" s="202"/>
      <c r="B18" s="627" t="s">
        <v>67</v>
      </c>
      <c r="C18" s="627"/>
      <c r="D18" s="627"/>
      <c r="E18" s="627"/>
      <c r="F18" s="627"/>
      <c r="G18" s="627"/>
      <c r="H18" s="701"/>
      <c r="I18" s="363">
        <f t="shared" si="4"/>
        <v>0</v>
      </c>
      <c r="J18" s="393"/>
      <c r="K18" s="395"/>
      <c r="L18" s="395"/>
      <c r="M18" s="395"/>
      <c r="N18" s="395"/>
      <c r="O18" s="395"/>
      <c r="P18" s="363">
        <f t="shared" si="5"/>
        <v>0</v>
      </c>
    </row>
    <row r="19" spans="1:16" ht="14.1" customHeight="1">
      <c r="A19" s="202"/>
      <c r="B19" s="632" t="s">
        <v>198</v>
      </c>
      <c r="C19" s="632"/>
      <c r="D19" s="632"/>
      <c r="E19" s="632"/>
      <c r="F19" s="632"/>
      <c r="G19" s="632"/>
      <c r="H19" s="700"/>
      <c r="I19" s="363">
        <f t="shared" si="4"/>
        <v>0</v>
      </c>
      <c r="J19" s="393"/>
      <c r="K19" s="395"/>
      <c r="L19" s="395"/>
      <c r="M19" s="395"/>
      <c r="N19" s="395"/>
      <c r="O19" s="395"/>
      <c r="P19" s="363">
        <f t="shared" si="5"/>
        <v>0</v>
      </c>
    </row>
    <row r="20" spans="1:16" ht="14.1" customHeight="1">
      <c r="A20" s="202"/>
      <c r="B20" s="627" t="s">
        <v>199</v>
      </c>
      <c r="C20" s="627"/>
      <c r="D20" s="627"/>
      <c r="E20" s="627"/>
      <c r="F20" s="627"/>
      <c r="G20" s="627"/>
      <c r="H20" s="701"/>
      <c r="I20" s="363">
        <f t="shared" si="4"/>
        <v>0</v>
      </c>
      <c r="J20" s="393"/>
      <c r="K20" s="395"/>
      <c r="L20" s="395"/>
      <c r="M20" s="395"/>
      <c r="N20" s="395"/>
      <c r="O20" s="395"/>
      <c r="P20" s="363">
        <f t="shared" si="5"/>
        <v>0</v>
      </c>
    </row>
    <row r="21" spans="1:16" ht="14.1" customHeight="1">
      <c r="A21" s="202"/>
      <c r="B21" s="627" t="s">
        <v>200</v>
      </c>
      <c r="C21" s="627"/>
      <c r="D21" s="627"/>
      <c r="E21" s="627"/>
      <c r="F21" s="627"/>
      <c r="G21" s="627"/>
      <c r="H21" s="701"/>
      <c r="I21" s="363">
        <f t="shared" si="4"/>
        <v>0</v>
      </c>
      <c r="J21" s="393"/>
      <c r="K21" s="395"/>
      <c r="L21" s="395"/>
      <c r="M21" s="395"/>
      <c r="N21" s="395"/>
      <c r="O21" s="395"/>
      <c r="P21" s="363">
        <f t="shared" si="5"/>
        <v>0</v>
      </c>
    </row>
    <row r="22" spans="1:16" ht="14.1" customHeight="1">
      <c r="A22" s="202"/>
      <c r="B22" s="632" t="s">
        <v>201</v>
      </c>
      <c r="C22" s="632"/>
      <c r="D22" s="632"/>
      <c r="E22" s="632"/>
      <c r="F22" s="632"/>
      <c r="G22" s="632"/>
      <c r="H22" s="700"/>
      <c r="I22" s="363">
        <f t="shared" si="4"/>
        <v>0</v>
      </c>
      <c r="J22" s="393"/>
      <c r="K22" s="395"/>
      <c r="L22" s="395"/>
      <c r="M22" s="395"/>
      <c r="N22" s="395"/>
      <c r="O22" s="395"/>
      <c r="P22" s="363">
        <f t="shared" si="5"/>
        <v>0</v>
      </c>
    </row>
    <row r="23" spans="1:16" ht="14.1" customHeight="1">
      <c r="A23" s="202"/>
      <c r="B23" s="632" t="s">
        <v>101</v>
      </c>
      <c r="C23" s="632"/>
      <c r="D23" s="632"/>
      <c r="E23" s="632"/>
      <c r="F23" s="632"/>
      <c r="G23" s="632"/>
      <c r="H23" s="700"/>
      <c r="I23" s="363">
        <f t="shared" si="4"/>
        <v>0</v>
      </c>
      <c r="J23" s="393"/>
      <c r="K23" s="395"/>
      <c r="L23" s="395"/>
      <c r="M23" s="395"/>
      <c r="N23" s="395"/>
      <c r="O23" s="395"/>
      <c r="P23" s="363">
        <f t="shared" si="5"/>
        <v>0</v>
      </c>
    </row>
    <row r="24" spans="1:16" ht="14.1" customHeight="1">
      <c r="A24" s="202"/>
      <c r="B24" s="632" t="s">
        <v>610</v>
      </c>
      <c r="C24" s="632"/>
      <c r="D24" s="632"/>
      <c r="E24" s="632"/>
      <c r="F24" s="632"/>
      <c r="G24" s="632"/>
      <c r="H24" s="700"/>
      <c r="I24" s="363">
        <f t="shared" si="4"/>
        <v>0</v>
      </c>
      <c r="J24" s="393"/>
      <c r="K24" s="395"/>
      <c r="L24" s="395"/>
      <c r="M24" s="395"/>
      <c r="N24" s="395"/>
      <c r="O24" s="395"/>
      <c r="P24" s="363">
        <f t="shared" si="5"/>
        <v>0</v>
      </c>
    </row>
    <row r="25" spans="1:16" ht="14.1" customHeight="1">
      <c r="A25" s="202"/>
      <c r="B25" s="632" t="s">
        <v>202</v>
      </c>
      <c r="C25" s="632"/>
      <c r="D25" s="632"/>
      <c r="E25" s="632"/>
      <c r="F25" s="632"/>
      <c r="G25" s="632"/>
      <c r="H25" s="700"/>
      <c r="I25" s="363">
        <f t="shared" si="4"/>
        <v>0</v>
      </c>
      <c r="J25" s="393"/>
      <c r="K25" s="395"/>
      <c r="L25" s="395"/>
      <c r="M25" s="395"/>
      <c r="N25" s="395"/>
      <c r="O25" s="395"/>
      <c r="P25" s="363">
        <f t="shared" si="5"/>
        <v>0</v>
      </c>
    </row>
    <row r="26" spans="1:16" ht="14.1" customHeight="1">
      <c r="A26" s="202"/>
      <c r="B26" s="698" t="s">
        <v>216</v>
      </c>
      <c r="C26" s="698"/>
      <c r="D26" s="698"/>
      <c r="E26" s="698"/>
      <c r="F26" s="698"/>
      <c r="G26" s="698"/>
      <c r="H26" s="698"/>
      <c r="I26" s="698"/>
      <c r="J26" s="698"/>
      <c r="K26" s="698"/>
      <c r="L26" s="698"/>
      <c r="M26" s="698"/>
      <c r="N26" s="698"/>
      <c r="O26" s="698"/>
      <c r="P26" s="699"/>
    </row>
    <row r="27" spans="1:16" ht="14.1" customHeight="1">
      <c r="A27" s="202"/>
      <c r="B27" s="632" t="s">
        <v>203</v>
      </c>
      <c r="C27" s="632"/>
      <c r="D27" s="632"/>
      <c r="E27" s="632"/>
      <c r="F27" s="632"/>
      <c r="G27" s="632"/>
      <c r="H27" s="700"/>
      <c r="I27" s="363">
        <f>P27</f>
        <v>0</v>
      </c>
      <c r="J27" s="393"/>
      <c r="K27" s="395"/>
      <c r="L27" s="395"/>
      <c r="M27" s="395"/>
      <c r="N27" s="395"/>
      <c r="O27" s="396"/>
      <c r="P27" s="363">
        <f>SUM(J27:O27)</f>
        <v>0</v>
      </c>
    </row>
    <row r="28" spans="1:16" ht="14.1" customHeight="1">
      <c r="A28" s="202"/>
      <c r="B28" s="632" t="s">
        <v>594</v>
      </c>
      <c r="C28" s="632"/>
      <c r="D28" s="632"/>
      <c r="E28" s="632"/>
      <c r="F28" s="632"/>
      <c r="G28" s="632"/>
      <c r="H28" s="700"/>
      <c r="I28" s="363">
        <f t="shared" ref="I28:I30" si="6">P28</f>
        <v>0</v>
      </c>
      <c r="J28" s="393"/>
      <c r="K28" s="395"/>
      <c r="L28" s="395"/>
      <c r="M28" s="395"/>
      <c r="N28" s="395"/>
      <c r="O28" s="396"/>
      <c r="P28" s="363">
        <f t="shared" ref="P28:P30" si="7">SUM(J28:O28)</f>
        <v>0</v>
      </c>
    </row>
    <row r="29" spans="1:16" ht="14.1" customHeight="1">
      <c r="A29" s="202"/>
      <c r="B29" s="627" t="s">
        <v>204</v>
      </c>
      <c r="C29" s="627"/>
      <c r="D29" s="627"/>
      <c r="E29" s="627"/>
      <c r="F29" s="627"/>
      <c r="G29" s="627"/>
      <c r="H29" s="701"/>
      <c r="I29" s="363">
        <f t="shared" si="6"/>
        <v>0</v>
      </c>
      <c r="J29" s="393"/>
      <c r="K29" s="395"/>
      <c r="L29" s="395"/>
      <c r="M29" s="395"/>
      <c r="N29" s="395"/>
      <c r="O29" s="396"/>
      <c r="P29" s="363">
        <f t="shared" si="7"/>
        <v>0</v>
      </c>
    </row>
    <row r="30" spans="1:16" ht="14.1" customHeight="1">
      <c r="A30" s="202"/>
      <c r="B30" s="632" t="s">
        <v>595</v>
      </c>
      <c r="C30" s="632"/>
      <c r="D30" s="632"/>
      <c r="E30" s="632"/>
      <c r="F30" s="632"/>
      <c r="G30" s="632"/>
      <c r="H30" s="700"/>
      <c r="I30" s="363">
        <f t="shared" si="6"/>
        <v>0</v>
      </c>
      <c r="J30" s="393"/>
      <c r="K30" s="395"/>
      <c r="L30" s="395"/>
      <c r="M30" s="395"/>
      <c r="N30" s="395"/>
      <c r="O30" s="396"/>
      <c r="P30" s="363">
        <f t="shared" si="7"/>
        <v>0</v>
      </c>
    </row>
    <row r="31" spans="1:16" ht="14.1" customHeight="1">
      <c r="A31" s="202"/>
      <c r="B31" s="698" t="s">
        <v>215</v>
      </c>
      <c r="C31" s="698"/>
      <c r="D31" s="698"/>
      <c r="E31" s="698"/>
      <c r="F31" s="698"/>
      <c r="G31" s="698"/>
      <c r="H31" s="698"/>
      <c r="I31" s="698"/>
      <c r="J31" s="698"/>
      <c r="K31" s="698"/>
      <c r="L31" s="698"/>
      <c r="M31" s="698"/>
      <c r="N31" s="698"/>
      <c r="O31" s="698"/>
      <c r="P31" s="699"/>
    </row>
    <row r="32" spans="1:16" ht="14.1" customHeight="1">
      <c r="A32" s="202"/>
      <c r="B32" s="632" t="s">
        <v>206</v>
      </c>
      <c r="C32" s="632"/>
      <c r="D32" s="632"/>
      <c r="E32" s="632"/>
      <c r="F32" s="632"/>
      <c r="G32" s="632"/>
      <c r="H32" s="700"/>
      <c r="I32" s="365">
        <f>P32</f>
        <v>0</v>
      </c>
      <c r="J32" s="393"/>
      <c r="K32" s="395"/>
      <c r="L32" s="395"/>
      <c r="M32" s="395"/>
      <c r="N32" s="395"/>
      <c r="O32" s="395"/>
      <c r="P32" s="363">
        <f>SUM(J32:O32)</f>
        <v>0</v>
      </c>
    </row>
    <row r="33" spans="1:16" ht="14.1" customHeight="1">
      <c r="A33" s="202"/>
      <c r="B33" s="632" t="s">
        <v>207</v>
      </c>
      <c r="C33" s="632"/>
      <c r="D33" s="632"/>
      <c r="E33" s="632"/>
      <c r="F33" s="632"/>
      <c r="G33" s="632"/>
      <c r="H33" s="700"/>
      <c r="I33" s="365">
        <f t="shared" ref="I33:I42" si="8">P33</f>
        <v>0</v>
      </c>
      <c r="J33" s="393"/>
      <c r="K33" s="395"/>
      <c r="L33" s="395"/>
      <c r="M33" s="395"/>
      <c r="N33" s="395"/>
      <c r="O33" s="395"/>
      <c r="P33" s="363">
        <f t="shared" ref="P33:P42" si="9">SUM(J33:O33)</f>
        <v>0</v>
      </c>
    </row>
    <row r="34" spans="1:16" ht="14.1" customHeight="1">
      <c r="A34" s="202"/>
      <c r="B34" s="627" t="s">
        <v>141</v>
      </c>
      <c r="C34" s="627"/>
      <c r="D34" s="627"/>
      <c r="E34" s="627"/>
      <c r="F34" s="627"/>
      <c r="G34" s="627"/>
      <c r="H34" s="701"/>
      <c r="I34" s="365">
        <f t="shared" si="8"/>
        <v>0</v>
      </c>
      <c r="J34" s="393"/>
      <c r="K34" s="395"/>
      <c r="L34" s="395"/>
      <c r="M34" s="395"/>
      <c r="N34" s="395"/>
      <c r="O34" s="395"/>
      <c r="P34" s="363">
        <f t="shared" si="9"/>
        <v>0</v>
      </c>
    </row>
    <row r="35" spans="1:16" ht="14.1" customHeight="1">
      <c r="A35" s="202"/>
      <c r="B35" s="627" t="s">
        <v>208</v>
      </c>
      <c r="C35" s="627"/>
      <c r="D35" s="627"/>
      <c r="E35" s="627"/>
      <c r="F35" s="627"/>
      <c r="G35" s="627"/>
      <c r="H35" s="701"/>
      <c r="I35" s="365">
        <f t="shared" si="8"/>
        <v>0</v>
      </c>
      <c r="J35" s="393"/>
      <c r="K35" s="395"/>
      <c r="L35" s="395"/>
      <c r="M35" s="395"/>
      <c r="N35" s="395"/>
      <c r="O35" s="395"/>
      <c r="P35" s="363">
        <f t="shared" si="9"/>
        <v>0</v>
      </c>
    </row>
    <row r="36" spans="1:16" ht="14.1" customHeight="1">
      <c r="A36" s="202"/>
      <c r="B36" s="627" t="s">
        <v>209</v>
      </c>
      <c r="C36" s="627"/>
      <c r="D36" s="627"/>
      <c r="E36" s="627"/>
      <c r="F36" s="627"/>
      <c r="G36" s="627"/>
      <c r="H36" s="701"/>
      <c r="I36" s="365">
        <f t="shared" si="8"/>
        <v>0</v>
      </c>
      <c r="J36" s="393"/>
      <c r="K36" s="395"/>
      <c r="L36" s="395"/>
      <c r="M36" s="395"/>
      <c r="N36" s="395"/>
      <c r="O36" s="395"/>
      <c r="P36" s="363">
        <f t="shared" si="9"/>
        <v>0</v>
      </c>
    </row>
    <row r="37" spans="1:16" ht="14.1" customHeight="1">
      <c r="A37" s="202"/>
      <c r="B37" s="632" t="s">
        <v>596</v>
      </c>
      <c r="C37" s="632"/>
      <c r="D37" s="632"/>
      <c r="E37" s="632"/>
      <c r="F37" s="632"/>
      <c r="G37" s="632"/>
      <c r="H37" s="700"/>
      <c r="I37" s="365">
        <f t="shared" si="8"/>
        <v>0</v>
      </c>
      <c r="J37" s="393"/>
      <c r="K37" s="395"/>
      <c r="L37" s="395"/>
      <c r="M37" s="395"/>
      <c r="N37" s="395"/>
      <c r="O37" s="395"/>
      <c r="P37" s="363">
        <f t="shared" si="9"/>
        <v>0</v>
      </c>
    </row>
    <row r="38" spans="1:16" ht="14.1" customHeight="1">
      <c r="A38" s="202"/>
      <c r="B38" s="632" t="s">
        <v>210</v>
      </c>
      <c r="C38" s="632"/>
      <c r="D38" s="632"/>
      <c r="E38" s="632"/>
      <c r="F38" s="632"/>
      <c r="G38" s="632"/>
      <c r="H38" s="700"/>
      <c r="I38" s="365">
        <f t="shared" si="8"/>
        <v>0</v>
      </c>
      <c r="J38" s="393"/>
      <c r="K38" s="395"/>
      <c r="L38" s="395"/>
      <c r="M38" s="395"/>
      <c r="N38" s="395"/>
      <c r="O38" s="395"/>
      <c r="P38" s="363">
        <f t="shared" si="9"/>
        <v>0</v>
      </c>
    </row>
    <row r="39" spans="1:16" ht="14.1" customHeight="1">
      <c r="A39" s="202"/>
      <c r="B39" s="627" t="s">
        <v>211</v>
      </c>
      <c r="C39" s="627"/>
      <c r="D39" s="627"/>
      <c r="E39" s="627"/>
      <c r="F39" s="627"/>
      <c r="G39" s="627"/>
      <c r="H39" s="701"/>
      <c r="I39" s="365">
        <f t="shared" si="8"/>
        <v>0</v>
      </c>
      <c r="J39" s="393"/>
      <c r="K39" s="395"/>
      <c r="L39" s="395"/>
      <c r="M39" s="395"/>
      <c r="N39" s="395"/>
      <c r="O39" s="395"/>
      <c r="P39" s="363">
        <f t="shared" si="9"/>
        <v>0</v>
      </c>
    </row>
    <row r="40" spans="1:16" ht="14.1" customHeight="1">
      <c r="A40" s="202"/>
      <c r="B40" s="632" t="s">
        <v>212</v>
      </c>
      <c r="C40" s="632"/>
      <c r="D40" s="632"/>
      <c r="E40" s="632"/>
      <c r="F40" s="632"/>
      <c r="G40" s="632"/>
      <c r="H40" s="700"/>
      <c r="I40" s="365">
        <f t="shared" si="8"/>
        <v>0</v>
      </c>
      <c r="J40" s="393"/>
      <c r="K40" s="395"/>
      <c r="L40" s="395"/>
      <c r="M40" s="395"/>
      <c r="N40" s="395"/>
      <c r="O40" s="395"/>
      <c r="P40" s="363">
        <f t="shared" si="9"/>
        <v>0</v>
      </c>
    </row>
    <row r="41" spans="1:16" ht="14.1" customHeight="1">
      <c r="A41" s="202"/>
      <c r="B41" s="632" t="s">
        <v>213</v>
      </c>
      <c r="C41" s="632"/>
      <c r="D41" s="632"/>
      <c r="E41" s="632"/>
      <c r="F41" s="632"/>
      <c r="G41" s="632"/>
      <c r="H41" s="700"/>
      <c r="I41" s="365">
        <f t="shared" si="8"/>
        <v>0</v>
      </c>
      <c r="J41" s="393"/>
      <c r="K41" s="395"/>
      <c r="L41" s="395"/>
      <c r="M41" s="395"/>
      <c r="N41" s="395"/>
      <c r="O41" s="395"/>
      <c r="P41" s="363">
        <f t="shared" si="9"/>
        <v>0</v>
      </c>
    </row>
    <row r="42" spans="1:16" ht="14.1" customHeight="1">
      <c r="A42" s="202"/>
      <c r="B42" s="627" t="s">
        <v>205</v>
      </c>
      <c r="C42" s="627"/>
      <c r="D42" s="627"/>
      <c r="E42" s="627"/>
      <c r="F42" s="627"/>
      <c r="G42" s="627"/>
      <c r="H42" s="701"/>
      <c r="I42" s="365">
        <f t="shared" si="8"/>
        <v>0</v>
      </c>
      <c r="J42" s="393"/>
      <c r="K42" s="395"/>
      <c r="L42" s="395"/>
      <c r="M42" s="395"/>
      <c r="N42" s="395"/>
      <c r="O42" s="395"/>
      <c r="P42" s="363">
        <f t="shared" si="9"/>
        <v>0</v>
      </c>
    </row>
    <row r="43" spans="1:16" ht="14.1" customHeight="1">
      <c r="A43" s="202"/>
      <c r="B43" s="702" t="s">
        <v>219</v>
      </c>
      <c r="C43" s="702"/>
      <c r="D43" s="702"/>
      <c r="E43" s="702"/>
      <c r="F43" s="702"/>
      <c r="G43" s="702"/>
      <c r="H43" s="702"/>
      <c r="I43" s="702"/>
      <c r="J43" s="702"/>
      <c r="K43" s="702"/>
      <c r="L43" s="702"/>
      <c r="M43" s="702"/>
      <c r="N43" s="702"/>
      <c r="O43" s="702"/>
      <c r="P43" s="703"/>
    </row>
    <row r="44" spans="1:16" ht="14.1" customHeight="1">
      <c r="A44" s="202"/>
      <c r="B44" s="632" t="s">
        <v>220</v>
      </c>
      <c r="C44" s="632"/>
      <c r="D44" s="632"/>
      <c r="E44" s="632"/>
      <c r="F44" s="632"/>
      <c r="G44" s="632"/>
      <c r="H44" s="700"/>
      <c r="I44" s="363">
        <f>P44</f>
        <v>0</v>
      </c>
      <c r="J44" s="393"/>
      <c r="K44" s="395"/>
      <c r="L44" s="395"/>
      <c r="M44" s="395"/>
      <c r="N44" s="395"/>
      <c r="O44" s="396"/>
      <c r="P44" s="363">
        <f>SUM(J44:O44)</f>
        <v>0</v>
      </c>
    </row>
    <row r="45" spans="1:16" ht="14.1" customHeight="1">
      <c r="A45" s="202"/>
      <c r="B45" s="632" t="s">
        <v>102</v>
      </c>
      <c r="C45" s="632"/>
      <c r="D45" s="632"/>
      <c r="E45" s="632"/>
      <c r="F45" s="632"/>
      <c r="G45" s="632"/>
      <c r="H45" s="700"/>
      <c r="I45" s="363">
        <f t="shared" ref="I45:I48" si="10">P45</f>
        <v>0</v>
      </c>
      <c r="J45" s="393"/>
      <c r="K45" s="395"/>
      <c r="L45" s="395"/>
      <c r="M45" s="395"/>
      <c r="N45" s="395"/>
      <c r="O45" s="396"/>
      <c r="P45" s="363">
        <f t="shared" ref="P45:P48" si="11">SUM(J45:O45)</f>
        <v>0</v>
      </c>
    </row>
    <row r="46" spans="1:16" ht="14.1" customHeight="1">
      <c r="A46" s="202"/>
      <c r="B46" s="627" t="s">
        <v>611</v>
      </c>
      <c r="C46" s="627"/>
      <c r="D46" s="627"/>
      <c r="E46" s="627"/>
      <c r="F46" s="627"/>
      <c r="G46" s="627"/>
      <c r="H46" s="701"/>
      <c r="I46" s="363">
        <f t="shared" si="10"/>
        <v>0</v>
      </c>
      <c r="J46" s="393"/>
      <c r="K46" s="395"/>
      <c r="L46" s="395"/>
      <c r="M46" s="395"/>
      <c r="N46" s="395"/>
      <c r="O46" s="396"/>
      <c r="P46" s="363">
        <f t="shared" si="11"/>
        <v>0</v>
      </c>
    </row>
    <row r="47" spans="1:16" ht="14.1" customHeight="1">
      <c r="A47" s="202"/>
      <c r="B47" s="632" t="s">
        <v>599</v>
      </c>
      <c r="C47" s="632"/>
      <c r="D47" s="632"/>
      <c r="E47" s="632"/>
      <c r="F47" s="632"/>
      <c r="G47" s="632"/>
      <c r="H47" s="700"/>
      <c r="I47" s="363">
        <f t="shared" si="10"/>
        <v>0</v>
      </c>
      <c r="J47" s="393"/>
      <c r="K47" s="395"/>
      <c r="L47" s="395"/>
      <c r="M47" s="395"/>
      <c r="N47" s="395"/>
      <c r="O47" s="396"/>
      <c r="P47" s="363">
        <f t="shared" si="11"/>
        <v>0</v>
      </c>
    </row>
    <row r="48" spans="1:16" ht="14.1" customHeight="1">
      <c r="A48" s="202"/>
      <c r="B48" s="632" t="s">
        <v>221</v>
      </c>
      <c r="C48" s="632"/>
      <c r="D48" s="632"/>
      <c r="E48" s="632"/>
      <c r="F48" s="632"/>
      <c r="G48" s="632"/>
      <c r="H48" s="700"/>
      <c r="I48" s="363">
        <f t="shared" si="10"/>
        <v>0</v>
      </c>
      <c r="J48" s="393"/>
      <c r="K48" s="395"/>
      <c r="L48" s="395"/>
      <c r="M48" s="395"/>
      <c r="N48" s="395"/>
      <c r="O48" s="396"/>
      <c r="P48" s="363">
        <f t="shared" si="11"/>
        <v>0</v>
      </c>
    </row>
    <row r="49" spans="1:16" ht="14.1" customHeight="1">
      <c r="A49" s="202"/>
      <c r="B49" s="698" t="s">
        <v>600</v>
      </c>
      <c r="C49" s="698"/>
      <c r="D49" s="698"/>
      <c r="E49" s="698"/>
      <c r="F49" s="698"/>
      <c r="G49" s="698"/>
      <c r="H49" s="698"/>
      <c r="I49" s="698"/>
      <c r="J49" s="698"/>
      <c r="K49" s="698"/>
      <c r="L49" s="698"/>
      <c r="M49" s="698"/>
      <c r="N49" s="698"/>
      <c r="O49" s="698"/>
      <c r="P49" s="699"/>
    </row>
    <row r="50" spans="1:16" ht="14.1" customHeight="1">
      <c r="A50" s="202"/>
      <c r="B50" s="632" t="s">
        <v>222</v>
      </c>
      <c r="C50" s="632"/>
      <c r="D50" s="632"/>
      <c r="E50" s="632"/>
      <c r="F50" s="632"/>
      <c r="G50" s="632"/>
      <c r="H50" s="700"/>
      <c r="I50" s="363">
        <f>P50</f>
        <v>0</v>
      </c>
      <c r="J50" s="393"/>
      <c r="K50" s="395"/>
      <c r="L50" s="395"/>
      <c r="M50" s="395"/>
      <c r="N50" s="395"/>
      <c r="O50" s="395"/>
      <c r="P50" s="363">
        <f>SUM(J50:O50)</f>
        <v>0</v>
      </c>
    </row>
    <row r="51" spans="1:16" ht="14.1" customHeight="1">
      <c r="A51" s="202"/>
      <c r="B51" s="632" t="s">
        <v>428</v>
      </c>
      <c r="C51" s="632"/>
      <c r="D51" s="632"/>
      <c r="E51" s="632"/>
      <c r="F51" s="632"/>
      <c r="G51" s="632"/>
      <c r="H51" s="700"/>
      <c r="I51" s="363">
        <f t="shared" ref="I51:I57" si="12">P51</f>
        <v>0</v>
      </c>
      <c r="J51" s="393"/>
      <c r="K51" s="395"/>
      <c r="L51" s="395"/>
      <c r="M51" s="395"/>
      <c r="N51" s="395"/>
      <c r="O51" s="395"/>
      <c r="P51" s="363">
        <f t="shared" ref="P51:P57" si="13">SUM(J51:O51)</f>
        <v>0</v>
      </c>
    </row>
    <row r="52" spans="1:16" ht="14.1" customHeight="1">
      <c r="A52" s="202"/>
      <c r="B52" s="632" t="s">
        <v>223</v>
      </c>
      <c r="C52" s="632"/>
      <c r="D52" s="632"/>
      <c r="E52" s="632"/>
      <c r="F52" s="632"/>
      <c r="G52" s="632"/>
      <c r="H52" s="700"/>
      <c r="I52" s="363">
        <f t="shared" si="12"/>
        <v>0</v>
      </c>
      <c r="J52" s="393"/>
      <c r="K52" s="395"/>
      <c r="L52" s="395"/>
      <c r="M52" s="395"/>
      <c r="N52" s="395"/>
      <c r="O52" s="395"/>
      <c r="P52" s="363">
        <f t="shared" si="13"/>
        <v>0</v>
      </c>
    </row>
    <row r="53" spans="1:16" ht="14.1" customHeight="1">
      <c r="A53" s="202"/>
      <c r="B53" s="632" t="s">
        <v>900</v>
      </c>
      <c r="C53" s="632"/>
      <c r="D53" s="632"/>
      <c r="E53" s="632"/>
      <c r="F53" s="632"/>
      <c r="G53" s="632"/>
      <c r="H53" s="700"/>
      <c r="I53" s="363">
        <f t="shared" si="12"/>
        <v>0</v>
      </c>
      <c r="J53" s="393"/>
      <c r="K53" s="395"/>
      <c r="L53" s="395"/>
      <c r="M53" s="395"/>
      <c r="N53" s="395"/>
      <c r="O53" s="395"/>
      <c r="P53" s="363">
        <f t="shared" si="13"/>
        <v>0</v>
      </c>
    </row>
    <row r="54" spans="1:16" ht="14.1" customHeight="1">
      <c r="A54" s="202"/>
      <c r="B54" s="632" t="s">
        <v>224</v>
      </c>
      <c r="C54" s="632"/>
      <c r="D54" s="632"/>
      <c r="E54" s="632"/>
      <c r="F54" s="632"/>
      <c r="G54" s="632"/>
      <c r="H54" s="700"/>
      <c r="I54" s="363">
        <f t="shared" si="12"/>
        <v>0</v>
      </c>
      <c r="J54" s="393"/>
      <c r="K54" s="395"/>
      <c r="L54" s="395"/>
      <c r="M54" s="395"/>
      <c r="N54" s="395"/>
      <c r="O54" s="395"/>
      <c r="P54" s="363">
        <f t="shared" si="13"/>
        <v>0</v>
      </c>
    </row>
    <row r="55" spans="1:16" ht="14.1" customHeight="1">
      <c r="A55" s="202"/>
      <c r="B55" s="632" t="s">
        <v>225</v>
      </c>
      <c r="C55" s="632"/>
      <c r="D55" s="632"/>
      <c r="E55" s="632"/>
      <c r="F55" s="632"/>
      <c r="G55" s="632"/>
      <c r="H55" s="700"/>
      <c r="I55" s="363">
        <f t="shared" si="12"/>
        <v>0</v>
      </c>
      <c r="J55" s="393"/>
      <c r="K55" s="395"/>
      <c r="L55" s="395"/>
      <c r="M55" s="395"/>
      <c r="N55" s="395"/>
      <c r="O55" s="395"/>
      <c r="P55" s="363">
        <f t="shared" si="13"/>
        <v>0</v>
      </c>
    </row>
    <row r="56" spans="1:16" ht="14.1" customHeight="1">
      <c r="A56" s="202"/>
      <c r="B56" s="632" t="s">
        <v>612</v>
      </c>
      <c r="C56" s="632"/>
      <c r="D56" s="632"/>
      <c r="E56" s="632"/>
      <c r="F56" s="632"/>
      <c r="G56" s="632"/>
      <c r="H56" s="700"/>
      <c r="I56" s="363">
        <f t="shared" si="12"/>
        <v>0</v>
      </c>
      <c r="J56" s="393"/>
      <c r="K56" s="395"/>
      <c r="L56" s="395"/>
      <c r="M56" s="395"/>
      <c r="N56" s="395"/>
      <c r="O56" s="395"/>
      <c r="P56" s="363">
        <f t="shared" si="13"/>
        <v>0</v>
      </c>
    </row>
    <row r="57" spans="1:16" ht="14.1" customHeight="1">
      <c r="A57" s="202"/>
      <c r="B57" s="620" t="s">
        <v>129</v>
      </c>
      <c r="C57" s="620"/>
      <c r="D57" s="620"/>
      <c r="E57" s="620"/>
      <c r="F57" s="620"/>
      <c r="G57" s="620"/>
      <c r="H57" s="707"/>
      <c r="I57" s="363">
        <f t="shared" si="12"/>
        <v>0</v>
      </c>
      <c r="J57" s="393"/>
      <c r="K57" s="395"/>
      <c r="L57" s="395"/>
      <c r="M57" s="395"/>
      <c r="N57" s="395"/>
      <c r="O57" s="395"/>
      <c r="P57" s="363">
        <f t="shared" si="13"/>
        <v>0</v>
      </c>
    </row>
    <row r="58" spans="1:16" ht="14.1" customHeight="1">
      <c r="A58" s="202"/>
      <c r="B58" s="698" t="s">
        <v>226</v>
      </c>
      <c r="C58" s="698"/>
      <c r="D58" s="698"/>
      <c r="E58" s="698"/>
      <c r="F58" s="698"/>
      <c r="G58" s="698"/>
      <c r="H58" s="698"/>
      <c r="I58" s="698"/>
      <c r="J58" s="698"/>
      <c r="K58" s="698"/>
      <c r="L58" s="698"/>
      <c r="M58" s="698"/>
      <c r="N58" s="698"/>
      <c r="O58" s="698"/>
      <c r="P58" s="699"/>
    </row>
    <row r="59" spans="1:16" ht="14.1" customHeight="1">
      <c r="A59" s="202"/>
      <c r="B59" s="632" t="s">
        <v>227</v>
      </c>
      <c r="C59" s="632"/>
      <c r="D59" s="632"/>
      <c r="E59" s="632"/>
      <c r="F59" s="632"/>
      <c r="G59" s="632"/>
      <c r="H59" s="700"/>
      <c r="I59" s="363">
        <f>P59</f>
        <v>0</v>
      </c>
      <c r="J59" s="393"/>
      <c r="K59" s="395"/>
      <c r="L59" s="395"/>
      <c r="M59" s="395"/>
      <c r="N59" s="395"/>
      <c r="O59" s="396"/>
      <c r="P59" s="363">
        <f>SUM(J59:O59)</f>
        <v>0</v>
      </c>
    </row>
    <row r="60" spans="1:16" ht="14.1" customHeight="1">
      <c r="A60" s="202"/>
      <c r="B60" s="632" t="s">
        <v>228</v>
      </c>
      <c r="C60" s="632"/>
      <c r="D60" s="632"/>
      <c r="E60" s="632"/>
      <c r="F60" s="632"/>
      <c r="G60" s="632"/>
      <c r="H60" s="700"/>
      <c r="I60" s="363">
        <f t="shared" ref="I60:I63" si="14">P60</f>
        <v>0</v>
      </c>
      <c r="J60" s="393"/>
      <c r="K60" s="395"/>
      <c r="L60" s="395"/>
      <c r="M60" s="395"/>
      <c r="N60" s="395"/>
      <c r="O60" s="396"/>
      <c r="P60" s="363">
        <f t="shared" ref="P60:P63" si="15">SUM(J60:O60)</f>
        <v>0</v>
      </c>
    </row>
    <row r="61" spans="1:16" ht="14.1" customHeight="1">
      <c r="A61" s="202"/>
      <c r="B61" s="632" t="s">
        <v>229</v>
      </c>
      <c r="C61" s="632"/>
      <c r="D61" s="632"/>
      <c r="E61" s="632"/>
      <c r="F61" s="632"/>
      <c r="G61" s="632"/>
      <c r="H61" s="700"/>
      <c r="I61" s="363">
        <f t="shared" si="14"/>
        <v>0</v>
      </c>
      <c r="J61" s="393"/>
      <c r="K61" s="395"/>
      <c r="L61" s="395"/>
      <c r="M61" s="395"/>
      <c r="N61" s="395"/>
      <c r="O61" s="396"/>
      <c r="P61" s="363">
        <f t="shared" si="15"/>
        <v>0</v>
      </c>
    </row>
    <row r="62" spans="1:16" ht="14.1" customHeight="1">
      <c r="A62" s="202"/>
      <c r="B62" s="632" t="s">
        <v>230</v>
      </c>
      <c r="C62" s="632"/>
      <c r="D62" s="632"/>
      <c r="E62" s="632"/>
      <c r="F62" s="632"/>
      <c r="G62" s="632"/>
      <c r="H62" s="700"/>
      <c r="I62" s="363">
        <f t="shared" si="14"/>
        <v>0</v>
      </c>
      <c r="J62" s="393"/>
      <c r="K62" s="395"/>
      <c r="L62" s="395"/>
      <c r="M62" s="395"/>
      <c r="N62" s="395"/>
      <c r="O62" s="396"/>
      <c r="P62" s="363">
        <f t="shared" si="15"/>
        <v>0</v>
      </c>
    </row>
    <row r="63" spans="1:16" ht="14.1" customHeight="1">
      <c r="A63" s="202"/>
      <c r="B63" s="620" t="s">
        <v>231</v>
      </c>
      <c r="C63" s="620"/>
      <c r="D63" s="620"/>
      <c r="E63" s="620"/>
      <c r="F63" s="620"/>
      <c r="G63" s="620"/>
      <c r="H63" s="707"/>
      <c r="I63" s="363">
        <f t="shared" si="14"/>
        <v>0</v>
      </c>
      <c r="J63" s="393"/>
      <c r="K63" s="395"/>
      <c r="L63" s="395"/>
      <c r="M63" s="395"/>
      <c r="N63" s="395"/>
      <c r="O63" s="396"/>
      <c r="P63" s="363">
        <f t="shared" si="15"/>
        <v>0</v>
      </c>
    </row>
    <row r="64" spans="1:16" ht="14.1" customHeight="1">
      <c r="A64" s="202"/>
      <c r="B64" s="698" t="s">
        <v>901</v>
      </c>
      <c r="C64" s="698"/>
      <c r="D64" s="698"/>
      <c r="E64" s="698"/>
      <c r="F64" s="698"/>
      <c r="G64" s="698"/>
      <c r="H64" s="698"/>
      <c r="I64" s="304"/>
      <c r="J64" s="304"/>
      <c r="K64" s="304"/>
      <c r="L64" s="304"/>
      <c r="M64" s="304"/>
      <c r="N64" s="304"/>
      <c r="O64" s="304"/>
      <c r="P64" s="305"/>
    </row>
    <row r="65" spans="1:16" ht="14.1" customHeight="1">
      <c r="A65" s="202"/>
      <c r="B65" s="632" t="s">
        <v>232</v>
      </c>
      <c r="C65" s="632"/>
      <c r="D65" s="632"/>
      <c r="E65" s="632"/>
      <c r="F65" s="632"/>
      <c r="G65" s="632"/>
      <c r="H65" s="700"/>
      <c r="I65" s="363">
        <f>P65</f>
        <v>0</v>
      </c>
      <c r="J65" s="393"/>
      <c r="K65" s="395"/>
      <c r="L65" s="395"/>
      <c r="M65" s="395"/>
      <c r="N65" s="395"/>
      <c r="O65" s="396"/>
      <c r="P65" s="363">
        <f>SUM(J65:O65)</f>
        <v>0</v>
      </c>
    </row>
    <row r="66" spans="1:16" ht="14.1" customHeight="1">
      <c r="A66" s="202"/>
      <c r="B66" s="632" t="s">
        <v>233</v>
      </c>
      <c r="C66" s="632"/>
      <c r="D66" s="632"/>
      <c r="E66" s="632"/>
      <c r="F66" s="632"/>
      <c r="G66" s="632"/>
      <c r="H66" s="700"/>
      <c r="I66" s="363">
        <f t="shared" ref="I66:I69" si="16">P66</f>
        <v>0</v>
      </c>
      <c r="J66" s="393"/>
      <c r="K66" s="395"/>
      <c r="L66" s="395"/>
      <c r="M66" s="395"/>
      <c r="N66" s="395"/>
      <c r="O66" s="396"/>
      <c r="P66" s="363">
        <f t="shared" ref="P66:P69" si="17">SUM(J66:O66)</f>
        <v>0</v>
      </c>
    </row>
    <row r="67" spans="1:16" ht="14.1" customHeight="1">
      <c r="A67" s="202"/>
      <c r="B67" s="632" t="s">
        <v>234</v>
      </c>
      <c r="C67" s="632"/>
      <c r="D67" s="632"/>
      <c r="E67" s="632"/>
      <c r="F67" s="632"/>
      <c r="G67" s="632"/>
      <c r="H67" s="700"/>
      <c r="I67" s="363">
        <f t="shared" si="16"/>
        <v>0</v>
      </c>
      <c r="J67" s="393"/>
      <c r="K67" s="395"/>
      <c r="L67" s="395"/>
      <c r="M67" s="395"/>
      <c r="N67" s="395"/>
      <c r="O67" s="396"/>
      <c r="P67" s="363">
        <f t="shared" si="17"/>
        <v>0</v>
      </c>
    </row>
    <row r="68" spans="1:16" ht="14.1" customHeight="1">
      <c r="A68" s="202"/>
      <c r="B68" s="632" t="s">
        <v>235</v>
      </c>
      <c r="C68" s="632"/>
      <c r="D68" s="632"/>
      <c r="E68" s="632"/>
      <c r="F68" s="632"/>
      <c r="G68" s="632"/>
      <c r="H68" s="700"/>
      <c r="I68" s="363">
        <f t="shared" si="16"/>
        <v>0</v>
      </c>
      <c r="J68" s="393"/>
      <c r="K68" s="395"/>
      <c r="L68" s="395"/>
      <c r="M68" s="395"/>
      <c r="N68" s="395"/>
      <c r="O68" s="396"/>
      <c r="P68" s="363">
        <f t="shared" si="17"/>
        <v>0</v>
      </c>
    </row>
    <row r="69" spans="1:16" ht="15" customHeight="1">
      <c r="A69" s="202"/>
      <c r="B69" s="632" t="s">
        <v>598</v>
      </c>
      <c r="C69" s="632"/>
      <c r="D69" s="632"/>
      <c r="E69" s="632"/>
      <c r="F69" s="632"/>
      <c r="G69" s="632"/>
      <c r="H69" s="700"/>
      <c r="I69" s="363">
        <f t="shared" si="16"/>
        <v>0</v>
      </c>
      <c r="J69" s="393"/>
      <c r="K69" s="395"/>
      <c r="L69" s="395"/>
      <c r="M69" s="395"/>
      <c r="N69" s="395"/>
      <c r="O69" s="396"/>
      <c r="P69" s="363">
        <f t="shared" si="17"/>
        <v>0</v>
      </c>
    </row>
    <row r="70" spans="1:16" ht="14.25" customHeight="1">
      <c r="A70" s="202"/>
      <c r="B70" s="698" t="s">
        <v>236</v>
      </c>
      <c r="C70" s="698"/>
      <c r="D70" s="698"/>
      <c r="E70" s="698"/>
      <c r="F70" s="698"/>
      <c r="G70" s="698"/>
      <c r="H70" s="698"/>
      <c r="I70" s="698"/>
      <c r="J70" s="698"/>
      <c r="K70" s="698"/>
      <c r="L70" s="698"/>
      <c r="M70" s="698"/>
      <c r="N70" s="698"/>
      <c r="O70" s="698"/>
      <c r="P70" s="699"/>
    </row>
    <row r="71" spans="1:16" ht="14.1" customHeight="1">
      <c r="A71" s="202"/>
      <c r="B71" s="710" t="s">
        <v>699</v>
      </c>
      <c r="C71" s="710"/>
      <c r="D71" s="710"/>
      <c r="E71" s="710"/>
      <c r="F71" s="710"/>
      <c r="G71" s="710"/>
      <c r="H71" s="711"/>
      <c r="I71" s="363">
        <f>P71</f>
        <v>20000</v>
      </c>
      <c r="J71" s="397">
        <v>20000</v>
      </c>
      <c r="K71" s="398"/>
      <c r="L71" s="395"/>
      <c r="M71" s="395"/>
      <c r="N71" s="395"/>
      <c r="O71" s="396"/>
      <c r="P71" s="363">
        <f>SUM(J71:O71)</f>
        <v>20000</v>
      </c>
    </row>
    <row r="72" spans="1:16" ht="14.1" customHeight="1">
      <c r="A72" s="202"/>
      <c r="B72" s="710" t="s">
        <v>430</v>
      </c>
      <c r="C72" s="710"/>
      <c r="D72" s="710"/>
      <c r="E72" s="710"/>
      <c r="F72" s="710"/>
      <c r="G72" s="710"/>
      <c r="H72" s="234"/>
      <c r="I72" s="363">
        <f t="shared" ref="I72:I75" si="18">P72</f>
        <v>0</v>
      </c>
      <c r="J72" s="393"/>
      <c r="K72" s="395"/>
      <c r="L72" s="395"/>
      <c r="M72" s="395"/>
      <c r="N72" s="395"/>
      <c r="O72" s="396"/>
      <c r="P72" s="363">
        <f t="shared" ref="P72:P74" si="19">SUM(J72:O72)</f>
        <v>0</v>
      </c>
    </row>
    <row r="73" spans="1:16" ht="14.1" customHeight="1">
      <c r="A73" s="202"/>
      <c r="B73" s="710" t="s">
        <v>237</v>
      </c>
      <c r="C73" s="710"/>
      <c r="D73" s="710"/>
      <c r="E73" s="710"/>
      <c r="F73" s="710"/>
      <c r="G73" s="710"/>
      <c r="H73" s="711"/>
      <c r="I73" s="363">
        <f t="shared" si="18"/>
        <v>0</v>
      </c>
      <c r="J73" s="393"/>
      <c r="K73" s="395"/>
      <c r="L73" s="395"/>
      <c r="M73" s="395"/>
      <c r="N73" s="395"/>
      <c r="O73" s="396"/>
      <c r="P73" s="363">
        <f t="shared" si="19"/>
        <v>0</v>
      </c>
    </row>
    <row r="74" spans="1:16" ht="14.1" customHeight="1">
      <c r="A74" s="202"/>
      <c r="B74" s="710" t="s">
        <v>238</v>
      </c>
      <c r="C74" s="710"/>
      <c r="D74" s="710"/>
      <c r="E74" s="710"/>
      <c r="F74" s="710"/>
      <c r="G74" s="710"/>
      <c r="H74" s="711"/>
      <c r="I74" s="363">
        <f t="shared" si="18"/>
        <v>0</v>
      </c>
      <c r="J74" s="393"/>
      <c r="K74" s="395"/>
      <c r="L74" s="395"/>
      <c r="M74" s="395"/>
      <c r="N74" s="395"/>
      <c r="O74" s="396"/>
      <c r="P74" s="363">
        <f t="shared" si="19"/>
        <v>0</v>
      </c>
    </row>
    <row r="75" spans="1:16" ht="14.1" customHeight="1" thickBot="1">
      <c r="A75" s="202"/>
      <c r="B75" s="708" t="s">
        <v>431</v>
      </c>
      <c r="C75" s="708"/>
      <c r="D75" s="708"/>
      <c r="E75" s="708"/>
      <c r="F75" s="708"/>
      <c r="G75" s="708"/>
      <c r="H75" s="709"/>
      <c r="I75" s="366">
        <f t="shared" si="18"/>
        <v>20000</v>
      </c>
      <c r="J75" s="583">
        <f t="shared" ref="J75:O75" si="20">SUM(J7:J74)</f>
        <v>20000</v>
      </c>
      <c r="K75" s="582">
        <f t="shared" si="20"/>
        <v>0</v>
      </c>
      <c r="L75" s="582">
        <f t="shared" si="20"/>
        <v>0</v>
      </c>
      <c r="M75" s="582">
        <f t="shared" si="20"/>
        <v>0</v>
      </c>
      <c r="N75" s="582">
        <f t="shared" si="20"/>
        <v>0</v>
      </c>
      <c r="O75" s="584">
        <f t="shared" si="20"/>
        <v>0</v>
      </c>
      <c r="P75" s="367">
        <f>SUM(P7:P74)</f>
        <v>20000</v>
      </c>
    </row>
    <row r="76" spans="1:16" ht="13.5" thickTop="1">
      <c r="A76" s="202"/>
      <c r="B76" s="254"/>
      <c r="C76" s="231"/>
      <c r="D76" s="231"/>
      <c r="E76" s="231"/>
      <c r="F76" s="231"/>
      <c r="G76" s="231"/>
      <c r="I76" s="478"/>
      <c r="J76" s="85"/>
      <c r="K76" s="86"/>
      <c r="L76" s="86"/>
      <c r="M76" s="86"/>
      <c r="N76" s="86"/>
      <c r="O76" s="86"/>
      <c r="P76" s="87"/>
    </row>
    <row r="77" spans="1:16">
      <c r="A77" s="202"/>
      <c r="B77" s="254"/>
      <c r="C77" s="94"/>
      <c r="D77" s="94"/>
      <c r="E77" s="94"/>
      <c r="F77" s="94"/>
      <c r="G77" s="94"/>
      <c r="H77" s="94"/>
    </row>
  </sheetData>
  <sheetProtection algorithmName="SHA-512" hashValue="t1FNt7wHJMgO5ms9PhQNBCP/nI/BEVG5TtSqIxPuim66kCpOcMlVx4jL5CT0hMa0MXQ7iAZSeUK1I9BV2vAV7Q==" saltValue="CatJZRkJhwdyUc3tw3/jcg==" spinCount="100000" sheet="1" selectLockedCells="1"/>
  <mergeCells count="74">
    <mergeCell ref="B69:H69"/>
    <mergeCell ref="B68:H68"/>
    <mergeCell ref="B67:H67"/>
    <mergeCell ref="B75:H75"/>
    <mergeCell ref="B74:H74"/>
    <mergeCell ref="B73:H73"/>
    <mergeCell ref="B72:G72"/>
    <mergeCell ref="B71:H71"/>
    <mergeCell ref="B66:H66"/>
    <mergeCell ref="B65:H65"/>
    <mergeCell ref="B62:H62"/>
    <mergeCell ref="B61:H61"/>
    <mergeCell ref="B60:H60"/>
    <mergeCell ref="B63:H63"/>
    <mergeCell ref="B64:H64"/>
    <mergeCell ref="B21:H21"/>
    <mergeCell ref="B20:H20"/>
    <mergeCell ref="B30:H30"/>
    <mergeCell ref="B29:H29"/>
    <mergeCell ref="B28:H28"/>
    <mergeCell ref="B27:H27"/>
    <mergeCell ref="B45:H45"/>
    <mergeCell ref="B44:H44"/>
    <mergeCell ref="B36:H36"/>
    <mergeCell ref="B35:H35"/>
    <mergeCell ref="B34:H34"/>
    <mergeCell ref="B59:H59"/>
    <mergeCell ref="B57:H57"/>
    <mergeCell ref="B70:P70"/>
    <mergeCell ref="B12:H12"/>
    <mergeCell ref="B11:H11"/>
    <mergeCell ref="B32:H32"/>
    <mergeCell ref="B56:H56"/>
    <mergeCell ref="B55:H55"/>
    <mergeCell ref="B54:H54"/>
    <mergeCell ref="B53:H53"/>
    <mergeCell ref="B52:H52"/>
    <mergeCell ref="B51:H51"/>
    <mergeCell ref="B50:H50"/>
    <mergeCell ref="B48:H48"/>
    <mergeCell ref="B47:H47"/>
    <mergeCell ref="B13:H13"/>
    <mergeCell ref="A2:H2"/>
    <mergeCell ref="B58:P58"/>
    <mergeCell ref="B49:P49"/>
    <mergeCell ref="B43:P43"/>
    <mergeCell ref="B31:P31"/>
    <mergeCell ref="B42:H42"/>
    <mergeCell ref="B41:H41"/>
    <mergeCell ref="B40:H40"/>
    <mergeCell ref="B39:H39"/>
    <mergeCell ref="B38:H38"/>
    <mergeCell ref="B37:H37"/>
    <mergeCell ref="B33:H33"/>
    <mergeCell ref="B9:H9"/>
    <mergeCell ref="B46:H46"/>
    <mergeCell ref="B7:H7"/>
    <mergeCell ref="B8:H8"/>
    <mergeCell ref="B3:G4"/>
    <mergeCell ref="B1:P1"/>
    <mergeCell ref="B26:P26"/>
    <mergeCell ref="B15:P15"/>
    <mergeCell ref="B19:H19"/>
    <mergeCell ref="B18:H18"/>
    <mergeCell ref="B17:H17"/>
    <mergeCell ref="B16:H16"/>
    <mergeCell ref="B25:H25"/>
    <mergeCell ref="B24:H24"/>
    <mergeCell ref="B23:H23"/>
    <mergeCell ref="B22:H22"/>
    <mergeCell ref="B10:P10"/>
    <mergeCell ref="B6:P6"/>
    <mergeCell ref="B14:H14"/>
    <mergeCell ref="B5:H5"/>
  </mergeCells>
  <dataValidations count="1">
    <dataValidation type="list" allowBlank="1" showErrorMessage="1" sqref="L4:O4" xr:uid="{AB429076-D68C-4246-9C13-A5F7634E3426}">
      <formula1>"Select, LIHTC, FHLB/AHP, AHFP, Owners Equity, Def. Dev. Fee, Conventional, Other"</formula1>
    </dataValidation>
  </dataValidations>
  <printOptions horizontalCentered="1"/>
  <pageMargins left="0.25" right="0.25" top="0.25" bottom="0.25" header="0.3" footer="0.2"/>
  <pageSetup scale="70" orientation="portrait" r:id="rId1"/>
  <headerFooter>
    <oddHeader xml:space="preserve">&amp;R
</oddHeader>
    <oddFooter>&amp;L&amp;"Arial,Regular"HOME - HTF&amp;C&amp;"Arial,Regular"Page 8 of 30&amp;R&amp;"Arial,Regular"2023</oddFooter>
  </headerFooter>
  <ignoredErrors>
    <ignoredError sqref="A1" numberStoredAsText="1"/>
    <ignoredError sqref="I32:I42" unlocked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pageSetUpPr fitToPage="1"/>
  </sheetPr>
  <dimension ref="A1:O74"/>
  <sheetViews>
    <sheetView showGridLines="0" showRowColHeaders="0" tabSelected="1" zoomScaleNormal="100" workbookViewId="0">
      <selection sqref="A1:I1"/>
    </sheetView>
  </sheetViews>
  <sheetFormatPr defaultColWidth="1.28515625" defaultRowHeight="12.75"/>
  <cols>
    <col min="1" max="1" width="3.85546875" style="95" customWidth="1"/>
    <col min="2" max="2" width="6.7109375" style="33" customWidth="1"/>
    <col min="3" max="3" width="32.28515625" style="94" customWidth="1"/>
    <col min="4" max="8" width="11.28515625" style="15" customWidth="1"/>
    <col min="9" max="9" width="11.28515625" style="33" customWidth="1"/>
    <col min="10" max="10" width="75.28515625" style="15" customWidth="1"/>
    <col min="11" max="16384" width="1.28515625" style="15"/>
  </cols>
  <sheetData>
    <row r="1" spans="1:15" ht="14.65" customHeight="1">
      <c r="A1" s="620" t="s">
        <v>870</v>
      </c>
      <c r="B1" s="620"/>
      <c r="C1" s="620"/>
      <c r="D1" s="620"/>
      <c r="E1" s="620"/>
      <c r="F1" s="620"/>
      <c r="G1" s="620"/>
      <c r="H1" s="620"/>
      <c r="I1" s="620"/>
      <c r="J1" s="89"/>
      <c r="K1" s="89"/>
      <c r="L1" s="89"/>
      <c r="M1" s="89"/>
      <c r="N1" s="89"/>
      <c r="O1" s="89"/>
    </row>
    <row r="2" spans="1:15" ht="7.5" customHeight="1">
      <c r="A2" s="88"/>
      <c r="B2" s="122"/>
      <c r="C2" s="98"/>
      <c r="D2" s="98"/>
      <c r="E2" s="98"/>
      <c r="F2" s="98"/>
      <c r="G2" s="98"/>
      <c r="H2" s="98"/>
      <c r="I2" s="98"/>
      <c r="J2" s="89"/>
      <c r="K2" s="89"/>
      <c r="L2" s="89"/>
      <c r="M2" s="89"/>
      <c r="N2" s="89"/>
      <c r="O2" s="89"/>
    </row>
    <row r="3" spans="1:15" ht="26.25" customHeight="1">
      <c r="B3" s="712" t="s">
        <v>902</v>
      </c>
      <c r="C3" s="713"/>
      <c r="D3" s="225" t="s">
        <v>544</v>
      </c>
      <c r="E3" s="225" t="s">
        <v>217</v>
      </c>
      <c r="F3" s="226" t="s">
        <v>217</v>
      </c>
      <c r="G3" s="226" t="s">
        <v>217</v>
      </c>
      <c r="H3" s="226" t="s">
        <v>217</v>
      </c>
      <c r="I3" s="227" t="s">
        <v>57</v>
      </c>
      <c r="J3" s="89"/>
      <c r="K3" s="89"/>
      <c r="L3" s="89"/>
      <c r="M3" s="89"/>
      <c r="N3" s="89"/>
      <c r="O3" s="89"/>
    </row>
    <row r="4" spans="1:15" ht="24.75" customHeight="1">
      <c r="A4" s="620"/>
      <c r="B4" s="620"/>
      <c r="C4" s="620"/>
      <c r="D4" s="274"/>
      <c r="E4" s="230" t="s">
        <v>476</v>
      </c>
      <c r="F4" s="230" t="s">
        <v>476</v>
      </c>
      <c r="G4" s="230" t="s">
        <v>476</v>
      </c>
      <c r="H4" s="230" t="s">
        <v>476</v>
      </c>
      <c r="I4" s="275"/>
      <c r="J4" s="89"/>
      <c r="K4" s="89"/>
      <c r="L4" s="89"/>
      <c r="M4" s="89"/>
      <c r="N4" s="89"/>
      <c r="O4" s="89"/>
    </row>
    <row r="5" spans="1:15" ht="15" customHeight="1">
      <c r="A5" s="91"/>
      <c r="B5" s="704" t="s">
        <v>432</v>
      </c>
      <c r="C5" s="704"/>
      <c r="D5" s="368">
        <f>I5</f>
        <v>100000</v>
      </c>
      <c r="E5" s="355">
        <v>25000</v>
      </c>
      <c r="F5" s="355">
        <v>25000</v>
      </c>
      <c r="G5" s="355">
        <v>25000</v>
      </c>
      <c r="H5" s="355">
        <v>25000</v>
      </c>
      <c r="I5" s="369">
        <f>H5+G5+F5+E5</f>
        <v>100000</v>
      </c>
      <c r="J5" s="89"/>
      <c r="K5" s="89"/>
      <c r="L5" s="89"/>
      <c r="M5" s="89"/>
      <c r="N5" s="89"/>
      <c r="O5" s="89"/>
    </row>
    <row r="6" spans="1:15" ht="15" customHeight="1">
      <c r="A6" s="92"/>
      <c r="B6" s="702" t="s">
        <v>214</v>
      </c>
      <c r="C6" s="702"/>
      <c r="D6" s="702"/>
      <c r="E6" s="702"/>
      <c r="F6" s="702"/>
      <c r="G6" s="702"/>
      <c r="H6" s="702"/>
      <c r="I6" s="703"/>
    </row>
    <row r="7" spans="1:15" s="94" customFormat="1" ht="15" customHeight="1">
      <c r="A7" s="238"/>
      <c r="B7" s="632" t="s">
        <v>189</v>
      </c>
      <c r="C7" s="700"/>
      <c r="D7" s="370">
        <f>I7</f>
        <v>0</v>
      </c>
      <c r="E7" s="399">
        <v>0</v>
      </c>
      <c r="F7" s="399">
        <v>0</v>
      </c>
      <c r="G7" s="399">
        <v>0</v>
      </c>
      <c r="H7" s="400">
        <v>0</v>
      </c>
      <c r="I7" s="370">
        <f>SUM(E7:H7)</f>
        <v>0</v>
      </c>
    </row>
    <row r="8" spans="1:15" s="94" customFormat="1" ht="15" customHeight="1">
      <c r="A8" s="238"/>
      <c r="B8" s="632" t="s">
        <v>190</v>
      </c>
      <c r="C8" s="700"/>
      <c r="D8" s="370">
        <f>I8</f>
        <v>0</v>
      </c>
      <c r="E8" s="399">
        <v>0</v>
      </c>
      <c r="F8" s="399">
        <v>0</v>
      </c>
      <c r="G8" s="399">
        <v>0</v>
      </c>
      <c r="H8" s="400">
        <v>0</v>
      </c>
      <c r="I8" s="370">
        <f t="shared" ref="I8:I9" si="0">SUM(E8:H8)</f>
        <v>0</v>
      </c>
    </row>
    <row r="9" spans="1:15" s="94" customFormat="1" ht="15" customHeight="1">
      <c r="A9" s="238"/>
      <c r="B9" s="632" t="s">
        <v>191</v>
      </c>
      <c r="C9" s="700"/>
      <c r="D9" s="370">
        <f>I9</f>
        <v>0</v>
      </c>
      <c r="E9" s="399">
        <v>0</v>
      </c>
      <c r="F9" s="399">
        <v>0</v>
      </c>
      <c r="G9" s="399">
        <v>0</v>
      </c>
      <c r="H9" s="400">
        <v>0</v>
      </c>
      <c r="I9" s="370">
        <f t="shared" si="0"/>
        <v>0</v>
      </c>
    </row>
    <row r="10" spans="1:15" s="94" customFormat="1" ht="15" customHeight="1">
      <c r="A10" s="238"/>
      <c r="B10" s="698" t="s">
        <v>613</v>
      </c>
      <c r="C10" s="698"/>
      <c r="D10" s="698"/>
      <c r="E10" s="698"/>
      <c r="F10" s="698"/>
      <c r="G10" s="698"/>
      <c r="H10" s="698"/>
      <c r="I10" s="699"/>
    </row>
    <row r="11" spans="1:15" s="94" customFormat="1" ht="15" customHeight="1">
      <c r="A11" s="238"/>
      <c r="B11" s="632" t="s">
        <v>192</v>
      </c>
      <c r="C11" s="700"/>
      <c r="D11" s="370">
        <f>I11</f>
        <v>0</v>
      </c>
      <c r="E11" s="399">
        <v>0</v>
      </c>
      <c r="F11" s="399">
        <v>0</v>
      </c>
      <c r="G11" s="399">
        <v>0</v>
      </c>
      <c r="H11" s="400">
        <v>0</v>
      </c>
      <c r="I11" s="370">
        <f>SUM(E11:H11)</f>
        <v>0</v>
      </c>
    </row>
    <row r="12" spans="1:15" s="94" customFormat="1" ht="15" customHeight="1">
      <c r="A12" s="238"/>
      <c r="B12" s="632" t="s">
        <v>193</v>
      </c>
      <c r="C12" s="700"/>
      <c r="D12" s="370">
        <f t="shared" ref="D12:D14" si="1">I12</f>
        <v>0</v>
      </c>
      <c r="E12" s="399">
        <v>0</v>
      </c>
      <c r="F12" s="399">
        <v>0</v>
      </c>
      <c r="G12" s="399">
        <v>0</v>
      </c>
      <c r="H12" s="400">
        <v>0</v>
      </c>
      <c r="I12" s="370">
        <f t="shared" ref="I12:I14" si="2">SUM(E12:H12)</f>
        <v>0</v>
      </c>
    </row>
    <row r="13" spans="1:15" s="94" customFormat="1" ht="15" customHeight="1">
      <c r="A13" s="238"/>
      <c r="B13" s="632" t="s">
        <v>194</v>
      </c>
      <c r="C13" s="700"/>
      <c r="D13" s="370">
        <f t="shared" si="1"/>
        <v>0</v>
      </c>
      <c r="E13" s="399">
        <v>0</v>
      </c>
      <c r="F13" s="399">
        <v>0</v>
      </c>
      <c r="G13" s="399">
        <v>0</v>
      </c>
      <c r="H13" s="400">
        <v>0</v>
      </c>
      <c r="I13" s="370">
        <f t="shared" si="2"/>
        <v>0</v>
      </c>
    </row>
    <row r="14" spans="1:15" s="94" customFormat="1" ht="15" customHeight="1">
      <c r="A14" s="238"/>
      <c r="B14" s="632" t="s">
        <v>195</v>
      </c>
      <c r="C14" s="700"/>
      <c r="D14" s="370">
        <f t="shared" si="1"/>
        <v>0</v>
      </c>
      <c r="E14" s="399">
        <v>0</v>
      </c>
      <c r="F14" s="399">
        <v>0</v>
      </c>
      <c r="G14" s="399">
        <v>0</v>
      </c>
      <c r="H14" s="400">
        <v>0</v>
      </c>
      <c r="I14" s="370">
        <f t="shared" si="2"/>
        <v>0</v>
      </c>
    </row>
    <row r="15" spans="1:15" s="94" customFormat="1" ht="15" customHeight="1">
      <c r="A15" s="238"/>
      <c r="B15" s="698" t="s">
        <v>614</v>
      </c>
      <c r="C15" s="698"/>
      <c r="D15" s="698"/>
      <c r="E15" s="698"/>
      <c r="F15" s="698"/>
      <c r="G15" s="698"/>
      <c r="H15" s="698"/>
      <c r="I15" s="699"/>
    </row>
    <row r="16" spans="1:15" s="94" customFormat="1" ht="15" customHeight="1">
      <c r="A16" s="238"/>
      <c r="B16" s="632" t="s">
        <v>196</v>
      </c>
      <c r="C16" s="700"/>
      <c r="D16" s="370">
        <f>I16</f>
        <v>0</v>
      </c>
      <c r="E16" s="399">
        <v>0</v>
      </c>
      <c r="F16" s="399">
        <v>0</v>
      </c>
      <c r="G16" s="399">
        <v>0</v>
      </c>
      <c r="H16" s="399">
        <v>0</v>
      </c>
      <c r="I16" s="370">
        <f>SUM(E16:H16)</f>
        <v>0</v>
      </c>
    </row>
    <row r="17" spans="1:9" s="94" customFormat="1" ht="15" customHeight="1">
      <c r="A17" s="238"/>
      <c r="B17" s="632" t="s">
        <v>197</v>
      </c>
      <c r="C17" s="700"/>
      <c r="D17" s="370">
        <f t="shared" ref="D17:D24" si="3">I17</f>
        <v>0</v>
      </c>
      <c r="E17" s="399">
        <v>0</v>
      </c>
      <c r="F17" s="399">
        <v>0</v>
      </c>
      <c r="G17" s="399">
        <v>0</v>
      </c>
      <c r="H17" s="399">
        <v>0</v>
      </c>
      <c r="I17" s="370">
        <f t="shared" ref="I17:I24" si="4">SUM(E17:H17)</f>
        <v>0</v>
      </c>
    </row>
    <row r="18" spans="1:9" s="94" customFormat="1" ht="15" customHeight="1">
      <c r="A18" s="238"/>
      <c r="B18" s="632" t="s">
        <v>67</v>
      </c>
      <c r="C18" s="700"/>
      <c r="D18" s="370">
        <f t="shared" si="3"/>
        <v>0</v>
      </c>
      <c r="E18" s="399">
        <v>0</v>
      </c>
      <c r="F18" s="399">
        <v>0</v>
      </c>
      <c r="G18" s="399">
        <v>0</v>
      </c>
      <c r="H18" s="399">
        <v>0</v>
      </c>
      <c r="I18" s="370">
        <f t="shared" si="4"/>
        <v>0</v>
      </c>
    </row>
    <row r="19" spans="1:9" s="94" customFormat="1" ht="15" customHeight="1">
      <c r="A19" s="238"/>
      <c r="B19" s="632" t="s">
        <v>198</v>
      </c>
      <c r="C19" s="700"/>
      <c r="D19" s="370">
        <f t="shared" si="3"/>
        <v>0</v>
      </c>
      <c r="E19" s="399">
        <v>0</v>
      </c>
      <c r="F19" s="399">
        <v>0</v>
      </c>
      <c r="G19" s="399">
        <v>0</v>
      </c>
      <c r="H19" s="399">
        <v>0</v>
      </c>
      <c r="I19" s="370">
        <f t="shared" si="4"/>
        <v>0</v>
      </c>
    </row>
    <row r="20" spans="1:9" s="94" customFormat="1" ht="15" customHeight="1">
      <c r="A20" s="238"/>
      <c r="B20" s="632" t="s">
        <v>199</v>
      </c>
      <c r="C20" s="700"/>
      <c r="D20" s="370">
        <f t="shared" si="3"/>
        <v>0</v>
      </c>
      <c r="E20" s="399">
        <v>0</v>
      </c>
      <c r="F20" s="399">
        <v>0</v>
      </c>
      <c r="G20" s="399">
        <v>0</v>
      </c>
      <c r="H20" s="399">
        <v>0</v>
      </c>
      <c r="I20" s="370">
        <f t="shared" si="4"/>
        <v>0</v>
      </c>
    </row>
    <row r="21" spans="1:9" s="94" customFormat="1" ht="15" customHeight="1">
      <c r="A21" s="238"/>
      <c r="B21" s="632" t="s">
        <v>200</v>
      </c>
      <c r="C21" s="700"/>
      <c r="D21" s="370">
        <f t="shared" si="3"/>
        <v>0</v>
      </c>
      <c r="E21" s="399">
        <v>0</v>
      </c>
      <c r="F21" s="399">
        <v>0</v>
      </c>
      <c r="G21" s="399">
        <v>0</v>
      </c>
      <c r="H21" s="399">
        <v>0</v>
      </c>
      <c r="I21" s="370">
        <f t="shared" si="4"/>
        <v>0</v>
      </c>
    </row>
    <row r="22" spans="1:9" s="94" customFormat="1" ht="15" customHeight="1">
      <c r="A22" s="238"/>
      <c r="B22" s="632" t="s">
        <v>201</v>
      </c>
      <c r="C22" s="700"/>
      <c r="D22" s="370">
        <f t="shared" si="3"/>
        <v>0</v>
      </c>
      <c r="E22" s="399">
        <v>0</v>
      </c>
      <c r="F22" s="399">
        <v>0</v>
      </c>
      <c r="G22" s="399">
        <v>0</v>
      </c>
      <c r="H22" s="399">
        <v>0</v>
      </c>
      <c r="I22" s="370">
        <f t="shared" si="4"/>
        <v>0</v>
      </c>
    </row>
    <row r="23" spans="1:9" s="94" customFormat="1" ht="15" customHeight="1">
      <c r="A23" s="238"/>
      <c r="B23" s="632" t="s">
        <v>101</v>
      </c>
      <c r="C23" s="700"/>
      <c r="D23" s="370">
        <f t="shared" si="3"/>
        <v>0</v>
      </c>
      <c r="E23" s="399">
        <v>0</v>
      </c>
      <c r="F23" s="399">
        <v>0</v>
      </c>
      <c r="G23" s="399">
        <v>0</v>
      </c>
      <c r="H23" s="399">
        <v>0</v>
      </c>
      <c r="I23" s="370">
        <f t="shared" si="4"/>
        <v>0</v>
      </c>
    </row>
    <row r="24" spans="1:9" s="94" customFormat="1" ht="15" customHeight="1">
      <c r="A24" s="238"/>
      <c r="B24" s="632" t="s">
        <v>603</v>
      </c>
      <c r="C24" s="700"/>
      <c r="D24" s="370">
        <f t="shared" si="3"/>
        <v>0</v>
      </c>
      <c r="E24" s="399">
        <v>0</v>
      </c>
      <c r="F24" s="399">
        <v>0</v>
      </c>
      <c r="G24" s="399">
        <v>0</v>
      </c>
      <c r="H24" s="399">
        <v>0</v>
      </c>
      <c r="I24" s="370">
        <f t="shared" si="4"/>
        <v>0</v>
      </c>
    </row>
    <row r="25" spans="1:9" s="94" customFormat="1" ht="15" customHeight="1">
      <c r="A25" s="238"/>
      <c r="B25" s="698" t="s">
        <v>216</v>
      </c>
      <c r="C25" s="698"/>
      <c r="D25" s="698"/>
      <c r="E25" s="698"/>
      <c r="F25" s="698"/>
      <c r="G25" s="698"/>
      <c r="H25" s="698"/>
      <c r="I25" s="699"/>
    </row>
    <row r="26" spans="1:9" s="94" customFormat="1" ht="15" customHeight="1">
      <c r="A26" s="238"/>
      <c r="B26" s="632" t="s">
        <v>203</v>
      </c>
      <c r="C26" s="700"/>
      <c r="D26" s="370">
        <f>I26</f>
        <v>0</v>
      </c>
      <c r="E26" s="401">
        <v>0</v>
      </c>
      <c r="F26" s="399">
        <v>0</v>
      </c>
      <c r="G26" s="399">
        <v>0</v>
      </c>
      <c r="H26" s="400">
        <v>0</v>
      </c>
      <c r="I26" s="370">
        <f>SUM(E26:H26)</f>
        <v>0</v>
      </c>
    </row>
    <row r="27" spans="1:9" s="94" customFormat="1" ht="15" customHeight="1">
      <c r="A27" s="238"/>
      <c r="B27" s="632" t="s">
        <v>218</v>
      </c>
      <c r="C27" s="700"/>
      <c r="D27" s="370">
        <f t="shared" ref="D27:D29" si="5">I27</f>
        <v>0</v>
      </c>
      <c r="E27" s="401">
        <v>0</v>
      </c>
      <c r="F27" s="399">
        <v>0</v>
      </c>
      <c r="G27" s="399">
        <v>0</v>
      </c>
      <c r="H27" s="400">
        <v>0</v>
      </c>
      <c r="I27" s="370">
        <f t="shared" ref="I27:I29" si="6">SUM(E27:H27)</f>
        <v>0</v>
      </c>
    </row>
    <row r="28" spans="1:9" s="94" customFormat="1" ht="15" customHeight="1">
      <c r="A28" s="238"/>
      <c r="B28" s="632" t="s">
        <v>204</v>
      </c>
      <c r="C28" s="700"/>
      <c r="D28" s="370">
        <f t="shared" si="5"/>
        <v>0</v>
      </c>
      <c r="E28" s="401">
        <v>0</v>
      </c>
      <c r="F28" s="399">
        <v>0</v>
      </c>
      <c r="G28" s="399">
        <v>0</v>
      </c>
      <c r="H28" s="400">
        <v>0</v>
      </c>
      <c r="I28" s="370">
        <f t="shared" si="6"/>
        <v>0</v>
      </c>
    </row>
    <row r="29" spans="1:9" s="94" customFormat="1" ht="15" customHeight="1">
      <c r="A29" s="238"/>
      <c r="B29" s="632" t="s">
        <v>595</v>
      </c>
      <c r="C29" s="700"/>
      <c r="D29" s="370">
        <f t="shared" si="5"/>
        <v>0</v>
      </c>
      <c r="E29" s="401">
        <v>0</v>
      </c>
      <c r="F29" s="399">
        <v>0</v>
      </c>
      <c r="G29" s="399">
        <v>0</v>
      </c>
      <c r="H29" s="400">
        <v>0</v>
      </c>
      <c r="I29" s="370">
        <f t="shared" si="6"/>
        <v>0</v>
      </c>
    </row>
    <row r="30" spans="1:9" s="94" customFormat="1" ht="15" customHeight="1">
      <c r="A30" s="238"/>
      <c r="B30" s="698" t="s">
        <v>215</v>
      </c>
      <c r="C30" s="698"/>
      <c r="D30" s="698"/>
      <c r="E30" s="698"/>
      <c r="F30" s="698"/>
      <c r="G30" s="698"/>
      <c r="H30" s="698"/>
      <c r="I30" s="699"/>
    </row>
    <row r="31" spans="1:9" s="94" customFormat="1" ht="15" customHeight="1">
      <c r="A31" s="238"/>
      <c r="B31" s="632" t="s">
        <v>206</v>
      </c>
      <c r="C31" s="700"/>
      <c r="D31" s="370">
        <f>I31</f>
        <v>0</v>
      </c>
      <c r="E31" s="399">
        <v>0</v>
      </c>
      <c r="F31" s="399">
        <v>0</v>
      </c>
      <c r="G31" s="399">
        <v>0</v>
      </c>
      <c r="H31" s="399">
        <v>0</v>
      </c>
      <c r="I31" s="370">
        <f>SUM(E31:H31)</f>
        <v>0</v>
      </c>
    </row>
    <row r="32" spans="1:9" s="94" customFormat="1" ht="15" customHeight="1">
      <c r="A32" s="238"/>
      <c r="B32" s="632" t="s">
        <v>207</v>
      </c>
      <c r="C32" s="700"/>
      <c r="D32" s="370">
        <f t="shared" ref="D32:D41" si="7">I32</f>
        <v>0</v>
      </c>
      <c r="E32" s="399">
        <v>0</v>
      </c>
      <c r="F32" s="399">
        <v>0</v>
      </c>
      <c r="G32" s="399">
        <v>0</v>
      </c>
      <c r="H32" s="399">
        <v>0</v>
      </c>
      <c r="I32" s="370">
        <f t="shared" ref="I32:I41" si="8">SUM(E32:H32)</f>
        <v>0</v>
      </c>
    </row>
    <row r="33" spans="1:9" s="94" customFormat="1" ht="15" customHeight="1">
      <c r="A33" s="238"/>
      <c r="B33" s="632" t="s">
        <v>141</v>
      </c>
      <c r="C33" s="700"/>
      <c r="D33" s="370">
        <f t="shared" si="7"/>
        <v>0</v>
      </c>
      <c r="E33" s="399">
        <v>0</v>
      </c>
      <c r="F33" s="399">
        <v>0</v>
      </c>
      <c r="G33" s="399">
        <v>0</v>
      </c>
      <c r="H33" s="399">
        <v>0</v>
      </c>
      <c r="I33" s="370">
        <f t="shared" si="8"/>
        <v>0</v>
      </c>
    </row>
    <row r="34" spans="1:9" s="94" customFormat="1" ht="15" customHeight="1">
      <c r="A34" s="238"/>
      <c r="B34" s="632" t="s">
        <v>208</v>
      </c>
      <c r="C34" s="700"/>
      <c r="D34" s="370">
        <f t="shared" si="7"/>
        <v>0</v>
      </c>
      <c r="E34" s="399">
        <v>0</v>
      </c>
      <c r="F34" s="399">
        <v>0</v>
      </c>
      <c r="G34" s="399">
        <v>0</v>
      </c>
      <c r="H34" s="399">
        <v>0</v>
      </c>
      <c r="I34" s="370">
        <f t="shared" si="8"/>
        <v>0</v>
      </c>
    </row>
    <row r="35" spans="1:9" s="94" customFormat="1" ht="15" customHeight="1">
      <c r="A35" s="238"/>
      <c r="B35" s="632" t="s">
        <v>209</v>
      </c>
      <c r="C35" s="700"/>
      <c r="D35" s="370">
        <f t="shared" si="7"/>
        <v>0</v>
      </c>
      <c r="E35" s="399">
        <v>0</v>
      </c>
      <c r="F35" s="399">
        <v>0</v>
      </c>
      <c r="G35" s="399">
        <v>0</v>
      </c>
      <c r="H35" s="399">
        <v>0</v>
      </c>
      <c r="I35" s="370">
        <f t="shared" si="8"/>
        <v>0</v>
      </c>
    </row>
    <row r="36" spans="1:9" s="94" customFormat="1" ht="15" customHeight="1">
      <c r="A36" s="238"/>
      <c r="B36" s="632" t="s">
        <v>596</v>
      </c>
      <c r="C36" s="700"/>
      <c r="D36" s="370">
        <f t="shared" si="7"/>
        <v>0</v>
      </c>
      <c r="E36" s="399">
        <v>0</v>
      </c>
      <c r="F36" s="399">
        <v>0</v>
      </c>
      <c r="G36" s="399">
        <v>0</v>
      </c>
      <c r="H36" s="399">
        <v>0</v>
      </c>
      <c r="I36" s="370">
        <f t="shared" si="8"/>
        <v>0</v>
      </c>
    </row>
    <row r="37" spans="1:9" s="94" customFormat="1" ht="15" customHeight="1">
      <c r="A37" s="238"/>
      <c r="B37" s="632" t="s">
        <v>210</v>
      </c>
      <c r="C37" s="700"/>
      <c r="D37" s="370">
        <f t="shared" si="7"/>
        <v>0</v>
      </c>
      <c r="E37" s="399">
        <v>0</v>
      </c>
      <c r="F37" s="399">
        <v>0</v>
      </c>
      <c r="G37" s="399">
        <v>0</v>
      </c>
      <c r="H37" s="399">
        <v>0</v>
      </c>
      <c r="I37" s="370">
        <f t="shared" si="8"/>
        <v>0</v>
      </c>
    </row>
    <row r="38" spans="1:9" s="94" customFormat="1" ht="15" customHeight="1">
      <c r="A38" s="238"/>
      <c r="B38" s="632" t="s">
        <v>211</v>
      </c>
      <c r="C38" s="700"/>
      <c r="D38" s="370">
        <f t="shared" si="7"/>
        <v>0</v>
      </c>
      <c r="E38" s="399">
        <v>0</v>
      </c>
      <c r="F38" s="399">
        <v>0</v>
      </c>
      <c r="G38" s="399">
        <v>0</v>
      </c>
      <c r="H38" s="399">
        <v>0</v>
      </c>
      <c r="I38" s="370">
        <f t="shared" si="8"/>
        <v>0</v>
      </c>
    </row>
    <row r="39" spans="1:9" s="94" customFormat="1" ht="15" customHeight="1">
      <c r="A39" s="238"/>
      <c r="B39" s="632" t="s">
        <v>212</v>
      </c>
      <c r="C39" s="700"/>
      <c r="D39" s="370">
        <f t="shared" si="7"/>
        <v>0</v>
      </c>
      <c r="E39" s="399">
        <v>0</v>
      </c>
      <c r="F39" s="399">
        <v>0</v>
      </c>
      <c r="G39" s="399">
        <v>0</v>
      </c>
      <c r="H39" s="399">
        <v>0</v>
      </c>
      <c r="I39" s="370">
        <f t="shared" si="8"/>
        <v>0</v>
      </c>
    </row>
    <row r="40" spans="1:9" s="94" customFormat="1" ht="15" customHeight="1">
      <c r="A40" s="238"/>
      <c r="B40" s="632" t="s">
        <v>213</v>
      </c>
      <c r="C40" s="700"/>
      <c r="D40" s="370">
        <f t="shared" si="7"/>
        <v>0</v>
      </c>
      <c r="E40" s="399">
        <v>0</v>
      </c>
      <c r="F40" s="399">
        <v>0</v>
      </c>
      <c r="G40" s="399">
        <v>0</v>
      </c>
      <c r="H40" s="399">
        <v>0</v>
      </c>
      <c r="I40" s="370">
        <f t="shared" si="8"/>
        <v>0</v>
      </c>
    </row>
    <row r="41" spans="1:9" s="94" customFormat="1" ht="15" customHeight="1">
      <c r="A41" s="238"/>
      <c r="B41" s="632" t="s">
        <v>205</v>
      </c>
      <c r="C41" s="700"/>
      <c r="D41" s="370">
        <f t="shared" si="7"/>
        <v>0</v>
      </c>
      <c r="E41" s="399">
        <v>0</v>
      </c>
      <c r="F41" s="399">
        <v>0</v>
      </c>
      <c r="G41" s="399">
        <v>0</v>
      </c>
      <c r="H41" s="399">
        <v>0</v>
      </c>
      <c r="I41" s="370">
        <f t="shared" si="8"/>
        <v>0</v>
      </c>
    </row>
    <row r="42" spans="1:9" s="94" customFormat="1" ht="15" customHeight="1">
      <c r="A42" s="238"/>
      <c r="B42" s="698" t="s">
        <v>219</v>
      </c>
      <c r="C42" s="698"/>
      <c r="D42" s="698"/>
      <c r="E42" s="698"/>
      <c r="F42" s="698"/>
      <c r="G42" s="698"/>
      <c r="H42" s="698"/>
      <c r="I42" s="699"/>
    </row>
    <row r="43" spans="1:9" s="94" customFormat="1" ht="15" customHeight="1">
      <c r="A43" s="238"/>
      <c r="B43" s="632" t="s">
        <v>220</v>
      </c>
      <c r="C43" s="700"/>
      <c r="D43" s="370">
        <f>I43</f>
        <v>0</v>
      </c>
      <c r="E43" s="399"/>
      <c r="F43" s="399"/>
      <c r="G43" s="399"/>
      <c r="H43" s="400"/>
      <c r="I43" s="370">
        <f>SUM(E43:H43)</f>
        <v>0</v>
      </c>
    </row>
    <row r="44" spans="1:9" s="94" customFormat="1" ht="15" customHeight="1">
      <c r="A44" s="238"/>
      <c r="B44" s="632" t="s">
        <v>102</v>
      </c>
      <c r="C44" s="700"/>
      <c r="D44" s="370">
        <f t="shared" ref="D44:D47" si="9">I44</f>
        <v>0</v>
      </c>
      <c r="E44" s="399"/>
      <c r="F44" s="399"/>
      <c r="G44" s="399"/>
      <c r="H44" s="400"/>
      <c r="I44" s="370">
        <f t="shared" ref="I44:I47" si="10">SUM(E44:H44)</f>
        <v>0</v>
      </c>
    </row>
    <row r="45" spans="1:9" s="94" customFormat="1" ht="15" customHeight="1">
      <c r="A45" s="238"/>
      <c r="B45" s="632" t="s">
        <v>611</v>
      </c>
      <c r="C45" s="700"/>
      <c r="D45" s="370">
        <f t="shared" si="9"/>
        <v>0</v>
      </c>
      <c r="E45" s="402"/>
      <c r="F45" s="402"/>
      <c r="G45" s="402"/>
      <c r="H45" s="403"/>
      <c r="I45" s="370">
        <f t="shared" si="10"/>
        <v>0</v>
      </c>
    </row>
    <row r="46" spans="1:9" s="94" customFormat="1" ht="15" customHeight="1">
      <c r="A46" s="238"/>
      <c r="B46" s="632" t="s">
        <v>599</v>
      </c>
      <c r="C46" s="700"/>
      <c r="D46" s="370">
        <f t="shared" si="9"/>
        <v>0</v>
      </c>
      <c r="E46" s="399"/>
      <c r="F46" s="399"/>
      <c r="G46" s="399"/>
      <c r="H46" s="400"/>
      <c r="I46" s="370">
        <f t="shared" si="10"/>
        <v>0</v>
      </c>
    </row>
    <row r="47" spans="1:9" s="94" customFormat="1" ht="15" customHeight="1">
      <c r="A47" s="238"/>
      <c r="B47" s="632" t="s">
        <v>221</v>
      </c>
      <c r="C47" s="700"/>
      <c r="D47" s="370">
        <f t="shared" si="9"/>
        <v>0</v>
      </c>
      <c r="E47" s="399"/>
      <c r="F47" s="399"/>
      <c r="G47" s="399"/>
      <c r="H47" s="400"/>
      <c r="I47" s="370">
        <f t="shared" si="10"/>
        <v>0</v>
      </c>
    </row>
    <row r="48" spans="1:9" s="94" customFormat="1" ht="15" customHeight="1">
      <c r="A48" s="238"/>
      <c r="B48" s="698" t="s">
        <v>600</v>
      </c>
      <c r="C48" s="698"/>
      <c r="D48" s="698"/>
      <c r="E48" s="698"/>
      <c r="F48" s="698"/>
      <c r="G48" s="698"/>
      <c r="H48" s="698"/>
      <c r="I48" s="699"/>
    </row>
    <row r="49" spans="1:9" s="94" customFormat="1" ht="15" customHeight="1">
      <c r="A49" s="238"/>
      <c r="B49" s="632" t="s">
        <v>222</v>
      </c>
      <c r="C49" s="700"/>
      <c r="D49" s="370">
        <f>I49</f>
        <v>0</v>
      </c>
      <c r="E49" s="399"/>
      <c r="F49" s="399"/>
      <c r="G49" s="399"/>
      <c r="H49" s="400"/>
      <c r="I49" s="370">
        <f>SUM(E49:H49)</f>
        <v>0</v>
      </c>
    </row>
    <row r="50" spans="1:9" s="94" customFormat="1" ht="15" customHeight="1">
      <c r="A50" s="238"/>
      <c r="B50" s="632" t="s">
        <v>428</v>
      </c>
      <c r="C50" s="700"/>
      <c r="D50" s="370">
        <f t="shared" ref="D50:D56" si="11">I50</f>
        <v>0</v>
      </c>
      <c r="E50" s="399"/>
      <c r="F50" s="399"/>
      <c r="G50" s="399"/>
      <c r="H50" s="400"/>
      <c r="I50" s="370">
        <f t="shared" ref="I50:I56" si="12">SUM(E50:H50)</f>
        <v>0</v>
      </c>
    </row>
    <row r="51" spans="1:9" s="94" customFormat="1" ht="15" customHeight="1">
      <c r="A51" s="238"/>
      <c r="B51" s="632" t="s">
        <v>223</v>
      </c>
      <c r="C51" s="700"/>
      <c r="D51" s="370">
        <f t="shared" si="11"/>
        <v>0</v>
      </c>
      <c r="E51" s="399"/>
      <c r="F51" s="399"/>
      <c r="G51" s="399"/>
      <c r="H51" s="400"/>
      <c r="I51" s="370">
        <f t="shared" si="12"/>
        <v>0</v>
      </c>
    </row>
    <row r="52" spans="1:9" s="94" customFormat="1" ht="15" customHeight="1">
      <c r="A52" s="238"/>
      <c r="B52" s="632" t="s">
        <v>597</v>
      </c>
      <c r="C52" s="700"/>
      <c r="D52" s="370">
        <f t="shared" si="11"/>
        <v>0</v>
      </c>
      <c r="E52" s="399"/>
      <c r="F52" s="399"/>
      <c r="G52" s="399"/>
      <c r="H52" s="400"/>
      <c r="I52" s="370">
        <f t="shared" si="12"/>
        <v>0</v>
      </c>
    </row>
    <row r="53" spans="1:9" s="94" customFormat="1" ht="15" customHeight="1">
      <c r="A53" s="238"/>
      <c r="B53" s="632" t="s">
        <v>224</v>
      </c>
      <c r="C53" s="700"/>
      <c r="D53" s="370">
        <f t="shared" si="11"/>
        <v>0</v>
      </c>
      <c r="E53" s="399"/>
      <c r="F53" s="399"/>
      <c r="G53" s="399"/>
      <c r="H53" s="400"/>
      <c r="I53" s="370">
        <f t="shared" si="12"/>
        <v>0</v>
      </c>
    </row>
    <row r="54" spans="1:9" s="94" customFormat="1" ht="15" customHeight="1">
      <c r="A54" s="238"/>
      <c r="B54" s="632" t="s">
        <v>225</v>
      </c>
      <c r="C54" s="700"/>
      <c r="D54" s="370">
        <f t="shared" si="11"/>
        <v>0</v>
      </c>
      <c r="E54" s="399"/>
      <c r="F54" s="399"/>
      <c r="G54" s="399"/>
      <c r="H54" s="400"/>
      <c r="I54" s="370">
        <f t="shared" si="12"/>
        <v>0</v>
      </c>
    </row>
    <row r="55" spans="1:9" s="94" customFormat="1" ht="15" customHeight="1">
      <c r="A55" s="238"/>
      <c r="B55" s="632" t="s">
        <v>601</v>
      </c>
      <c r="C55" s="700"/>
      <c r="D55" s="370">
        <f t="shared" si="11"/>
        <v>0</v>
      </c>
      <c r="E55" s="399"/>
      <c r="F55" s="399"/>
      <c r="G55" s="399"/>
      <c r="H55" s="400"/>
      <c r="I55" s="370">
        <f t="shared" si="12"/>
        <v>0</v>
      </c>
    </row>
    <row r="56" spans="1:9" s="94" customFormat="1" ht="15" customHeight="1">
      <c r="A56" s="238"/>
      <c r="B56" s="620" t="s">
        <v>129</v>
      </c>
      <c r="C56" s="620"/>
      <c r="D56" s="370">
        <f t="shared" si="11"/>
        <v>0</v>
      </c>
      <c r="E56" s="399"/>
      <c r="F56" s="399"/>
      <c r="G56" s="399"/>
      <c r="H56" s="400"/>
      <c r="I56" s="370">
        <f t="shared" si="12"/>
        <v>0</v>
      </c>
    </row>
    <row r="57" spans="1:9" s="94" customFormat="1" ht="15" customHeight="1">
      <c r="A57" s="238"/>
      <c r="B57" s="698" t="s">
        <v>226</v>
      </c>
      <c r="C57" s="698"/>
      <c r="D57" s="698"/>
      <c r="E57" s="698"/>
      <c r="F57" s="698"/>
      <c r="G57" s="698"/>
      <c r="H57" s="698"/>
      <c r="I57" s="699"/>
    </row>
    <row r="58" spans="1:9" s="94" customFormat="1" ht="15" customHeight="1">
      <c r="A58" s="238"/>
      <c r="B58" s="632" t="s">
        <v>227</v>
      </c>
      <c r="C58" s="700"/>
      <c r="D58" s="370">
        <f>I58</f>
        <v>0</v>
      </c>
      <c r="E58" s="401"/>
      <c r="F58" s="399"/>
      <c r="G58" s="399"/>
      <c r="H58" s="400"/>
      <c r="I58" s="370">
        <f>SUM(E58:H58)</f>
        <v>0</v>
      </c>
    </row>
    <row r="59" spans="1:9" s="94" customFormat="1" ht="15" customHeight="1">
      <c r="A59" s="238"/>
      <c r="B59" s="632" t="s">
        <v>228</v>
      </c>
      <c r="C59" s="700"/>
      <c r="D59" s="370">
        <f t="shared" ref="D59:D62" si="13">I59</f>
        <v>0</v>
      </c>
      <c r="E59" s="401"/>
      <c r="F59" s="399"/>
      <c r="G59" s="399"/>
      <c r="H59" s="400"/>
      <c r="I59" s="370">
        <f t="shared" ref="I59:I62" si="14">SUM(E59:H59)</f>
        <v>0</v>
      </c>
    </row>
    <row r="60" spans="1:9" s="94" customFormat="1" ht="15" customHeight="1">
      <c r="A60" s="238"/>
      <c r="B60" s="632" t="s">
        <v>229</v>
      </c>
      <c r="C60" s="700"/>
      <c r="D60" s="370">
        <f t="shared" si="13"/>
        <v>0</v>
      </c>
      <c r="E60" s="401"/>
      <c r="F60" s="399"/>
      <c r="G60" s="399"/>
      <c r="H60" s="400"/>
      <c r="I60" s="370">
        <f t="shared" si="14"/>
        <v>0</v>
      </c>
    </row>
    <row r="61" spans="1:9" s="94" customFormat="1" ht="15" customHeight="1">
      <c r="A61" s="238"/>
      <c r="B61" s="632" t="s">
        <v>230</v>
      </c>
      <c r="C61" s="700"/>
      <c r="D61" s="370">
        <f t="shared" si="13"/>
        <v>0</v>
      </c>
      <c r="E61" s="401"/>
      <c r="F61" s="399"/>
      <c r="G61" s="399"/>
      <c r="H61" s="400"/>
      <c r="I61" s="370">
        <f t="shared" si="14"/>
        <v>0</v>
      </c>
    </row>
    <row r="62" spans="1:9" s="94" customFormat="1" ht="15" customHeight="1">
      <c r="A62" s="238"/>
      <c r="B62" s="620" t="s">
        <v>231</v>
      </c>
      <c r="C62" s="620"/>
      <c r="D62" s="370">
        <f t="shared" si="13"/>
        <v>0</v>
      </c>
      <c r="E62" s="401"/>
      <c r="F62" s="399"/>
      <c r="G62" s="399"/>
      <c r="H62" s="400"/>
      <c r="I62" s="370">
        <f t="shared" si="14"/>
        <v>0</v>
      </c>
    </row>
    <row r="63" spans="1:9" s="94" customFormat="1" ht="15" customHeight="1">
      <c r="A63" s="238"/>
      <c r="B63" s="698" t="s">
        <v>770</v>
      </c>
      <c r="C63" s="698"/>
      <c r="D63" s="698"/>
      <c r="E63" s="698"/>
      <c r="F63" s="698"/>
      <c r="G63" s="698"/>
      <c r="H63" s="698"/>
      <c r="I63" s="699"/>
    </row>
    <row r="64" spans="1:9" s="94" customFormat="1" ht="15" customHeight="1">
      <c r="A64" s="238"/>
      <c r="B64" s="632" t="s">
        <v>232</v>
      </c>
      <c r="C64" s="700"/>
      <c r="D64" s="370">
        <f>I64</f>
        <v>0</v>
      </c>
      <c r="E64" s="399"/>
      <c r="F64" s="399"/>
      <c r="G64" s="399"/>
      <c r="H64" s="400"/>
      <c r="I64" s="370">
        <f>SUM(E64:H64)</f>
        <v>0</v>
      </c>
    </row>
    <row r="65" spans="1:9" s="94" customFormat="1" ht="15" customHeight="1">
      <c r="A65" s="238"/>
      <c r="B65" s="632" t="s">
        <v>233</v>
      </c>
      <c r="C65" s="700"/>
      <c r="D65" s="370">
        <f t="shared" ref="D65:D68" si="15">I65</f>
        <v>0</v>
      </c>
      <c r="E65" s="399"/>
      <c r="F65" s="399"/>
      <c r="G65" s="399"/>
      <c r="H65" s="400"/>
      <c r="I65" s="370">
        <f t="shared" ref="I65:I68" si="16">SUM(E65:H65)</f>
        <v>0</v>
      </c>
    </row>
    <row r="66" spans="1:9" s="94" customFormat="1" ht="15" customHeight="1">
      <c r="A66" s="238"/>
      <c r="B66" s="632" t="s">
        <v>234</v>
      </c>
      <c r="C66" s="700"/>
      <c r="D66" s="370">
        <f t="shared" si="15"/>
        <v>0</v>
      </c>
      <c r="E66" s="399" t="s">
        <v>38</v>
      </c>
      <c r="F66" s="399"/>
      <c r="G66" s="399"/>
      <c r="H66" s="400"/>
      <c r="I66" s="370">
        <f t="shared" si="16"/>
        <v>0</v>
      </c>
    </row>
    <row r="67" spans="1:9" s="94" customFormat="1" ht="15" customHeight="1">
      <c r="A67" s="238"/>
      <c r="B67" s="632" t="s">
        <v>235</v>
      </c>
      <c r="C67" s="700"/>
      <c r="D67" s="370">
        <f t="shared" si="15"/>
        <v>0</v>
      </c>
      <c r="E67" s="399" t="s">
        <v>38</v>
      </c>
      <c r="F67" s="399"/>
      <c r="G67" s="399"/>
      <c r="H67" s="400"/>
      <c r="I67" s="370">
        <f t="shared" si="16"/>
        <v>0</v>
      </c>
    </row>
    <row r="68" spans="1:9" s="94" customFormat="1" ht="15" customHeight="1">
      <c r="A68" s="238"/>
      <c r="B68" s="632" t="s">
        <v>602</v>
      </c>
      <c r="C68" s="700"/>
      <c r="D68" s="370">
        <f t="shared" si="15"/>
        <v>0</v>
      </c>
      <c r="E68" s="399"/>
      <c r="F68" s="399"/>
      <c r="G68" s="399"/>
      <c r="H68" s="400"/>
      <c r="I68" s="370">
        <f t="shared" si="16"/>
        <v>0</v>
      </c>
    </row>
    <row r="69" spans="1:9" s="94" customFormat="1" ht="15" customHeight="1">
      <c r="A69" s="238"/>
      <c r="B69" s="698" t="s">
        <v>236</v>
      </c>
      <c r="C69" s="698"/>
      <c r="D69" s="698"/>
      <c r="E69" s="698"/>
      <c r="F69" s="698"/>
      <c r="G69" s="698"/>
      <c r="H69" s="698"/>
      <c r="I69" s="699"/>
    </row>
    <row r="70" spans="1:9" s="94" customFormat="1" ht="15" customHeight="1">
      <c r="A70" s="238"/>
      <c r="B70" s="710" t="s">
        <v>429</v>
      </c>
      <c r="C70" s="711"/>
      <c r="D70" s="370">
        <f>I70</f>
        <v>0</v>
      </c>
      <c r="E70" s="399"/>
      <c r="F70" s="399"/>
      <c r="G70" s="399"/>
      <c r="H70" s="400"/>
      <c r="I70" s="370">
        <f>SUM(E70:H70)</f>
        <v>0</v>
      </c>
    </row>
    <row r="71" spans="1:9" s="94" customFormat="1" ht="15" customHeight="1">
      <c r="A71" s="238"/>
      <c r="B71" s="710" t="s">
        <v>430</v>
      </c>
      <c r="C71" s="711"/>
      <c r="D71" s="370">
        <f t="shared" ref="D71:D72" si="17">I71</f>
        <v>0</v>
      </c>
      <c r="E71" s="399"/>
      <c r="F71" s="399"/>
      <c r="G71" s="399"/>
      <c r="H71" s="400"/>
      <c r="I71" s="370">
        <f t="shared" ref="I71:I72" si="18">SUM(E71:H71)</f>
        <v>0</v>
      </c>
    </row>
    <row r="72" spans="1:9" s="94" customFormat="1" ht="15" customHeight="1">
      <c r="A72" s="238"/>
      <c r="B72" s="710" t="s">
        <v>237</v>
      </c>
      <c r="C72" s="711"/>
      <c r="D72" s="370">
        <f t="shared" si="17"/>
        <v>0</v>
      </c>
      <c r="E72" s="399"/>
      <c r="F72" s="399"/>
      <c r="G72" s="399"/>
      <c r="H72" s="400"/>
      <c r="I72" s="370">
        <f t="shared" si="18"/>
        <v>0</v>
      </c>
    </row>
    <row r="73" spans="1:9" s="94" customFormat="1" ht="15" customHeight="1" thickBot="1">
      <c r="A73" s="238"/>
      <c r="B73" s="708" t="s">
        <v>434</v>
      </c>
      <c r="C73" s="709"/>
      <c r="D73" s="371">
        <f>SUM(D7:D72)</f>
        <v>0</v>
      </c>
      <c r="E73" s="372">
        <f t="shared" ref="E73:H73" si="19">SUM(E7:E72)</f>
        <v>0</v>
      </c>
      <c r="F73" s="373">
        <f t="shared" si="19"/>
        <v>0</v>
      </c>
      <c r="G73" s="374">
        <f t="shared" si="19"/>
        <v>0</v>
      </c>
      <c r="H73" s="375">
        <f t="shared" si="19"/>
        <v>0</v>
      </c>
      <c r="I73" s="376">
        <f>SUM(I7:I72)</f>
        <v>0</v>
      </c>
    </row>
    <row r="74" spans="1:9" ht="13.5" thickTop="1"/>
  </sheetData>
  <sheetProtection algorithmName="SHA-512" hashValue="B8tiCQAv4JHgk8oLLjL8ctKnhWpa6uBAhNPPANmfR5nePXvdQ0mmfYBfuLVwten8I1LxMjdoGuK1WWmTYrfD9g==" saltValue="2aefsC31qOSysKu213BHcQ==" spinCount="100000" sheet="1" selectLockedCells="1"/>
  <mergeCells count="72">
    <mergeCell ref="B6:I6"/>
    <mergeCell ref="B57:I57"/>
    <mergeCell ref="B69:I69"/>
    <mergeCell ref="B42:I42"/>
    <mergeCell ref="B30:I30"/>
    <mergeCell ref="B25:I25"/>
    <mergeCell ref="B58:C58"/>
    <mergeCell ref="B32:C32"/>
    <mergeCell ref="B31:C31"/>
    <mergeCell ref="B35:C35"/>
    <mergeCell ref="B47:C47"/>
    <mergeCell ref="B46:C46"/>
    <mergeCell ref="B45:C45"/>
    <mergeCell ref="B44:C44"/>
    <mergeCell ref="B43:C43"/>
    <mergeCell ref="B14:C14"/>
    <mergeCell ref="B73:C73"/>
    <mergeCell ref="B72:C72"/>
    <mergeCell ref="B71:C71"/>
    <mergeCell ref="B70:C70"/>
    <mergeCell ref="B63:I63"/>
    <mergeCell ref="B68:C68"/>
    <mergeCell ref="B67:C67"/>
    <mergeCell ref="B66:C66"/>
    <mergeCell ref="B65:C65"/>
    <mergeCell ref="B64:C64"/>
    <mergeCell ref="B13:C13"/>
    <mergeCell ref="B12:C12"/>
    <mergeCell ref="B24:C24"/>
    <mergeCell ref="B23:C23"/>
    <mergeCell ref="B22:C22"/>
    <mergeCell ref="B21:C21"/>
    <mergeCell ref="B20:C20"/>
    <mergeCell ref="B19:C19"/>
    <mergeCell ref="B18:C18"/>
    <mergeCell ref="B17:C17"/>
    <mergeCell ref="B16:C16"/>
    <mergeCell ref="B15:I15"/>
    <mergeCell ref="B27:C27"/>
    <mergeCell ref="B26:C26"/>
    <mergeCell ref="B41:C41"/>
    <mergeCell ref="B40:C40"/>
    <mergeCell ref="B39:C39"/>
    <mergeCell ref="B38:C38"/>
    <mergeCell ref="B34:C34"/>
    <mergeCell ref="B33:C33"/>
    <mergeCell ref="B62:C62"/>
    <mergeCell ref="B61:C61"/>
    <mergeCell ref="B60:C60"/>
    <mergeCell ref="B59:C59"/>
    <mergeCell ref="B56:C56"/>
    <mergeCell ref="B55:C55"/>
    <mergeCell ref="B54:C54"/>
    <mergeCell ref="B53:C53"/>
    <mergeCell ref="B52:C52"/>
    <mergeCell ref="B51:C51"/>
    <mergeCell ref="B3:C3"/>
    <mergeCell ref="A4:C4"/>
    <mergeCell ref="B5:C5"/>
    <mergeCell ref="A1:I1"/>
    <mergeCell ref="B50:C50"/>
    <mergeCell ref="B49:C49"/>
    <mergeCell ref="B48:I48"/>
    <mergeCell ref="B37:C37"/>
    <mergeCell ref="B36:C36"/>
    <mergeCell ref="B7:C7"/>
    <mergeCell ref="B8:C8"/>
    <mergeCell ref="B9:C9"/>
    <mergeCell ref="B11:C11"/>
    <mergeCell ref="B10:I10"/>
    <mergeCell ref="B29:C29"/>
    <mergeCell ref="B28:C28"/>
  </mergeCells>
  <dataValidations count="1">
    <dataValidation type="list" allowBlank="1" showErrorMessage="1" sqref="E4:H4" xr:uid="{EE0B57E5-87A3-4D7A-946F-B292293CBBA9}">
      <formula1>"Select, LIHTC, FHLB/AHP, AHFP, Owners Equity, Def. Dev. Fee, Conventional, Other"</formula1>
    </dataValidation>
  </dataValidations>
  <printOptions horizontalCentered="1"/>
  <pageMargins left="0.25" right="0.25" top="0.25" bottom="0.25" header="0.3" footer="0.05"/>
  <pageSetup scale="68" orientation="portrait" r:id="rId1"/>
  <headerFooter>
    <oddHeader xml:space="preserve">&amp;R
</oddHeader>
    <oddFooter>&amp;L&amp;"Arial,Regular"HOME - HTF&amp;C&amp;"Arial,Regular"Page 9 of 30&amp;R&amp;"Arial,Regular"2023</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pageSetUpPr fitToPage="1"/>
  </sheetPr>
  <dimension ref="A1:Q63"/>
  <sheetViews>
    <sheetView showGridLines="0" topLeftCell="A5" zoomScaleNormal="100" workbookViewId="0">
      <selection activeCell="G5" sqref="G5"/>
    </sheetView>
  </sheetViews>
  <sheetFormatPr defaultColWidth="4.28515625" defaultRowHeight="12.75"/>
  <cols>
    <col min="1" max="1" width="4" style="33" bestFit="1" customWidth="1"/>
    <col min="2" max="3" width="2.7109375" style="33" customWidth="1"/>
    <col min="4" max="5" width="16.5703125" style="42" customWidth="1"/>
    <col min="6" max="7" width="16.5703125" style="33" customWidth="1"/>
    <col min="8" max="8" width="13.85546875" style="33" customWidth="1"/>
    <col min="9" max="10" width="16.5703125" style="33" customWidth="1"/>
    <col min="11" max="27" width="9.5703125" style="33" customWidth="1"/>
    <col min="28" max="16384" width="4.28515625" style="33"/>
  </cols>
  <sheetData>
    <row r="1" spans="1:17">
      <c r="A1" s="88" t="s">
        <v>709</v>
      </c>
      <c r="B1" s="93" t="s">
        <v>629</v>
      </c>
      <c r="C1" s="93"/>
      <c r="D1" s="93"/>
      <c r="E1" s="93"/>
      <c r="F1" s="93"/>
      <c r="G1" s="93"/>
      <c r="H1" s="93"/>
      <c r="I1" s="93"/>
      <c r="J1" s="89"/>
      <c r="K1" s="96"/>
      <c r="L1" s="96"/>
      <c r="M1" s="96"/>
      <c r="N1" s="96"/>
      <c r="O1" s="96"/>
      <c r="P1" s="96"/>
      <c r="Q1" s="96"/>
    </row>
    <row r="2" spans="1:17">
      <c r="A2" s="93"/>
      <c r="B2" s="93"/>
      <c r="C2" s="52"/>
      <c r="D2" s="90"/>
      <c r="E2" s="93"/>
      <c r="F2" s="93"/>
      <c r="G2" s="93"/>
      <c r="H2" s="93"/>
      <c r="I2" s="93"/>
      <c r="J2" s="89"/>
      <c r="K2" s="96"/>
      <c r="L2" s="96"/>
      <c r="M2" s="96"/>
      <c r="N2" s="96"/>
      <c r="O2" s="96"/>
      <c r="P2" s="96"/>
      <c r="Q2" s="96"/>
    </row>
    <row r="3" spans="1:17" ht="7.15" customHeight="1">
      <c r="A3" s="93"/>
      <c r="B3" s="93"/>
      <c r="C3" s="93"/>
      <c r="D3" s="93"/>
      <c r="E3" s="93"/>
      <c r="F3" s="93"/>
      <c r="G3" s="93"/>
      <c r="H3" s="93"/>
      <c r="I3" s="93"/>
      <c r="J3" s="89"/>
      <c r="K3" s="96"/>
      <c r="L3" s="96"/>
      <c r="M3" s="96"/>
      <c r="N3" s="96"/>
      <c r="O3" s="96"/>
      <c r="P3" s="96"/>
      <c r="Q3" s="96"/>
    </row>
    <row r="4" spans="1:17" ht="13.5" thickBot="1">
      <c r="A4" s="93"/>
      <c r="B4" s="93"/>
      <c r="C4" s="632" t="s">
        <v>270</v>
      </c>
      <c r="D4" s="632"/>
      <c r="E4" s="632"/>
      <c r="F4" s="632"/>
      <c r="G4" s="632"/>
      <c r="H4" s="632"/>
      <c r="I4" s="89"/>
      <c r="J4" s="89"/>
      <c r="K4" s="96"/>
      <c r="L4" s="96"/>
      <c r="M4" s="96"/>
      <c r="N4" s="96"/>
      <c r="O4" s="96"/>
      <c r="P4" s="96"/>
      <c r="Q4" s="96"/>
    </row>
    <row r="5" spans="1:17" ht="13.5" thickBot="1">
      <c r="A5" s="93"/>
      <c r="B5" s="93"/>
      <c r="C5" s="632" t="s">
        <v>628</v>
      </c>
      <c r="D5" s="632"/>
      <c r="E5" s="632"/>
      <c r="F5" s="700"/>
      <c r="G5" s="105" t="s">
        <v>437</v>
      </c>
      <c r="H5" s="93"/>
      <c r="I5" s="52"/>
      <c r="J5" s="89"/>
      <c r="K5" s="96"/>
      <c r="L5" s="96"/>
      <c r="M5" s="96"/>
      <c r="N5" s="96"/>
      <c r="O5" s="96"/>
      <c r="P5" s="96"/>
      <c r="Q5" s="96"/>
    </row>
    <row r="6" spans="1:17" ht="13.5" thickBot="1">
      <c r="A6" s="93"/>
      <c r="B6" s="93"/>
      <c r="C6" s="632" t="s">
        <v>442</v>
      </c>
      <c r="D6" s="632"/>
      <c r="E6" s="632"/>
      <c r="F6" s="632"/>
      <c r="G6" s="700"/>
      <c r="H6" s="105" t="s">
        <v>437</v>
      </c>
      <c r="I6" s="52"/>
      <c r="J6" s="15"/>
    </row>
    <row r="7" spans="1:17" ht="7.15" customHeight="1">
      <c r="A7" s="93"/>
      <c r="B7" s="93"/>
      <c r="C7" s="93"/>
      <c r="D7" s="93"/>
      <c r="E7" s="93"/>
      <c r="F7" s="93"/>
      <c r="G7" s="93"/>
      <c r="H7" s="93"/>
      <c r="I7" s="96"/>
      <c r="J7" s="15"/>
    </row>
    <row r="8" spans="1:17">
      <c r="A8" s="88" t="s">
        <v>710</v>
      </c>
      <c r="B8" s="93" t="s">
        <v>384</v>
      </c>
      <c r="C8" s="93"/>
      <c r="D8" s="93"/>
      <c r="E8" s="93"/>
      <c r="F8" s="93"/>
      <c r="G8" s="93"/>
      <c r="H8" s="93"/>
      <c r="I8" s="93"/>
      <c r="J8" s="15"/>
    </row>
    <row r="9" spans="1:17" ht="7.15" customHeight="1">
      <c r="A9" s="93"/>
      <c r="B9" s="93"/>
      <c r="C9" s="93"/>
      <c r="D9" s="93"/>
      <c r="E9" s="93"/>
      <c r="F9" s="93"/>
      <c r="G9" s="93"/>
      <c r="H9" s="93"/>
      <c r="I9" s="93"/>
      <c r="J9" s="15"/>
    </row>
    <row r="10" spans="1:17" ht="27.6" customHeight="1">
      <c r="A10" s="88"/>
      <c r="B10" s="447" t="s">
        <v>1</v>
      </c>
      <c r="C10" s="620" t="s">
        <v>615</v>
      </c>
      <c r="D10" s="620"/>
      <c r="E10" s="620"/>
      <c r="F10" s="620"/>
      <c r="G10" s="620"/>
      <c r="H10" s="620"/>
      <c r="I10" s="620"/>
      <c r="J10" s="15"/>
    </row>
    <row r="11" spans="1:17" ht="7.15" customHeight="1">
      <c r="A11" s="89"/>
      <c r="B11" s="96"/>
      <c r="C11" s="96"/>
      <c r="D11" s="90"/>
      <c r="E11" s="90"/>
      <c r="F11" s="96"/>
      <c r="G11" s="96"/>
      <c r="H11" s="96"/>
      <c r="I11" s="96"/>
    </row>
    <row r="12" spans="1:17" s="30" customFormat="1">
      <c r="A12" s="93"/>
      <c r="B12" s="93"/>
      <c r="C12" s="744" t="s">
        <v>580</v>
      </c>
      <c r="D12" s="745"/>
      <c r="E12" s="745"/>
      <c r="F12" s="745"/>
      <c r="G12" s="745"/>
      <c r="H12" s="745"/>
      <c r="I12" s="746"/>
      <c r="J12" s="732"/>
    </row>
    <row r="13" spans="1:17" s="30" customFormat="1" ht="27.6" customHeight="1">
      <c r="A13" s="93"/>
      <c r="B13" s="93"/>
      <c r="C13" s="107"/>
      <c r="D13" s="108" t="s">
        <v>96</v>
      </c>
      <c r="E13" s="109"/>
      <c r="F13" s="110" t="s">
        <v>55</v>
      </c>
      <c r="G13" s="110" t="s">
        <v>97</v>
      </c>
      <c r="H13" s="110" t="s">
        <v>56</v>
      </c>
      <c r="I13" s="110" t="s">
        <v>98</v>
      </c>
      <c r="J13" s="732"/>
    </row>
    <row r="14" spans="1:17" s="30" customFormat="1" ht="15" customHeight="1">
      <c r="A14" s="93"/>
      <c r="B14" s="93"/>
      <c r="C14" s="437" t="s">
        <v>109</v>
      </c>
      <c r="D14" s="714" t="s">
        <v>551</v>
      </c>
      <c r="E14" s="715"/>
      <c r="F14" s="404"/>
      <c r="G14" s="308"/>
      <c r="H14" s="406"/>
      <c r="I14" s="409"/>
      <c r="J14" s="732"/>
    </row>
    <row r="15" spans="1:17" s="30" customFormat="1" ht="15" customHeight="1">
      <c r="A15" s="93"/>
      <c r="B15" s="93"/>
      <c r="C15" s="437" t="s">
        <v>72</v>
      </c>
      <c r="D15" s="714" t="s">
        <v>552</v>
      </c>
      <c r="E15" s="715"/>
      <c r="F15" s="361"/>
      <c r="G15" s="308"/>
      <c r="H15" s="407"/>
      <c r="I15" s="347"/>
      <c r="J15" s="732"/>
    </row>
    <row r="16" spans="1:17" s="30" customFormat="1" ht="15" customHeight="1">
      <c r="A16" s="93"/>
      <c r="B16" s="93"/>
      <c r="C16" s="437" t="s">
        <v>73</v>
      </c>
      <c r="D16" s="716"/>
      <c r="E16" s="717"/>
      <c r="F16" s="361"/>
      <c r="G16" s="362"/>
      <c r="H16" s="407"/>
      <c r="I16" s="347"/>
      <c r="J16" s="732"/>
    </row>
    <row r="17" spans="1:10" s="30" customFormat="1" ht="15" customHeight="1">
      <c r="A17" s="93"/>
      <c r="B17" s="93"/>
      <c r="C17" s="437" t="s">
        <v>74</v>
      </c>
      <c r="D17" s="716"/>
      <c r="E17" s="717"/>
      <c r="F17" s="361"/>
      <c r="G17" s="362"/>
      <c r="H17" s="407"/>
      <c r="I17" s="347"/>
      <c r="J17" s="732"/>
    </row>
    <row r="18" spans="1:10" s="30" customFormat="1" ht="15" customHeight="1">
      <c r="A18" s="93"/>
      <c r="B18" s="93"/>
      <c r="C18" s="437" t="s">
        <v>581</v>
      </c>
      <c r="D18" s="716"/>
      <c r="E18" s="717"/>
      <c r="F18" s="361"/>
      <c r="G18" s="405"/>
      <c r="H18" s="408"/>
      <c r="I18" s="347"/>
      <c r="J18" s="732"/>
    </row>
    <row r="19" spans="1:10" s="30" customFormat="1" ht="15" customHeight="1">
      <c r="A19" s="93"/>
      <c r="B19" s="93"/>
      <c r="C19" s="437" t="s">
        <v>76</v>
      </c>
      <c r="D19" s="718" t="s">
        <v>699</v>
      </c>
      <c r="E19" s="719"/>
      <c r="F19" s="438">
        <v>20000</v>
      </c>
      <c r="G19" s="308"/>
      <c r="H19" s="308"/>
      <c r="I19" s="482"/>
      <c r="J19" s="732"/>
    </row>
    <row r="20" spans="1:10" s="30" customFormat="1" ht="25.5">
      <c r="A20" s="93"/>
      <c r="B20" s="52"/>
      <c r="C20" s="747" t="s">
        <v>57</v>
      </c>
      <c r="D20" s="748"/>
      <c r="E20" s="749"/>
      <c r="F20" s="439">
        <f>SUM(F14:F19)</f>
        <v>20000</v>
      </c>
      <c r="G20" s="111"/>
      <c r="H20" s="339" t="s">
        <v>58</v>
      </c>
      <c r="I20" s="439">
        <f>SUM(I14:I19)</f>
        <v>0</v>
      </c>
    </row>
    <row r="21" spans="1:10" s="30" customFormat="1" ht="7.15" customHeight="1">
      <c r="A21" s="93"/>
      <c r="B21" s="52"/>
      <c r="C21" s="52"/>
      <c r="D21" s="102"/>
      <c r="E21" s="102"/>
      <c r="F21" s="113"/>
      <c r="G21" s="113"/>
      <c r="H21" s="113"/>
      <c r="I21" s="113"/>
    </row>
    <row r="22" spans="1:10" s="30" customFormat="1" ht="27.6" customHeight="1">
      <c r="A22" s="93"/>
      <c r="B22" s="52"/>
      <c r="C22" s="114"/>
      <c r="D22" s="127" t="s">
        <v>339</v>
      </c>
      <c r="E22" s="115" t="s">
        <v>338</v>
      </c>
      <c r="F22" s="116" t="s">
        <v>342</v>
      </c>
      <c r="G22" s="117" t="s">
        <v>341</v>
      </c>
      <c r="H22" s="115" t="s">
        <v>343</v>
      </c>
      <c r="I22" s="116" t="s">
        <v>356</v>
      </c>
    </row>
    <row r="23" spans="1:10" s="30" customFormat="1" ht="15" customHeight="1">
      <c r="A23" s="93"/>
      <c r="B23" s="93"/>
      <c r="C23" s="437" t="s">
        <v>109</v>
      </c>
      <c r="D23" s="440" t="s">
        <v>527</v>
      </c>
      <c r="E23" s="385" t="s">
        <v>340</v>
      </c>
      <c r="F23" s="360"/>
      <c r="G23" s="360"/>
      <c r="H23" s="141" t="s">
        <v>437</v>
      </c>
      <c r="I23" s="308"/>
    </row>
    <row r="24" spans="1:10" s="30" customFormat="1" ht="15" customHeight="1">
      <c r="A24" s="93"/>
      <c r="B24" s="93"/>
      <c r="C24" s="437" t="s">
        <v>72</v>
      </c>
      <c r="D24" s="440" t="s">
        <v>527</v>
      </c>
      <c r="E24" s="385" t="s">
        <v>340</v>
      </c>
      <c r="F24" s="360"/>
      <c r="G24" s="360"/>
      <c r="H24" s="141" t="s">
        <v>437</v>
      </c>
      <c r="I24" s="308"/>
    </row>
    <row r="25" spans="1:10" s="30" customFormat="1" ht="15" customHeight="1">
      <c r="A25" s="93"/>
      <c r="B25" s="93"/>
      <c r="C25" s="437" t="s">
        <v>73</v>
      </c>
      <c r="D25" s="410"/>
      <c r="E25" s="411"/>
      <c r="F25" s="360"/>
      <c r="G25" s="360"/>
      <c r="H25" s="141" t="s">
        <v>437</v>
      </c>
      <c r="I25" s="141" t="s">
        <v>437</v>
      </c>
    </row>
    <row r="26" spans="1:10" s="30" customFormat="1" ht="15" customHeight="1">
      <c r="A26" s="93"/>
      <c r="B26" s="93"/>
      <c r="C26" s="437" t="s">
        <v>74</v>
      </c>
      <c r="D26" s="410"/>
      <c r="E26" s="411"/>
      <c r="F26" s="360"/>
      <c r="G26" s="360"/>
      <c r="H26" s="141" t="s">
        <v>437</v>
      </c>
      <c r="I26" s="141" t="s">
        <v>437</v>
      </c>
    </row>
    <row r="27" spans="1:10" s="30" customFormat="1" ht="15" customHeight="1">
      <c r="A27" s="93"/>
      <c r="B27" s="93"/>
      <c r="C27" s="437" t="s">
        <v>581</v>
      </c>
      <c r="D27" s="410"/>
      <c r="E27" s="411"/>
      <c r="F27" s="360"/>
      <c r="G27" s="360"/>
      <c r="H27" s="141" t="s">
        <v>437</v>
      </c>
      <c r="I27" s="141" t="s">
        <v>437</v>
      </c>
    </row>
    <row r="28" spans="1:10" s="30" customFormat="1" ht="15" customHeight="1">
      <c r="A28" s="93"/>
      <c r="B28" s="93"/>
      <c r="C28" s="441" t="s">
        <v>76</v>
      </c>
      <c r="D28" s="384" t="s">
        <v>527</v>
      </c>
      <c r="E28" s="442" t="s">
        <v>340</v>
      </c>
      <c r="F28" s="308"/>
      <c r="G28" s="308"/>
      <c r="H28" s="308"/>
      <c r="I28" s="308"/>
    </row>
    <row r="29" spans="1:10" s="30" customFormat="1" ht="15" customHeight="1">
      <c r="A29" s="93"/>
      <c r="B29" s="52"/>
      <c r="C29" s="118"/>
      <c r="D29" s="119"/>
      <c r="E29" s="119"/>
      <c r="F29" s="119"/>
      <c r="G29" s="119"/>
      <c r="H29" s="119"/>
      <c r="I29" s="119"/>
    </row>
    <row r="30" spans="1:10" s="30" customFormat="1" ht="15" customHeight="1">
      <c r="A30" s="93"/>
      <c r="B30" s="83" t="s">
        <v>53</v>
      </c>
      <c r="C30" s="750" t="s">
        <v>576</v>
      </c>
      <c r="D30" s="750"/>
      <c r="E30" s="750"/>
      <c r="F30" s="750"/>
      <c r="G30" s="750"/>
      <c r="H30" s="750"/>
      <c r="I30" s="750"/>
    </row>
    <row r="31" spans="1:10" s="30" customFormat="1" ht="6.6" customHeight="1">
      <c r="A31" s="93"/>
      <c r="B31" s="52"/>
      <c r="C31" s="92"/>
      <c r="D31" s="89"/>
      <c r="E31" s="89"/>
      <c r="F31" s="89"/>
      <c r="G31" s="89"/>
      <c r="H31" s="89"/>
      <c r="I31" s="89"/>
    </row>
    <row r="32" spans="1:10" s="30" customFormat="1" ht="29.25" customHeight="1">
      <c r="A32" s="93"/>
      <c r="B32" s="93" t="s">
        <v>2</v>
      </c>
      <c r="C32" s="620" t="s">
        <v>658</v>
      </c>
      <c r="D32" s="620"/>
      <c r="E32" s="620"/>
      <c r="F32" s="620"/>
      <c r="G32" s="620"/>
      <c r="H32" s="620"/>
      <c r="I32" s="620"/>
    </row>
    <row r="33" spans="1:9" s="30" customFormat="1" ht="15" customHeight="1">
      <c r="A33" s="93"/>
      <c r="B33" s="93"/>
      <c r="C33" s="52"/>
      <c r="D33" s="89"/>
      <c r="E33" s="89"/>
      <c r="F33" s="89"/>
      <c r="G33" s="89"/>
      <c r="H33" s="89"/>
      <c r="I33" s="89"/>
    </row>
    <row r="34" spans="1:9" ht="15" customHeight="1">
      <c r="A34" s="120"/>
      <c r="B34" s="96" t="s">
        <v>3</v>
      </c>
      <c r="C34" s="620" t="s">
        <v>344</v>
      </c>
      <c r="D34" s="620"/>
      <c r="E34" s="620"/>
      <c r="F34" s="620"/>
      <c r="G34" s="620"/>
      <c r="H34" s="620"/>
      <c r="I34" s="620"/>
    </row>
    <row r="35" spans="1:9" ht="7.15" customHeight="1">
      <c r="A35" s="120"/>
      <c r="B35" s="96"/>
      <c r="C35" s="89"/>
      <c r="D35" s="121"/>
      <c r="E35" s="121"/>
      <c r="F35" s="121"/>
      <c r="G35" s="121"/>
      <c r="H35" s="121"/>
      <c r="I35" s="121"/>
    </row>
    <row r="36" spans="1:9" ht="15" customHeight="1">
      <c r="A36" s="120"/>
      <c r="B36" s="96"/>
      <c r="C36" s="751" t="s">
        <v>349</v>
      </c>
      <c r="D36" s="733"/>
      <c r="E36" s="733"/>
      <c r="F36" s="733"/>
      <c r="G36" s="733"/>
      <c r="H36" s="733"/>
      <c r="I36" s="734"/>
    </row>
    <row r="37" spans="1:9">
      <c r="A37" s="96"/>
      <c r="B37" s="96"/>
      <c r="C37" s="740" t="s">
        <v>52</v>
      </c>
      <c r="D37" s="741"/>
      <c r="E37" s="605" t="s">
        <v>345</v>
      </c>
      <c r="F37" s="605"/>
      <c r="G37" s="722" t="s">
        <v>346</v>
      </c>
      <c r="H37" s="723"/>
      <c r="I37" s="605" t="s">
        <v>347</v>
      </c>
    </row>
    <row r="38" spans="1:9" s="57" customFormat="1" ht="25.5">
      <c r="A38" s="122"/>
      <c r="B38" s="122"/>
      <c r="C38" s="742"/>
      <c r="D38" s="743"/>
      <c r="E38" s="110" t="s">
        <v>553</v>
      </c>
      <c r="F38" s="110" t="s">
        <v>554</v>
      </c>
      <c r="G38" s="724"/>
      <c r="H38" s="725"/>
      <c r="I38" s="605"/>
    </row>
    <row r="39" spans="1:9">
      <c r="A39" s="96"/>
      <c r="B39" s="96"/>
      <c r="C39" s="729" t="s">
        <v>348</v>
      </c>
      <c r="D39" s="731"/>
      <c r="E39" s="346">
        <f>F20</f>
        <v>20000</v>
      </c>
      <c r="F39" s="347">
        <v>0</v>
      </c>
      <c r="G39" s="726">
        <v>0</v>
      </c>
      <c r="H39" s="727"/>
      <c r="I39" s="346">
        <f>SUM(E39:H39)</f>
        <v>20000</v>
      </c>
    </row>
    <row r="40" spans="1:9" ht="18" customHeight="1">
      <c r="A40" s="96"/>
      <c r="B40" s="96"/>
      <c r="C40" s="89"/>
      <c r="D40" s="93"/>
      <c r="E40" s="123"/>
      <c r="F40" s="123"/>
      <c r="G40" s="123"/>
      <c r="H40" s="123"/>
      <c r="I40" s="93"/>
    </row>
    <row r="41" spans="1:9" ht="15" customHeight="1">
      <c r="A41" s="120"/>
      <c r="B41" s="96" t="s">
        <v>21</v>
      </c>
      <c r="C41" s="620" t="s">
        <v>659</v>
      </c>
      <c r="D41" s="620"/>
      <c r="E41" s="620"/>
      <c r="F41" s="620"/>
      <c r="G41" s="620"/>
      <c r="H41" s="620"/>
      <c r="I41" s="620"/>
    </row>
    <row r="42" spans="1:9" ht="7.15" customHeight="1">
      <c r="A42" s="96"/>
      <c r="B42" s="96"/>
      <c r="C42" s="96"/>
      <c r="D42" s="90"/>
      <c r="E42" s="90"/>
      <c r="F42" s="96"/>
      <c r="G42" s="96"/>
      <c r="H42" s="96"/>
      <c r="I42" s="96"/>
    </row>
    <row r="43" spans="1:9" s="30" customFormat="1">
      <c r="A43" s="93"/>
      <c r="B43" s="93"/>
      <c r="C43" s="107"/>
      <c r="D43" s="733" t="s">
        <v>382</v>
      </c>
      <c r="E43" s="733"/>
      <c r="F43" s="733"/>
      <c r="G43" s="733"/>
      <c r="H43" s="733"/>
      <c r="I43" s="734"/>
    </row>
    <row r="44" spans="1:9" s="30" customFormat="1">
      <c r="A44" s="93"/>
      <c r="B44" s="93"/>
      <c r="C44" s="107"/>
      <c r="D44" s="124"/>
      <c r="E44" s="124"/>
      <c r="F44" s="124"/>
      <c r="G44" s="124"/>
      <c r="H44" s="125" t="s">
        <v>271</v>
      </c>
      <c r="I44" s="125" t="s">
        <v>272</v>
      </c>
    </row>
    <row r="45" spans="1:9" s="30" customFormat="1" ht="15" customHeight="1">
      <c r="A45" s="93"/>
      <c r="B45" s="93"/>
      <c r="C45" s="737" t="s">
        <v>464</v>
      </c>
      <c r="D45" s="738"/>
      <c r="E45" s="738"/>
      <c r="F45" s="738"/>
      <c r="G45" s="739"/>
      <c r="H45" s="412"/>
      <c r="I45" s="588">
        <f>H45/H46</f>
        <v>0</v>
      </c>
    </row>
    <row r="46" spans="1:9" s="30" customFormat="1" ht="15" customHeight="1">
      <c r="A46" s="93"/>
      <c r="B46" s="93"/>
      <c r="C46" s="735" t="s">
        <v>555</v>
      </c>
      <c r="D46" s="736"/>
      <c r="E46" s="736"/>
      <c r="F46" s="586"/>
      <c r="G46" s="384"/>
      <c r="H46" s="587">
        <f>F14+F15+F19</f>
        <v>20000</v>
      </c>
      <c r="I46" s="126"/>
    </row>
    <row r="47" spans="1:9" ht="18" customHeight="1">
      <c r="A47" s="96"/>
      <c r="B47" s="96"/>
      <c r="C47" s="89"/>
      <c r="D47" s="93"/>
      <c r="E47" s="123"/>
      <c r="F47" s="123"/>
      <c r="G47" s="123"/>
      <c r="H47" s="123"/>
      <c r="I47" s="93"/>
    </row>
    <row r="48" spans="1:9" ht="7.15" customHeight="1">
      <c r="A48" s="96"/>
      <c r="B48" s="96"/>
      <c r="C48" s="89"/>
      <c r="D48" s="93"/>
      <c r="E48" s="93"/>
      <c r="F48" s="93"/>
      <c r="G48" s="93"/>
      <c r="H48" s="93"/>
      <c r="I48" s="93"/>
    </row>
    <row r="49" spans="1:9" ht="15" customHeight="1">
      <c r="A49" s="120"/>
      <c r="B49" s="96" t="s">
        <v>22</v>
      </c>
      <c r="C49" s="620" t="s">
        <v>660</v>
      </c>
      <c r="D49" s="620"/>
      <c r="E49" s="620"/>
      <c r="F49" s="620"/>
      <c r="G49" s="620"/>
      <c r="H49" s="620"/>
      <c r="I49" s="620"/>
    </row>
    <row r="50" spans="1:9" ht="7.15" customHeight="1">
      <c r="A50" s="96"/>
      <c r="B50" s="96"/>
      <c r="C50" s="96"/>
      <c r="D50" s="90"/>
      <c r="E50" s="90"/>
      <c r="F50" s="96"/>
      <c r="G50" s="96"/>
      <c r="H50" s="96"/>
      <c r="I50" s="96"/>
    </row>
    <row r="51" spans="1:9" s="30" customFormat="1">
      <c r="A51" s="93"/>
      <c r="B51" s="93"/>
      <c r="C51" s="107"/>
      <c r="D51" s="720" t="s">
        <v>383</v>
      </c>
      <c r="E51" s="720"/>
      <c r="F51" s="720"/>
      <c r="G51" s="720"/>
      <c r="H51" s="720"/>
      <c r="I51" s="721"/>
    </row>
    <row r="52" spans="1:9" s="30" customFormat="1">
      <c r="A52" s="93"/>
      <c r="B52" s="93"/>
      <c r="C52" s="107"/>
      <c r="D52" s="127"/>
      <c r="E52" s="127"/>
      <c r="F52" s="127"/>
      <c r="G52" s="127"/>
      <c r="H52" s="110" t="s">
        <v>271</v>
      </c>
      <c r="I52" s="110" t="s">
        <v>272</v>
      </c>
    </row>
    <row r="53" spans="1:9" s="30" customFormat="1" ht="15" customHeight="1">
      <c r="A53" s="93"/>
      <c r="B53" s="93"/>
      <c r="C53" s="728" t="s">
        <v>555</v>
      </c>
      <c r="D53" s="714"/>
      <c r="E53" s="714"/>
      <c r="F53" s="714"/>
      <c r="G53" s="715"/>
      <c r="H53" s="587">
        <f>F14+F15+F19</f>
        <v>20000</v>
      </c>
      <c r="I53" s="588">
        <f>H53/H54</f>
        <v>1</v>
      </c>
    </row>
    <row r="54" spans="1:9" s="30" customFormat="1" ht="15" customHeight="1">
      <c r="A54" s="93"/>
      <c r="B54" s="93"/>
      <c r="C54" s="729" t="s">
        <v>374</v>
      </c>
      <c r="D54" s="730"/>
      <c r="E54" s="730"/>
      <c r="F54" s="730"/>
      <c r="G54" s="731"/>
      <c r="H54" s="587">
        <f>F20</f>
        <v>20000</v>
      </c>
      <c r="I54" s="126"/>
    </row>
    <row r="55" spans="1:9" ht="18" customHeight="1">
      <c r="A55" s="96"/>
      <c r="B55" s="96"/>
      <c r="C55" s="96"/>
      <c r="D55" s="90"/>
      <c r="E55" s="90"/>
      <c r="F55" s="96"/>
      <c r="G55" s="96"/>
      <c r="H55" s="96"/>
      <c r="I55" s="96"/>
    </row>
    <row r="56" spans="1:9" ht="18" customHeight="1">
      <c r="A56" s="96"/>
      <c r="B56" s="96"/>
    </row>
    <row r="57" spans="1:9" ht="18" customHeight="1">
      <c r="A57" s="15"/>
    </row>
    <row r="58" spans="1:9" ht="18" customHeight="1">
      <c r="D58" s="33"/>
    </row>
    <row r="59" spans="1:9" ht="18" customHeight="1"/>
    <row r="60" spans="1:9" ht="18" customHeight="1">
      <c r="D60" s="603"/>
      <c r="E60" s="603"/>
      <c r="F60" s="603"/>
      <c r="G60" s="603"/>
      <c r="H60" s="603"/>
      <c r="I60" s="603"/>
    </row>
    <row r="61" spans="1:9" ht="18" customHeight="1">
      <c r="D61" s="49"/>
      <c r="E61" s="49"/>
      <c r="F61" s="49"/>
      <c r="G61" s="49"/>
      <c r="H61" s="49"/>
      <c r="I61" s="30"/>
    </row>
    <row r="62" spans="1:9" ht="18" customHeight="1">
      <c r="D62" s="49"/>
      <c r="E62" s="49"/>
      <c r="F62" s="49"/>
      <c r="G62" s="49"/>
      <c r="H62" s="49"/>
      <c r="I62" s="30"/>
    </row>
    <row r="63" spans="1:9" ht="18" customHeight="1">
      <c r="D63" s="603"/>
      <c r="E63" s="603"/>
      <c r="F63" s="603"/>
      <c r="G63" s="603"/>
      <c r="H63" s="603"/>
    </row>
  </sheetData>
  <sheetProtection algorithmName="SHA-512" hashValue="P9AblN/vi9E8itPVd0iHX05Fp0CBmx9Ps1HSAp9WMPDs30Hrp4Zm0uEKtM0COfbNod6kWI2382v7+uiUE+wvrQ==" saltValue="uQ41vpBS1oeKBXA+3Tp2bg==" spinCount="100000" sheet="1" selectLockedCells="1"/>
  <mergeCells count="33">
    <mergeCell ref="C4:H4"/>
    <mergeCell ref="C5:F5"/>
    <mergeCell ref="C6:G6"/>
    <mergeCell ref="I37:I38"/>
    <mergeCell ref="C32:I32"/>
    <mergeCell ref="C34:I34"/>
    <mergeCell ref="C37:D38"/>
    <mergeCell ref="C12:I12"/>
    <mergeCell ref="C20:E20"/>
    <mergeCell ref="C10:I10"/>
    <mergeCell ref="C30:I30"/>
    <mergeCell ref="D16:E16"/>
    <mergeCell ref="C36:I36"/>
    <mergeCell ref="J12:J19"/>
    <mergeCell ref="D43:I43"/>
    <mergeCell ref="E37:F37"/>
    <mergeCell ref="C46:E46"/>
    <mergeCell ref="C39:D39"/>
    <mergeCell ref="C41:I41"/>
    <mergeCell ref="C45:G45"/>
    <mergeCell ref="D63:H63"/>
    <mergeCell ref="D60:I60"/>
    <mergeCell ref="D14:E14"/>
    <mergeCell ref="D18:E18"/>
    <mergeCell ref="D19:E19"/>
    <mergeCell ref="D51:I51"/>
    <mergeCell ref="G37:H38"/>
    <mergeCell ref="G39:H39"/>
    <mergeCell ref="D15:E15"/>
    <mergeCell ref="C49:I49"/>
    <mergeCell ref="C53:G53"/>
    <mergeCell ref="C54:G54"/>
    <mergeCell ref="D17:E17"/>
  </mergeCells>
  <phoneticPr fontId="0" type="noConversion"/>
  <dataValidations count="3">
    <dataValidation type="list" allowBlank="1" showInputMessage="1" showErrorMessage="1" sqref="J23 I25:I27" xr:uid="{00000000-0002-0000-0900-000000000000}">
      <formula1>"Select One, Yes, No"</formula1>
    </dataValidation>
    <dataValidation type="list" showInputMessage="1" showErrorMessage="1" sqref="H6 G5" xr:uid="{00000000-0002-0000-0900-000001000000}">
      <formula1>"Select One, Yes, No, N/A"</formula1>
    </dataValidation>
    <dataValidation type="list" allowBlank="1" showInputMessage="1" showErrorMessage="1" sqref="H23:H27" xr:uid="{00000000-0002-0000-0900-000002000000}">
      <formula1>"Select One, Permanent, Subsidized Financing, Grant, Equity"</formula1>
    </dataValidation>
  </dataValidations>
  <printOptions horizontalCentered="1"/>
  <pageMargins left="0.25" right="0.25" top="0.25" bottom="0.5" header="0.3" footer="0.3"/>
  <pageSetup scale="97" firstPageNumber="18" orientation="portrait" r:id="rId1"/>
  <headerFooter>
    <oddHeader xml:space="preserve">&amp;R
</oddHeader>
    <oddFooter>&amp;L&amp;"Arial,Regular"HOME - HTF&amp;C&amp;"Arial,Regular"Page 10 of 30&amp;R&amp;"Arial,Regular"2023</oddFooter>
  </headerFooter>
  <ignoredErrors>
    <ignoredError sqref="A1 C14:C19 C23:C28 A2:A25"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AO150"/>
  <sheetViews>
    <sheetView showGridLines="0" showRowColHeaders="0" showRuler="0" zoomScaleNormal="100" workbookViewId="0">
      <selection activeCell="C6" sqref="C6"/>
    </sheetView>
  </sheetViews>
  <sheetFormatPr defaultColWidth="10.7109375" defaultRowHeight="12.75"/>
  <cols>
    <col min="1" max="1" width="2.7109375" style="15" bestFit="1" customWidth="1"/>
    <col min="2" max="2" width="1.85546875" style="15" customWidth="1"/>
    <col min="3" max="3" width="15.7109375" style="94" customWidth="1"/>
    <col min="4" max="4" width="2.5703125" style="94" customWidth="1"/>
    <col min="5" max="6" width="3.28515625" style="15" customWidth="1"/>
    <col min="7" max="7" width="2.85546875" style="15" customWidth="1"/>
    <col min="8" max="8" width="4.85546875" style="56" customWidth="1"/>
    <col min="9" max="9" width="8.85546875" style="15" customWidth="1"/>
    <col min="10" max="11" width="4" style="15" customWidth="1"/>
    <col min="12" max="12" width="9" style="15" customWidth="1"/>
    <col min="13" max="13" width="11" style="15" customWidth="1"/>
    <col min="14" max="14" width="9" style="15" customWidth="1"/>
    <col min="15" max="15" width="8.7109375" style="15" customWidth="1"/>
    <col min="16" max="16" width="9.28515625" style="15" customWidth="1"/>
    <col min="17" max="17" width="8.28515625" style="15" customWidth="1"/>
    <col min="18" max="18" width="8.85546875" style="15" customWidth="1"/>
    <col min="19" max="41" width="10.7109375" style="89"/>
    <col min="42" max="16384" width="10.7109375" style="15"/>
  </cols>
  <sheetData>
    <row r="1" spans="1:41" s="33" customFormat="1" ht="15" customHeight="1">
      <c r="A1" s="244" t="s">
        <v>711</v>
      </c>
      <c r="B1" s="93" t="s">
        <v>49</v>
      </c>
      <c r="C1" s="43"/>
      <c r="D1" s="43"/>
      <c r="E1" s="52"/>
      <c r="F1" s="52"/>
      <c r="G1" s="52"/>
      <c r="H1" s="53"/>
      <c r="I1" s="52"/>
      <c r="J1" s="52"/>
      <c r="K1" s="52"/>
      <c r="L1" s="52"/>
      <c r="M1" s="52"/>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96"/>
    </row>
    <row r="2" spans="1:41" s="33" customFormat="1" ht="9" customHeight="1">
      <c r="A2" s="97"/>
      <c r="B2" s="93"/>
      <c r="C2" s="43"/>
      <c r="D2" s="43"/>
      <c r="E2" s="52"/>
      <c r="F2" s="52"/>
      <c r="G2" s="52"/>
      <c r="H2" s="53"/>
      <c r="I2" s="52"/>
      <c r="J2" s="52"/>
      <c r="K2" s="52"/>
      <c r="L2" s="52"/>
      <c r="M2" s="52"/>
      <c r="N2" s="96"/>
      <c r="O2" s="96"/>
      <c r="P2" s="96"/>
      <c r="Q2" s="96"/>
      <c r="R2" s="96"/>
      <c r="S2" s="96"/>
      <c r="T2" s="96"/>
      <c r="U2" s="96"/>
      <c r="V2" s="96"/>
      <c r="W2" s="96"/>
      <c r="X2" s="96"/>
      <c r="Y2" s="96"/>
      <c r="Z2" s="96"/>
      <c r="AA2" s="96"/>
      <c r="AB2" s="96"/>
      <c r="AC2" s="96"/>
      <c r="AD2" s="96"/>
      <c r="AE2" s="96"/>
      <c r="AF2" s="96"/>
      <c r="AG2" s="96"/>
      <c r="AH2" s="96"/>
      <c r="AI2" s="96"/>
      <c r="AJ2" s="96"/>
      <c r="AK2" s="96"/>
      <c r="AL2" s="96"/>
      <c r="AM2" s="96"/>
      <c r="AN2" s="96"/>
      <c r="AO2" s="96"/>
    </row>
    <row r="3" spans="1:41" s="33" customFormat="1">
      <c r="A3" s="89"/>
      <c r="B3" s="600" t="s">
        <v>23</v>
      </c>
      <c r="C3" s="600"/>
      <c r="D3" s="600"/>
      <c r="E3" s="600"/>
      <c r="F3" s="600"/>
      <c r="G3" s="600"/>
      <c r="H3" s="600"/>
      <c r="I3" s="600"/>
      <c r="J3" s="600"/>
      <c r="K3" s="600"/>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row>
    <row r="4" spans="1:41" s="33" customFormat="1">
      <c r="A4" s="89"/>
      <c r="B4" s="93"/>
      <c r="C4" s="52" t="s">
        <v>812</v>
      </c>
      <c r="D4" s="93"/>
      <c r="E4" s="93"/>
      <c r="F4" s="93"/>
      <c r="G4" s="93"/>
      <c r="H4" s="93"/>
      <c r="I4" s="93"/>
      <c r="J4" s="93"/>
      <c r="K4" s="756"/>
      <c r="L4" s="756"/>
      <c r="M4" s="756"/>
      <c r="N4" s="756"/>
      <c r="O4" s="756"/>
      <c r="P4" s="756"/>
      <c r="Q4" s="756"/>
      <c r="R4" s="756"/>
      <c r="S4" s="96"/>
      <c r="T4" s="96"/>
      <c r="U4" s="96"/>
      <c r="V4" s="96"/>
      <c r="W4" s="96"/>
      <c r="X4" s="96"/>
      <c r="Y4" s="96"/>
      <c r="Z4" s="96"/>
      <c r="AA4" s="96"/>
      <c r="AB4" s="96"/>
      <c r="AC4" s="96"/>
      <c r="AD4" s="96"/>
      <c r="AE4" s="96"/>
      <c r="AF4" s="96"/>
      <c r="AG4" s="96"/>
      <c r="AH4" s="96"/>
      <c r="AI4" s="96"/>
      <c r="AJ4" s="96"/>
      <c r="AK4" s="96"/>
      <c r="AL4" s="96"/>
      <c r="AM4" s="96"/>
      <c r="AN4" s="96"/>
      <c r="AO4" s="96"/>
    </row>
    <row r="5" spans="1:41" s="33" customFormat="1" ht="28.5" customHeight="1">
      <c r="A5" s="89"/>
      <c r="B5" s="93"/>
      <c r="C5" s="762" t="s">
        <v>814</v>
      </c>
      <c r="D5" s="763"/>
      <c r="E5" s="763"/>
      <c r="F5" s="763"/>
      <c r="G5" s="763"/>
      <c r="H5" s="763"/>
      <c r="I5" s="763"/>
      <c r="J5" s="763"/>
      <c r="K5" s="764"/>
      <c r="L5" s="341"/>
      <c r="M5" s="53"/>
      <c r="N5" s="757" t="s">
        <v>824</v>
      </c>
      <c r="O5" s="757"/>
      <c r="P5" s="757"/>
      <c r="Q5" s="757"/>
      <c r="R5" s="757"/>
      <c r="S5" s="96"/>
      <c r="T5" s="96"/>
      <c r="U5" s="96"/>
      <c r="V5" s="96"/>
      <c r="W5" s="96"/>
      <c r="X5" s="96"/>
      <c r="Y5" s="96"/>
      <c r="Z5" s="96"/>
      <c r="AA5" s="96"/>
      <c r="AB5" s="96"/>
      <c r="AC5" s="96"/>
      <c r="AD5" s="96"/>
      <c r="AE5" s="96"/>
      <c r="AF5" s="96"/>
      <c r="AG5" s="96"/>
      <c r="AH5" s="96"/>
      <c r="AI5" s="96"/>
      <c r="AJ5" s="96"/>
      <c r="AK5" s="96"/>
      <c r="AL5" s="96"/>
      <c r="AM5" s="96"/>
      <c r="AN5" s="96"/>
      <c r="AO5" s="96"/>
    </row>
    <row r="6" spans="1:41" s="33" customFormat="1" ht="16.5" customHeight="1">
      <c r="A6" s="89"/>
      <c r="B6" s="96"/>
      <c r="C6" s="273"/>
      <c r="D6" s="89" t="s">
        <v>825</v>
      </c>
      <c r="E6" s="96"/>
      <c r="F6" s="89"/>
      <c r="G6" s="89"/>
      <c r="H6" s="89"/>
      <c r="I6" s="89"/>
      <c r="J6" s="89"/>
      <c r="K6" s="89"/>
      <c r="L6" s="89"/>
      <c r="M6" s="96"/>
      <c r="N6" s="759"/>
      <c r="O6" s="760"/>
      <c r="P6" s="89" t="s">
        <v>583</v>
      </c>
      <c r="Q6" s="89"/>
      <c r="R6" s="89"/>
      <c r="S6" s="96"/>
      <c r="T6" s="96"/>
      <c r="U6" s="96"/>
      <c r="V6" s="96"/>
      <c r="W6" s="96"/>
      <c r="X6" s="96"/>
      <c r="Y6" s="96"/>
      <c r="Z6" s="96"/>
      <c r="AA6" s="96"/>
      <c r="AB6" s="96"/>
      <c r="AC6" s="96"/>
      <c r="AD6" s="96"/>
      <c r="AE6" s="96"/>
      <c r="AF6" s="96"/>
      <c r="AG6" s="96"/>
      <c r="AH6" s="96"/>
      <c r="AI6" s="96"/>
      <c r="AJ6" s="96"/>
      <c r="AK6" s="96"/>
      <c r="AL6" s="96"/>
      <c r="AM6" s="96"/>
      <c r="AN6" s="96"/>
      <c r="AO6" s="96"/>
    </row>
    <row r="7" spans="1:41" s="33" customFormat="1" ht="15" customHeight="1">
      <c r="A7" s="89"/>
      <c r="B7" s="100"/>
      <c r="C7" s="273"/>
      <c r="D7" s="89" t="s">
        <v>826</v>
      </c>
      <c r="E7" s="89"/>
      <c r="F7" s="89"/>
      <c r="G7" s="89"/>
      <c r="H7" s="89"/>
      <c r="I7" s="52"/>
      <c r="J7" s="52"/>
      <c r="K7" s="89"/>
      <c r="L7" s="96"/>
      <c r="M7" s="96"/>
      <c r="N7" s="760"/>
      <c r="O7" s="760"/>
      <c r="P7" s="89" t="s">
        <v>828</v>
      </c>
      <c r="Q7" s="89"/>
      <c r="R7" s="96"/>
      <c r="S7" s="96"/>
      <c r="T7" s="96"/>
      <c r="U7" s="96"/>
      <c r="V7" s="96"/>
      <c r="W7" s="96"/>
      <c r="X7" s="96"/>
      <c r="Y7" s="96"/>
      <c r="Z7" s="96"/>
      <c r="AA7" s="96"/>
      <c r="AB7" s="96"/>
      <c r="AC7" s="96"/>
      <c r="AD7" s="96"/>
      <c r="AE7" s="96"/>
      <c r="AF7" s="96"/>
      <c r="AG7" s="96"/>
      <c r="AH7" s="96"/>
      <c r="AI7" s="96"/>
      <c r="AJ7" s="96"/>
      <c r="AK7" s="96"/>
      <c r="AL7" s="96"/>
      <c r="AM7" s="96"/>
      <c r="AN7" s="96"/>
      <c r="AO7" s="96"/>
    </row>
    <row r="8" spans="1:41" s="33" customFormat="1" ht="15.75" customHeight="1">
      <c r="A8" s="89"/>
      <c r="B8" s="89"/>
      <c r="C8" s="413"/>
      <c r="D8" s="672" t="s">
        <v>827</v>
      </c>
      <c r="E8" s="672"/>
      <c r="F8" s="672"/>
      <c r="G8" s="672"/>
      <c r="H8" s="672"/>
      <c r="I8" s="672"/>
      <c r="J8" s="89"/>
      <c r="K8" s="89"/>
      <c r="L8" s="89"/>
      <c r="M8" s="96"/>
      <c r="N8" s="760"/>
      <c r="O8" s="760"/>
      <c r="P8" s="89" t="s">
        <v>829</v>
      </c>
      <c r="Q8" s="89"/>
      <c r="R8" s="89"/>
      <c r="S8" s="96"/>
      <c r="T8" s="96"/>
      <c r="U8" s="96"/>
      <c r="V8" s="96"/>
      <c r="W8" s="96"/>
      <c r="X8" s="96"/>
      <c r="Y8" s="96"/>
      <c r="Z8" s="96"/>
      <c r="AA8" s="96"/>
      <c r="AB8" s="96"/>
      <c r="AC8" s="96"/>
      <c r="AD8" s="96"/>
      <c r="AE8" s="96"/>
      <c r="AF8" s="96"/>
      <c r="AG8" s="96"/>
      <c r="AH8" s="96"/>
      <c r="AI8" s="96"/>
      <c r="AJ8" s="96"/>
      <c r="AK8" s="96"/>
      <c r="AL8" s="96"/>
      <c r="AM8" s="96"/>
      <c r="AN8" s="96"/>
      <c r="AO8" s="96"/>
    </row>
    <row r="9" spans="1:41" s="33" customFormat="1" ht="8.25" customHeight="1">
      <c r="A9" s="89"/>
      <c r="B9" s="89"/>
      <c r="C9" s="271"/>
      <c r="D9" s="96"/>
      <c r="E9" s="96"/>
      <c r="F9" s="96"/>
      <c r="G9" s="96"/>
      <c r="H9" s="96"/>
      <c r="I9" s="96"/>
      <c r="J9" s="52"/>
      <c r="K9" s="672"/>
      <c r="L9" s="672"/>
      <c r="M9" s="672"/>
      <c r="N9" s="96"/>
      <c r="O9" s="96"/>
      <c r="P9" s="89"/>
      <c r="Q9" s="89"/>
      <c r="R9" s="89"/>
      <c r="S9" s="96"/>
      <c r="T9" s="96"/>
      <c r="U9" s="96"/>
      <c r="V9" s="96"/>
      <c r="W9" s="96"/>
      <c r="X9" s="96"/>
      <c r="Y9" s="96"/>
      <c r="Z9" s="96"/>
      <c r="AA9" s="96"/>
      <c r="AB9" s="96"/>
      <c r="AC9" s="96"/>
      <c r="AD9" s="96"/>
      <c r="AE9" s="96"/>
      <c r="AF9" s="96"/>
      <c r="AG9" s="96"/>
      <c r="AH9" s="96"/>
      <c r="AI9" s="96"/>
      <c r="AJ9" s="96"/>
      <c r="AK9" s="96"/>
      <c r="AL9" s="96"/>
      <c r="AM9" s="96"/>
      <c r="AN9" s="96"/>
      <c r="AO9" s="96"/>
    </row>
    <row r="10" spans="1:41" s="33" customFormat="1" ht="8.25" customHeight="1">
      <c r="A10" s="89"/>
      <c r="B10" s="100"/>
      <c r="C10" s="103"/>
      <c r="D10" s="104"/>
      <c r="E10" s="101"/>
      <c r="F10" s="101"/>
      <c r="G10" s="101"/>
      <c r="H10" s="102"/>
      <c r="I10" s="101"/>
      <c r="J10" s="101"/>
      <c r="K10" s="89"/>
      <c r="L10" s="89"/>
      <c r="M10" s="89"/>
      <c r="N10" s="96"/>
      <c r="O10" s="96"/>
      <c r="P10" s="96"/>
      <c r="Q10" s="96"/>
      <c r="R10" s="96"/>
      <c r="S10" s="96"/>
      <c r="T10" s="96"/>
      <c r="U10" s="96"/>
      <c r="V10" s="96"/>
      <c r="W10" s="96"/>
      <c r="X10" s="96"/>
      <c r="Y10" s="96"/>
      <c r="Z10" s="96"/>
      <c r="AA10" s="96"/>
      <c r="AB10" s="96"/>
      <c r="AC10" s="96"/>
      <c r="AD10" s="96"/>
      <c r="AE10" s="96"/>
      <c r="AF10" s="96"/>
      <c r="AG10" s="96"/>
      <c r="AH10" s="96"/>
      <c r="AI10" s="96"/>
      <c r="AJ10" s="96"/>
      <c r="AK10" s="96"/>
      <c r="AL10" s="96"/>
      <c r="AM10" s="96"/>
      <c r="AN10" s="96"/>
      <c r="AO10" s="96"/>
    </row>
    <row r="11" spans="1:41" s="33" customFormat="1" ht="18" customHeight="1">
      <c r="A11" s="96"/>
      <c r="B11" s="93"/>
      <c r="C11" s="770" t="s">
        <v>103</v>
      </c>
      <c r="D11" s="770"/>
      <c r="E11" s="770"/>
      <c r="F11" s="770"/>
      <c r="G11" s="770"/>
      <c r="H11" s="770"/>
      <c r="I11" s="769" t="s">
        <v>104</v>
      </c>
      <c r="J11" s="769"/>
      <c r="K11" s="605" t="s">
        <v>105</v>
      </c>
      <c r="L11" s="605"/>
      <c r="M11" s="771" t="s">
        <v>771</v>
      </c>
      <c r="N11" s="761" t="s">
        <v>853</v>
      </c>
      <c r="O11" s="761"/>
      <c r="P11" s="761"/>
      <c r="Q11" s="761"/>
      <c r="R11" s="761"/>
      <c r="S11" s="758"/>
      <c r="T11" s="758"/>
      <c r="U11" s="628"/>
      <c r="V11" s="628"/>
      <c r="W11" s="628"/>
      <c r="X11" s="628"/>
      <c r="Y11" s="628"/>
      <c r="Z11" s="96"/>
      <c r="AA11" s="96"/>
      <c r="AB11" s="96"/>
      <c r="AC11" s="96"/>
      <c r="AD11" s="96"/>
      <c r="AE11" s="96"/>
      <c r="AF11" s="96"/>
      <c r="AG11" s="96"/>
      <c r="AH11" s="96"/>
      <c r="AI11" s="96"/>
      <c r="AJ11" s="96"/>
      <c r="AK11" s="96"/>
      <c r="AL11" s="96"/>
      <c r="AM11" s="96"/>
      <c r="AN11" s="96"/>
      <c r="AO11" s="96"/>
    </row>
    <row r="12" spans="1:41" s="33" customFormat="1" ht="21" customHeight="1">
      <c r="A12" s="96"/>
      <c r="B12" s="93"/>
      <c r="C12" s="770"/>
      <c r="D12" s="770"/>
      <c r="E12" s="770"/>
      <c r="F12" s="770"/>
      <c r="G12" s="770"/>
      <c r="H12" s="770"/>
      <c r="I12" s="769"/>
      <c r="J12" s="769"/>
      <c r="K12" s="605"/>
      <c r="L12" s="605"/>
      <c r="M12" s="771"/>
      <c r="N12" s="282" t="s">
        <v>24</v>
      </c>
      <c r="O12" s="282" t="s">
        <v>32</v>
      </c>
      <c r="P12" s="282" t="s">
        <v>25</v>
      </c>
      <c r="Q12" s="282" t="s">
        <v>26</v>
      </c>
      <c r="R12" s="282" t="s">
        <v>27</v>
      </c>
      <c r="S12" s="758"/>
      <c r="T12" s="758"/>
      <c r="U12" s="628"/>
      <c r="V12" s="628"/>
      <c r="W12" s="628"/>
      <c r="X12" s="628"/>
      <c r="Y12" s="628"/>
      <c r="Z12" s="96"/>
      <c r="AA12" s="96"/>
      <c r="AB12" s="96"/>
      <c r="AC12" s="96"/>
      <c r="AD12" s="96"/>
      <c r="AE12" s="96"/>
      <c r="AF12" s="96"/>
      <c r="AG12" s="96"/>
      <c r="AH12" s="96"/>
      <c r="AI12" s="96"/>
      <c r="AJ12" s="96"/>
      <c r="AK12" s="96"/>
      <c r="AL12" s="96"/>
      <c r="AM12" s="96"/>
      <c r="AN12" s="96"/>
      <c r="AO12" s="96"/>
    </row>
    <row r="13" spans="1:41" s="33" customFormat="1" ht="25.9" customHeight="1">
      <c r="A13" s="96"/>
      <c r="B13" s="93"/>
      <c r="C13" s="752" t="s">
        <v>28</v>
      </c>
      <c r="D13" s="752"/>
      <c r="E13" s="752"/>
      <c r="F13" s="752"/>
      <c r="G13" s="752"/>
      <c r="H13" s="752"/>
      <c r="I13" s="604" t="s">
        <v>437</v>
      </c>
      <c r="J13" s="604"/>
      <c r="K13" s="604" t="s">
        <v>437</v>
      </c>
      <c r="L13" s="604"/>
      <c r="M13" s="414"/>
      <c r="N13" s="415"/>
      <c r="O13" s="415"/>
      <c r="P13" s="416"/>
      <c r="Q13" s="415"/>
      <c r="R13" s="415"/>
      <c r="S13" s="758"/>
      <c r="T13" s="758"/>
      <c r="U13" s="628"/>
      <c r="V13" s="628"/>
      <c r="W13" s="628"/>
      <c r="X13" s="628"/>
      <c r="Y13" s="628"/>
      <c r="Z13" s="96"/>
      <c r="AA13" s="96"/>
      <c r="AB13" s="96"/>
      <c r="AC13" s="96"/>
      <c r="AD13" s="96"/>
      <c r="AE13" s="96"/>
      <c r="AF13" s="96"/>
      <c r="AG13" s="96"/>
      <c r="AH13" s="96"/>
      <c r="AI13" s="96"/>
      <c r="AJ13" s="96"/>
      <c r="AK13" s="96"/>
      <c r="AL13" s="96"/>
      <c r="AM13" s="96"/>
      <c r="AN13" s="96"/>
      <c r="AO13" s="96"/>
    </row>
    <row r="14" spans="1:41" s="33" customFormat="1" ht="25.9" customHeight="1">
      <c r="A14" s="96"/>
      <c r="B14" s="93"/>
      <c r="C14" s="752" t="s">
        <v>29</v>
      </c>
      <c r="D14" s="752"/>
      <c r="E14" s="752"/>
      <c r="F14" s="752"/>
      <c r="G14" s="752"/>
      <c r="H14" s="752"/>
      <c r="I14" s="604" t="s">
        <v>437</v>
      </c>
      <c r="J14" s="604"/>
      <c r="K14" s="604" t="s">
        <v>437</v>
      </c>
      <c r="L14" s="604"/>
      <c r="M14" s="414"/>
      <c r="N14" s="415"/>
      <c r="O14" s="415"/>
      <c r="P14" s="416"/>
      <c r="Q14" s="415"/>
      <c r="R14" s="415"/>
      <c r="S14" s="96"/>
      <c r="T14" s="96"/>
      <c r="U14" s="96"/>
      <c r="V14" s="96"/>
      <c r="W14" s="96"/>
      <c r="X14" s="96"/>
      <c r="Y14" s="96"/>
      <c r="Z14" s="96"/>
      <c r="AA14" s="96"/>
      <c r="AB14" s="96"/>
      <c r="AC14" s="96"/>
      <c r="AD14" s="96"/>
      <c r="AE14" s="96"/>
      <c r="AF14" s="96"/>
      <c r="AG14" s="96"/>
      <c r="AH14" s="96"/>
      <c r="AI14" s="96"/>
      <c r="AJ14" s="96"/>
      <c r="AK14" s="96"/>
      <c r="AL14" s="96"/>
      <c r="AM14" s="96"/>
      <c r="AN14" s="96"/>
      <c r="AO14" s="96"/>
    </row>
    <row r="15" spans="1:41" s="33" customFormat="1" ht="25.9" customHeight="1">
      <c r="A15" s="96"/>
      <c r="B15" s="93"/>
      <c r="C15" s="752" t="s">
        <v>691</v>
      </c>
      <c r="D15" s="752"/>
      <c r="E15" s="752"/>
      <c r="F15" s="752"/>
      <c r="G15" s="752"/>
      <c r="H15" s="752"/>
      <c r="I15" s="604" t="s">
        <v>437</v>
      </c>
      <c r="J15" s="604"/>
      <c r="K15" s="604" t="s">
        <v>437</v>
      </c>
      <c r="L15" s="604"/>
      <c r="M15" s="414"/>
      <c r="N15" s="415"/>
      <c r="O15" s="415"/>
      <c r="P15" s="416"/>
      <c r="Q15" s="415"/>
      <c r="R15" s="415"/>
      <c r="S15" s="96"/>
      <c r="T15" s="96"/>
      <c r="U15" s="96"/>
      <c r="V15" s="96"/>
      <c r="W15" s="96"/>
      <c r="X15" s="96"/>
      <c r="Y15" s="96"/>
      <c r="Z15" s="96"/>
      <c r="AA15" s="96"/>
      <c r="AB15" s="96"/>
      <c r="AC15" s="96"/>
      <c r="AD15" s="96"/>
      <c r="AE15" s="96"/>
      <c r="AF15" s="96"/>
      <c r="AG15" s="96"/>
      <c r="AH15" s="96"/>
      <c r="AI15" s="96"/>
      <c r="AJ15" s="96"/>
      <c r="AK15" s="96"/>
      <c r="AL15" s="96"/>
      <c r="AM15" s="96"/>
      <c r="AN15" s="96"/>
      <c r="AO15" s="96"/>
    </row>
    <row r="16" spans="1:41" s="33" customFormat="1" ht="25.9" customHeight="1">
      <c r="A16" s="96"/>
      <c r="B16" s="93"/>
      <c r="C16" s="752" t="s">
        <v>300</v>
      </c>
      <c r="D16" s="752"/>
      <c r="E16" s="752"/>
      <c r="F16" s="752"/>
      <c r="G16" s="752"/>
      <c r="H16" s="752"/>
      <c r="I16" s="604" t="s">
        <v>437</v>
      </c>
      <c r="J16" s="604"/>
      <c r="K16" s="604" t="s">
        <v>437</v>
      </c>
      <c r="L16" s="604"/>
      <c r="M16" s="414"/>
      <c r="N16" s="415"/>
      <c r="O16" s="415"/>
      <c r="P16" s="416"/>
      <c r="Q16" s="415"/>
      <c r="R16" s="415"/>
      <c r="S16" s="96"/>
      <c r="T16" s="96"/>
      <c r="U16" s="96"/>
      <c r="V16" s="96"/>
      <c r="W16" s="96"/>
      <c r="X16" s="96"/>
      <c r="Y16" s="96"/>
      <c r="Z16" s="96"/>
      <c r="AA16" s="96"/>
      <c r="AB16" s="96"/>
      <c r="AC16" s="96"/>
      <c r="AD16" s="96"/>
      <c r="AE16" s="96"/>
      <c r="AF16" s="96"/>
      <c r="AG16" s="96"/>
      <c r="AH16" s="96"/>
      <c r="AI16" s="96"/>
      <c r="AJ16" s="96"/>
      <c r="AK16" s="96"/>
      <c r="AL16" s="96"/>
      <c r="AM16" s="96"/>
      <c r="AN16" s="96"/>
      <c r="AO16" s="96"/>
    </row>
    <row r="17" spans="1:41" s="33" customFormat="1" ht="25.9" customHeight="1">
      <c r="A17" s="96"/>
      <c r="B17" s="93"/>
      <c r="C17" s="752" t="s">
        <v>692</v>
      </c>
      <c r="D17" s="752"/>
      <c r="E17" s="752"/>
      <c r="F17" s="752"/>
      <c r="G17" s="752"/>
      <c r="H17" s="752"/>
      <c r="I17" s="604" t="s">
        <v>437</v>
      </c>
      <c r="J17" s="604"/>
      <c r="K17" s="604" t="s">
        <v>437</v>
      </c>
      <c r="L17" s="604"/>
      <c r="M17" s="414"/>
      <c r="N17" s="415"/>
      <c r="O17" s="415"/>
      <c r="P17" s="416"/>
      <c r="Q17" s="415"/>
      <c r="R17" s="415"/>
      <c r="S17" s="96"/>
      <c r="T17" s="96"/>
      <c r="U17" s="96"/>
      <c r="V17" s="96"/>
      <c r="W17" s="96"/>
      <c r="X17" s="96"/>
      <c r="Y17" s="96"/>
      <c r="Z17" s="96"/>
      <c r="AA17" s="96"/>
      <c r="AB17" s="96"/>
      <c r="AC17" s="96"/>
      <c r="AD17" s="96"/>
      <c r="AE17" s="96"/>
      <c r="AF17" s="96"/>
      <c r="AG17" s="96"/>
      <c r="AH17" s="96"/>
      <c r="AI17" s="96"/>
      <c r="AJ17" s="96"/>
      <c r="AK17" s="96"/>
      <c r="AL17" s="96"/>
      <c r="AM17" s="96"/>
      <c r="AN17" s="96"/>
      <c r="AO17" s="96"/>
    </row>
    <row r="18" spans="1:41" s="33" customFormat="1" ht="26.25" customHeight="1">
      <c r="A18" s="96"/>
      <c r="B18" s="93"/>
      <c r="C18" s="753" t="s">
        <v>30</v>
      </c>
      <c r="D18" s="754"/>
      <c r="E18" s="754"/>
      <c r="F18" s="754"/>
      <c r="G18" s="754"/>
      <c r="H18" s="755"/>
      <c r="I18" s="604" t="s">
        <v>437</v>
      </c>
      <c r="J18" s="604"/>
      <c r="K18" s="604" t="s">
        <v>437</v>
      </c>
      <c r="L18" s="604"/>
      <c r="M18" s="414"/>
      <c r="N18" s="415"/>
      <c r="O18" s="415"/>
      <c r="P18" s="416"/>
      <c r="Q18" s="415"/>
      <c r="R18" s="415"/>
      <c r="S18" s="96"/>
      <c r="T18" s="96"/>
      <c r="U18" s="96"/>
      <c r="V18" s="96"/>
      <c r="W18" s="96"/>
      <c r="X18" s="96"/>
      <c r="Y18" s="96"/>
      <c r="Z18" s="96"/>
      <c r="AA18" s="96"/>
      <c r="AB18" s="96"/>
      <c r="AC18" s="96"/>
      <c r="AD18" s="96"/>
      <c r="AE18" s="96"/>
      <c r="AF18" s="96"/>
      <c r="AG18" s="96"/>
      <c r="AH18" s="96"/>
      <c r="AI18" s="96"/>
      <c r="AJ18" s="96"/>
      <c r="AK18" s="96"/>
      <c r="AL18" s="96"/>
      <c r="AM18" s="96"/>
      <c r="AN18" s="96"/>
      <c r="AO18" s="96"/>
    </row>
    <row r="19" spans="1:41" s="33" customFormat="1" ht="26.25" customHeight="1">
      <c r="A19" s="96"/>
      <c r="B19" s="93"/>
      <c r="C19" s="752" t="s">
        <v>31</v>
      </c>
      <c r="D19" s="752"/>
      <c r="E19" s="752"/>
      <c r="F19" s="752"/>
      <c r="G19" s="752"/>
      <c r="H19" s="752"/>
      <c r="I19" s="604" t="s">
        <v>437</v>
      </c>
      <c r="J19" s="604"/>
      <c r="K19" s="604" t="s">
        <v>437</v>
      </c>
      <c r="L19" s="604"/>
      <c r="M19" s="414"/>
      <c r="N19" s="415"/>
      <c r="O19" s="415"/>
      <c r="P19" s="416"/>
      <c r="Q19" s="415"/>
      <c r="R19" s="415"/>
      <c r="S19" s="96"/>
      <c r="T19" s="96"/>
      <c r="U19" s="96"/>
      <c r="V19" s="96"/>
      <c r="W19" s="96"/>
      <c r="X19" s="96"/>
      <c r="Y19" s="96"/>
      <c r="Z19" s="96"/>
      <c r="AA19" s="96"/>
      <c r="AB19" s="96"/>
      <c r="AC19" s="96"/>
      <c r="AD19" s="96"/>
      <c r="AE19" s="96"/>
      <c r="AF19" s="96"/>
      <c r="AG19" s="96"/>
      <c r="AH19" s="96"/>
      <c r="AI19" s="96"/>
      <c r="AJ19" s="96"/>
      <c r="AK19" s="96"/>
      <c r="AL19" s="96"/>
      <c r="AM19" s="96"/>
      <c r="AN19" s="96"/>
      <c r="AO19" s="96"/>
    </row>
    <row r="20" spans="1:41" s="33" customFormat="1" ht="25.9" customHeight="1">
      <c r="A20" s="96"/>
      <c r="B20" s="93"/>
      <c r="C20" s="752" t="s">
        <v>854</v>
      </c>
      <c r="D20" s="752"/>
      <c r="E20" s="752"/>
      <c r="F20" s="752"/>
      <c r="G20" s="752"/>
      <c r="H20" s="752"/>
      <c r="I20" s="604" t="s">
        <v>437</v>
      </c>
      <c r="J20" s="604"/>
      <c r="K20" s="604" t="s">
        <v>437</v>
      </c>
      <c r="L20" s="604"/>
      <c r="M20" s="414"/>
      <c r="N20" s="415"/>
      <c r="O20" s="415"/>
      <c r="P20" s="416"/>
      <c r="Q20" s="415"/>
      <c r="R20" s="415"/>
      <c r="S20" s="96"/>
      <c r="T20" s="96"/>
      <c r="U20" s="96"/>
      <c r="V20" s="96"/>
      <c r="W20" s="96"/>
      <c r="X20" s="96"/>
      <c r="Y20" s="96"/>
      <c r="Z20" s="96"/>
      <c r="AA20" s="96"/>
      <c r="AB20" s="96"/>
      <c r="AC20" s="96"/>
      <c r="AD20" s="96"/>
      <c r="AE20" s="96"/>
      <c r="AF20" s="96"/>
      <c r="AG20" s="96"/>
      <c r="AH20" s="96"/>
      <c r="AI20" s="96"/>
      <c r="AJ20" s="96"/>
      <c r="AK20" s="96"/>
      <c r="AL20" s="96"/>
      <c r="AM20" s="96"/>
      <c r="AN20" s="96"/>
      <c r="AO20" s="96"/>
    </row>
    <row r="21" spans="1:41" s="33" customFormat="1" ht="25.9" customHeight="1">
      <c r="A21" s="96"/>
      <c r="B21" s="93"/>
      <c r="C21" s="752" t="s">
        <v>820</v>
      </c>
      <c r="D21" s="752"/>
      <c r="E21" s="752"/>
      <c r="F21" s="752"/>
      <c r="G21" s="752"/>
      <c r="H21" s="752"/>
      <c r="I21" s="604" t="s">
        <v>437</v>
      </c>
      <c r="J21" s="604"/>
      <c r="K21" s="604" t="s">
        <v>437</v>
      </c>
      <c r="L21" s="604"/>
      <c r="M21" s="414"/>
      <c r="N21" s="415"/>
      <c r="O21" s="415"/>
      <c r="P21" s="416"/>
      <c r="Q21" s="415"/>
      <c r="R21" s="415"/>
      <c r="S21" s="96"/>
      <c r="T21" s="96"/>
      <c r="U21" s="96"/>
      <c r="V21" s="96"/>
      <c r="W21" s="96"/>
      <c r="X21" s="96"/>
      <c r="Y21" s="96"/>
      <c r="Z21" s="96"/>
      <c r="AA21" s="96"/>
      <c r="AB21" s="96"/>
      <c r="AC21" s="96"/>
      <c r="AD21" s="96"/>
      <c r="AE21" s="96"/>
      <c r="AF21" s="96"/>
      <c r="AG21" s="96"/>
      <c r="AH21" s="96"/>
      <c r="AI21" s="96"/>
      <c r="AJ21" s="96"/>
      <c r="AK21" s="96"/>
      <c r="AL21" s="96"/>
      <c r="AM21" s="96"/>
      <c r="AN21" s="96"/>
      <c r="AO21" s="96"/>
    </row>
    <row r="22" spans="1:41" s="33" customFormat="1" ht="25.9" customHeight="1">
      <c r="A22" s="96"/>
      <c r="B22" s="93"/>
      <c r="C22" s="753" t="s">
        <v>821</v>
      </c>
      <c r="D22" s="754"/>
      <c r="E22" s="754"/>
      <c r="F22" s="754"/>
      <c r="G22" s="754"/>
      <c r="H22" s="755"/>
      <c r="I22" s="604" t="s">
        <v>437</v>
      </c>
      <c r="J22" s="604"/>
      <c r="K22" s="604" t="s">
        <v>437</v>
      </c>
      <c r="L22" s="604"/>
      <c r="M22" s="414"/>
      <c r="N22" s="415"/>
      <c r="O22" s="415"/>
      <c r="P22" s="417"/>
      <c r="Q22" s="415"/>
      <c r="R22" s="415"/>
      <c r="S22" s="96"/>
      <c r="T22" s="96"/>
      <c r="U22" s="96"/>
      <c r="V22" s="96"/>
      <c r="W22" s="96"/>
      <c r="X22" s="96"/>
      <c r="Y22" s="96"/>
      <c r="Z22" s="96"/>
      <c r="AA22" s="96"/>
      <c r="AB22" s="96"/>
      <c r="AC22" s="96"/>
      <c r="AD22" s="96"/>
      <c r="AE22" s="96"/>
      <c r="AF22" s="96"/>
      <c r="AG22" s="96"/>
      <c r="AH22" s="96"/>
      <c r="AI22" s="96"/>
      <c r="AJ22" s="96"/>
      <c r="AK22" s="96"/>
      <c r="AL22" s="96"/>
      <c r="AM22" s="96"/>
      <c r="AN22" s="96"/>
      <c r="AO22" s="96"/>
    </row>
    <row r="23" spans="1:41" s="33" customFormat="1" ht="25.9" customHeight="1">
      <c r="A23" s="96"/>
      <c r="B23" s="93"/>
      <c r="C23" s="618" t="s">
        <v>852</v>
      </c>
      <c r="D23" s="618"/>
      <c r="E23" s="618"/>
      <c r="F23" s="618"/>
      <c r="G23" s="618"/>
      <c r="H23" s="618"/>
      <c r="I23" s="618"/>
      <c r="J23" s="618"/>
      <c r="K23" s="618"/>
      <c r="L23" s="618"/>
      <c r="M23" s="618"/>
      <c r="N23" s="418">
        <f>SUM(N13:N22)</f>
        <v>0</v>
      </c>
      <c r="O23" s="418">
        <f>SUM(O13:O22)</f>
        <v>0</v>
      </c>
      <c r="P23" s="419">
        <f>SUM(P13:P22)</f>
        <v>0</v>
      </c>
      <c r="Q23" s="419">
        <f>SUM(Q13:Q22)</f>
        <v>0</v>
      </c>
      <c r="R23" s="419">
        <f>SUM(R13:R22)</f>
        <v>0</v>
      </c>
      <c r="S23" s="96"/>
      <c r="T23" s="96"/>
      <c r="U23" s="96"/>
      <c r="V23" s="96"/>
      <c r="W23" s="96"/>
      <c r="X23" s="96"/>
      <c r="Y23" s="96"/>
      <c r="Z23" s="96"/>
      <c r="AA23" s="96"/>
      <c r="AB23" s="96"/>
      <c r="AC23" s="96"/>
      <c r="AD23" s="96"/>
      <c r="AE23" s="96"/>
      <c r="AF23" s="96"/>
      <c r="AG23" s="96"/>
      <c r="AH23" s="96"/>
      <c r="AI23" s="96"/>
      <c r="AJ23" s="96"/>
      <c r="AK23" s="96"/>
      <c r="AL23" s="96"/>
      <c r="AM23" s="96"/>
      <c r="AN23" s="96"/>
      <c r="AO23" s="96"/>
    </row>
    <row r="24" spans="1:41" s="33" customFormat="1" ht="8.4499999999999993" customHeight="1">
      <c r="A24" s="96"/>
      <c r="B24" s="96"/>
      <c r="C24" s="90"/>
      <c r="D24" s="96"/>
      <c r="E24" s="96"/>
      <c r="F24" s="96"/>
      <c r="G24" s="96"/>
      <c r="H24" s="96"/>
      <c r="I24" s="96"/>
      <c r="J24" s="96"/>
      <c r="K24" s="96"/>
      <c r="L24" s="96"/>
      <c r="M24" s="96"/>
      <c r="N24" s="96"/>
      <c r="O24" s="96"/>
      <c r="P24" s="96"/>
      <c r="Q24" s="96"/>
      <c r="R24" s="96"/>
      <c r="S24" s="96"/>
      <c r="T24" s="96"/>
      <c r="U24" s="96"/>
      <c r="V24" s="96"/>
      <c r="W24" s="96"/>
      <c r="X24" s="96"/>
      <c r="Y24" s="96"/>
      <c r="Z24" s="96"/>
      <c r="AA24" s="96"/>
      <c r="AB24" s="96"/>
      <c r="AC24" s="96"/>
      <c r="AD24" s="96"/>
      <c r="AE24" s="96"/>
      <c r="AF24" s="96"/>
      <c r="AG24" s="96"/>
      <c r="AH24" s="96"/>
      <c r="AI24" s="96"/>
      <c r="AJ24" s="96"/>
      <c r="AK24" s="96"/>
      <c r="AL24" s="96"/>
      <c r="AM24" s="96"/>
      <c r="AN24" s="96"/>
      <c r="AO24" s="96"/>
    </row>
    <row r="25" spans="1:41" s="33" customFormat="1" ht="18" customHeight="1">
      <c r="A25" s="96"/>
      <c r="B25" s="96"/>
      <c r="C25" s="96" t="s">
        <v>862</v>
      </c>
      <c r="D25" s="96"/>
      <c r="E25" s="96"/>
      <c r="F25" s="96"/>
      <c r="G25" s="96"/>
      <c r="H25" s="96"/>
      <c r="I25" s="96"/>
      <c r="J25" s="96"/>
      <c r="K25" s="96"/>
      <c r="L25" s="340" t="s">
        <v>437</v>
      </c>
      <c r="O25" s="96"/>
      <c r="P25" s="96"/>
      <c r="Q25" s="96"/>
      <c r="R25" s="96"/>
      <c r="S25" s="96"/>
      <c r="T25" s="602"/>
      <c r="U25" s="602"/>
      <c r="V25" s="602"/>
      <c r="W25" s="602"/>
      <c r="X25" s="96"/>
      <c r="Y25" s="96"/>
      <c r="Z25" s="96"/>
      <c r="AA25" s="96"/>
      <c r="AB25" s="96"/>
      <c r="AC25" s="96"/>
      <c r="AD25" s="96"/>
      <c r="AE25" s="96"/>
      <c r="AF25" s="96"/>
      <c r="AG25" s="96"/>
      <c r="AH25" s="96"/>
      <c r="AI25" s="96"/>
      <c r="AJ25" s="96"/>
      <c r="AK25" s="96"/>
      <c r="AL25" s="96"/>
      <c r="AM25" s="96"/>
      <c r="AN25" s="96"/>
      <c r="AO25" s="96"/>
    </row>
    <row r="26" spans="1:41" s="33" customFormat="1" ht="8.4499999999999993" customHeight="1">
      <c r="A26" s="96"/>
      <c r="B26" s="96"/>
      <c r="C26" s="90"/>
      <c r="D26" s="96"/>
      <c r="E26" s="96"/>
      <c r="F26" s="96"/>
      <c r="G26" s="96"/>
      <c r="H26" s="96"/>
      <c r="I26" s="96"/>
      <c r="J26" s="96"/>
      <c r="K26" s="96"/>
      <c r="L26" s="96"/>
      <c r="M26" s="96"/>
      <c r="N26" s="96"/>
      <c r="O26" s="96"/>
      <c r="P26" s="96"/>
      <c r="Q26" s="96"/>
      <c r="R26" s="96"/>
      <c r="S26" s="96"/>
      <c r="T26" s="96"/>
      <c r="U26" s="96"/>
      <c r="V26" s="96"/>
      <c r="W26" s="96"/>
      <c r="X26" s="96"/>
      <c r="Y26" s="96"/>
      <c r="Z26" s="96"/>
      <c r="AA26" s="96"/>
      <c r="AB26" s="96"/>
      <c r="AC26" s="96"/>
      <c r="AD26" s="96"/>
      <c r="AE26" s="96"/>
      <c r="AF26" s="96"/>
      <c r="AG26" s="96"/>
      <c r="AH26" s="96"/>
      <c r="AI26" s="96"/>
      <c r="AJ26" s="96"/>
      <c r="AK26" s="96"/>
      <c r="AL26" s="96"/>
      <c r="AM26" s="96"/>
      <c r="AN26" s="96"/>
      <c r="AO26" s="96"/>
    </row>
    <row r="27" spans="1:41" ht="18.75" customHeight="1">
      <c r="A27" s="244" t="s">
        <v>657</v>
      </c>
      <c r="B27" s="600" t="s">
        <v>556</v>
      </c>
      <c r="C27" s="600"/>
      <c r="D27" s="600"/>
      <c r="E27" s="600"/>
      <c r="F27" s="600"/>
      <c r="G27" s="600"/>
      <c r="H27" s="600"/>
      <c r="I27" s="600"/>
      <c r="J27" s="600"/>
      <c r="K27" s="600"/>
      <c r="L27" s="600"/>
      <c r="M27" s="600"/>
      <c r="N27" s="600"/>
      <c r="O27" s="600"/>
      <c r="P27" s="600"/>
      <c r="Q27" s="600"/>
      <c r="R27" s="600"/>
    </row>
    <row r="28" spans="1:41" ht="78" customHeight="1">
      <c r="A28" s="96"/>
      <c r="B28" s="83"/>
      <c r="C28" s="768" t="s">
        <v>798</v>
      </c>
      <c r="D28" s="768"/>
      <c r="E28" s="768"/>
      <c r="F28" s="768"/>
      <c r="G28" s="768"/>
      <c r="H28" s="768"/>
      <c r="I28" s="768"/>
      <c r="J28" s="768"/>
      <c r="K28" s="768"/>
      <c r="L28" s="768"/>
      <c r="M28" s="768"/>
      <c r="N28" s="768"/>
      <c r="O28" s="768"/>
      <c r="P28" s="768"/>
      <c r="Q28" s="768"/>
      <c r="R28" s="768"/>
    </row>
    <row r="29" spans="1:41" ht="66" customHeight="1">
      <c r="A29" s="93"/>
      <c r="B29" s="93"/>
      <c r="C29" s="767" t="s">
        <v>273</v>
      </c>
      <c r="D29" s="767"/>
      <c r="E29" s="767" t="s">
        <v>416</v>
      </c>
      <c r="F29" s="767"/>
      <c r="G29" s="767"/>
      <c r="H29" s="301" t="s">
        <v>418</v>
      </c>
      <c r="I29" s="301" t="s">
        <v>355</v>
      </c>
      <c r="J29" s="612" t="s">
        <v>414</v>
      </c>
      <c r="K29" s="612"/>
      <c r="L29" s="301" t="s">
        <v>415</v>
      </c>
      <c r="M29" s="301" t="s">
        <v>590</v>
      </c>
      <c r="N29" s="301" t="s">
        <v>122</v>
      </c>
      <c r="O29" s="301" t="s">
        <v>107</v>
      </c>
      <c r="P29" s="301" t="s">
        <v>108</v>
      </c>
      <c r="Q29" s="301" t="s">
        <v>417</v>
      </c>
      <c r="R29" s="301" t="s">
        <v>557</v>
      </c>
      <c r="T29" s="775"/>
      <c r="U29" s="776"/>
      <c r="V29" s="776"/>
      <c r="W29" s="776"/>
      <c r="X29" s="776"/>
      <c r="Y29" s="776"/>
      <c r="Z29" s="776"/>
      <c r="AA29" s="776"/>
      <c r="AB29" s="776"/>
      <c r="AC29" s="776"/>
      <c r="AD29" s="776"/>
      <c r="AE29" s="776"/>
    </row>
    <row r="30" spans="1:41" ht="26.45" customHeight="1">
      <c r="A30" s="93"/>
      <c r="B30" s="93"/>
      <c r="C30" s="611" t="s">
        <v>437</v>
      </c>
      <c r="D30" s="611"/>
      <c r="E30" s="611" t="s">
        <v>437</v>
      </c>
      <c r="F30" s="611"/>
      <c r="G30" s="611"/>
      <c r="H30" s="141">
        <v>0</v>
      </c>
      <c r="I30" s="141"/>
      <c r="J30" s="604">
        <v>0</v>
      </c>
      <c r="K30" s="604"/>
      <c r="L30" s="449">
        <f>H30*J30</f>
        <v>0</v>
      </c>
      <c r="M30" s="382">
        <v>0</v>
      </c>
      <c r="N30" s="382">
        <v>0</v>
      </c>
      <c r="O30" s="419">
        <f t="shared" ref="O30:O35" si="0">SUM(M30:N30)</f>
        <v>0</v>
      </c>
      <c r="P30" s="382"/>
      <c r="Q30" s="382"/>
      <c r="R30" s="382"/>
    </row>
    <row r="31" spans="1:41" ht="26.45" customHeight="1">
      <c r="A31" s="93"/>
      <c r="B31" s="93"/>
      <c r="C31" s="611" t="s">
        <v>437</v>
      </c>
      <c r="D31" s="611"/>
      <c r="E31" s="611" t="s">
        <v>437</v>
      </c>
      <c r="F31" s="611"/>
      <c r="G31" s="611"/>
      <c r="H31" s="141">
        <v>0</v>
      </c>
      <c r="I31" s="141"/>
      <c r="J31" s="604">
        <v>0</v>
      </c>
      <c r="K31" s="604"/>
      <c r="L31" s="449">
        <f t="shared" ref="L31:L37" si="1">H31*J31</f>
        <v>0</v>
      </c>
      <c r="M31" s="382">
        <v>0</v>
      </c>
      <c r="N31" s="382">
        <v>0</v>
      </c>
      <c r="O31" s="419">
        <f t="shared" si="0"/>
        <v>0</v>
      </c>
      <c r="P31" s="382"/>
      <c r="Q31" s="382"/>
      <c r="R31" s="382"/>
    </row>
    <row r="32" spans="1:41" ht="26.45" customHeight="1">
      <c r="A32" s="93"/>
      <c r="B32" s="93"/>
      <c r="C32" s="611" t="s">
        <v>437</v>
      </c>
      <c r="D32" s="611"/>
      <c r="E32" s="611" t="s">
        <v>437</v>
      </c>
      <c r="F32" s="611"/>
      <c r="G32" s="611"/>
      <c r="H32" s="141">
        <v>0</v>
      </c>
      <c r="I32" s="141"/>
      <c r="J32" s="604">
        <v>0</v>
      </c>
      <c r="K32" s="604"/>
      <c r="L32" s="449">
        <f t="shared" si="1"/>
        <v>0</v>
      </c>
      <c r="M32" s="382">
        <v>0</v>
      </c>
      <c r="N32" s="382">
        <v>0</v>
      </c>
      <c r="O32" s="419">
        <f t="shared" si="0"/>
        <v>0</v>
      </c>
      <c r="P32" s="382"/>
      <c r="Q32" s="382"/>
      <c r="R32" s="382"/>
    </row>
    <row r="33" spans="1:18" ht="26.45" customHeight="1">
      <c r="A33" s="93"/>
      <c r="B33" s="93"/>
      <c r="C33" s="611" t="s">
        <v>437</v>
      </c>
      <c r="D33" s="611"/>
      <c r="E33" s="611" t="s">
        <v>437</v>
      </c>
      <c r="F33" s="611"/>
      <c r="G33" s="611"/>
      <c r="H33" s="141">
        <v>0</v>
      </c>
      <c r="I33" s="141"/>
      <c r="J33" s="604">
        <v>0</v>
      </c>
      <c r="K33" s="604"/>
      <c r="L33" s="449">
        <f t="shared" si="1"/>
        <v>0</v>
      </c>
      <c r="M33" s="382">
        <v>0</v>
      </c>
      <c r="N33" s="382">
        <v>0</v>
      </c>
      <c r="O33" s="419">
        <f t="shared" si="0"/>
        <v>0</v>
      </c>
      <c r="P33" s="382"/>
      <c r="Q33" s="382"/>
      <c r="R33" s="382"/>
    </row>
    <row r="34" spans="1:18" ht="26.45" customHeight="1">
      <c r="A34" s="93"/>
      <c r="B34" s="93"/>
      <c r="C34" s="611" t="s">
        <v>437</v>
      </c>
      <c r="D34" s="611"/>
      <c r="E34" s="611" t="s">
        <v>437</v>
      </c>
      <c r="F34" s="611"/>
      <c r="G34" s="611"/>
      <c r="H34" s="141">
        <v>0</v>
      </c>
      <c r="I34" s="141"/>
      <c r="J34" s="604">
        <v>0</v>
      </c>
      <c r="K34" s="604"/>
      <c r="L34" s="449">
        <f t="shared" si="1"/>
        <v>0</v>
      </c>
      <c r="M34" s="382">
        <v>0</v>
      </c>
      <c r="N34" s="382">
        <v>0</v>
      </c>
      <c r="O34" s="419">
        <f t="shared" si="0"/>
        <v>0</v>
      </c>
      <c r="P34" s="382"/>
      <c r="Q34" s="382"/>
      <c r="R34" s="382"/>
    </row>
    <row r="35" spans="1:18" ht="26.45" customHeight="1">
      <c r="A35" s="93"/>
      <c r="B35" s="93"/>
      <c r="C35" s="611" t="s">
        <v>437</v>
      </c>
      <c r="D35" s="611"/>
      <c r="E35" s="611" t="s">
        <v>437</v>
      </c>
      <c r="F35" s="611"/>
      <c r="G35" s="611"/>
      <c r="H35" s="141">
        <v>0</v>
      </c>
      <c r="I35" s="141"/>
      <c r="J35" s="604">
        <v>0</v>
      </c>
      <c r="K35" s="604"/>
      <c r="L35" s="449">
        <f t="shared" si="1"/>
        <v>0</v>
      </c>
      <c r="M35" s="382">
        <v>0</v>
      </c>
      <c r="N35" s="382">
        <v>0</v>
      </c>
      <c r="O35" s="419">
        <f t="shared" si="0"/>
        <v>0</v>
      </c>
      <c r="P35" s="382"/>
      <c r="Q35" s="382"/>
      <c r="R35" s="382"/>
    </row>
    <row r="36" spans="1:18" ht="26.45" customHeight="1">
      <c r="A36" s="93"/>
      <c r="B36" s="93"/>
      <c r="C36" s="611" t="s">
        <v>437</v>
      </c>
      <c r="D36" s="611"/>
      <c r="E36" s="611" t="s">
        <v>437</v>
      </c>
      <c r="F36" s="611"/>
      <c r="G36" s="611"/>
      <c r="H36" s="141">
        <v>0</v>
      </c>
      <c r="I36" s="141"/>
      <c r="J36" s="604">
        <v>0</v>
      </c>
      <c r="K36" s="604"/>
      <c r="L36" s="449">
        <f t="shared" si="1"/>
        <v>0</v>
      </c>
      <c r="M36" s="382">
        <v>0</v>
      </c>
      <c r="N36" s="382">
        <v>0</v>
      </c>
      <c r="O36" s="419">
        <f>SUM(M36:N36)</f>
        <v>0</v>
      </c>
      <c r="P36" s="382"/>
      <c r="Q36" s="382"/>
      <c r="R36" s="382"/>
    </row>
    <row r="37" spans="1:18" ht="26.45" customHeight="1">
      <c r="A37" s="93"/>
      <c r="B37" s="93"/>
      <c r="C37" s="611" t="s">
        <v>437</v>
      </c>
      <c r="D37" s="611"/>
      <c r="E37" s="611" t="s">
        <v>437</v>
      </c>
      <c r="F37" s="611"/>
      <c r="G37" s="611"/>
      <c r="H37" s="141">
        <v>0</v>
      </c>
      <c r="I37" s="141"/>
      <c r="J37" s="604">
        <v>0</v>
      </c>
      <c r="K37" s="604"/>
      <c r="L37" s="449">
        <f t="shared" si="1"/>
        <v>0</v>
      </c>
      <c r="M37" s="382">
        <v>0</v>
      </c>
      <c r="N37" s="382">
        <v>0</v>
      </c>
      <c r="O37" s="419">
        <f>SUM(M37:N37)</f>
        <v>0</v>
      </c>
      <c r="P37" s="382"/>
      <c r="Q37" s="382"/>
      <c r="R37" s="382"/>
    </row>
    <row r="38" spans="1:18" ht="22.7" customHeight="1">
      <c r="A38" s="93"/>
      <c r="B38" s="93"/>
      <c r="C38" s="765" t="s">
        <v>797</v>
      </c>
      <c r="D38" s="766"/>
      <c r="E38" s="766"/>
      <c r="F38" s="766"/>
      <c r="G38" s="766"/>
      <c r="H38" s="436">
        <f>SUM(G30:H37)</f>
        <v>0</v>
      </c>
      <c r="I38" s="436">
        <f>SUM(I30:I37)</f>
        <v>0</v>
      </c>
      <c r="J38" s="772"/>
      <c r="K38" s="773"/>
      <c r="L38" s="773"/>
      <c r="M38" s="773"/>
      <c r="N38" s="773"/>
      <c r="O38" s="773"/>
      <c r="P38" s="773"/>
      <c r="Q38" s="773"/>
      <c r="R38" s="774"/>
    </row>
    <row r="39" spans="1:18">
      <c r="A39" s="89"/>
      <c r="B39" s="89"/>
      <c r="C39" s="98"/>
      <c r="D39" s="98"/>
      <c r="E39" s="53"/>
      <c r="F39" s="53"/>
      <c r="G39" s="53"/>
      <c r="H39" s="53"/>
      <c r="I39" s="53"/>
      <c r="J39" s="53"/>
      <c r="K39" s="53"/>
      <c r="L39" s="53"/>
      <c r="M39" s="53"/>
      <c r="N39" s="53"/>
      <c r="O39" s="90"/>
      <c r="P39" s="90"/>
      <c r="Q39" s="89"/>
      <c r="R39" s="89"/>
    </row>
    <row r="40" spans="1:18">
      <c r="A40" s="89"/>
      <c r="B40" s="89"/>
      <c r="C40" s="98"/>
      <c r="D40" s="98"/>
      <c r="E40" s="89"/>
      <c r="F40" s="89"/>
      <c r="G40" s="89"/>
      <c r="H40" s="53"/>
      <c r="I40" s="89"/>
      <c r="J40" s="89"/>
      <c r="K40" s="89"/>
      <c r="L40" s="89"/>
      <c r="M40" s="89"/>
      <c r="N40" s="89"/>
      <c r="O40" s="89"/>
      <c r="P40" s="89"/>
      <c r="Q40" s="89"/>
      <c r="R40" s="89"/>
    </row>
    <row r="41" spans="1:18">
      <c r="A41" s="89"/>
      <c r="B41" s="89"/>
      <c r="C41" s="98"/>
      <c r="D41" s="98"/>
      <c r="E41" s="89"/>
      <c r="F41" s="89"/>
      <c r="G41" s="89"/>
      <c r="H41" s="53"/>
      <c r="I41" s="89"/>
      <c r="J41" s="89"/>
      <c r="K41" s="89"/>
      <c r="L41" s="89"/>
      <c r="M41" s="89"/>
      <c r="N41" s="89"/>
      <c r="O41" s="89"/>
      <c r="P41" s="89"/>
      <c r="Q41" s="89"/>
      <c r="R41" s="89"/>
    </row>
    <row r="42" spans="1:18">
      <c r="A42" s="89"/>
      <c r="B42" s="89"/>
      <c r="C42" s="98"/>
      <c r="D42" s="98"/>
      <c r="E42" s="89"/>
      <c r="F42" s="89"/>
      <c r="G42" s="89"/>
      <c r="H42" s="53"/>
      <c r="I42" s="89"/>
      <c r="J42" s="89"/>
      <c r="K42" s="89"/>
      <c r="L42" s="89"/>
      <c r="M42" s="89"/>
      <c r="N42" s="89"/>
      <c r="O42" s="89"/>
      <c r="P42" s="89"/>
      <c r="Q42" s="89"/>
      <c r="R42" s="89"/>
    </row>
    <row r="43" spans="1:18">
      <c r="A43" s="89"/>
      <c r="B43" s="89"/>
      <c r="C43" s="98"/>
      <c r="D43" s="98"/>
      <c r="E43" s="89"/>
      <c r="F43" s="89"/>
      <c r="G43" s="89"/>
      <c r="H43" s="53"/>
      <c r="I43" s="89"/>
      <c r="J43" s="89"/>
      <c r="K43" s="89"/>
      <c r="L43" s="89"/>
      <c r="M43" s="89"/>
      <c r="N43" s="89"/>
      <c r="O43" s="89"/>
      <c r="P43" s="89"/>
      <c r="Q43" s="89"/>
      <c r="R43" s="89"/>
    </row>
    <row r="44" spans="1:18">
      <c r="A44" s="89"/>
      <c r="B44" s="89"/>
      <c r="C44" s="98"/>
      <c r="D44" s="98"/>
      <c r="E44" s="89"/>
      <c r="F44" s="89"/>
      <c r="G44" s="89"/>
      <c r="H44" s="53"/>
      <c r="I44" s="89"/>
      <c r="J44" s="89"/>
      <c r="K44" s="89"/>
      <c r="L44" s="89"/>
      <c r="M44" s="89"/>
      <c r="N44" s="89"/>
      <c r="O44" s="89"/>
      <c r="P44" s="89"/>
      <c r="Q44" s="89"/>
      <c r="R44" s="89"/>
    </row>
    <row r="45" spans="1:18">
      <c r="A45" s="89"/>
      <c r="B45" s="89"/>
      <c r="C45" s="98"/>
      <c r="D45" s="98"/>
      <c r="E45" s="89"/>
      <c r="F45" s="89"/>
      <c r="G45" s="89"/>
      <c r="H45" s="53"/>
      <c r="I45" s="89"/>
      <c r="J45" s="89"/>
      <c r="K45" s="89"/>
      <c r="L45" s="89"/>
      <c r="M45" s="89"/>
      <c r="N45" s="89"/>
      <c r="O45" s="89"/>
      <c r="P45" s="89"/>
      <c r="Q45" s="89"/>
      <c r="R45" s="89"/>
    </row>
    <row r="46" spans="1:18">
      <c r="A46" s="89"/>
      <c r="B46" s="89"/>
      <c r="C46" s="98"/>
      <c r="D46" s="98"/>
      <c r="E46" s="89"/>
      <c r="F46" s="89"/>
      <c r="G46" s="89"/>
      <c r="H46" s="53"/>
      <c r="I46" s="89"/>
      <c r="J46" s="89"/>
      <c r="K46" s="89"/>
      <c r="L46" s="89"/>
      <c r="M46" s="89"/>
      <c r="N46" s="89"/>
      <c r="O46" s="89"/>
      <c r="P46" s="89"/>
      <c r="Q46" s="89"/>
      <c r="R46" s="89"/>
    </row>
    <row r="47" spans="1:18">
      <c r="A47" s="89"/>
      <c r="B47" s="89"/>
      <c r="C47" s="98"/>
      <c r="D47" s="98"/>
      <c r="E47" s="89"/>
      <c r="F47" s="89"/>
      <c r="G47" s="89"/>
      <c r="H47" s="53"/>
      <c r="I47" s="89"/>
      <c r="J47" s="89"/>
      <c r="K47" s="89"/>
      <c r="L47" s="89"/>
      <c r="M47" s="89"/>
      <c r="N47" s="89"/>
      <c r="O47" s="89"/>
      <c r="P47" s="89"/>
      <c r="Q47" s="89"/>
      <c r="R47" s="89"/>
    </row>
    <row r="48" spans="1:18">
      <c r="A48" s="89"/>
      <c r="B48" s="89"/>
      <c r="C48" s="98"/>
      <c r="D48" s="98"/>
      <c r="E48" s="89"/>
      <c r="F48" s="89"/>
      <c r="G48" s="89"/>
      <c r="H48" s="53"/>
      <c r="I48" s="89"/>
      <c r="J48" s="89"/>
      <c r="K48" s="89"/>
      <c r="L48" s="89"/>
      <c r="M48" s="89"/>
      <c r="N48" s="89"/>
      <c r="O48" s="89"/>
      <c r="P48" s="89"/>
      <c r="Q48" s="89"/>
      <c r="R48" s="89"/>
    </row>
    <row r="49" spans="1:18">
      <c r="A49" s="89"/>
      <c r="B49" s="89"/>
      <c r="C49" s="98"/>
      <c r="D49" s="98"/>
      <c r="E49" s="89"/>
      <c r="F49" s="89"/>
      <c r="G49" s="89"/>
      <c r="H49" s="53"/>
      <c r="I49" s="293"/>
      <c r="J49" s="293"/>
      <c r="K49" s="293"/>
      <c r="L49" s="293"/>
      <c r="M49" s="293"/>
      <c r="N49" s="293"/>
      <c r="O49" s="89"/>
      <c r="P49" s="89"/>
      <c r="Q49" s="89"/>
      <c r="R49" s="89"/>
    </row>
    <row r="50" spans="1:18">
      <c r="A50" s="89"/>
      <c r="B50" s="89"/>
      <c r="C50" s="98"/>
      <c r="D50" s="98"/>
      <c r="E50" s="89"/>
      <c r="F50" s="89"/>
      <c r="G50" s="89"/>
      <c r="H50" s="53"/>
      <c r="I50" s="293"/>
      <c r="J50" s="293"/>
      <c r="K50" s="293"/>
      <c r="L50" s="293"/>
      <c r="M50" s="293"/>
      <c r="N50" s="293"/>
      <c r="O50" s="89"/>
      <c r="P50" s="89"/>
      <c r="Q50" s="89"/>
      <c r="R50" s="89"/>
    </row>
    <row r="51" spans="1:18">
      <c r="A51" s="89"/>
      <c r="B51" s="89"/>
      <c r="C51" s="98"/>
      <c r="D51" s="98"/>
      <c r="E51" s="89"/>
      <c r="F51" s="89"/>
      <c r="G51" s="89"/>
      <c r="H51" s="53"/>
      <c r="I51" s="293"/>
      <c r="J51" s="293"/>
      <c r="K51" s="293"/>
      <c r="L51" s="293"/>
      <c r="M51" s="293"/>
      <c r="N51" s="293"/>
      <c r="O51" s="89"/>
      <c r="P51" s="89"/>
      <c r="Q51" s="89"/>
      <c r="R51" s="89"/>
    </row>
    <row r="52" spans="1:18">
      <c r="A52" s="89"/>
      <c r="B52" s="89"/>
      <c r="C52" s="98"/>
      <c r="D52" s="98"/>
      <c r="E52" s="89"/>
      <c r="F52" s="89"/>
      <c r="G52" s="89"/>
      <c r="H52" s="53"/>
      <c r="I52" s="293"/>
      <c r="J52" s="293"/>
      <c r="K52" s="293"/>
      <c r="L52" s="293"/>
      <c r="M52" s="293" t="s">
        <v>437</v>
      </c>
      <c r="N52" s="293"/>
      <c r="O52" s="89"/>
      <c r="P52" s="89"/>
      <c r="Q52" s="89"/>
      <c r="R52" s="89"/>
    </row>
    <row r="53" spans="1:18">
      <c r="A53" s="89"/>
      <c r="B53" s="89"/>
      <c r="C53" s="98"/>
      <c r="D53" s="98"/>
      <c r="E53" s="89"/>
      <c r="F53" s="89"/>
      <c r="G53" s="89"/>
      <c r="H53" s="53"/>
      <c r="I53" s="293"/>
      <c r="J53" s="293"/>
      <c r="K53" s="293"/>
      <c r="L53" s="293"/>
      <c r="M53" s="293" t="s">
        <v>860</v>
      </c>
      <c r="N53" s="293"/>
      <c r="O53" s="89"/>
      <c r="P53" s="89"/>
      <c r="Q53" s="89"/>
      <c r="R53" s="89"/>
    </row>
    <row r="54" spans="1:18">
      <c r="A54" s="89"/>
      <c r="B54" s="89"/>
      <c r="C54" s="98"/>
      <c r="D54" s="98"/>
      <c r="E54" s="89"/>
      <c r="F54" s="89"/>
      <c r="G54" s="89"/>
      <c r="H54" s="53"/>
      <c r="I54" s="293"/>
      <c r="J54" s="293"/>
      <c r="K54" s="293"/>
      <c r="L54" s="293"/>
      <c r="M54" s="293" t="s">
        <v>861</v>
      </c>
      <c r="N54" s="293"/>
      <c r="O54" s="89"/>
      <c r="P54" s="89"/>
      <c r="Q54" s="89"/>
      <c r="R54" s="89"/>
    </row>
    <row r="55" spans="1:18">
      <c r="A55" s="89"/>
      <c r="B55" s="89"/>
      <c r="C55" s="98"/>
      <c r="D55" s="98"/>
      <c r="E55" s="89"/>
      <c r="F55" s="89"/>
      <c r="G55" s="89"/>
      <c r="H55" s="53"/>
      <c r="I55" s="293"/>
      <c r="J55" s="293"/>
      <c r="K55" s="293"/>
      <c r="L55" s="293"/>
      <c r="M55" s="293"/>
      <c r="N55" s="293"/>
      <c r="O55" s="89"/>
      <c r="P55" s="89"/>
      <c r="Q55" s="89"/>
      <c r="R55" s="89"/>
    </row>
    <row r="56" spans="1:18">
      <c r="A56" s="89"/>
      <c r="B56" s="89"/>
      <c r="C56" s="98"/>
      <c r="D56" s="98"/>
      <c r="E56" s="89"/>
      <c r="F56" s="89"/>
      <c r="G56" s="89"/>
      <c r="H56" s="53"/>
      <c r="I56" s="293"/>
      <c r="J56" s="293"/>
      <c r="K56" s="293"/>
      <c r="L56" s="293"/>
      <c r="M56" s="293"/>
      <c r="N56" s="293"/>
      <c r="O56" s="89"/>
      <c r="P56" s="89"/>
      <c r="Q56" s="89"/>
      <c r="R56" s="89"/>
    </row>
    <row r="57" spans="1:18">
      <c r="A57" s="89"/>
      <c r="B57" s="89"/>
      <c r="C57" s="98"/>
      <c r="D57" s="98"/>
      <c r="E57" s="89"/>
      <c r="F57" s="89"/>
      <c r="G57" s="89"/>
      <c r="H57" s="53"/>
      <c r="I57" s="89"/>
      <c r="J57" s="89"/>
      <c r="K57" s="89"/>
      <c r="L57" s="89"/>
      <c r="M57" s="89"/>
      <c r="N57" s="89"/>
      <c r="O57" s="89"/>
      <c r="P57" s="89"/>
      <c r="Q57" s="89"/>
      <c r="R57" s="89"/>
    </row>
    <row r="58" spans="1:18">
      <c r="A58" s="89"/>
      <c r="B58" s="89"/>
      <c r="C58" s="98"/>
      <c r="D58" s="98"/>
      <c r="E58" s="89"/>
      <c r="F58" s="89"/>
      <c r="G58" s="89"/>
      <c r="H58" s="53"/>
      <c r="I58" s="89"/>
      <c r="J58" s="89"/>
      <c r="K58" s="89"/>
      <c r="L58" s="89"/>
      <c r="M58" s="89"/>
      <c r="N58" s="89"/>
      <c r="O58" s="89"/>
      <c r="P58" s="89"/>
      <c r="Q58" s="89"/>
      <c r="R58" s="89"/>
    </row>
    <row r="59" spans="1:18">
      <c r="A59" s="89"/>
      <c r="B59" s="89"/>
      <c r="C59" s="98"/>
      <c r="D59" s="98"/>
      <c r="E59" s="89"/>
      <c r="F59" s="89"/>
      <c r="G59" s="89"/>
      <c r="H59" s="53"/>
      <c r="I59" s="89"/>
      <c r="J59" s="89"/>
      <c r="K59" s="89"/>
      <c r="L59" s="89"/>
      <c r="M59" s="89"/>
      <c r="N59" s="89"/>
      <c r="O59" s="89"/>
      <c r="P59" s="89"/>
      <c r="Q59" s="89"/>
      <c r="R59" s="89"/>
    </row>
    <row r="60" spans="1:18">
      <c r="A60" s="89"/>
      <c r="B60" s="89"/>
      <c r="C60" s="98"/>
      <c r="D60" s="98"/>
      <c r="E60" s="89"/>
      <c r="F60" s="89"/>
      <c r="G60" s="89"/>
      <c r="H60" s="53"/>
      <c r="I60" s="89"/>
      <c r="J60" s="89"/>
      <c r="K60" s="89"/>
      <c r="L60" s="89"/>
      <c r="M60" s="89"/>
      <c r="N60" s="89"/>
      <c r="O60" s="89"/>
      <c r="P60" s="89"/>
      <c r="Q60" s="89"/>
      <c r="R60" s="89"/>
    </row>
    <row r="61" spans="1:18">
      <c r="A61" s="89"/>
      <c r="B61" s="89"/>
      <c r="C61" s="98"/>
      <c r="D61" s="98"/>
      <c r="E61" s="89"/>
      <c r="F61" s="89"/>
      <c r="G61" s="89"/>
      <c r="H61" s="53"/>
      <c r="I61" s="89"/>
      <c r="J61" s="89"/>
      <c r="K61" s="89"/>
      <c r="L61" s="89"/>
      <c r="M61" s="89"/>
      <c r="N61" s="89"/>
      <c r="O61" s="89"/>
      <c r="P61" s="89"/>
      <c r="Q61" s="89"/>
      <c r="R61" s="89"/>
    </row>
    <row r="62" spans="1:18">
      <c r="A62" s="89"/>
      <c r="B62" s="89"/>
      <c r="C62" s="98"/>
      <c r="D62" s="98"/>
      <c r="E62" s="89"/>
      <c r="F62" s="89"/>
      <c r="G62" s="89"/>
      <c r="H62" s="53"/>
      <c r="I62" s="89"/>
      <c r="J62" s="89"/>
      <c r="K62" s="89"/>
      <c r="L62" s="89"/>
      <c r="M62" s="89"/>
      <c r="N62" s="89"/>
      <c r="O62" s="89"/>
      <c r="P62" s="89"/>
      <c r="Q62" s="89"/>
      <c r="R62" s="89"/>
    </row>
    <row r="63" spans="1:18">
      <c r="A63" s="89"/>
      <c r="B63" s="89"/>
      <c r="C63" s="98"/>
      <c r="D63" s="98"/>
      <c r="E63" s="89"/>
      <c r="F63" s="89"/>
      <c r="G63" s="89"/>
      <c r="H63" s="53"/>
      <c r="I63" s="89"/>
      <c r="J63" s="89"/>
      <c r="K63" s="89"/>
      <c r="L63" s="89"/>
      <c r="M63" s="89"/>
      <c r="N63" s="89"/>
      <c r="O63" s="89"/>
      <c r="P63" s="89"/>
      <c r="Q63" s="89"/>
      <c r="R63" s="89"/>
    </row>
    <row r="64" spans="1:18">
      <c r="A64" s="89"/>
      <c r="B64" s="89"/>
      <c r="C64" s="98"/>
      <c r="D64" s="98"/>
      <c r="E64" s="89"/>
      <c r="F64" s="89"/>
      <c r="G64" s="89"/>
      <c r="H64" s="53"/>
      <c r="I64" s="89"/>
      <c r="J64" s="89"/>
      <c r="K64" s="89"/>
      <c r="L64" s="89"/>
      <c r="M64" s="89"/>
      <c r="N64" s="89"/>
      <c r="O64" s="89"/>
      <c r="P64" s="89"/>
      <c r="Q64" s="89"/>
      <c r="R64" s="89"/>
    </row>
    <row r="65" spans="1:18">
      <c r="A65" s="89"/>
      <c r="B65" s="89"/>
      <c r="C65" s="98"/>
      <c r="D65" s="98"/>
      <c r="E65" s="89"/>
      <c r="F65" s="89"/>
      <c r="G65" s="89"/>
      <c r="H65" s="53"/>
      <c r="I65" s="89"/>
      <c r="J65" s="89"/>
      <c r="K65" s="89"/>
      <c r="L65" s="89"/>
      <c r="M65" s="89"/>
      <c r="N65" s="89"/>
      <c r="O65" s="89"/>
      <c r="P65" s="89"/>
      <c r="Q65" s="89"/>
      <c r="R65" s="89"/>
    </row>
    <row r="66" spans="1:18">
      <c r="A66" s="89"/>
      <c r="B66" s="89"/>
      <c r="C66" s="98"/>
      <c r="D66" s="98"/>
      <c r="E66" s="89"/>
      <c r="F66" s="89"/>
      <c r="G66" s="89"/>
      <c r="H66" s="53"/>
      <c r="I66" s="89"/>
      <c r="J66" s="89"/>
      <c r="K66" s="89"/>
      <c r="L66" s="89"/>
      <c r="M66" s="89"/>
      <c r="N66" s="89"/>
      <c r="O66" s="89"/>
      <c r="P66" s="89"/>
      <c r="Q66" s="89"/>
      <c r="R66" s="89"/>
    </row>
    <row r="67" spans="1:18">
      <c r="A67" s="89"/>
      <c r="B67" s="89"/>
      <c r="C67" s="98"/>
      <c r="D67" s="98"/>
      <c r="E67" s="89"/>
      <c r="F67" s="89"/>
      <c r="G67" s="89"/>
      <c r="H67" s="53"/>
      <c r="I67" s="89"/>
      <c r="J67" s="89"/>
      <c r="K67" s="89"/>
      <c r="L67" s="89"/>
      <c r="M67" s="89"/>
      <c r="N67" s="89"/>
      <c r="O67" s="89"/>
      <c r="P67" s="89"/>
      <c r="Q67" s="89"/>
      <c r="R67" s="89"/>
    </row>
    <row r="68" spans="1:18">
      <c r="A68" s="89"/>
      <c r="B68" s="89"/>
      <c r="C68" s="98"/>
      <c r="D68" s="98"/>
      <c r="E68" s="89"/>
      <c r="F68" s="89"/>
      <c r="G68" s="89"/>
      <c r="H68" s="53"/>
      <c r="I68" s="89"/>
      <c r="J68" s="89"/>
      <c r="K68" s="89"/>
      <c r="L68" s="89"/>
      <c r="M68" s="89"/>
      <c r="N68" s="89"/>
      <c r="O68" s="89"/>
      <c r="P68" s="89"/>
      <c r="Q68" s="89"/>
      <c r="R68" s="89"/>
    </row>
    <row r="69" spans="1:18">
      <c r="A69" s="89"/>
      <c r="B69" s="89"/>
      <c r="C69" s="98"/>
      <c r="D69" s="98"/>
      <c r="E69" s="89"/>
      <c r="F69" s="89"/>
      <c r="G69" s="89"/>
      <c r="H69" s="53"/>
      <c r="I69" s="89"/>
      <c r="J69" s="89"/>
      <c r="K69" s="89"/>
      <c r="L69" s="89"/>
      <c r="M69" s="89"/>
      <c r="N69" s="89"/>
      <c r="O69" s="89"/>
      <c r="P69" s="89"/>
      <c r="Q69" s="89"/>
      <c r="R69" s="89"/>
    </row>
    <row r="70" spans="1:18">
      <c r="A70" s="89"/>
      <c r="B70" s="89"/>
      <c r="C70" s="98"/>
      <c r="D70" s="98"/>
      <c r="E70" s="89"/>
      <c r="F70" s="89"/>
      <c r="G70" s="89"/>
      <c r="H70" s="53"/>
      <c r="I70" s="89"/>
      <c r="J70" s="89"/>
      <c r="K70" s="89"/>
      <c r="L70" s="89"/>
      <c r="M70" s="89"/>
      <c r="N70" s="89"/>
      <c r="O70" s="89"/>
      <c r="P70" s="89"/>
      <c r="Q70" s="89"/>
      <c r="R70" s="89"/>
    </row>
    <row r="71" spans="1:18">
      <c r="A71" s="89"/>
      <c r="B71" s="89"/>
      <c r="C71" s="98"/>
      <c r="D71" s="98"/>
      <c r="E71" s="89"/>
      <c r="F71" s="89"/>
      <c r="G71" s="89"/>
      <c r="H71" s="53"/>
      <c r="I71" s="89"/>
      <c r="J71" s="89"/>
      <c r="K71" s="89"/>
      <c r="L71" s="89"/>
      <c r="M71" s="89"/>
      <c r="N71" s="89"/>
      <c r="O71" s="89"/>
      <c r="P71" s="89"/>
      <c r="Q71" s="89"/>
      <c r="R71" s="89"/>
    </row>
    <row r="72" spans="1:18">
      <c r="A72" s="89"/>
      <c r="B72" s="89"/>
      <c r="C72" s="98"/>
      <c r="D72" s="98"/>
      <c r="E72" s="89"/>
      <c r="F72" s="89"/>
      <c r="G72" s="89"/>
      <c r="H72" s="53"/>
      <c r="I72" s="89"/>
      <c r="J72" s="89"/>
      <c r="K72" s="89"/>
      <c r="L72" s="89"/>
      <c r="M72" s="89"/>
      <c r="N72" s="89"/>
      <c r="O72" s="89"/>
      <c r="P72" s="89"/>
      <c r="Q72" s="89"/>
      <c r="R72" s="89"/>
    </row>
    <row r="73" spans="1:18">
      <c r="A73" s="89"/>
      <c r="B73" s="89"/>
      <c r="C73" s="98"/>
      <c r="D73" s="98"/>
      <c r="E73" s="89"/>
      <c r="F73" s="89"/>
      <c r="G73" s="89"/>
      <c r="H73" s="53"/>
      <c r="I73" s="89"/>
      <c r="J73" s="89"/>
      <c r="K73" s="89"/>
      <c r="L73" s="89"/>
      <c r="M73" s="89"/>
      <c r="N73" s="89"/>
      <c r="O73" s="89"/>
      <c r="P73" s="89"/>
      <c r="Q73" s="89"/>
      <c r="R73" s="89"/>
    </row>
    <row r="74" spans="1:18">
      <c r="A74" s="89"/>
      <c r="B74" s="89"/>
      <c r="C74" s="98"/>
      <c r="D74" s="98"/>
      <c r="E74" s="89"/>
      <c r="F74" s="89"/>
      <c r="G74" s="89"/>
      <c r="H74" s="53"/>
      <c r="I74" s="89"/>
      <c r="J74" s="89"/>
      <c r="K74" s="89"/>
      <c r="L74" s="89"/>
      <c r="M74" s="89"/>
      <c r="N74" s="89"/>
      <c r="O74" s="89"/>
      <c r="P74" s="89"/>
      <c r="Q74" s="89"/>
      <c r="R74" s="89"/>
    </row>
    <row r="75" spans="1:18">
      <c r="A75" s="89"/>
      <c r="B75" s="89"/>
      <c r="C75" s="98"/>
      <c r="D75" s="98"/>
      <c r="E75" s="89"/>
      <c r="F75" s="89"/>
      <c r="G75" s="89"/>
      <c r="H75" s="53"/>
      <c r="I75" s="89"/>
      <c r="J75" s="89"/>
      <c r="K75" s="89"/>
      <c r="L75" s="89"/>
      <c r="M75" s="89"/>
      <c r="N75" s="89"/>
      <c r="O75" s="89"/>
      <c r="P75" s="89"/>
      <c r="Q75" s="89"/>
      <c r="R75" s="89"/>
    </row>
    <row r="76" spans="1:18">
      <c r="A76" s="89"/>
      <c r="B76" s="89"/>
      <c r="C76" s="98"/>
      <c r="D76" s="98"/>
      <c r="E76" s="89"/>
      <c r="F76" s="89"/>
      <c r="G76" s="89"/>
      <c r="H76" s="53"/>
      <c r="I76" s="89"/>
      <c r="J76" s="89"/>
      <c r="K76" s="89"/>
      <c r="L76" s="89"/>
      <c r="M76" s="89"/>
      <c r="N76" s="89"/>
      <c r="O76" s="89"/>
      <c r="P76" s="89"/>
      <c r="Q76" s="89"/>
      <c r="R76" s="89"/>
    </row>
    <row r="77" spans="1:18">
      <c r="A77" s="89"/>
      <c r="B77" s="89"/>
      <c r="C77" s="98"/>
      <c r="D77" s="98"/>
      <c r="E77" s="89"/>
      <c r="F77" s="89"/>
      <c r="G77" s="89"/>
      <c r="H77" s="53"/>
      <c r="I77" s="89"/>
      <c r="J77" s="89"/>
      <c r="K77" s="89"/>
      <c r="L77" s="89"/>
      <c r="M77" s="89"/>
      <c r="N77" s="89"/>
      <c r="O77" s="89"/>
      <c r="P77" s="89"/>
      <c r="Q77" s="89"/>
      <c r="R77" s="89"/>
    </row>
    <row r="78" spans="1:18">
      <c r="A78" s="89"/>
      <c r="B78" s="89"/>
      <c r="C78" s="98"/>
      <c r="D78" s="98"/>
      <c r="E78" s="89"/>
      <c r="F78" s="89"/>
      <c r="G78" s="89"/>
      <c r="H78" s="53"/>
      <c r="I78" s="89"/>
      <c r="J78" s="89"/>
      <c r="K78" s="89"/>
      <c r="L78" s="89"/>
      <c r="M78" s="89"/>
      <c r="N78" s="89"/>
      <c r="O78" s="89"/>
      <c r="P78" s="89"/>
      <c r="Q78" s="89"/>
      <c r="R78" s="89"/>
    </row>
    <row r="79" spans="1:18">
      <c r="A79" s="89"/>
      <c r="B79" s="89"/>
      <c r="C79" s="98"/>
      <c r="D79" s="98"/>
      <c r="E79" s="89"/>
      <c r="F79" s="89"/>
      <c r="G79" s="89"/>
      <c r="H79" s="53"/>
      <c r="I79" s="89"/>
      <c r="J79" s="89"/>
      <c r="K79" s="89"/>
      <c r="L79" s="89"/>
      <c r="M79" s="89"/>
      <c r="N79" s="89"/>
      <c r="O79" s="89"/>
      <c r="P79" s="89"/>
      <c r="Q79" s="89"/>
      <c r="R79" s="89"/>
    </row>
    <row r="80" spans="1:18">
      <c r="A80" s="89"/>
      <c r="B80" s="89"/>
      <c r="C80" s="98"/>
      <c r="D80" s="98"/>
      <c r="E80" s="89"/>
      <c r="F80" s="89"/>
      <c r="G80" s="89"/>
      <c r="H80" s="53"/>
      <c r="I80" s="89"/>
      <c r="J80" s="89"/>
      <c r="K80" s="89"/>
      <c r="L80" s="89"/>
      <c r="M80" s="89"/>
      <c r="N80" s="89"/>
      <c r="O80" s="89"/>
      <c r="P80" s="89"/>
      <c r="Q80" s="89"/>
      <c r="R80" s="89"/>
    </row>
    <row r="81" spans="1:18">
      <c r="A81" s="89"/>
      <c r="B81" s="89"/>
      <c r="C81" s="98"/>
      <c r="D81" s="98"/>
      <c r="E81" s="89"/>
      <c r="F81" s="89"/>
      <c r="G81" s="89"/>
      <c r="H81" s="53"/>
      <c r="I81" s="89"/>
      <c r="J81" s="89"/>
      <c r="K81" s="89"/>
      <c r="L81" s="89"/>
      <c r="M81" s="89"/>
      <c r="N81" s="89"/>
      <c r="O81" s="89"/>
      <c r="P81" s="89"/>
      <c r="Q81" s="89"/>
      <c r="R81" s="89"/>
    </row>
    <row r="82" spans="1:18">
      <c r="A82" s="89"/>
      <c r="B82" s="89"/>
      <c r="C82" s="98"/>
      <c r="D82" s="98"/>
      <c r="E82" s="89"/>
      <c r="F82" s="89"/>
      <c r="G82" s="89"/>
      <c r="H82" s="53"/>
      <c r="I82" s="89"/>
      <c r="J82" s="89"/>
      <c r="K82" s="89"/>
      <c r="L82" s="89"/>
      <c r="M82" s="89"/>
      <c r="N82" s="89"/>
      <c r="O82" s="89"/>
      <c r="P82" s="89"/>
      <c r="Q82" s="89"/>
      <c r="R82" s="89"/>
    </row>
    <row r="83" spans="1:18">
      <c r="A83" s="89"/>
      <c r="B83" s="89"/>
      <c r="C83" s="98"/>
      <c r="D83" s="98"/>
      <c r="E83" s="89"/>
      <c r="F83" s="89"/>
      <c r="G83" s="89"/>
      <c r="H83" s="53"/>
      <c r="I83" s="89"/>
      <c r="J83" s="89"/>
      <c r="K83" s="89"/>
      <c r="L83" s="89"/>
      <c r="M83" s="89"/>
      <c r="N83" s="89"/>
      <c r="O83" s="89"/>
      <c r="P83" s="89"/>
      <c r="Q83" s="89"/>
      <c r="R83" s="89"/>
    </row>
    <row r="84" spans="1:18">
      <c r="A84" s="89"/>
      <c r="B84" s="89"/>
      <c r="C84" s="98"/>
      <c r="D84" s="98"/>
      <c r="E84" s="89"/>
      <c r="F84" s="89"/>
      <c r="G84" s="89"/>
      <c r="H84" s="53"/>
      <c r="I84" s="89"/>
      <c r="J84" s="89"/>
      <c r="K84" s="89"/>
      <c r="L84" s="89"/>
      <c r="M84" s="89"/>
      <c r="N84" s="89"/>
      <c r="O84" s="89"/>
      <c r="P84" s="89"/>
      <c r="Q84" s="89"/>
      <c r="R84" s="89"/>
    </row>
    <row r="85" spans="1:18">
      <c r="A85" s="89"/>
      <c r="B85" s="89"/>
      <c r="C85" s="98"/>
      <c r="D85" s="98"/>
      <c r="E85" s="89"/>
      <c r="F85" s="89"/>
      <c r="G85" s="89"/>
      <c r="H85" s="53"/>
      <c r="I85" s="89"/>
      <c r="J85" s="89"/>
      <c r="K85" s="89"/>
      <c r="L85" s="89"/>
      <c r="M85" s="89"/>
      <c r="N85" s="89"/>
      <c r="O85" s="89"/>
      <c r="P85" s="89"/>
      <c r="Q85" s="89"/>
      <c r="R85" s="89"/>
    </row>
    <row r="86" spans="1:18">
      <c r="A86" s="89"/>
      <c r="B86" s="89"/>
      <c r="C86" s="98"/>
      <c r="D86" s="98"/>
      <c r="E86" s="89"/>
      <c r="F86" s="89"/>
      <c r="G86" s="89"/>
      <c r="H86" s="53"/>
      <c r="I86" s="89"/>
      <c r="J86" s="89"/>
      <c r="K86" s="89"/>
      <c r="L86" s="89"/>
      <c r="M86" s="89"/>
      <c r="N86" s="89"/>
      <c r="O86" s="89"/>
      <c r="P86" s="89"/>
      <c r="Q86" s="89"/>
      <c r="R86" s="89"/>
    </row>
    <row r="87" spans="1:18">
      <c r="A87" s="89"/>
      <c r="B87" s="89"/>
      <c r="C87" s="98"/>
      <c r="D87" s="98"/>
      <c r="E87" s="89"/>
      <c r="F87" s="89"/>
      <c r="G87" s="89"/>
      <c r="H87" s="53"/>
      <c r="I87" s="89"/>
      <c r="J87" s="89"/>
      <c r="K87" s="89"/>
      <c r="L87" s="89"/>
      <c r="M87" s="89"/>
      <c r="N87" s="89"/>
      <c r="O87" s="89"/>
      <c r="P87" s="89"/>
      <c r="Q87" s="89"/>
      <c r="R87" s="89"/>
    </row>
    <row r="88" spans="1:18">
      <c r="A88" s="89"/>
      <c r="B88" s="89"/>
      <c r="C88" s="98"/>
      <c r="D88" s="98"/>
      <c r="E88" s="89"/>
      <c r="F88" s="89"/>
      <c r="G88" s="89"/>
      <c r="H88" s="53"/>
      <c r="I88" s="89"/>
      <c r="J88" s="89"/>
      <c r="K88" s="89"/>
      <c r="L88" s="89"/>
      <c r="M88" s="89"/>
      <c r="N88" s="89"/>
      <c r="O88" s="89"/>
      <c r="P88" s="89"/>
      <c r="Q88" s="89"/>
      <c r="R88" s="89"/>
    </row>
    <row r="89" spans="1:18">
      <c r="A89" s="89"/>
      <c r="B89" s="89"/>
      <c r="C89" s="98"/>
      <c r="D89" s="98"/>
      <c r="E89" s="89"/>
      <c r="F89" s="89"/>
      <c r="G89" s="89"/>
      <c r="H89" s="53"/>
      <c r="I89" s="89"/>
      <c r="J89" s="89"/>
      <c r="K89" s="89"/>
      <c r="L89" s="89"/>
      <c r="M89" s="89"/>
      <c r="N89" s="89"/>
      <c r="O89" s="89"/>
      <c r="P89" s="89"/>
      <c r="Q89" s="89"/>
      <c r="R89" s="89"/>
    </row>
    <row r="90" spans="1:18">
      <c r="A90" s="89"/>
      <c r="B90" s="89"/>
      <c r="C90" s="98"/>
      <c r="D90" s="98"/>
      <c r="E90" s="89"/>
      <c r="F90" s="89"/>
      <c r="G90" s="89"/>
      <c r="H90" s="53"/>
      <c r="I90" s="89"/>
      <c r="J90" s="89"/>
      <c r="K90" s="89"/>
      <c r="L90" s="89"/>
      <c r="M90" s="89"/>
      <c r="N90" s="89"/>
      <c r="O90" s="89"/>
      <c r="P90" s="89"/>
      <c r="Q90" s="89"/>
      <c r="R90" s="89"/>
    </row>
    <row r="91" spans="1:18">
      <c r="A91" s="89"/>
      <c r="B91" s="89"/>
      <c r="C91" s="98"/>
      <c r="D91" s="98"/>
      <c r="E91" s="89"/>
      <c r="F91" s="89"/>
      <c r="G91" s="89"/>
      <c r="H91" s="53"/>
      <c r="I91" s="89"/>
      <c r="J91" s="89"/>
      <c r="K91" s="89"/>
      <c r="L91" s="89"/>
      <c r="M91" s="89"/>
      <c r="N91" s="89"/>
      <c r="O91" s="89"/>
      <c r="P91" s="89"/>
      <c r="Q91" s="89"/>
      <c r="R91" s="89"/>
    </row>
    <row r="92" spans="1:18">
      <c r="A92" s="89"/>
      <c r="B92" s="89"/>
      <c r="C92" s="98"/>
      <c r="D92" s="98"/>
      <c r="E92" s="89"/>
      <c r="F92" s="89"/>
      <c r="G92" s="89"/>
      <c r="H92" s="53"/>
      <c r="I92" s="89"/>
      <c r="J92" s="89"/>
      <c r="K92" s="89"/>
      <c r="L92" s="89"/>
      <c r="M92" s="89"/>
      <c r="N92" s="89"/>
      <c r="O92" s="89"/>
      <c r="P92" s="89"/>
      <c r="Q92" s="89"/>
      <c r="R92" s="89"/>
    </row>
    <row r="93" spans="1:18">
      <c r="A93" s="89"/>
      <c r="B93" s="89"/>
      <c r="C93" s="98"/>
      <c r="D93" s="98"/>
      <c r="E93" s="89"/>
      <c r="F93" s="89"/>
      <c r="G93" s="89"/>
      <c r="H93" s="53"/>
      <c r="I93" s="89"/>
      <c r="J93" s="89"/>
      <c r="K93" s="89"/>
      <c r="L93" s="89"/>
      <c r="M93" s="89"/>
      <c r="N93" s="89"/>
      <c r="O93" s="89"/>
      <c r="P93" s="89"/>
      <c r="Q93" s="89"/>
      <c r="R93" s="89"/>
    </row>
    <row r="94" spans="1:18">
      <c r="A94" s="89"/>
      <c r="B94" s="89"/>
      <c r="C94" s="98"/>
      <c r="D94" s="98"/>
      <c r="E94" s="89"/>
      <c r="F94" s="89"/>
      <c r="G94" s="89"/>
      <c r="H94" s="53"/>
      <c r="I94" s="89"/>
      <c r="J94" s="89"/>
      <c r="K94" s="89"/>
      <c r="L94" s="89"/>
      <c r="M94" s="89"/>
      <c r="N94" s="89"/>
      <c r="O94" s="89"/>
      <c r="P94" s="89"/>
      <c r="Q94" s="89"/>
      <c r="R94" s="89"/>
    </row>
    <row r="95" spans="1:18">
      <c r="A95" s="89"/>
      <c r="B95" s="89"/>
      <c r="C95" s="98"/>
      <c r="D95" s="98"/>
      <c r="E95" s="89"/>
      <c r="F95" s="89"/>
      <c r="G95" s="89"/>
      <c r="H95" s="53"/>
      <c r="I95" s="89"/>
      <c r="J95" s="89"/>
      <c r="K95" s="89"/>
      <c r="L95" s="89"/>
      <c r="M95" s="89"/>
      <c r="N95" s="89"/>
      <c r="O95" s="89"/>
      <c r="P95" s="89"/>
      <c r="Q95" s="89"/>
      <c r="R95" s="89"/>
    </row>
    <row r="96" spans="1:18">
      <c r="A96" s="89"/>
      <c r="B96" s="89"/>
      <c r="C96" s="98"/>
      <c r="D96" s="98"/>
      <c r="E96" s="89"/>
      <c r="F96" s="89"/>
      <c r="G96" s="89"/>
      <c r="H96" s="53"/>
      <c r="I96" s="89"/>
      <c r="J96" s="89"/>
      <c r="K96" s="89"/>
      <c r="L96" s="89"/>
      <c r="M96" s="89"/>
      <c r="N96" s="89"/>
      <c r="O96" s="89"/>
      <c r="P96" s="89"/>
      <c r="Q96" s="89"/>
      <c r="R96" s="89"/>
    </row>
    <row r="97" spans="1:18">
      <c r="A97" s="89"/>
      <c r="B97" s="89"/>
      <c r="C97" s="98"/>
      <c r="D97" s="98"/>
      <c r="E97" s="89"/>
      <c r="F97" s="89"/>
      <c r="G97" s="89"/>
      <c r="H97" s="53"/>
      <c r="I97" s="89"/>
      <c r="J97" s="89"/>
      <c r="K97" s="89"/>
      <c r="L97" s="89"/>
      <c r="M97" s="89"/>
      <c r="N97" s="89"/>
      <c r="O97" s="89"/>
      <c r="P97" s="89"/>
      <c r="Q97" s="89"/>
      <c r="R97" s="89"/>
    </row>
    <row r="98" spans="1:18">
      <c r="A98" s="89"/>
      <c r="B98" s="89"/>
      <c r="C98" s="98"/>
      <c r="D98" s="98"/>
      <c r="E98" s="89"/>
      <c r="F98" s="89"/>
      <c r="G98" s="89"/>
      <c r="H98" s="53"/>
      <c r="I98" s="89"/>
      <c r="J98" s="89"/>
      <c r="K98" s="89"/>
      <c r="L98" s="89"/>
      <c r="M98" s="89"/>
      <c r="N98" s="89"/>
      <c r="O98" s="89"/>
      <c r="P98" s="89"/>
      <c r="Q98" s="89"/>
      <c r="R98" s="89"/>
    </row>
    <row r="99" spans="1:18">
      <c r="A99" s="89"/>
      <c r="B99" s="89"/>
      <c r="C99" s="98"/>
      <c r="D99" s="98"/>
      <c r="E99" s="89"/>
      <c r="F99" s="89"/>
      <c r="G99" s="89"/>
      <c r="H99" s="53"/>
      <c r="I99" s="89"/>
      <c r="J99" s="89"/>
      <c r="K99" s="89"/>
      <c r="L99" s="89"/>
      <c r="M99" s="89"/>
      <c r="N99" s="89"/>
      <c r="O99" s="89"/>
      <c r="P99" s="89"/>
      <c r="Q99" s="89"/>
      <c r="R99" s="89"/>
    </row>
    <row r="100" spans="1:18">
      <c r="A100" s="89"/>
      <c r="B100" s="89"/>
      <c r="C100" s="98"/>
      <c r="D100" s="98"/>
      <c r="E100" s="89"/>
      <c r="F100" s="89"/>
      <c r="G100" s="89"/>
      <c r="H100" s="53"/>
      <c r="I100" s="89"/>
      <c r="J100" s="89"/>
      <c r="K100" s="89"/>
      <c r="L100" s="89"/>
      <c r="M100" s="89"/>
      <c r="N100" s="89"/>
      <c r="O100" s="89"/>
      <c r="P100" s="89"/>
      <c r="Q100" s="89"/>
      <c r="R100" s="89"/>
    </row>
    <row r="101" spans="1:18">
      <c r="A101" s="89"/>
      <c r="B101" s="89"/>
      <c r="C101" s="98"/>
      <c r="D101" s="98"/>
      <c r="E101" s="89"/>
      <c r="F101" s="89"/>
      <c r="G101" s="89"/>
      <c r="H101" s="53"/>
      <c r="I101" s="89"/>
      <c r="J101" s="89"/>
      <c r="K101" s="89"/>
      <c r="L101" s="89"/>
      <c r="M101" s="89"/>
      <c r="N101" s="89"/>
      <c r="O101" s="89"/>
      <c r="P101" s="89"/>
      <c r="Q101" s="89"/>
      <c r="R101" s="89"/>
    </row>
    <row r="102" spans="1:18">
      <c r="A102" s="89"/>
      <c r="B102" s="89"/>
      <c r="C102" s="98"/>
      <c r="D102" s="98"/>
      <c r="E102" s="89"/>
      <c r="F102" s="89"/>
      <c r="G102" s="89"/>
      <c r="H102" s="53"/>
      <c r="I102" s="89"/>
      <c r="J102" s="89"/>
      <c r="K102" s="89"/>
      <c r="L102" s="89"/>
      <c r="M102" s="89"/>
      <c r="N102" s="89"/>
      <c r="O102" s="89"/>
      <c r="P102" s="89"/>
      <c r="Q102" s="89"/>
      <c r="R102" s="89"/>
    </row>
    <row r="103" spans="1:18">
      <c r="A103" s="89"/>
      <c r="B103" s="89"/>
      <c r="C103" s="98"/>
      <c r="D103" s="98"/>
      <c r="E103" s="89"/>
      <c r="F103" s="89"/>
      <c r="G103" s="89"/>
      <c r="H103" s="53"/>
      <c r="I103" s="89"/>
      <c r="J103" s="89"/>
      <c r="K103" s="89"/>
      <c r="L103" s="89"/>
      <c r="M103" s="89"/>
      <c r="N103" s="89"/>
      <c r="O103" s="89"/>
      <c r="P103" s="89"/>
      <c r="Q103" s="89"/>
      <c r="R103" s="89"/>
    </row>
    <row r="104" spans="1:18">
      <c r="A104" s="89"/>
      <c r="B104" s="89"/>
      <c r="C104" s="98"/>
      <c r="D104" s="98"/>
      <c r="E104" s="89"/>
      <c r="F104" s="89"/>
      <c r="G104" s="89"/>
      <c r="H104" s="53"/>
      <c r="I104" s="89"/>
      <c r="J104" s="89"/>
      <c r="K104" s="89"/>
      <c r="L104" s="89"/>
      <c r="M104" s="89"/>
      <c r="N104" s="89"/>
      <c r="O104" s="89"/>
      <c r="P104" s="89"/>
      <c r="Q104" s="89"/>
      <c r="R104" s="89"/>
    </row>
    <row r="105" spans="1:18">
      <c r="A105" s="89"/>
      <c r="B105" s="89"/>
      <c r="C105" s="98"/>
      <c r="D105" s="98"/>
      <c r="E105" s="89"/>
      <c r="F105" s="89"/>
      <c r="G105" s="89"/>
      <c r="H105" s="53"/>
      <c r="I105" s="89"/>
      <c r="J105" s="89"/>
      <c r="K105" s="89"/>
      <c r="L105" s="89"/>
      <c r="M105" s="89"/>
      <c r="N105" s="89"/>
      <c r="O105" s="89"/>
      <c r="P105" s="89"/>
      <c r="Q105" s="89"/>
      <c r="R105" s="89"/>
    </row>
    <row r="106" spans="1:18">
      <c r="A106" s="89"/>
      <c r="B106" s="89"/>
      <c r="C106" s="98"/>
      <c r="D106" s="98"/>
      <c r="E106" s="89"/>
      <c r="F106" s="89"/>
      <c r="G106" s="89"/>
      <c r="H106" s="53"/>
      <c r="I106" s="89"/>
      <c r="J106" s="89"/>
      <c r="K106" s="89"/>
      <c r="L106" s="89"/>
      <c r="M106" s="89"/>
      <c r="N106" s="89"/>
      <c r="O106" s="89"/>
      <c r="P106" s="89"/>
      <c r="Q106" s="89"/>
      <c r="R106" s="89"/>
    </row>
    <row r="107" spans="1:18">
      <c r="A107" s="89"/>
      <c r="B107" s="89"/>
      <c r="C107" s="98"/>
      <c r="D107" s="98"/>
      <c r="E107" s="89"/>
      <c r="F107" s="89"/>
      <c r="G107" s="89"/>
      <c r="H107" s="53"/>
      <c r="I107" s="89"/>
      <c r="J107" s="89"/>
      <c r="K107" s="89"/>
      <c r="L107" s="89"/>
      <c r="M107" s="89"/>
      <c r="N107" s="89"/>
      <c r="O107" s="89"/>
      <c r="P107" s="89"/>
      <c r="Q107" s="89"/>
      <c r="R107" s="89"/>
    </row>
    <row r="108" spans="1:18">
      <c r="A108" s="89"/>
      <c r="B108" s="89"/>
      <c r="C108" s="98"/>
      <c r="D108" s="98"/>
      <c r="E108" s="89"/>
      <c r="F108" s="89"/>
      <c r="G108" s="89"/>
      <c r="H108" s="53"/>
      <c r="I108" s="89"/>
      <c r="J108" s="89"/>
      <c r="K108" s="89"/>
      <c r="L108" s="89"/>
      <c r="M108" s="89"/>
      <c r="N108" s="89"/>
      <c r="O108" s="89"/>
      <c r="P108" s="89"/>
      <c r="Q108" s="89"/>
      <c r="R108" s="89"/>
    </row>
    <row r="109" spans="1:18">
      <c r="A109" s="89"/>
      <c r="B109" s="89"/>
      <c r="C109" s="98"/>
      <c r="D109" s="98"/>
      <c r="E109" s="89"/>
      <c r="F109" s="89"/>
      <c r="G109" s="89"/>
      <c r="H109" s="53"/>
      <c r="I109" s="89"/>
      <c r="J109" s="89"/>
      <c r="K109" s="89"/>
      <c r="L109" s="89"/>
      <c r="M109" s="89"/>
      <c r="N109" s="89"/>
      <c r="O109" s="89"/>
      <c r="P109" s="89"/>
      <c r="Q109" s="89"/>
      <c r="R109" s="89"/>
    </row>
    <row r="110" spans="1:18">
      <c r="A110" s="89"/>
      <c r="B110" s="89"/>
      <c r="C110" s="98"/>
      <c r="D110" s="98"/>
      <c r="E110" s="89"/>
      <c r="F110" s="89"/>
      <c r="G110" s="89"/>
      <c r="H110" s="53"/>
      <c r="I110" s="89"/>
      <c r="J110" s="89"/>
      <c r="K110" s="89"/>
      <c r="L110" s="89"/>
      <c r="M110" s="89"/>
      <c r="N110" s="89"/>
      <c r="O110" s="89"/>
      <c r="P110" s="89"/>
      <c r="Q110" s="89"/>
      <c r="R110" s="89"/>
    </row>
    <row r="111" spans="1:18">
      <c r="A111" s="89"/>
      <c r="B111" s="89"/>
      <c r="C111" s="98"/>
      <c r="D111" s="98"/>
      <c r="E111" s="89"/>
      <c r="F111" s="89"/>
      <c r="G111" s="89"/>
      <c r="H111" s="53"/>
      <c r="I111" s="89"/>
      <c r="J111" s="89"/>
      <c r="K111" s="89"/>
      <c r="L111" s="89"/>
      <c r="M111" s="89"/>
      <c r="N111" s="89"/>
      <c r="O111" s="89"/>
      <c r="P111" s="89"/>
      <c r="Q111" s="89"/>
      <c r="R111" s="89"/>
    </row>
    <row r="112" spans="1:18">
      <c r="A112" s="89"/>
      <c r="B112" s="89"/>
      <c r="C112" s="98"/>
      <c r="D112" s="98"/>
      <c r="E112" s="89"/>
      <c r="F112" s="89"/>
      <c r="G112" s="89"/>
      <c r="H112" s="53"/>
      <c r="I112" s="89"/>
      <c r="J112" s="89"/>
      <c r="K112" s="89"/>
      <c r="L112" s="89"/>
      <c r="M112" s="89"/>
      <c r="N112" s="89"/>
      <c r="O112" s="89"/>
      <c r="P112" s="89"/>
      <c r="Q112" s="89"/>
      <c r="R112" s="89"/>
    </row>
    <row r="113" spans="1:18">
      <c r="A113" s="89"/>
      <c r="B113" s="89"/>
      <c r="C113" s="98"/>
      <c r="D113" s="98"/>
      <c r="E113" s="89"/>
      <c r="F113" s="89"/>
      <c r="G113" s="89"/>
      <c r="H113" s="53"/>
      <c r="I113" s="89"/>
      <c r="J113" s="89"/>
      <c r="K113" s="89"/>
      <c r="L113" s="89"/>
      <c r="M113" s="89"/>
      <c r="N113" s="89"/>
      <c r="O113" s="89"/>
      <c r="P113" s="89"/>
      <c r="Q113" s="89"/>
      <c r="R113" s="89"/>
    </row>
    <row r="114" spans="1:18">
      <c r="A114" s="89"/>
      <c r="B114" s="89"/>
      <c r="C114" s="98"/>
      <c r="D114" s="98"/>
      <c r="E114" s="89"/>
      <c r="F114" s="89"/>
      <c r="G114" s="89"/>
      <c r="H114" s="53"/>
      <c r="I114" s="89"/>
      <c r="J114" s="89"/>
      <c r="K114" s="89"/>
      <c r="L114" s="89"/>
      <c r="M114" s="89"/>
      <c r="N114" s="89"/>
      <c r="O114" s="89"/>
      <c r="P114" s="89"/>
      <c r="Q114" s="89"/>
      <c r="R114" s="89"/>
    </row>
    <row r="115" spans="1:18">
      <c r="A115" s="89"/>
      <c r="B115" s="89"/>
      <c r="C115" s="98"/>
      <c r="D115" s="98"/>
      <c r="E115" s="89"/>
      <c r="F115" s="89"/>
      <c r="G115" s="89"/>
      <c r="H115" s="53"/>
      <c r="I115" s="89"/>
      <c r="J115" s="89"/>
      <c r="K115" s="89"/>
      <c r="L115" s="89"/>
      <c r="M115" s="89"/>
      <c r="N115" s="89"/>
      <c r="O115" s="89"/>
      <c r="P115" s="89"/>
      <c r="Q115" s="89"/>
      <c r="R115" s="89"/>
    </row>
    <row r="116" spans="1:18">
      <c r="A116" s="89"/>
      <c r="B116" s="89"/>
      <c r="C116" s="98"/>
      <c r="D116" s="98"/>
      <c r="E116" s="89"/>
      <c r="F116" s="89"/>
      <c r="G116" s="89"/>
      <c r="H116" s="53"/>
      <c r="I116" s="89"/>
      <c r="J116" s="89"/>
      <c r="K116" s="89"/>
      <c r="L116" s="89"/>
      <c r="M116" s="89"/>
      <c r="N116" s="89"/>
      <c r="O116" s="89"/>
      <c r="P116" s="89"/>
      <c r="Q116" s="89"/>
      <c r="R116" s="89"/>
    </row>
    <row r="117" spans="1:18">
      <c r="A117" s="89"/>
      <c r="B117" s="89"/>
      <c r="C117" s="98"/>
      <c r="D117" s="98"/>
      <c r="E117" s="89"/>
      <c r="F117" s="89"/>
      <c r="G117" s="89"/>
      <c r="H117" s="53"/>
      <c r="I117" s="89"/>
      <c r="J117" s="89"/>
      <c r="K117" s="89"/>
      <c r="L117" s="89"/>
      <c r="M117" s="89"/>
      <c r="N117" s="89"/>
      <c r="O117" s="89"/>
      <c r="P117" s="89"/>
      <c r="Q117" s="89"/>
      <c r="R117" s="89"/>
    </row>
    <row r="118" spans="1:18">
      <c r="A118" s="89"/>
      <c r="B118" s="89"/>
      <c r="C118" s="98"/>
      <c r="D118" s="98"/>
      <c r="E118" s="89"/>
      <c r="F118" s="89"/>
      <c r="G118" s="89"/>
      <c r="H118" s="53"/>
      <c r="I118" s="89"/>
      <c r="J118" s="89"/>
      <c r="K118" s="89"/>
      <c r="L118" s="89"/>
      <c r="M118" s="89"/>
      <c r="N118" s="89"/>
      <c r="O118" s="89"/>
      <c r="P118" s="89"/>
      <c r="Q118" s="89"/>
      <c r="R118" s="89"/>
    </row>
    <row r="119" spans="1:18">
      <c r="A119" s="89"/>
      <c r="B119" s="89"/>
      <c r="C119" s="98"/>
      <c r="D119" s="98"/>
      <c r="E119" s="89"/>
      <c r="F119" s="89"/>
      <c r="G119" s="89"/>
      <c r="H119" s="53"/>
      <c r="I119" s="89"/>
      <c r="J119" s="89"/>
      <c r="K119" s="89"/>
      <c r="L119" s="89"/>
      <c r="M119" s="89"/>
      <c r="N119" s="89"/>
      <c r="O119" s="89"/>
      <c r="P119" s="89"/>
      <c r="Q119" s="89"/>
      <c r="R119" s="89"/>
    </row>
    <row r="120" spans="1:18">
      <c r="A120" s="89"/>
      <c r="B120" s="89"/>
      <c r="C120" s="98"/>
      <c r="D120" s="98"/>
      <c r="E120" s="89"/>
      <c r="F120" s="89"/>
      <c r="G120" s="89"/>
      <c r="H120" s="53"/>
      <c r="I120" s="89"/>
      <c r="J120" s="89"/>
      <c r="K120" s="89"/>
      <c r="L120" s="89"/>
      <c r="M120" s="89"/>
      <c r="N120" s="89"/>
      <c r="O120" s="89"/>
      <c r="P120" s="89"/>
      <c r="Q120" s="89"/>
      <c r="R120" s="89"/>
    </row>
    <row r="121" spans="1:18">
      <c r="A121" s="89"/>
      <c r="B121" s="89"/>
      <c r="C121" s="98"/>
      <c r="D121" s="98"/>
      <c r="E121" s="89"/>
      <c r="F121" s="89"/>
      <c r="G121" s="89"/>
      <c r="H121" s="53"/>
      <c r="I121" s="89"/>
      <c r="J121" s="89"/>
      <c r="K121" s="89"/>
      <c r="L121" s="89"/>
      <c r="M121" s="89"/>
      <c r="N121" s="89"/>
      <c r="O121" s="89"/>
      <c r="P121" s="89"/>
      <c r="Q121" s="89"/>
      <c r="R121" s="89"/>
    </row>
    <row r="122" spans="1:18">
      <c r="A122" s="89"/>
      <c r="B122" s="89"/>
      <c r="C122" s="98"/>
      <c r="D122" s="98"/>
      <c r="E122" s="89"/>
      <c r="F122" s="89"/>
      <c r="G122" s="89"/>
      <c r="H122" s="53"/>
      <c r="I122" s="89"/>
      <c r="J122" s="89"/>
      <c r="K122" s="89"/>
      <c r="L122" s="89"/>
      <c r="M122" s="89"/>
      <c r="N122" s="89"/>
      <c r="O122" s="89"/>
      <c r="P122" s="89"/>
      <c r="Q122" s="89"/>
      <c r="R122" s="89"/>
    </row>
    <row r="123" spans="1:18">
      <c r="A123" s="89"/>
      <c r="B123" s="89"/>
      <c r="C123" s="98"/>
      <c r="D123" s="98"/>
      <c r="E123" s="89"/>
      <c r="F123" s="89"/>
      <c r="G123" s="89"/>
      <c r="H123" s="53"/>
      <c r="I123" s="89"/>
      <c r="J123" s="89"/>
      <c r="K123" s="89"/>
      <c r="L123" s="89"/>
      <c r="M123" s="89"/>
      <c r="N123" s="89"/>
      <c r="O123" s="89"/>
      <c r="P123" s="89"/>
      <c r="Q123" s="89"/>
      <c r="R123" s="89"/>
    </row>
    <row r="124" spans="1:18">
      <c r="A124" s="89"/>
      <c r="B124" s="89"/>
      <c r="C124" s="98"/>
      <c r="D124" s="98"/>
      <c r="E124" s="89"/>
      <c r="F124" s="89"/>
      <c r="G124" s="89"/>
      <c r="H124" s="53"/>
      <c r="I124" s="89"/>
      <c r="J124" s="89"/>
      <c r="K124" s="89"/>
      <c r="L124" s="89"/>
      <c r="M124" s="89"/>
      <c r="N124" s="89"/>
      <c r="O124" s="89"/>
      <c r="P124" s="89"/>
      <c r="Q124" s="89"/>
      <c r="R124" s="89"/>
    </row>
    <row r="125" spans="1:18">
      <c r="A125" s="89"/>
      <c r="B125" s="89"/>
      <c r="C125" s="98"/>
      <c r="D125" s="98"/>
      <c r="E125" s="89"/>
      <c r="F125" s="89"/>
      <c r="G125" s="89"/>
      <c r="H125" s="53"/>
      <c r="I125" s="89"/>
      <c r="J125" s="89"/>
      <c r="K125" s="89"/>
      <c r="L125" s="89"/>
      <c r="M125" s="89"/>
      <c r="N125" s="89"/>
      <c r="O125" s="89"/>
      <c r="P125" s="89"/>
      <c r="Q125" s="89"/>
      <c r="R125" s="89"/>
    </row>
    <row r="126" spans="1:18">
      <c r="A126" s="89"/>
      <c r="B126" s="89"/>
      <c r="C126" s="98"/>
      <c r="D126" s="98"/>
      <c r="E126" s="89"/>
      <c r="F126" s="89"/>
      <c r="G126" s="89"/>
      <c r="H126" s="53"/>
      <c r="I126" s="89"/>
      <c r="J126" s="89"/>
      <c r="K126" s="89"/>
      <c r="L126" s="89"/>
      <c r="M126" s="89"/>
      <c r="N126" s="89"/>
      <c r="O126" s="89"/>
      <c r="P126" s="89"/>
      <c r="Q126" s="89"/>
      <c r="R126" s="89"/>
    </row>
    <row r="127" spans="1:18">
      <c r="A127" s="89"/>
      <c r="B127" s="89"/>
      <c r="C127" s="98"/>
      <c r="D127" s="98"/>
      <c r="E127" s="89"/>
      <c r="F127" s="89"/>
      <c r="G127" s="89"/>
      <c r="H127" s="53"/>
      <c r="I127" s="89"/>
      <c r="J127" s="89"/>
      <c r="K127" s="89"/>
      <c r="L127" s="89"/>
      <c r="M127" s="89"/>
      <c r="N127" s="89"/>
      <c r="O127" s="89"/>
      <c r="P127" s="89"/>
      <c r="Q127" s="89"/>
      <c r="R127" s="89"/>
    </row>
    <row r="128" spans="1:18">
      <c r="A128" s="89"/>
      <c r="B128" s="89"/>
      <c r="C128" s="98"/>
      <c r="D128" s="98"/>
      <c r="E128" s="89"/>
      <c r="F128" s="89"/>
      <c r="G128" s="89"/>
      <c r="H128" s="53"/>
      <c r="I128" s="89"/>
      <c r="J128" s="89"/>
      <c r="K128" s="89"/>
      <c r="L128" s="89"/>
      <c r="M128" s="89"/>
      <c r="N128" s="89"/>
      <c r="O128" s="89"/>
      <c r="P128" s="89"/>
      <c r="Q128" s="89"/>
      <c r="R128" s="89"/>
    </row>
    <row r="129" spans="1:18">
      <c r="A129" s="89"/>
      <c r="B129" s="89"/>
      <c r="C129" s="98"/>
      <c r="D129" s="98"/>
      <c r="E129" s="89"/>
      <c r="F129" s="89"/>
      <c r="G129" s="89"/>
      <c r="H129" s="53"/>
      <c r="I129" s="89"/>
      <c r="J129" s="89"/>
      <c r="K129" s="89"/>
      <c r="L129" s="89"/>
      <c r="M129" s="89"/>
      <c r="N129" s="89"/>
      <c r="O129" s="89"/>
      <c r="P129" s="89"/>
      <c r="Q129" s="89"/>
      <c r="R129" s="89"/>
    </row>
    <row r="130" spans="1:18">
      <c r="A130" s="89"/>
      <c r="B130" s="89"/>
      <c r="C130" s="98"/>
      <c r="D130" s="98"/>
      <c r="E130" s="89"/>
      <c r="F130" s="89"/>
      <c r="G130" s="89"/>
      <c r="H130" s="53"/>
      <c r="I130" s="89"/>
      <c r="J130" s="89"/>
      <c r="K130" s="89"/>
      <c r="L130" s="89"/>
      <c r="M130" s="89"/>
      <c r="N130" s="89"/>
      <c r="O130" s="89"/>
      <c r="P130" s="89"/>
      <c r="Q130" s="89"/>
      <c r="R130" s="89"/>
    </row>
    <row r="131" spans="1:18">
      <c r="A131" s="89"/>
      <c r="B131" s="89"/>
      <c r="C131" s="98"/>
      <c r="D131" s="98"/>
      <c r="E131" s="89"/>
      <c r="F131" s="89"/>
      <c r="G131" s="89"/>
      <c r="H131" s="53"/>
      <c r="I131" s="89"/>
      <c r="J131" s="89"/>
      <c r="K131" s="89"/>
      <c r="L131" s="89"/>
      <c r="M131" s="89"/>
      <c r="N131" s="89"/>
      <c r="O131" s="89"/>
      <c r="P131" s="89"/>
      <c r="Q131" s="89"/>
      <c r="R131" s="89"/>
    </row>
    <row r="132" spans="1:18">
      <c r="A132" s="89"/>
      <c r="B132" s="89"/>
      <c r="C132" s="98"/>
      <c r="D132" s="98"/>
      <c r="E132" s="89"/>
      <c r="F132" s="89"/>
      <c r="G132" s="89"/>
      <c r="H132" s="53"/>
      <c r="I132" s="89"/>
      <c r="J132" s="89"/>
      <c r="K132" s="89"/>
      <c r="L132" s="89"/>
      <c r="M132" s="89"/>
      <c r="N132" s="89"/>
      <c r="O132" s="89"/>
      <c r="P132" s="89"/>
      <c r="Q132" s="89"/>
      <c r="R132" s="89"/>
    </row>
    <row r="133" spans="1:18">
      <c r="A133" s="89"/>
      <c r="B133" s="89"/>
      <c r="C133" s="98"/>
      <c r="D133" s="98"/>
      <c r="E133" s="89"/>
      <c r="F133" s="89"/>
      <c r="G133" s="89"/>
      <c r="H133" s="53"/>
      <c r="I133" s="89"/>
      <c r="J133" s="89"/>
      <c r="K133" s="89"/>
      <c r="L133" s="89"/>
      <c r="M133" s="89"/>
      <c r="N133" s="89"/>
      <c r="O133" s="89"/>
      <c r="P133" s="89"/>
      <c r="Q133" s="89"/>
      <c r="R133" s="89"/>
    </row>
    <row r="134" spans="1:18">
      <c r="A134" s="89"/>
      <c r="B134" s="89"/>
      <c r="C134" s="98"/>
      <c r="D134" s="98"/>
      <c r="E134" s="89"/>
      <c r="F134" s="89"/>
      <c r="G134" s="89"/>
      <c r="H134" s="53"/>
      <c r="I134" s="89"/>
      <c r="J134" s="89"/>
      <c r="K134" s="89"/>
      <c r="L134" s="89"/>
      <c r="M134" s="89"/>
      <c r="N134" s="89"/>
      <c r="O134" s="89"/>
      <c r="P134" s="89"/>
      <c r="Q134" s="89"/>
      <c r="R134" s="89"/>
    </row>
    <row r="135" spans="1:18">
      <c r="A135" s="89"/>
      <c r="B135" s="89"/>
      <c r="C135" s="98"/>
      <c r="D135" s="98"/>
      <c r="E135" s="89"/>
      <c r="F135" s="89"/>
      <c r="G135" s="89"/>
      <c r="H135" s="53"/>
      <c r="I135" s="89"/>
      <c r="J135" s="89"/>
      <c r="K135" s="89"/>
      <c r="L135" s="89"/>
      <c r="M135" s="89"/>
      <c r="N135" s="89"/>
      <c r="O135" s="89"/>
      <c r="P135" s="89"/>
      <c r="Q135" s="89"/>
      <c r="R135" s="89"/>
    </row>
    <row r="136" spans="1:18">
      <c r="A136" s="89"/>
      <c r="B136" s="89"/>
      <c r="C136" s="98"/>
      <c r="D136" s="98"/>
      <c r="E136" s="89"/>
      <c r="F136" s="89"/>
      <c r="G136" s="89"/>
      <c r="H136" s="53"/>
      <c r="I136" s="89"/>
      <c r="J136" s="89"/>
      <c r="K136" s="89"/>
      <c r="L136" s="89"/>
      <c r="M136" s="89"/>
      <c r="N136" s="89"/>
      <c r="O136" s="89"/>
      <c r="P136" s="89"/>
      <c r="Q136" s="89"/>
      <c r="R136" s="89"/>
    </row>
    <row r="137" spans="1:18">
      <c r="A137" s="89"/>
      <c r="B137" s="89"/>
      <c r="C137" s="98"/>
      <c r="D137" s="98"/>
      <c r="E137" s="89"/>
      <c r="F137" s="89"/>
      <c r="G137" s="89"/>
      <c r="H137" s="53"/>
      <c r="I137" s="89"/>
      <c r="J137" s="89"/>
      <c r="K137" s="89"/>
      <c r="L137" s="89"/>
      <c r="M137" s="89"/>
      <c r="N137" s="89"/>
      <c r="O137" s="89"/>
      <c r="P137" s="89"/>
      <c r="Q137" s="89"/>
      <c r="R137" s="89"/>
    </row>
    <row r="138" spans="1:18">
      <c r="A138" s="89"/>
      <c r="B138" s="89"/>
      <c r="C138" s="98"/>
      <c r="D138" s="98"/>
      <c r="E138" s="89"/>
      <c r="F138" s="89"/>
      <c r="G138" s="89"/>
      <c r="H138" s="53"/>
      <c r="I138" s="89"/>
      <c r="J138" s="89"/>
      <c r="K138" s="89"/>
      <c r="L138" s="89"/>
      <c r="M138" s="89"/>
      <c r="N138" s="89"/>
      <c r="O138" s="89"/>
      <c r="P138" s="89"/>
      <c r="Q138" s="89"/>
      <c r="R138" s="89"/>
    </row>
    <row r="139" spans="1:18">
      <c r="A139" s="89"/>
      <c r="B139" s="89"/>
      <c r="C139" s="98"/>
      <c r="D139" s="98"/>
      <c r="E139" s="89"/>
      <c r="F139" s="89"/>
      <c r="G139" s="89"/>
      <c r="H139" s="53"/>
      <c r="I139" s="89"/>
      <c r="J139" s="89"/>
      <c r="K139" s="89"/>
      <c r="L139" s="89"/>
      <c r="M139" s="89"/>
      <c r="N139" s="89"/>
      <c r="O139" s="89"/>
      <c r="P139" s="89"/>
      <c r="Q139" s="89"/>
      <c r="R139" s="89"/>
    </row>
    <row r="140" spans="1:18">
      <c r="A140" s="89"/>
      <c r="B140" s="89"/>
      <c r="C140" s="98"/>
      <c r="D140" s="98"/>
      <c r="E140" s="89"/>
      <c r="F140" s="89"/>
      <c r="G140" s="89"/>
      <c r="H140" s="53"/>
      <c r="I140" s="89"/>
      <c r="J140" s="89"/>
      <c r="K140" s="89"/>
      <c r="L140" s="89"/>
      <c r="M140" s="89"/>
      <c r="N140" s="89"/>
      <c r="O140" s="89"/>
      <c r="P140" s="89"/>
      <c r="Q140" s="89"/>
      <c r="R140" s="89"/>
    </row>
    <row r="141" spans="1:18">
      <c r="A141" s="89"/>
      <c r="B141" s="89"/>
      <c r="C141" s="98"/>
      <c r="D141" s="98"/>
      <c r="E141" s="89"/>
      <c r="F141" s="89"/>
      <c r="G141" s="89"/>
      <c r="H141" s="53"/>
      <c r="I141" s="89"/>
      <c r="J141" s="89"/>
      <c r="K141" s="89"/>
      <c r="L141" s="89"/>
      <c r="M141" s="89"/>
      <c r="N141" s="89"/>
      <c r="O141" s="89"/>
      <c r="P141" s="89"/>
      <c r="Q141" s="89"/>
      <c r="R141" s="89"/>
    </row>
    <row r="142" spans="1:18">
      <c r="A142" s="89"/>
      <c r="B142" s="89"/>
      <c r="C142" s="98"/>
      <c r="D142" s="98"/>
      <c r="E142" s="89"/>
      <c r="F142" s="89"/>
      <c r="G142" s="89"/>
      <c r="H142" s="53"/>
      <c r="I142" s="89"/>
      <c r="J142" s="89"/>
      <c r="K142" s="89"/>
      <c r="L142" s="89"/>
      <c r="M142" s="89"/>
      <c r="N142" s="89"/>
      <c r="O142" s="89"/>
      <c r="P142" s="89"/>
      <c r="Q142" s="89"/>
      <c r="R142" s="89"/>
    </row>
    <row r="143" spans="1:18">
      <c r="A143" s="89"/>
      <c r="B143" s="89"/>
      <c r="C143" s="98"/>
      <c r="D143" s="98"/>
      <c r="E143" s="89"/>
      <c r="F143" s="89"/>
      <c r="G143" s="89"/>
      <c r="H143" s="53"/>
      <c r="I143" s="89"/>
      <c r="J143" s="89"/>
      <c r="K143" s="89"/>
      <c r="L143" s="89"/>
      <c r="M143" s="89"/>
      <c r="N143" s="89"/>
      <c r="O143" s="89"/>
      <c r="P143" s="89"/>
      <c r="Q143" s="89"/>
      <c r="R143" s="89"/>
    </row>
    <row r="144" spans="1:18">
      <c r="A144" s="89"/>
      <c r="B144" s="89"/>
      <c r="C144" s="98"/>
      <c r="D144" s="98"/>
      <c r="E144" s="89"/>
      <c r="F144" s="89"/>
      <c r="G144" s="89"/>
      <c r="H144" s="53"/>
      <c r="I144" s="89"/>
      <c r="J144" s="89"/>
      <c r="K144" s="89"/>
      <c r="L144" s="89"/>
      <c r="M144" s="89"/>
      <c r="N144" s="89"/>
      <c r="O144" s="89"/>
      <c r="P144" s="89"/>
      <c r="Q144" s="89"/>
      <c r="R144" s="89"/>
    </row>
    <row r="145" spans="1:18">
      <c r="A145" s="89"/>
      <c r="B145" s="89"/>
      <c r="C145" s="98"/>
      <c r="D145" s="98"/>
      <c r="E145" s="89"/>
      <c r="F145" s="89"/>
      <c r="G145" s="89"/>
      <c r="H145" s="53"/>
      <c r="I145" s="89"/>
      <c r="J145" s="89"/>
      <c r="K145" s="89"/>
      <c r="L145" s="89"/>
      <c r="M145" s="89"/>
      <c r="N145" s="89"/>
      <c r="O145" s="89"/>
      <c r="P145" s="89"/>
      <c r="Q145" s="89"/>
      <c r="R145" s="89"/>
    </row>
    <row r="146" spans="1:18">
      <c r="A146" s="89"/>
      <c r="B146" s="89"/>
      <c r="C146" s="98"/>
      <c r="D146" s="98"/>
      <c r="E146" s="89"/>
      <c r="F146" s="89"/>
      <c r="G146" s="89"/>
      <c r="H146" s="53"/>
      <c r="I146" s="89"/>
      <c r="J146" s="89"/>
      <c r="K146" s="89"/>
      <c r="L146" s="89"/>
      <c r="M146" s="89"/>
      <c r="N146" s="89"/>
      <c r="O146" s="89"/>
      <c r="P146" s="89"/>
      <c r="Q146" s="89"/>
      <c r="R146" s="89"/>
    </row>
    <row r="147" spans="1:18">
      <c r="A147" s="89"/>
      <c r="B147" s="89"/>
      <c r="C147" s="98"/>
      <c r="D147" s="98"/>
      <c r="E147" s="89"/>
      <c r="F147" s="89"/>
      <c r="G147" s="89"/>
      <c r="H147" s="53"/>
      <c r="I147" s="89"/>
      <c r="J147" s="89"/>
      <c r="K147" s="89"/>
      <c r="L147" s="89"/>
      <c r="M147" s="89"/>
      <c r="N147" s="89"/>
      <c r="O147" s="89"/>
      <c r="P147" s="89"/>
      <c r="Q147" s="89"/>
      <c r="R147" s="89"/>
    </row>
    <row r="148" spans="1:18">
      <c r="A148" s="89"/>
      <c r="B148" s="89"/>
      <c r="C148" s="98"/>
      <c r="D148" s="98"/>
      <c r="E148" s="89"/>
      <c r="F148" s="89"/>
      <c r="G148" s="89"/>
      <c r="H148" s="53"/>
      <c r="I148" s="89"/>
      <c r="J148" s="89"/>
      <c r="K148" s="89"/>
      <c r="L148" s="89"/>
      <c r="M148" s="89"/>
      <c r="N148" s="89"/>
      <c r="O148" s="89"/>
      <c r="P148" s="89"/>
      <c r="Q148" s="89"/>
      <c r="R148" s="89"/>
    </row>
    <row r="149" spans="1:18">
      <c r="A149" s="89"/>
      <c r="B149" s="89"/>
      <c r="C149" s="98"/>
      <c r="D149" s="98"/>
      <c r="E149" s="89"/>
      <c r="F149" s="89"/>
      <c r="G149" s="89"/>
      <c r="H149" s="53"/>
      <c r="I149" s="89"/>
      <c r="J149" s="89"/>
      <c r="K149" s="89"/>
      <c r="L149" s="89"/>
      <c r="M149" s="89"/>
      <c r="N149" s="89"/>
      <c r="O149" s="89"/>
      <c r="P149" s="89"/>
      <c r="Q149" s="89"/>
      <c r="R149" s="89"/>
    </row>
    <row r="150" spans="1:18">
      <c r="A150" s="89"/>
      <c r="B150" s="89"/>
      <c r="C150" s="98"/>
      <c r="D150" s="98"/>
      <c r="E150" s="89"/>
      <c r="F150" s="89"/>
      <c r="G150" s="89"/>
      <c r="H150" s="53"/>
      <c r="I150" s="89"/>
      <c r="J150" s="89"/>
      <c r="K150" s="89"/>
      <c r="L150" s="89"/>
      <c r="M150" s="89"/>
      <c r="N150" s="89"/>
      <c r="O150" s="89"/>
      <c r="P150" s="89"/>
      <c r="Q150" s="89"/>
      <c r="R150" s="89"/>
    </row>
  </sheetData>
  <sheetProtection algorithmName="SHA-512" hashValue="JQtFQ38ZcnI2gMYJASvHL83faYcCntC+3ZnKmcXD+2/ms6Pa4PWZJIFp/ZQsMCr4Qxw3NkJMign26MX1xQ7bIA==" saltValue="mVgNIfkSOGK8ImwXgAi+yw==" spinCount="100000" sheet="1" selectLockedCells="1"/>
  <protectedRanges>
    <protectedRange sqref="M13:R22" name="Range1"/>
  </protectedRanges>
  <mergeCells count="80">
    <mergeCell ref="T25:W25"/>
    <mergeCell ref="J38:R38"/>
    <mergeCell ref="J33:K33"/>
    <mergeCell ref="J32:K32"/>
    <mergeCell ref="J31:K31"/>
    <mergeCell ref="J30:K30"/>
    <mergeCell ref="J37:K37"/>
    <mergeCell ref="J36:K36"/>
    <mergeCell ref="J35:K35"/>
    <mergeCell ref="J34:K34"/>
    <mergeCell ref="T29:AE29"/>
    <mergeCell ref="B3:K3"/>
    <mergeCell ref="C14:H14"/>
    <mergeCell ref="K9:M9"/>
    <mergeCell ref="I11:J12"/>
    <mergeCell ref="I13:J13"/>
    <mergeCell ref="I14:J14"/>
    <mergeCell ref="C11:H12"/>
    <mergeCell ref="C13:H13"/>
    <mergeCell ref="D8:I8"/>
    <mergeCell ref="K14:L14"/>
    <mergeCell ref="K13:L13"/>
    <mergeCell ref="M11:M12"/>
    <mergeCell ref="K11:L12"/>
    <mergeCell ref="C38:G38"/>
    <mergeCell ref="E29:G29"/>
    <mergeCell ref="C28:R28"/>
    <mergeCell ref="K19:L19"/>
    <mergeCell ref="I19:J19"/>
    <mergeCell ref="C19:H19"/>
    <mergeCell ref="C20:H20"/>
    <mergeCell ref="E36:G36"/>
    <mergeCell ref="E37:G37"/>
    <mergeCell ref="E30:G30"/>
    <mergeCell ref="B27:R27"/>
    <mergeCell ref="K20:L20"/>
    <mergeCell ref="C32:D32"/>
    <mergeCell ref="C33:D33"/>
    <mergeCell ref="C29:D29"/>
    <mergeCell ref="I21:J21"/>
    <mergeCell ref="K15:L15"/>
    <mergeCell ref="C21:H21"/>
    <mergeCell ref="U11:Y13"/>
    <mergeCell ref="K4:R4"/>
    <mergeCell ref="N5:R5"/>
    <mergeCell ref="S11:T13"/>
    <mergeCell ref="N6:O6"/>
    <mergeCell ref="N7:O7"/>
    <mergeCell ref="N11:R11"/>
    <mergeCell ref="N8:O8"/>
    <mergeCell ref="C5:K5"/>
    <mergeCell ref="K21:L21"/>
    <mergeCell ref="I15:J15"/>
    <mergeCell ref="K17:L17"/>
    <mergeCell ref="K16:L16"/>
    <mergeCell ref="C18:H18"/>
    <mergeCell ref="I17:J17"/>
    <mergeCell ref="C15:H15"/>
    <mergeCell ref="C30:D30"/>
    <mergeCell ref="C31:D31"/>
    <mergeCell ref="C22:H22"/>
    <mergeCell ref="E31:G31"/>
    <mergeCell ref="I22:J22"/>
    <mergeCell ref="C17:H17"/>
    <mergeCell ref="I20:J20"/>
    <mergeCell ref="C16:H16"/>
    <mergeCell ref="I16:J16"/>
    <mergeCell ref="J29:K29"/>
    <mergeCell ref="C23:M23"/>
    <mergeCell ref="I18:J18"/>
    <mergeCell ref="K18:L18"/>
    <mergeCell ref="K22:L22"/>
    <mergeCell ref="C37:D37"/>
    <mergeCell ref="E32:G32"/>
    <mergeCell ref="C36:D36"/>
    <mergeCell ref="E35:G35"/>
    <mergeCell ref="C34:D34"/>
    <mergeCell ref="C35:D35"/>
    <mergeCell ref="E34:G34"/>
    <mergeCell ref="E33:G33"/>
  </mergeCells>
  <dataValidations count="4">
    <dataValidation type="list" allowBlank="1" showInputMessage="1" showErrorMessage="1" sqref="K13:L22" xr:uid="{00000000-0002-0000-0A00-000001000000}">
      <formula1>"Select One, Tenant, Owner"</formula1>
    </dataValidation>
    <dataValidation type="list" allowBlank="1" showInputMessage="1" showErrorMessage="1" sqref="I13:J22" xr:uid="{00000000-0002-0000-0A00-000003000000}">
      <formula1>"Select One, Gas, Electric, Municipal, PSD, Private"</formula1>
    </dataValidation>
    <dataValidation type="list" allowBlank="1" showInputMessage="1" showErrorMessage="1" sqref="M52:M54 L25" xr:uid="{C8B13F9C-ADAE-4F49-BE3E-FFAF1BCA14E6}">
      <formula1>$M$52:$M$54</formula1>
    </dataValidation>
    <dataValidation type="list" allowBlank="1" showInputMessage="1" showErrorMessage="1" sqref="C30:D37" xr:uid="{00000000-0002-0000-0A00-000004000000}">
      <formula1>"Select One, Market, Low HOME, Low HOME &amp; LIHTC, High HOME, High HOME &amp; LIHTC, Low HOME &amp; HTF, High HOME &amp; HTF, Low HOME/HTF &amp; LIHTC, High HOME/HTF &amp; LIHTC"</formula1>
    </dataValidation>
  </dataValidations>
  <printOptions horizontalCentered="1"/>
  <pageMargins left="0.25" right="0.25" top="0.25" bottom="0.25" header="0.05" footer="0.05"/>
  <pageSetup scale="86" orientation="portrait" r:id="rId1"/>
  <headerFooter>
    <oddHeader xml:space="preserve">&amp;R
</oddHeader>
    <oddFooter>&amp;L&amp;"Arial,Regular"HOME - HTF&amp;C&amp;"Arial,Regular"Page 11 of 30&amp;R&amp;"Arial,Regular"2023</oddFooter>
  </headerFooter>
  <ignoredErrors>
    <ignoredError sqref="A1 A27" numberStoredAsText="1"/>
  </ignoredErrors>
  <extLst>
    <ext xmlns:x14="http://schemas.microsoft.com/office/spreadsheetml/2009/9/main" uri="{CCE6A557-97BC-4b89-ADB6-D9C93CAAB3DF}">
      <x14:dataValidations xmlns:xm="http://schemas.microsoft.com/office/excel/2006/main" count="1">
        <x14:dataValidation type="list" allowBlank="1" showInputMessage="1" showErrorMessage="1" xr:uid="{02FDF4E7-2CE5-4197-B501-6407B9D5659B}">
          <x14:formula1>
            <xm:f>'DO NOT DELETE - DROP DOWN LIST'!$F$3:$F$10</xm:f>
          </x14:formula1>
          <xm:sqref>E30:G37</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Q58"/>
  <sheetViews>
    <sheetView showGridLines="0" showRowColHeaders="0" zoomScaleNormal="100" workbookViewId="0"/>
  </sheetViews>
  <sheetFormatPr defaultColWidth="10.7109375" defaultRowHeight="15" customHeight="1"/>
  <cols>
    <col min="1" max="1" width="3.140625" style="33" bestFit="1" customWidth="1"/>
    <col min="2" max="2" width="2.7109375" style="33" customWidth="1"/>
    <col min="3" max="3" width="10.28515625" style="33" customWidth="1"/>
    <col min="4" max="4" width="3" style="33" customWidth="1"/>
    <col min="5" max="7" width="6.7109375" style="33" customWidth="1"/>
    <col min="8" max="8" width="9.85546875" style="33" customWidth="1"/>
    <col min="9" max="9" width="8.7109375" style="33" customWidth="1"/>
    <col min="10" max="10" width="9.7109375" style="33" customWidth="1"/>
    <col min="11" max="11" width="2.7109375" style="33" customWidth="1"/>
    <col min="12" max="12" width="8.28515625" style="33" customWidth="1"/>
    <col min="13" max="13" width="6.28515625" style="33" customWidth="1"/>
    <col min="14" max="14" width="7.7109375" style="33" customWidth="1"/>
    <col min="15" max="15" width="3.7109375" style="33" customWidth="1"/>
    <col min="16" max="16" width="12.28515625" style="33" customWidth="1"/>
    <col min="17" max="16384" width="10.7109375" style="33"/>
  </cols>
  <sheetData>
    <row r="1" spans="1:17" ht="19.5" customHeight="1">
      <c r="A1" s="88" t="s">
        <v>133</v>
      </c>
      <c r="B1" s="96" t="s">
        <v>294</v>
      </c>
      <c r="C1" s="96"/>
      <c r="D1" s="96"/>
      <c r="E1" s="96"/>
      <c r="F1" s="96"/>
      <c r="G1" s="96"/>
      <c r="H1" s="96"/>
      <c r="I1" s="96"/>
      <c r="J1" s="96"/>
      <c r="K1" s="96"/>
      <c r="L1" s="96"/>
      <c r="M1" s="96"/>
      <c r="N1" s="96"/>
      <c r="O1" s="96"/>
      <c r="P1" s="96"/>
      <c r="Q1" s="96"/>
    </row>
    <row r="2" spans="1:17" ht="19.5" customHeight="1">
      <c r="A2" s="93"/>
      <c r="B2" s="83" t="s">
        <v>1</v>
      </c>
      <c r="C2" s="600" t="s">
        <v>419</v>
      </c>
      <c r="D2" s="600"/>
      <c r="E2" s="600"/>
      <c r="F2" s="600"/>
      <c r="G2" s="600"/>
      <c r="H2" s="600"/>
      <c r="I2" s="600"/>
      <c r="J2" s="600"/>
      <c r="K2" s="600"/>
      <c r="L2" s="600"/>
      <c r="M2" s="600"/>
      <c r="N2" s="600"/>
      <c r="O2" s="600"/>
      <c r="P2" s="600"/>
      <c r="Q2" s="96"/>
    </row>
    <row r="3" spans="1:17" ht="19.5" customHeight="1">
      <c r="A3" s="96"/>
      <c r="B3" s="96"/>
      <c r="C3" s="273" t="s">
        <v>437</v>
      </c>
      <c r="D3" s="96"/>
      <c r="E3" s="93" t="s">
        <v>295</v>
      </c>
      <c r="F3" s="96"/>
      <c r="G3" s="96"/>
      <c r="H3" s="96"/>
      <c r="I3" s="96"/>
      <c r="J3" s="273" t="s">
        <v>437</v>
      </c>
      <c r="K3" s="90"/>
      <c r="L3" s="93" t="s">
        <v>298</v>
      </c>
      <c r="M3" s="96"/>
      <c r="N3" s="96"/>
      <c r="O3" s="96"/>
      <c r="P3" s="96"/>
      <c r="Q3" s="96"/>
    </row>
    <row r="4" spans="1:17" ht="9" customHeight="1">
      <c r="A4" s="96"/>
      <c r="B4" s="96"/>
      <c r="C4" s="90"/>
      <c r="D4" s="96"/>
      <c r="E4" s="93"/>
      <c r="F4" s="96"/>
      <c r="G4" s="96"/>
      <c r="H4" s="96"/>
      <c r="I4" s="96"/>
      <c r="J4" s="90"/>
      <c r="K4" s="90"/>
      <c r="L4" s="96"/>
      <c r="M4" s="96"/>
      <c r="N4" s="96"/>
      <c r="O4" s="96"/>
      <c r="P4" s="96"/>
      <c r="Q4" s="96"/>
    </row>
    <row r="5" spans="1:17" ht="19.5" customHeight="1">
      <c r="A5" s="96"/>
      <c r="B5" s="96"/>
      <c r="C5" s="273" t="s">
        <v>437</v>
      </c>
      <c r="D5" s="96"/>
      <c r="E5" s="93" t="s">
        <v>302</v>
      </c>
      <c r="F5" s="96"/>
      <c r="G5" s="96"/>
      <c r="H5" s="96"/>
      <c r="I5" s="96"/>
      <c r="J5" s="273" t="s">
        <v>437</v>
      </c>
      <c r="K5" s="90"/>
      <c r="L5" s="93" t="s">
        <v>351</v>
      </c>
      <c r="M5" s="96"/>
      <c r="N5" s="96"/>
      <c r="O5" s="688"/>
      <c r="P5" s="688"/>
      <c r="Q5" s="96"/>
    </row>
    <row r="6" spans="1:17" ht="9" customHeight="1">
      <c r="A6" s="96"/>
      <c r="B6" s="96"/>
      <c r="C6" s="90"/>
      <c r="D6" s="96"/>
      <c r="E6" s="96"/>
      <c r="F6" s="96"/>
      <c r="G6" s="96"/>
      <c r="H6" s="96"/>
      <c r="I6" s="96"/>
      <c r="J6" s="90"/>
      <c r="K6" s="90"/>
      <c r="L6" s="96"/>
      <c r="M6" s="96"/>
      <c r="N6" s="96"/>
      <c r="O6" s="90"/>
      <c r="P6" s="90"/>
    </row>
    <row r="7" spans="1:17" ht="19.5" customHeight="1">
      <c r="A7" s="96"/>
      <c r="B7" s="96"/>
      <c r="C7" s="273" t="s">
        <v>437</v>
      </c>
      <c r="E7" s="93" t="s">
        <v>296</v>
      </c>
      <c r="F7" s="96"/>
      <c r="G7" s="96"/>
      <c r="H7" s="96"/>
      <c r="I7" s="96"/>
      <c r="J7" s="273" t="s">
        <v>437</v>
      </c>
      <c r="K7" s="90"/>
      <c r="L7" s="93" t="s">
        <v>306</v>
      </c>
      <c r="M7" s="96"/>
      <c r="N7" s="96"/>
      <c r="O7" s="96"/>
      <c r="P7" s="96"/>
    </row>
    <row r="8" spans="1:17" ht="9" customHeight="1">
      <c r="A8" s="96"/>
      <c r="B8" s="96"/>
      <c r="C8" s="90"/>
      <c r="D8" s="96"/>
      <c r="E8" s="96"/>
      <c r="F8" s="96"/>
      <c r="G8" s="96"/>
      <c r="H8" s="96"/>
      <c r="I8" s="96"/>
      <c r="J8" s="90"/>
      <c r="K8" s="90"/>
      <c r="L8" s="96"/>
      <c r="M8" s="96"/>
      <c r="N8" s="96"/>
      <c r="O8" s="96"/>
      <c r="P8" s="96"/>
    </row>
    <row r="9" spans="1:17" ht="19.5" customHeight="1">
      <c r="A9" s="96"/>
      <c r="B9" s="96"/>
      <c r="C9" s="273" t="s">
        <v>437</v>
      </c>
      <c r="D9" s="96"/>
      <c r="E9" s="93" t="s">
        <v>299</v>
      </c>
      <c r="F9" s="96"/>
      <c r="G9" s="96"/>
      <c r="H9" s="96"/>
      <c r="I9" s="96"/>
      <c r="J9" s="273" t="s">
        <v>437</v>
      </c>
      <c r="K9" s="90"/>
      <c r="L9" s="93" t="s">
        <v>300</v>
      </c>
      <c r="M9" s="96"/>
      <c r="N9" s="96"/>
      <c r="O9" s="96"/>
      <c r="P9" s="96"/>
    </row>
    <row r="10" spans="1:17" ht="9" customHeight="1">
      <c r="A10" s="96"/>
      <c r="B10" s="96"/>
      <c r="C10" s="90"/>
      <c r="D10" s="96"/>
      <c r="E10" s="96"/>
      <c r="F10" s="96"/>
      <c r="G10" s="96"/>
      <c r="H10" s="96"/>
      <c r="I10" s="96"/>
      <c r="J10" s="90"/>
      <c r="K10" s="90"/>
      <c r="L10" s="96"/>
      <c r="M10" s="96"/>
      <c r="N10" s="96"/>
      <c r="O10" s="96"/>
      <c r="P10" s="96"/>
    </row>
    <row r="11" spans="1:17" ht="19.5" customHeight="1">
      <c r="A11" s="96"/>
      <c r="B11" s="96"/>
      <c r="C11" s="273" t="s">
        <v>437</v>
      </c>
      <c r="D11" s="96"/>
      <c r="E11" s="93" t="s">
        <v>304</v>
      </c>
      <c r="F11" s="96"/>
      <c r="G11" s="96"/>
      <c r="H11" s="96"/>
      <c r="I11" s="96"/>
      <c r="J11" s="273" t="s">
        <v>437</v>
      </c>
      <c r="K11" s="90"/>
      <c r="L11" s="600" t="s">
        <v>799</v>
      </c>
      <c r="M11" s="600"/>
      <c r="N11" s="600"/>
      <c r="O11" s="600"/>
      <c r="P11" s="600"/>
    </row>
    <row r="12" spans="1:17" ht="9" customHeight="1">
      <c r="A12" s="96"/>
      <c r="B12" s="96"/>
      <c r="C12" s="90"/>
      <c r="D12" s="96"/>
      <c r="E12" s="96"/>
      <c r="F12" s="96"/>
      <c r="G12" s="96"/>
      <c r="H12" s="96"/>
      <c r="I12" s="96"/>
      <c r="J12" s="90"/>
      <c r="K12" s="90"/>
      <c r="L12" s="93"/>
      <c r="M12" s="93"/>
      <c r="N12" s="93"/>
      <c r="O12" s="93"/>
      <c r="P12" s="93"/>
    </row>
    <row r="13" spans="1:17" ht="19.5" customHeight="1">
      <c r="A13" s="96"/>
      <c r="B13" s="96"/>
      <c r="C13" s="273" t="s">
        <v>437</v>
      </c>
      <c r="D13" s="96"/>
      <c r="E13" s="93" t="s">
        <v>297</v>
      </c>
      <c r="F13" s="96"/>
      <c r="G13" s="96"/>
      <c r="H13" s="96"/>
      <c r="I13" s="96"/>
      <c r="J13" s="273" t="s">
        <v>437</v>
      </c>
      <c r="K13" s="90"/>
      <c r="L13" s="93" t="s">
        <v>713</v>
      </c>
      <c r="M13" s="96"/>
      <c r="N13" s="96"/>
      <c r="O13" s="96"/>
      <c r="P13" s="96"/>
    </row>
    <row r="14" spans="1:17" ht="9" customHeight="1">
      <c r="A14" s="96"/>
      <c r="B14" s="96"/>
      <c r="C14" s="90"/>
      <c r="D14" s="96"/>
      <c r="E14" s="96"/>
      <c r="F14" s="96"/>
      <c r="G14" s="96"/>
      <c r="H14" s="96"/>
      <c r="I14" s="96"/>
      <c r="J14" s="90"/>
      <c r="K14" s="90"/>
      <c r="L14" s="96"/>
      <c r="M14" s="96"/>
      <c r="N14" s="96"/>
      <c r="O14" s="96"/>
      <c r="P14" s="96"/>
    </row>
    <row r="15" spans="1:17" ht="19.5" customHeight="1">
      <c r="A15" s="96"/>
      <c r="B15" s="96"/>
      <c r="C15" s="273" t="s">
        <v>437</v>
      </c>
      <c r="D15" s="96"/>
      <c r="E15" s="93" t="s">
        <v>350</v>
      </c>
      <c r="F15" s="96"/>
      <c r="G15" s="96"/>
      <c r="H15" s="96"/>
      <c r="I15" s="96"/>
      <c r="J15" s="273" t="s">
        <v>437</v>
      </c>
      <c r="K15" s="90"/>
      <c r="L15" s="93" t="s">
        <v>773</v>
      </c>
      <c r="M15" s="96"/>
      <c r="N15" s="96"/>
      <c r="O15" s="96"/>
      <c r="P15" s="96"/>
    </row>
    <row r="16" spans="1:17" ht="9" customHeight="1">
      <c r="A16" s="96"/>
      <c r="B16" s="96"/>
      <c r="C16" s="90"/>
      <c r="D16" s="96"/>
      <c r="E16" s="96"/>
      <c r="F16" s="96"/>
      <c r="G16" s="96"/>
      <c r="H16" s="96"/>
      <c r="I16" s="96"/>
      <c r="J16" s="90"/>
      <c r="K16" s="90"/>
      <c r="L16" s="93"/>
      <c r="M16" s="93"/>
      <c r="N16" s="93"/>
      <c r="O16" s="93"/>
      <c r="P16" s="93"/>
    </row>
    <row r="17" spans="1:16" ht="19.5" customHeight="1">
      <c r="A17" s="96"/>
      <c r="B17" s="96"/>
      <c r="C17" s="273" t="s">
        <v>437</v>
      </c>
      <c r="D17" s="96"/>
      <c r="E17" s="93" t="s">
        <v>303</v>
      </c>
      <c r="F17" s="96"/>
      <c r="G17" s="96"/>
      <c r="H17" s="96"/>
      <c r="I17" s="96"/>
      <c r="J17" s="273" t="s">
        <v>437</v>
      </c>
      <c r="K17" s="90"/>
      <c r="L17" s="93" t="s">
        <v>305</v>
      </c>
      <c r="M17" s="96"/>
      <c r="N17" s="96"/>
      <c r="O17" s="96"/>
      <c r="P17" s="96"/>
    </row>
    <row r="18" spans="1:16" ht="9" customHeight="1">
      <c r="A18" s="96"/>
      <c r="B18" s="96"/>
      <c r="C18" s="90"/>
      <c r="D18" s="96"/>
      <c r="E18" s="96"/>
      <c r="F18" s="96"/>
      <c r="G18" s="96"/>
      <c r="H18" s="96"/>
      <c r="I18" s="96"/>
      <c r="J18" s="90"/>
      <c r="K18" s="90"/>
      <c r="L18" s="96"/>
      <c r="M18" s="96"/>
      <c r="N18" s="96"/>
      <c r="O18" s="96"/>
      <c r="P18" s="96"/>
    </row>
    <row r="19" spans="1:16" ht="19.5" customHeight="1">
      <c r="A19" s="96"/>
      <c r="B19" s="96"/>
      <c r="C19" s="273" t="s">
        <v>437</v>
      </c>
      <c r="D19" s="96"/>
      <c r="E19" s="93" t="s">
        <v>301</v>
      </c>
      <c r="F19" s="96"/>
      <c r="G19" s="96"/>
      <c r="H19" s="96"/>
      <c r="I19" s="96"/>
      <c r="J19" s="273" t="s">
        <v>437</v>
      </c>
      <c r="K19" s="90"/>
      <c r="L19" s="93" t="s">
        <v>312</v>
      </c>
      <c r="M19" s="96"/>
      <c r="N19" s="96"/>
      <c r="O19" s="777"/>
      <c r="P19" s="777"/>
    </row>
    <row r="20" spans="1:16" s="96" customFormat="1" ht="9" customHeight="1" thickBot="1">
      <c r="C20" s="90"/>
      <c r="J20" s="90"/>
      <c r="K20" s="90"/>
      <c r="O20" s="90"/>
      <c r="P20" s="90"/>
    </row>
    <row r="21" spans="1:16" ht="19.5" customHeight="1" thickBot="1">
      <c r="A21" s="96"/>
      <c r="B21" s="83" t="s">
        <v>2</v>
      </c>
      <c r="C21" s="93" t="s">
        <v>307</v>
      </c>
      <c r="D21" s="96"/>
      <c r="E21" s="96"/>
      <c r="F21" s="96"/>
      <c r="G21" s="96"/>
      <c r="H21" s="96"/>
      <c r="J21" s="96"/>
      <c r="K21" s="96"/>
      <c r="L21" s="96"/>
      <c r="M21" s="96"/>
      <c r="N21" s="96"/>
      <c r="O21" s="93"/>
      <c r="P21" s="105" t="s">
        <v>437</v>
      </c>
    </row>
    <row r="22" spans="1:16" ht="19.5" customHeight="1">
      <c r="A22" s="96"/>
      <c r="B22" s="96"/>
      <c r="C22" s="600" t="s">
        <v>917</v>
      </c>
      <c r="D22" s="600"/>
      <c r="E22" s="600"/>
      <c r="F22" s="600"/>
      <c r="G22" s="600"/>
      <c r="H22" s="600"/>
      <c r="I22" s="600"/>
      <c r="J22" s="600"/>
      <c r="K22" s="600"/>
      <c r="L22" s="600"/>
      <c r="M22" s="600"/>
      <c r="N22" s="600"/>
      <c r="O22" s="600"/>
      <c r="P22" s="600"/>
    </row>
    <row r="23" spans="1:16" ht="19.5" customHeight="1">
      <c r="A23" s="96"/>
      <c r="B23" s="96"/>
      <c r="C23" s="778"/>
      <c r="D23" s="778"/>
      <c r="E23" s="778"/>
      <c r="F23" s="778"/>
      <c r="G23" s="778"/>
      <c r="H23" s="778"/>
      <c r="I23" s="778"/>
      <c r="J23" s="778"/>
      <c r="K23" s="778"/>
      <c r="L23" s="778"/>
      <c r="M23" s="778"/>
      <c r="N23" s="778"/>
      <c r="O23" s="778"/>
      <c r="P23" s="778"/>
    </row>
    <row r="24" spans="1:16" ht="19.5" customHeight="1">
      <c r="A24" s="96"/>
      <c r="B24" s="96"/>
      <c r="C24" s="779"/>
      <c r="D24" s="779"/>
      <c r="E24" s="779"/>
      <c r="F24" s="779"/>
      <c r="G24" s="779"/>
      <c r="H24" s="779"/>
      <c r="I24" s="779"/>
      <c r="J24" s="779"/>
      <c r="K24" s="779"/>
      <c r="L24" s="779"/>
      <c r="M24" s="779"/>
      <c r="N24" s="779"/>
      <c r="O24" s="779"/>
      <c r="P24" s="779"/>
    </row>
    <row r="25" spans="1:16" s="96" customFormat="1" ht="9" customHeight="1" thickBot="1">
      <c r="C25" s="93"/>
      <c r="D25" s="93"/>
      <c r="E25" s="93"/>
      <c r="F25" s="93"/>
      <c r="G25" s="93"/>
      <c r="H25" s="93"/>
      <c r="I25" s="93"/>
      <c r="J25" s="93"/>
      <c r="K25" s="93"/>
      <c r="L25" s="93"/>
      <c r="M25" s="93"/>
      <c r="N25" s="93"/>
      <c r="O25" s="93"/>
      <c r="P25" s="93"/>
    </row>
    <row r="26" spans="1:16" ht="19.5" customHeight="1" thickBot="1">
      <c r="A26" s="96"/>
      <c r="B26" s="83" t="s">
        <v>3</v>
      </c>
      <c r="C26" s="600" t="s">
        <v>308</v>
      </c>
      <c r="D26" s="600"/>
      <c r="E26" s="600"/>
      <c r="F26" s="600"/>
      <c r="G26" s="600"/>
      <c r="I26" s="96"/>
      <c r="J26" s="96"/>
      <c r="K26" s="96"/>
      <c r="L26" s="96"/>
      <c r="M26" s="96"/>
      <c r="N26" s="96"/>
      <c r="O26" s="93"/>
      <c r="P26" s="105" t="s">
        <v>437</v>
      </c>
    </row>
    <row r="27" spans="1:16" ht="19.5" customHeight="1">
      <c r="A27" s="96"/>
      <c r="B27" s="96"/>
      <c r="C27" s="600" t="s">
        <v>918</v>
      </c>
      <c r="D27" s="600"/>
      <c r="E27" s="600"/>
      <c r="F27" s="600"/>
      <c r="G27" s="600"/>
      <c r="H27" s="600"/>
      <c r="I27" s="600"/>
      <c r="J27" s="600"/>
      <c r="K27" s="600"/>
      <c r="L27" s="600"/>
      <c r="M27" s="600"/>
      <c r="N27" s="600"/>
      <c r="O27" s="600"/>
      <c r="P27" s="600"/>
    </row>
    <row r="28" spans="1:16" ht="19.5" customHeight="1">
      <c r="A28" s="96"/>
      <c r="B28" s="96"/>
      <c r="C28" s="591"/>
      <c r="D28" s="591"/>
      <c r="E28" s="591"/>
      <c r="F28" s="591"/>
      <c r="G28" s="591"/>
      <c r="H28" s="591"/>
      <c r="I28" s="591"/>
      <c r="J28" s="591"/>
      <c r="K28" s="591"/>
      <c r="L28" s="591"/>
      <c r="M28" s="591"/>
      <c r="N28" s="591"/>
      <c r="O28" s="591"/>
      <c r="P28" s="591"/>
    </row>
    <row r="29" spans="1:16" ht="19.5" customHeight="1">
      <c r="A29" s="96"/>
      <c r="B29" s="96"/>
      <c r="C29" s="779"/>
      <c r="D29" s="779"/>
      <c r="E29" s="779"/>
      <c r="F29" s="779"/>
      <c r="G29" s="779"/>
      <c r="H29" s="779"/>
      <c r="I29" s="779"/>
      <c r="J29" s="779"/>
      <c r="K29" s="779"/>
      <c r="L29" s="779"/>
      <c r="M29" s="779"/>
      <c r="N29" s="779"/>
      <c r="O29" s="779"/>
      <c r="P29" s="779"/>
    </row>
    <row r="30" spans="1:16" s="96" customFormat="1" ht="9" customHeight="1" thickBot="1">
      <c r="C30" s="93"/>
      <c r="D30" s="93"/>
      <c r="E30" s="93"/>
      <c r="F30" s="93"/>
      <c r="G30" s="93"/>
      <c r="H30" s="93"/>
      <c r="I30" s="93"/>
      <c r="J30" s="93"/>
      <c r="K30" s="93"/>
      <c r="L30" s="93"/>
      <c r="M30" s="93"/>
      <c r="N30" s="93"/>
      <c r="O30" s="93"/>
      <c r="P30" s="93"/>
    </row>
    <row r="31" spans="1:16" ht="19.5" customHeight="1" thickBot="1">
      <c r="A31" s="96"/>
      <c r="B31" s="83" t="s">
        <v>21</v>
      </c>
      <c r="C31" s="93" t="s">
        <v>309</v>
      </c>
      <c r="D31" s="96"/>
      <c r="E31" s="96"/>
      <c r="F31" s="96"/>
      <c r="G31" s="96"/>
      <c r="H31" s="96"/>
      <c r="J31" s="96"/>
      <c r="K31" s="96"/>
      <c r="L31" s="96"/>
      <c r="M31" s="96"/>
      <c r="N31" s="96"/>
      <c r="O31" s="93"/>
      <c r="P31" s="105" t="s">
        <v>437</v>
      </c>
    </row>
    <row r="32" spans="1:16" ht="19.5" customHeight="1">
      <c r="A32" s="96"/>
      <c r="B32" s="96"/>
      <c r="C32" s="600" t="s">
        <v>919</v>
      </c>
      <c r="D32" s="600"/>
      <c r="E32" s="600"/>
      <c r="F32" s="600"/>
      <c r="G32" s="600"/>
      <c r="H32" s="600"/>
      <c r="I32" s="600"/>
      <c r="J32" s="600"/>
      <c r="K32" s="600"/>
      <c r="L32" s="600"/>
      <c r="M32" s="600"/>
      <c r="N32" s="600"/>
      <c r="O32" s="600"/>
      <c r="P32" s="600"/>
    </row>
    <row r="33" spans="1:16" ht="19.5" customHeight="1">
      <c r="A33" s="96"/>
      <c r="B33" s="96"/>
      <c r="C33" s="591"/>
      <c r="D33" s="591"/>
      <c r="E33" s="591"/>
      <c r="F33" s="591"/>
      <c r="G33" s="591"/>
      <c r="H33" s="591"/>
      <c r="I33" s="591"/>
      <c r="J33" s="591"/>
      <c r="K33" s="591"/>
      <c r="L33" s="591"/>
      <c r="M33" s="591"/>
      <c r="N33" s="591"/>
      <c r="O33" s="591"/>
      <c r="P33" s="591"/>
    </row>
    <row r="34" spans="1:16" s="96" customFormat="1" ht="9" customHeight="1">
      <c r="C34" s="592"/>
      <c r="D34" s="592"/>
      <c r="E34" s="592"/>
      <c r="F34" s="592"/>
      <c r="G34" s="592"/>
      <c r="H34" s="592"/>
      <c r="I34" s="592"/>
      <c r="J34" s="592"/>
      <c r="K34" s="592"/>
      <c r="L34" s="592"/>
      <c r="M34" s="592"/>
      <c r="N34" s="592"/>
      <c r="O34" s="592"/>
      <c r="P34" s="592"/>
    </row>
    <row r="35" spans="1:16" ht="19.5" customHeight="1">
      <c r="A35" s="96"/>
      <c r="B35" s="96"/>
      <c r="C35" s="591"/>
      <c r="D35" s="591"/>
      <c r="E35" s="591"/>
      <c r="F35" s="591"/>
      <c r="G35" s="591"/>
      <c r="H35" s="591"/>
      <c r="I35" s="591"/>
      <c r="J35" s="591"/>
      <c r="K35" s="591"/>
      <c r="L35" s="591"/>
      <c r="M35" s="591"/>
      <c r="N35" s="591"/>
      <c r="O35" s="591"/>
      <c r="P35" s="591"/>
    </row>
    <row r="36" spans="1:16" s="96" customFormat="1" ht="9" customHeight="1" thickBot="1">
      <c r="C36" s="93"/>
      <c r="D36" s="93"/>
      <c r="E36" s="93"/>
      <c r="F36" s="93"/>
      <c r="G36" s="93"/>
      <c r="H36" s="93"/>
      <c r="I36" s="93"/>
      <c r="J36" s="93"/>
      <c r="K36" s="93"/>
      <c r="L36" s="93"/>
      <c r="M36" s="93"/>
      <c r="N36" s="93"/>
      <c r="O36" s="93"/>
      <c r="P36" s="93"/>
    </row>
    <row r="37" spans="1:16" ht="19.5" customHeight="1" thickBot="1">
      <c r="A37" s="96"/>
      <c r="B37" s="83" t="s">
        <v>22</v>
      </c>
      <c r="C37" s="600" t="s">
        <v>310</v>
      </c>
      <c r="D37" s="600"/>
      <c r="E37" s="600"/>
      <c r="F37" s="600"/>
      <c r="G37" s="600"/>
      <c r="H37" s="600"/>
      <c r="I37" s="600"/>
      <c r="J37" s="600"/>
      <c r="K37" s="600"/>
      <c r="L37" s="600"/>
      <c r="M37" s="96"/>
      <c r="N37" s="96"/>
      <c r="O37" s="93"/>
      <c r="P37" s="105" t="s">
        <v>437</v>
      </c>
    </row>
    <row r="38" spans="1:16" ht="19.5" customHeight="1">
      <c r="A38" s="96"/>
      <c r="B38" s="96"/>
      <c r="C38" s="600" t="s">
        <v>920</v>
      </c>
      <c r="D38" s="600"/>
      <c r="E38" s="600"/>
      <c r="F38" s="600"/>
      <c r="G38" s="600"/>
      <c r="H38" s="96"/>
      <c r="I38" s="96"/>
      <c r="J38" s="96"/>
      <c r="K38" s="96"/>
      <c r="L38" s="96"/>
      <c r="M38" s="96"/>
      <c r="N38" s="96"/>
      <c r="O38" s="96"/>
      <c r="P38" s="96"/>
    </row>
    <row r="39" spans="1:16" ht="19.5" customHeight="1">
      <c r="A39" s="96"/>
      <c r="B39" s="96"/>
      <c r="C39" s="591"/>
      <c r="D39" s="591"/>
      <c r="E39" s="591"/>
      <c r="F39" s="591"/>
      <c r="G39" s="591"/>
      <c r="H39" s="591"/>
      <c r="I39" s="591"/>
      <c r="J39" s="591"/>
      <c r="K39" s="591"/>
      <c r="L39" s="591"/>
      <c r="M39" s="591"/>
      <c r="N39" s="591"/>
      <c r="O39" s="591"/>
      <c r="P39" s="591"/>
    </row>
    <row r="40" spans="1:16" ht="19.5" customHeight="1">
      <c r="A40" s="96"/>
      <c r="B40" s="96"/>
      <c r="C40" s="779"/>
      <c r="D40" s="779"/>
      <c r="E40" s="779"/>
      <c r="F40" s="779"/>
      <c r="G40" s="779"/>
      <c r="H40" s="779"/>
      <c r="I40" s="779"/>
      <c r="J40" s="779"/>
      <c r="K40" s="779"/>
      <c r="L40" s="779"/>
      <c r="M40" s="779"/>
      <c r="N40" s="779"/>
      <c r="O40" s="779"/>
      <c r="P40" s="779"/>
    </row>
    <row r="41" spans="1:16" s="96" customFormat="1" ht="9" customHeight="1" thickBot="1">
      <c r="C41" s="93"/>
      <c r="D41" s="93"/>
      <c r="E41" s="93"/>
      <c r="F41" s="93"/>
      <c r="G41" s="93"/>
      <c r="H41" s="93"/>
      <c r="I41" s="93"/>
      <c r="J41" s="93"/>
      <c r="K41" s="93"/>
      <c r="L41" s="93"/>
      <c r="M41" s="93"/>
      <c r="N41" s="93"/>
      <c r="O41" s="93"/>
      <c r="P41" s="93"/>
    </row>
    <row r="42" spans="1:16" ht="19.5" customHeight="1" thickBot="1">
      <c r="A42" s="90"/>
      <c r="B42" s="83" t="s">
        <v>69</v>
      </c>
      <c r="C42" s="620" t="s">
        <v>311</v>
      </c>
      <c r="D42" s="620"/>
      <c r="E42" s="620"/>
      <c r="F42" s="620"/>
      <c r="G42" s="620"/>
      <c r="H42" s="620"/>
      <c r="I42" s="620"/>
      <c r="J42" s="96"/>
      <c r="K42" s="96"/>
      <c r="L42" s="84"/>
      <c r="M42" s="96"/>
      <c r="N42" s="96"/>
      <c r="O42" s="90"/>
      <c r="P42" s="105" t="s">
        <v>437</v>
      </c>
    </row>
    <row r="43" spans="1:16" ht="25.5" customHeight="1">
      <c r="A43" s="90"/>
      <c r="B43" s="83"/>
      <c r="C43" s="780" t="s">
        <v>921</v>
      </c>
      <c r="D43" s="780"/>
      <c r="E43" s="780"/>
      <c r="F43" s="780"/>
      <c r="G43" s="780"/>
      <c r="H43" s="780"/>
      <c r="I43" s="780"/>
      <c r="J43" s="780"/>
      <c r="K43" s="780"/>
      <c r="L43" s="780"/>
      <c r="M43" s="780"/>
      <c r="N43" s="780"/>
      <c r="O43" s="780"/>
      <c r="P43" s="780"/>
    </row>
    <row r="44" spans="1:16" ht="19.5" customHeight="1">
      <c r="A44" s="90"/>
      <c r="B44" s="83"/>
      <c r="C44" s="591"/>
      <c r="D44" s="591"/>
      <c r="E44" s="591"/>
      <c r="F44" s="591"/>
      <c r="G44" s="591"/>
      <c r="H44" s="591"/>
      <c r="I44" s="591"/>
      <c r="J44" s="591"/>
      <c r="K44" s="591"/>
      <c r="L44" s="591"/>
      <c r="M44" s="591"/>
      <c r="N44" s="591"/>
      <c r="O44" s="591"/>
      <c r="P44" s="591"/>
    </row>
    <row r="45" spans="1:16" ht="19.5" customHeight="1">
      <c r="A45" s="90"/>
      <c r="B45" s="83"/>
      <c r="C45" s="591"/>
      <c r="D45" s="591"/>
      <c r="E45" s="591"/>
      <c r="F45" s="591"/>
      <c r="G45" s="591"/>
      <c r="H45" s="591"/>
      <c r="I45" s="591"/>
      <c r="J45" s="591"/>
      <c r="K45" s="591"/>
      <c r="L45" s="591"/>
      <c r="M45" s="591"/>
      <c r="N45" s="591"/>
      <c r="O45" s="591"/>
      <c r="P45" s="591"/>
    </row>
    <row r="46" spans="1:16" s="96" customFormat="1" ht="9" customHeight="1">
      <c r="A46" s="90"/>
      <c r="B46" s="83"/>
      <c r="C46" s="83"/>
      <c r="D46" s="83"/>
      <c r="E46" s="83"/>
      <c r="F46" s="83"/>
      <c r="G46" s="83"/>
      <c r="H46" s="83"/>
      <c r="I46" s="83"/>
      <c r="J46" s="83"/>
      <c r="K46" s="83"/>
      <c r="L46" s="83"/>
      <c r="M46" s="83"/>
      <c r="N46" s="83"/>
      <c r="O46" s="83"/>
      <c r="P46" s="83"/>
    </row>
    <row r="47" spans="1:16" ht="25.5" customHeight="1">
      <c r="A47" s="90"/>
      <c r="B47" s="83"/>
      <c r="C47" s="780" t="s">
        <v>774</v>
      </c>
      <c r="D47" s="780"/>
      <c r="E47" s="780"/>
      <c r="F47" s="780"/>
      <c r="G47" s="780"/>
      <c r="H47" s="780"/>
      <c r="I47" s="780"/>
      <c r="J47" s="780"/>
      <c r="K47" s="780"/>
      <c r="L47" s="780"/>
      <c r="M47" s="780"/>
      <c r="N47" s="780"/>
      <c r="O47" s="780"/>
      <c r="P47" s="780"/>
    </row>
    <row r="48" spans="1:16" ht="19.5" customHeight="1">
      <c r="A48" s="90"/>
      <c r="B48" s="93"/>
      <c r="C48" s="591"/>
      <c r="D48" s="591"/>
      <c r="E48" s="591"/>
      <c r="F48" s="591"/>
      <c r="G48" s="591"/>
      <c r="H48" s="591"/>
      <c r="I48" s="591"/>
      <c r="J48" s="591"/>
      <c r="K48" s="591"/>
      <c r="L48" s="591"/>
      <c r="M48" s="591"/>
      <c r="N48" s="591"/>
      <c r="O48" s="591"/>
      <c r="P48" s="591"/>
    </row>
    <row r="49" spans="1:16" ht="19.5" customHeight="1">
      <c r="A49" s="90"/>
      <c r="B49" s="106"/>
      <c r="C49" s="782"/>
      <c r="D49" s="782"/>
      <c r="E49" s="782"/>
      <c r="F49" s="782"/>
      <c r="G49" s="782"/>
      <c r="H49" s="782"/>
      <c r="I49" s="782"/>
      <c r="J49" s="782"/>
      <c r="K49" s="782"/>
      <c r="L49" s="782"/>
      <c r="M49" s="782"/>
      <c r="N49" s="782"/>
      <c r="O49" s="782"/>
      <c r="P49" s="782"/>
    </row>
    <row r="50" spans="1:16" s="96" customFormat="1" ht="9.75" customHeight="1">
      <c r="A50" s="90"/>
      <c r="B50" s="106"/>
      <c r="C50" s="106"/>
      <c r="D50" s="106"/>
      <c r="E50" s="106"/>
      <c r="F50" s="106"/>
      <c r="G50" s="106"/>
      <c r="H50" s="106"/>
      <c r="I50" s="106"/>
      <c r="J50" s="106"/>
      <c r="K50" s="106"/>
      <c r="L50" s="106"/>
      <c r="M50" s="106"/>
      <c r="N50" s="106"/>
      <c r="O50" s="106"/>
      <c r="P50" s="106"/>
    </row>
    <row r="51" spans="1:16" ht="23.25" customHeight="1">
      <c r="B51" s="781" t="s">
        <v>800</v>
      </c>
      <c r="C51" s="781"/>
      <c r="D51" s="781"/>
      <c r="E51" s="781"/>
      <c r="F51" s="781"/>
      <c r="G51" s="781"/>
      <c r="H51" s="781"/>
      <c r="I51" s="781"/>
      <c r="J51" s="781"/>
      <c r="K51" s="781"/>
      <c r="L51" s="781"/>
      <c r="M51" s="781"/>
      <c r="N51" s="781"/>
      <c r="O51" s="781"/>
      <c r="P51" s="781"/>
    </row>
    <row r="52" spans="1:16" ht="19.5" customHeight="1">
      <c r="B52" s="781" t="s">
        <v>772</v>
      </c>
      <c r="C52" s="781"/>
      <c r="D52" s="781"/>
      <c r="E52" s="781"/>
      <c r="F52" s="781"/>
      <c r="G52" s="781"/>
      <c r="H52" s="781"/>
      <c r="I52" s="781"/>
      <c r="J52" s="781"/>
      <c r="K52" s="781"/>
      <c r="L52" s="781"/>
      <c r="M52" s="781"/>
      <c r="N52" s="781"/>
      <c r="O52" s="781"/>
      <c r="P52" s="781"/>
    </row>
    <row r="57" spans="1:16" ht="15" customHeight="1">
      <c r="D57" s="30"/>
    </row>
    <row r="58" spans="1:16" ht="15" customHeight="1">
      <c r="D58" s="30"/>
    </row>
  </sheetData>
  <sheetProtection algorithmName="SHA-512" hashValue="5/HYrKKlZjZFC970UpPOj4iqO9/wz127B1vuBADR17sA21WxSIsiRfnYb29FB837zmKOFT33fQxf7yWqSvLAVw==" saltValue="iYutnMJIrzyhdEy15FOZVA==" spinCount="100000" sheet="1" selectLockedCells="1"/>
  <mergeCells count="28">
    <mergeCell ref="C45:P45"/>
    <mergeCell ref="C44:P44"/>
    <mergeCell ref="C43:P43"/>
    <mergeCell ref="C47:P47"/>
    <mergeCell ref="B52:P52"/>
    <mergeCell ref="B51:P51"/>
    <mergeCell ref="C49:P49"/>
    <mergeCell ref="C48:P48"/>
    <mergeCell ref="C42:I42"/>
    <mergeCell ref="O5:P5"/>
    <mergeCell ref="C37:L37"/>
    <mergeCell ref="L11:P11"/>
    <mergeCell ref="C39:P39"/>
    <mergeCell ref="C38:G38"/>
    <mergeCell ref="C35:P35"/>
    <mergeCell ref="C40:P40"/>
    <mergeCell ref="C2:P2"/>
    <mergeCell ref="C34:P34"/>
    <mergeCell ref="C33:P33"/>
    <mergeCell ref="O19:P19"/>
    <mergeCell ref="C26:G26"/>
    <mergeCell ref="C22:P22"/>
    <mergeCell ref="C23:P23"/>
    <mergeCell ref="C24:P24"/>
    <mergeCell ref="C27:P27"/>
    <mergeCell ref="C28:P28"/>
    <mergeCell ref="C32:P32"/>
    <mergeCell ref="C29:P29"/>
  </mergeCells>
  <dataValidations count="2">
    <dataValidation type="list" allowBlank="1" showInputMessage="1" showErrorMessage="1" sqref="P21 J19:J20 J17:J18 J15:J16 J13:J14 J7:J8 J11:J12 J9:J10 J5:J6 J3:J4 C19:C20 C17:C18 C15:C16 C13:C14 C7:C8 C11:C12 C9:C10 C5:C6 C3:D4 P26 P31 P37 P42" xr:uid="{00000000-0002-0000-0B00-000000000000}">
      <formula1>"Select One, Yes, No"</formula1>
    </dataValidation>
    <dataValidation type="list" allowBlank="1" showInputMessage="1" showErrorMessage="1" sqref="D19:D20 D9:D10 D13:D14 K3:K4 K7:K8 K19:K20 D15:D16 D17:D18 K17:K18 K15:K16 K13:K14 K11:K12 K9:K10 K5:K6 O42 D11:D12" xr:uid="{00000000-0002-0000-0B00-000001000000}">
      <formula1>#REF!</formula1>
    </dataValidation>
  </dataValidations>
  <printOptions horizontalCentered="1"/>
  <pageMargins left="0.25" right="0.25" top="0.25" bottom="0.5" header="0.3" footer="0.09"/>
  <pageSetup scale="88" orientation="portrait" r:id="rId1"/>
  <headerFooter>
    <oddHeader xml:space="preserve">&amp;R
</oddHeader>
    <oddFooter>&amp;L&amp;"Arial,Regular"HOME - HTF&amp;C&amp;"Arial,Regular"Page 12 of 30&amp;R&amp;"Arial,Regular"2023</oddFooter>
  </headerFooter>
  <ignoredErrors>
    <ignoredError sqref="A1" numberStoredAsText="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GE83"/>
  <sheetViews>
    <sheetView showGridLines="0" showRowColHeaders="0" zoomScaleNormal="100" zoomScalePageLayoutView="110" workbookViewId="0"/>
  </sheetViews>
  <sheetFormatPr defaultColWidth="8.85546875" defaultRowHeight="12.75"/>
  <cols>
    <col min="1" max="1" width="3.28515625" style="94" bestFit="1" customWidth="1"/>
    <col min="2" max="2" width="3" style="15" customWidth="1"/>
    <col min="3" max="3" width="84.28515625" style="15" customWidth="1"/>
    <col min="4" max="4" width="5" style="15" customWidth="1"/>
    <col min="5" max="5" width="8.5703125" style="56" customWidth="1"/>
    <col min="6" max="6" width="1.28515625" style="15" customWidth="1"/>
    <col min="7" max="7" width="7.7109375" style="56" customWidth="1"/>
    <col min="8" max="16384" width="8.85546875" style="15"/>
  </cols>
  <sheetData>
    <row r="1" spans="1:187" s="33" customFormat="1" ht="25.5" customHeight="1">
      <c r="A1" s="309" t="s">
        <v>143</v>
      </c>
      <c r="B1" s="600" t="s">
        <v>714</v>
      </c>
      <c r="C1" s="600"/>
      <c r="D1" s="600"/>
      <c r="E1" s="600"/>
      <c r="F1" s="84"/>
      <c r="G1" s="53"/>
      <c r="H1" s="96"/>
      <c r="I1" s="90"/>
      <c r="J1" s="90"/>
      <c r="K1" s="96"/>
      <c r="L1" s="96"/>
      <c r="M1" s="96"/>
      <c r="N1" s="96"/>
      <c r="O1" s="96"/>
      <c r="P1" s="96"/>
      <c r="Q1" s="96"/>
    </row>
    <row r="2" spans="1:187" s="33" customFormat="1" ht="25.5">
      <c r="A2" s="276"/>
      <c r="B2" s="489" t="s">
        <v>1</v>
      </c>
      <c r="C2" s="182" t="s">
        <v>733</v>
      </c>
      <c r="D2" s="84"/>
      <c r="E2" s="328" t="s">
        <v>437</v>
      </c>
      <c r="F2" s="84"/>
      <c r="G2" s="96"/>
      <c r="H2" s="89"/>
      <c r="I2" s="53"/>
      <c r="J2" s="89"/>
      <c r="K2" s="53"/>
      <c r="L2" s="89"/>
      <c r="M2" s="89"/>
      <c r="N2" s="89"/>
      <c r="O2" s="89"/>
      <c r="P2" s="89"/>
      <c r="Q2" s="96"/>
    </row>
    <row r="3" spans="1:187" s="33" customFormat="1" ht="8.1" customHeight="1">
      <c r="A3" s="276"/>
      <c r="B3" s="310"/>
      <c r="C3" s="182"/>
      <c r="D3" s="84"/>
      <c r="E3" s="98"/>
      <c r="F3" s="84"/>
      <c r="G3" s="215"/>
      <c r="H3" s="89"/>
      <c r="I3" s="77"/>
      <c r="J3" s="89"/>
      <c r="K3" s="53"/>
      <c r="L3" s="89"/>
      <c r="M3" s="89"/>
      <c r="N3" s="89"/>
      <c r="O3" s="89"/>
      <c r="P3" s="89"/>
      <c r="Q3" s="96"/>
    </row>
    <row r="4" spans="1:187" s="33" customFormat="1" ht="39.950000000000003" customHeight="1">
      <c r="A4" s="98"/>
      <c r="B4" s="98"/>
      <c r="C4" s="787" t="s">
        <v>734</v>
      </c>
      <c r="D4" s="787"/>
      <c r="E4" s="787"/>
      <c r="F4" s="89"/>
      <c r="G4" s="215"/>
      <c r="H4" s="89"/>
      <c r="I4" s="77"/>
      <c r="J4" s="89"/>
      <c r="K4" s="53"/>
      <c r="L4" s="89"/>
      <c r="M4" s="89"/>
      <c r="N4" s="89"/>
      <c r="O4" s="89"/>
      <c r="P4" s="89"/>
      <c r="Q4" s="96"/>
    </row>
    <row r="5" spans="1:187" s="33" customFormat="1" ht="8.1" customHeight="1">
      <c r="A5" s="98"/>
      <c r="B5" s="276"/>
      <c r="C5" s="182"/>
      <c r="D5" s="89"/>
      <c r="E5" s="311"/>
      <c r="F5" s="89"/>
      <c r="G5" s="77"/>
      <c r="H5" s="89"/>
      <c r="I5" s="311"/>
      <c r="J5" s="89"/>
      <c r="K5" s="77"/>
      <c r="L5" s="89"/>
      <c r="M5" s="89"/>
      <c r="N5" s="89"/>
      <c r="O5" s="89"/>
      <c r="P5" s="89"/>
      <c r="Q5" s="96"/>
    </row>
    <row r="6" spans="1:187" s="33" customFormat="1" ht="25.5">
      <c r="A6" s="98"/>
      <c r="B6" s="309" t="s">
        <v>2</v>
      </c>
      <c r="C6" s="182" t="s">
        <v>747</v>
      </c>
      <c r="D6" s="89"/>
      <c r="E6" s="328" t="s">
        <v>437</v>
      </c>
      <c r="F6" s="89"/>
      <c r="I6" s="77"/>
      <c r="J6" s="89"/>
      <c r="K6" s="53"/>
      <c r="L6" s="89"/>
      <c r="M6" s="89"/>
      <c r="N6" s="89"/>
      <c r="O6" s="89"/>
      <c r="P6" s="89"/>
    </row>
    <row r="7" spans="1:187" s="33" customFormat="1" ht="8.1" customHeight="1">
      <c r="A7" s="98"/>
      <c r="B7" s="276"/>
      <c r="C7" s="302"/>
      <c r="D7" s="89"/>
      <c r="E7" s="89"/>
      <c r="F7" s="89"/>
      <c r="G7" s="485"/>
      <c r="I7" s="77"/>
      <c r="J7" s="89"/>
      <c r="K7" s="53"/>
      <c r="L7" s="89"/>
      <c r="M7" s="89"/>
      <c r="N7" s="89"/>
      <c r="O7" s="89"/>
      <c r="P7" s="89"/>
    </row>
    <row r="8" spans="1:187" s="33" customFormat="1" ht="51" customHeight="1">
      <c r="A8" s="98"/>
      <c r="B8" s="276"/>
      <c r="C8" s="787" t="s">
        <v>865</v>
      </c>
      <c r="D8" s="787"/>
      <c r="E8" s="787"/>
      <c r="F8" s="89"/>
      <c r="G8" s="485"/>
      <c r="I8" s="233"/>
      <c r="J8" s="89"/>
      <c r="K8" s="89"/>
      <c r="L8" s="89"/>
      <c r="M8" s="89"/>
      <c r="N8" s="89"/>
      <c r="O8" s="89"/>
      <c r="P8" s="89"/>
    </row>
    <row r="9" spans="1:187" s="33" customFormat="1" ht="8.1" customHeight="1">
      <c r="A9" s="98"/>
      <c r="B9" s="98"/>
      <c r="C9" s="182"/>
      <c r="D9" s="89"/>
      <c r="E9" s="77"/>
      <c r="F9" s="89"/>
      <c r="G9" s="448"/>
      <c r="H9" s="89"/>
      <c r="I9" s="77"/>
      <c r="J9" s="89"/>
      <c r="K9" s="53"/>
      <c r="L9" s="89"/>
      <c r="M9" s="89"/>
      <c r="N9" s="89"/>
      <c r="O9" s="89"/>
      <c r="P9" s="89"/>
    </row>
    <row r="10" spans="1:187" s="33" customFormat="1" ht="25.5">
      <c r="A10" s="98"/>
      <c r="B10" s="309" t="s">
        <v>3</v>
      </c>
      <c r="C10" s="182" t="s">
        <v>735</v>
      </c>
      <c r="D10" s="89"/>
      <c r="E10" s="328" t="s">
        <v>437</v>
      </c>
      <c r="F10" s="89"/>
      <c r="H10" s="89"/>
      <c r="I10" s="77"/>
      <c r="J10" s="89"/>
      <c r="K10" s="53"/>
      <c r="L10" s="89"/>
      <c r="M10" s="89"/>
      <c r="N10" s="89"/>
      <c r="O10" s="89"/>
      <c r="P10" s="89"/>
    </row>
    <row r="11" spans="1:187" s="33" customFormat="1" ht="8.1" customHeight="1">
      <c r="A11" s="98"/>
      <c r="B11" s="312"/>
      <c r="C11" s="182"/>
      <c r="D11" s="89"/>
      <c r="E11" s="77"/>
      <c r="F11" s="89"/>
      <c r="G11" s="485"/>
      <c r="H11" s="89"/>
      <c r="I11" s="77"/>
      <c r="J11" s="89"/>
      <c r="K11" s="53"/>
      <c r="L11" s="89"/>
      <c r="M11" s="89"/>
      <c r="N11" s="89"/>
      <c r="O11" s="89"/>
      <c r="P11" s="89"/>
    </row>
    <row r="12" spans="1:187" s="33" customFormat="1" ht="39.950000000000003" customHeight="1">
      <c r="A12" s="98"/>
      <c r="B12" s="276"/>
      <c r="C12" s="787" t="s">
        <v>839</v>
      </c>
      <c r="D12" s="787"/>
      <c r="E12" s="787"/>
      <c r="F12" s="89"/>
      <c r="G12" s="485"/>
      <c r="H12" s="77"/>
      <c r="I12" s="89"/>
      <c r="J12" s="53"/>
      <c r="K12" s="89"/>
      <c r="L12" s="89"/>
      <c r="M12" s="89"/>
      <c r="N12" s="89"/>
      <c r="O12" s="89"/>
    </row>
    <row r="13" spans="1:187" s="33" customFormat="1" ht="8.1" customHeight="1">
      <c r="A13" s="98"/>
      <c r="B13" s="98"/>
      <c r="C13" s="182"/>
      <c r="D13" s="89"/>
      <c r="E13" s="89"/>
      <c r="F13" s="89"/>
      <c r="G13" s="485"/>
      <c r="H13" s="77"/>
      <c r="I13" s="89"/>
      <c r="J13" s="53"/>
      <c r="K13" s="89"/>
      <c r="L13" s="89"/>
      <c r="M13" s="89"/>
      <c r="N13" s="89"/>
      <c r="O13" s="89"/>
    </row>
    <row r="14" spans="1:187" s="483" customFormat="1" ht="25.5">
      <c r="A14" s="98"/>
      <c r="B14" s="489" t="s">
        <v>21</v>
      </c>
      <c r="C14" s="182" t="s">
        <v>524</v>
      </c>
      <c r="D14" s="89"/>
      <c r="E14" s="328" t="s">
        <v>437</v>
      </c>
      <c r="F14" s="89"/>
      <c r="G14" s="56"/>
      <c r="H14" s="33"/>
      <c r="I14" s="486"/>
      <c r="J14" s="15"/>
      <c r="K14" s="53"/>
      <c r="L14" s="90"/>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6"/>
      <c r="AO14" s="96"/>
      <c r="AP14" s="96"/>
      <c r="AQ14" s="96"/>
      <c r="AR14" s="96"/>
      <c r="AS14" s="96"/>
      <c r="AT14" s="96"/>
      <c r="AU14" s="96"/>
      <c r="AV14" s="96"/>
      <c r="AW14" s="96"/>
      <c r="AX14" s="96"/>
      <c r="AY14" s="96"/>
      <c r="AZ14" s="96"/>
      <c r="BA14" s="96"/>
      <c r="BB14" s="96"/>
      <c r="BC14" s="96"/>
      <c r="BD14" s="96"/>
      <c r="BE14" s="96"/>
      <c r="BF14" s="96"/>
      <c r="BG14" s="96"/>
      <c r="BH14" s="96"/>
      <c r="BI14" s="96"/>
      <c r="BJ14" s="96"/>
      <c r="BK14" s="96"/>
      <c r="BL14" s="96"/>
      <c r="BM14" s="96"/>
      <c r="BN14" s="96"/>
      <c r="BO14" s="96"/>
      <c r="BP14" s="96"/>
      <c r="BQ14" s="96"/>
      <c r="BR14" s="96"/>
      <c r="BS14" s="96"/>
      <c r="BT14" s="96"/>
      <c r="BU14" s="96"/>
      <c r="BV14" s="96"/>
      <c r="BW14" s="96"/>
      <c r="BX14" s="96"/>
      <c r="BY14" s="96"/>
      <c r="BZ14" s="96"/>
      <c r="CA14" s="96"/>
      <c r="CB14" s="96"/>
      <c r="CC14" s="96"/>
      <c r="CD14" s="96"/>
      <c r="CE14" s="96"/>
      <c r="CF14" s="96"/>
      <c r="CG14" s="96"/>
      <c r="CH14" s="96"/>
      <c r="CI14" s="96"/>
      <c r="CJ14" s="96"/>
      <c r="CK14" s="96"/>
      <c r="CL14" s="96"/>
      <c r="CM14" s="96"/>
      <c r="CN14" s="96"/>
      <c r="CO14" s="96"/>
      <c r="CP14" s="96"/>
      <c r="CQ14" s="96"/>
      <c r="CR14" s="96"/>
      <c r="CS14" s="96"/>
      <c r="CT14" s="96"/>
      <c r="CU14" s="96"/>
      <c r="CV14" s="96"/>
      <c r="CW14" s="96"/>
      <c r="CX14" s="96"/>
      <c r="CY14" s="96"/>
      <c r="CZ14" s="96"/>
      <c r="DA14" s="96"/>
      <c r="DB14" s="96"/>
      <c r="DC14" s="96"/>
      <c r="DD14" s="96"/>
      <c r="DE14" s="96"/>
      <c r="DF14" s="96"/>
      <c r="DG14" s="96"/>
      <c r="DH14" s="96"/>
      <c r="DI14" s="96"/>
      <c r="DJ14" s="96"/>
      <c r="DK14" s="96"/>
      <c r="DL14" s="96"/>
      <c r="DM14" s="96"/>
      <c r="DN14" s="96"/>
      <c r="DO14" s="96"/>
      <c r="DP14" s="96"/>
      <c r="DQ14" s="96"/>
      <c r="DR14" s="96"/>
      <c r="DS14" s="96"/>
      <c r="DT14" s="96"/>
      <c r="DU14" s="96"/>
      <c r="DV14" s="96"/>
      <c r="DW14" s="96"/>
      <c r="DX14" s="96"/>
      <c r="DY14" s="96"/>
      <c r="DZ14" s="96"/>
      <c r="EA14" s="96"/>
      <c r="EB14" s="96"/>
      <c r="EC14" s="96"/>
      <c r="ED14" s="96"/>
      <c r="EE14" s="96"/>
      <c r="EF14" s="96"/>
      <c r="EG14" s="96"/>
      <c r="EH14" s="96"/>
      <c r="EI14" s="96"/>
      <c r="EJ14" s="96"/>
      <c r="EK14" s="96"/>
      <c r="EL14" s="96"/>
      <c r="EM14" s="96"/>
      <c r="EN14" s="96"/>
      <c r="EO14" s="96"/>
      <c r="EP14" s="96"/>
      <c r="EQ14" s="96"/>
      <c r="ER14" s="96"/>
      <c r="ES14" s="96"/>
      <c r="ET14" s="96"/>
      <c r="EU14" s="96"/>
      <c r="EV14" s="96"/>
      <c r="EW14" s="96"/>
      <c r="EX14" s="96"/>
      <c r="EY14" s="96"/>
      <c r="EZ14" s="96"/>
      <c r="FA14" s="96"/>
      <c r="FB14" s="96"/>
      <c r="FC14" s="96"/>
      <c r="FD14" s="96"/>
      <c r="FE14" s="96"/>
      <c r="FF14" s="96"/>
      <c r="FG14" s="96"/>
      <c r="FH14" s="96"/>
      <c r="FI14" s="96"/>
      <c r="FJ14" s="96"/>
      <c r="FK14" s="96"/>
      <c r="FL14" s="96"/>
      <c r="FM14" s="96"/>
      <c r="FN14" s="96"/>
      <c r="FO14" s="96"/>
      <c r="FP14" s="96"/>
      <c r="FQ14" s="96"/>
      <c r="FR14" s="96"/>
      <c r="FS14" s="96"/>
      <c r="FT14" s="96"/>
      <c r="FU14" s="96"/>
      <c r="FV14" s="96"/>
      <c r="FW14" s="96"/>
      <c r="FX14" s="96"/>
      <c r="FY14" s="96"/>
      <c r="FZ14" s="96"/>
      <c r="GA14" s="96"/>
      <c r="GB14" s="96"/>
      <c r="GC14" s="96"/>
      <c r="GD14" s="96"/>
      <c r="GE14" s="96"/>
    </row>
    <row r="15" spans="1:187" s="483" customFormat="1" ht="8.1" customHeight="1">
      <c r="A15" s="98"/>
      <c r="B15" s="276"/>
      <c r="C15" s="302"/>
      <c r="D15" s="89"/>
      <c r="E15" s="77"/>
      <c r="F15" s="89"/>
      <c r="G15" s="33"/>
      <c r="H15" s="33"/>
      <c r="I15" s="486"/>
      <c r="J15" s="15"/>
      <c r="K15" s="53"/>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row>
    <row r="16" spans="1:187" s="483" customFormat="1" ht="39.950000000000003" customHeight="1">
      <c r="A16" s="98"/>
      <c r="B16" s="276"/>
      <c r="C16" s="787" t="s">
        <v>842</v>
      </c>
      <c r="D16" s="787"/>
      <c r="E16" s="787"/>
      <c r="F16" s="89"/>
      <c r="G16" s="485"/>
      <c r="H16" s="789"/>
      <c r="I16" s="789"/>
      <c r="J16" s="15"/>
      <c r="K16" s="53"/>
      <c r="L16" s="96"/>
      <c r="M16" s="96"/>
      <c r="N16" s="96"/>
      <c r="O16" s="96"/>
      <c r="P16" s="96"/>
      <c r="Q16" s="96"/>
      <c r="R16" s="96"/>
      <c r="S16" s="96"/>
      <c r="T16" s="96"/>
      <c r="U16" s="96"/>
      <c r="V16" s="96"/>
      <c r="W16" s="96"/>
      <c r="X16" s="96"/>
      <c r="Y16" s="96"/>
      <c r="Z16" s="96"/>
      <c r="AA16" s="96"/>
      <c r="AB16" s="96"/>
      <c r="AC16" s="96"/>
      <c r="AD16" s="96"/>
      <c r="AE16" s="96"/>
      <c r="AF16" s="96"/>
      <c r="AG16" s="96"/>
      <c r="AH16" s="96"/>
      <c r="AI16" s="96"/>
      <c r="AJ16" s="96"/>
      <c r="AK16" s="96"/>
      <c r="AL16" s="96"/>
      <c r="AM16" s="96"/>
      <c r="AN16" s="96"/>
      <c r="AO16" s="96"/>
      <c r="AP16" s="96"/>
      <c r="AQ16" s="96"/>
      <c r="AR16" s="96"/>
      <c r="AS16" s="96"/>
      <c r="AT16" s="96"/>
      <c r="AU16" s="96"/>
      <c r="AV16" s="96"/>
      <c r="AW16" s="96"/>
      <c r="AX16" s="96"/>
      <c r="AY16" s="96"/>
      <c r="AZ16" s="96"/>
      <c r="BA16" s="96"/>
      <c r="BB16" s="96"/>
      <c r="BC16" s="96"/>
      <c r="BD16" s="96"/>
      <c r="BE16" s="96"/>
      <c r="BF16" s="96"/>
      <c r="BG16" s="96"/>
      <c r="BH16" s="96"/>
      <c r="BI16" s="96"/>
      <c r="BJ16" s="96"/>
      <c r="BK16" s="96"/>
      <c r="BL16" s="96"/>
      <c r="BM16" s="96"/>
      <c r="BN16" s="96"/>
      <c r="BO16" s="96"/>
      <c r="BP16" s="96"/>
      <c r="BQ16" s="96"/>
      <c r="BR16" s="96"/>
      <c r="BS16" s="96"/>
      <c r="BT16" s="96"/>
      <c r="BU16" s="96"/>
      <c r="BV16" s="96"/>
      <c r="BW16" s="96"/>
      <c r="BX16" s="96"/>
      <c r="BY16" s="96"/>
      <c r="BZ16" s="96"/>
      <c r="CA16" s="96"/>
      <c r="CB16" s="96"/>
      <c r="CC16" s="96"/>
      <c r="CD16" s="96"/>
      <c r="CE16" s="96"/>
      <c r="CF16" s="96"/>
      <c r="CG16" s="96"/>
      <c r="CH16" s="96"/>
      <c r="CI16" s="96"/>
      <c r="CJ16" s="96"/>
      <c r="CK16" s="96"/>
      <c r="CL16" s="96"/>
      <c r="CM16" s="96"/>
      <c r="CN16" s="96"/>
      <c r="CO16" s="96"/>
      <c r="CP16" s="96"/>
      <c r="CQ16" s="96"/>
      <c r="CR16" s="96"/>
      <c r="CS16" s="96"/>
      <c r="CT16" s="96"/>
      <c r="CU16" s="96"/>
      <c r="CV16" s="96"/>
      <c r="CW16" s="96"/>
      <c r="CX16" s="96"/>
      <c r="CY16" s="96"/>
      <c r="CZ16" s="96"/>
      <c r="DA16" s="96"/>
      <c r="DB16" s="96"/>
      <c r="DC16" s="96"/>
      <c r="DD16" s="96"/>
      <c r="DE16" s="96"/>
      <c r="DF16" s="96"/>
      <c r="DG16" s="96"/>
      <c r="DH16" s="96"/>
      <c r="DI16" s="96"/>
      <c r="DJ16" s="96"/>
      <c r="DK16" s="96"/>
      <c r="DL16" s="96"/>
      <c r="DM16" s="96"/>
      <c r="DN16" s="96"/>
      <c r="DO16" s="96"/>
      <c r="DP16" s="96"/>
      <c r="DQ16" s="96"/>
      <c r="DR16" s="96"/>
      <c r="DS16" s="96"/>
      <c r="DT16" s="96"/>
      <c r="DU16" s="96"/>
      <c r="DV16" s="96"/>
      <c r="DW16" s="96"/>
      <c r="DX16" s="96"/>
      <c r="DY16" s="96"/>
      <c r="DZ16" s="96"/>
      <c r="EA16" s="96"/>
      <c r="EB16" s="96"/>
      <c r="EC16" s="96"/>
      <c r="ED16" s="96"/>
      <c r="EE16" s="96"/>
      <c r="EF16" s="96"/>
      <c r="EG16" s="96"/>
      <c r="EH16" s="96"/>
      <c r="EI16" s="96"/>
      <c r="EJ16" s="96"/>
      <c r="EK16" s="96"/>
      <c r="EL16" s="96"/>
      <c r="EM16" s="96"/>
      <c r="EN16" s="96"/>
      <c r="EO16" s="96"/>
      <c r="EP16" s="96"/>
      <c r="EQ16" s="96"/>
      <c r="ER16" s="96"/>
      <c r="ES16" s="96"/>
      <c r="ET16" s="96"/>
      <c r="EU16" s="96"/>
      <c r="EV16" s="96"/>
      <c r="EW16" s="96"/>
      <c r="EX16" s="96"/>
      <c r="EY16" s="96"/>
      <c r="EZ16" s="96"/>
      <c r="FA16" s="96"/>
      <c r="FB16" s="96"/>
      <c r="FC16" s="96"/>
      <c r="FD16" s="96"/>
      <c r="FE16" s="96"/>
      <c r="FF16" s="96"/>
      <c r="FG16" s="96"/>
      <c r="FH16" s="96"/>
      <c r="FI16" s="96"/>
      <c r="FJ16" s="96"/>
      <c r="FK16" s="96"/>
      <c r="FL16" s="96"/>
      <c r="FM16" s="96"/>
      <c r="FN16" s="96"/>
      <c r="FO16" s="96"/>
      <c r="FP16" s="96"/>
      <c r="FQ16" s="96"/>
      <c r="FR16" s="96"/>
      <c r="FS16" s="96"/>
      <c r="FT16" s="96"/>
      <c r="FU16" s="96"/>
      <c r="FV16" s="96"/>
      <c r="FW16" s="96"/>
      <c r="FX16" s="96"/>
      <c r="FY16" s="96"/>
      <c r="FZ16" s="96"/>
      <c r="GA16" s="96"/>
      <c r="GB16" s="96"/>
      <c r="GC16" s="96"/>
      <c r="GD16" s="96"/>
      <c r="GE16" s="96"/>
    </row>
    <row r="17" spans="1:12" ht="8.1" customHeight="1">
      <c r="A17" s="98"/>
      <c r="B17" s="98"/>
      <c r="C17" s="182"/>
      <c r="D17" s="89"/>
      <c r="E17" s="98"/>
      <c r="F17" s="89"/>
      <c r="G17" s="49"/>
      <c r="I17" s="98"/>
      <c r="K17" s="56"/>
    </row>
    <row r="18" spans="1:12" s="33" customFormat="1" ht="25.5">
      <c r="A18" s="98"/>
      <c r="B18" s="489" t="s">
        <v>22</v>
      </c>
      <c r="C18" s="182" t="s">
        <v>736</v>
      </c>
      <c r="D18" s="89"/>
      <c r="E18" s="328" t="s">
        <v>437</v>
      </c>
      <c r="F18" s="89"/>
      <c r="G18" s="486"/>
      <c r="I18" s="98"/>
      <c r="J18" s="15"/>
      <c r="K18" s="486"/>
      <c r="L18" s="42"/>
    </row>
    <row r="19" spans="1:12" s="33" customFormat="1" ht="8.1" customHeight="1">
      <c r="A19" s="98"/>
      <c r="B19" s="276"/>
      <c r="C19" s="182"/>
      <c r="D19" s="89"/>
      <c r="E19" s="77"/>
      <c r="F19" s="89"/>
      <c r="I19" s="98"/>
      <c r="J19" s="15"/>
      <c r="K19" s="486"/>
    </row>
    <row r="20" spans="1:12" s="33" customFormat="1" ht="39.950000000000003" customHeight="1">
      <c r="A20" s="98"/>
      <c r="B20" s="276"/>
      <c r="C20" s="787" t="s">
        <v>801</v>
      </c>
      <c r="D20" s="787"/>
      <c r="E20" s="787"/>
      <c r="F20" s="89"/>
      <c r="G20" s="485"/>
      <c r="I20" s="77"/>
      <c r="J20" s="56"/>
      <c r="K20" s="486"/>
    </row>
    <row r="21" spans="1:12" s="33" customFormat="1" ht="8.1" customHeight="1">
      <c r="A21" s="98"/>
      <c r="B21" s="276"/>
      <c r="C21" s="182"/>
      <c r="D21" s="89"/>
      <c r="E21" s="98"/>
      <c r="F21" s="89"/>
      <c r="G21" s="486"/>
      <c r="J21" s="486"/>
    </row>
    <row r="22" spans="1:12" s="33" customFormat="1" ht="25.5">
      <c r="A22" s="98"/>
      <c r="B22" s="490" t="s">
        <v>69</v>
      </c>
      <c r="C22" s="182" t="s">
        <v>840</v>
      </c>
      <c r="D22" s="89"/>
      <c r="E22" s="328" t="s">
        <v>437</v>
      </c>
      <c r="F22" s="89"/>
      <c r="G22" s="486"/>
      <c r="H22" s="484"/>
      <c r="J22" s="56"/>
    </row>
    <row r="23" spans="1:12" s="33" customFormat="1" ht="8.1" customHeight="1">
      <c r="A23" s="98"/>
      <c r="B23" s="313"/>
      <c r="C23" s="182"/>
      <c r="D23" s="89"/>
      <c r="E23" s="77"/>
      <c r="F23" s="89"/>
      <c r="G23" s="486"/>
      <c r="J23" s="56"/>
    </row>
    <row r="24" spans="1:12" s="33" customFormat="1" ht="39.950000000000003" customHeight="1">
      <c r="A24" s="98"/>
      <c r="B24" s="276"/>
      <c r="C24" s="787" t="s">
        <v>841</v>
      </c>
      <c r="D24" s="787"/>
      <c r="E24" s="787"/>
      <c r="F24" s="89"/>
      <c r="G24" s="486"/>
    </row>
    <row r="25" spans="1:12" s="33" customFormat="1" ht="8.1" customHeight="1">
      <c r="A25" s="98"/>
      <c r="B25" s="276"/>
      <c r="C25" s="182"/>
      <c r="D25" s="182"/>
      <c r="E25" s="182"/>
      <c r="F25" s="89"/>
      <c r="G25" s="486"/>
    </row>
    <row r="26" spans="1:12" s="33" customFormat="1" ht="25.5">
      <c r="A26" s="98"/>
      <c r="B26" s="490" t="s">
        <v>22</v>
      </c>
      <c r="C26" s="43" t="s">
        <v>775</v>
      </c>
      <c r="D26" s="89"/>
      <c r="E26" s="328" t="s">
        <v>437</v>
      </c>
      <c r="F26" s="89"/>
      <c r="G26" s="486"/>
      <c r="J26" s="56"/>
    </row>
    <row r="27" spans="1:12" s="33" customFormat="1" ht="15" customHeight="1">
      <c r="A27" s="98"/>
      <c r="B27" s="313"/>
      <c r="C27" s="43"/>
      <c r="D27" s="89"/>
      <c r="E27" s="77"/>
      <c r="F27" s="89"/>
      <c r="G27" s="486"/>
      <c r="J27" s="56"/>
    </row>
    <row r="28" spans="1:12" s="33" customFormat="1" ht="39.75" customHeight="1">
      <c r="A28" s="98"/>
      <c r="B28" s="276"/>
      <c r="C28" s="632" t="s">
        <v>844</v>
      </c>
      <c r="D28" s="632"/>
      <c r="E28" s="632"/>
      <c r="F28" s="89"/>
      <c r="G28" s="486"/>
    </row>
    <row r="29" spans="1:12" s="33" customFormat="1" ht="8.1" customHeight="1">
      <c r="A29" s="98"/>
      <c r="B29" s="276"/>
      <c r="C29" s="43"/>
      <c r="D29" s="89"/>
      <c r="E29" s="77"/>
      <c r="F29" s="89"/>
      <c r="G29" s="486"/>
    </row>
    <row r="30" spans="1:12" s="33" customFormat="1" ht="27" customHeight="1">
      <c r="A30" s="98"/>
      <c r="B30" s="89"/>
      <c r="C30" s="793" t="s">
        <v>847</v>
      </c>
      <c r="D30" s="793"/>
      <c r="E30" s="793"/>
      <c r="F30" s="89"/>
      <c r="G30" s="56"/>
    </row>
    <row r="31" spans="1:12" s="473" customFormat="1" ht="15.75" customHeight="1">
      <c r="A31" s="342"/>
      <c r="B31" s="18"/>
      <c r="C31" s="788" t="s">
        <v>846</v>
      </c>
      <c r="D31" s="788"/>
      <c r="E31" s="788"/>
      <c r="F31" s="18"/>
      <c r="G31" s="487"/>
    </row>
    <row r="32" spans="1:12" s="33" customFormat="1" ht="25.5" customHeight="1">
      <c r="A32" s="98"/>
      <c r="B32" s="89"/>
      <c r="C32" s="792" t="s">
        <v>811</v>
      </c>
      <c r="D32" s="792"/>
      <c r="E32" s="792"/>
      <c r="F32" s="89"/>
      <c r="G32" s="56"/>
    </row>
    <row r="33" spans="1:9" s="33" customFormat="1" ht="14.65" customHeight="1">
      <c r="A33" s="94"/>
      <c r="B33" s="15"/>
      <c r="C33" s="15"/>
      <c r="D33" s="15"/>
      <c r="E33" s="486"/>
      <c r="F33" s="15"/>
      <c r="G33" s="56"/>
    </row>
    <row r="34" spans="1:9" s="33" customFormat="1" ht="14.65" customHeight="1">
      <c r="A34" s="94"/>
      <c r="B34" s="15"/>
      <c r="C34" s="15"/>
      <c r="D34" s="791"/>
      <c r="E34" s="791"/>
      <c r="F34" s="791"/>
      <c r="G34" s="791"/>
      <c r="H34" s="488"/>
      <c r="I34" s="488"/>
    </row>
    <row r="35" spans="1:9" s="33" customFormat="1" ht="14.65" customHeight="1">
      <c r="A35" s="94"/>
      <c r="B35" s="15"/>
      <c r="C35" s="15"/>
      <c r="D35" s="785"/>
      <c r="E35" s="785"/>
      <c r="F35" s="785"/>
      <c r="G35" s="785"/>
    </row>
    <row r="36" spans="1:9" s="33" customFormat="1" ht="14.65" customHeight="1">
      <c r="A36" s="94"/>
      <c r="B36" s="790"/>
      <c r="C36" s="790"/>
      <c r="D36" s="783"/>
      <c r="E36" s="783"/>
      <c r="F36" s="783"/>
      <c r="G36" s="783"/>
    </row>
    <row r="37" spans="1:9" s="33" customFormat="1" ht="14.65" customHeight="1">
      <c r="A37" s="94"/>
      <c r="B37" s="15"/>
      <c r="C37" s="15"/>
      <c r="D37" s="15"/>
      <c r="E37" s="56"/>
      <c r="F37" s="15"/>
      <c r="G37" s="56"/>
    </row>
    <row r="38" spans="1:9" s="33" customFormat="1" ht="14.65" customHeight="1">
      <c r="A38" s="94"/>
      <c r="B38" s="15"/>
      <c r="C38" s="15"/>
      <c r="D38" s="783"/>
      <c r="E38" s="783"/>
      <c r="F38" s="783"/>
      <c r="G38" s="783"/>
    </row>
    <row r="39" spans="1:9" s="33" customFormat="1" ht="14.65" customHeight="1">
      <c r="A39" s="94"/>
      <c r="B39" s="49"/>
      <c r="C39" s="49"/>
      <c r="D39" s="603"/>
      <c r="E39" s="603"/>
      <c r="F39" s="603"/>
      <c r="G39" s="603"/>
    </row>
    <row r="40" spans="1:9" s="33" customFormat="1" ht="14.65" customHeight="1">
      <c r="A40" s="94"/>
      <c r="B40" s="49"/>
      <c r="C40" s="49"/>
      <c r="D40" s="791"/>
      <c r="E40" s="791"/>
      <c r="F40" s="791"/>
      <c r="G40" s="791"/>
      <c r="H40" s="488"/>
      <c r="I40" s="488"/>
    </row>
    <row r="41" spans="1:9" s="33" customFormat="1" ht="14.65" customHeight="1">
      <c r="A41" s="94"/>
      <c r="B41" s="49"/>
      <c r="C41" s="49"/>
      <c r="D41" s="786"/>
      <c r="E41" s="786"/>
      <c r="F41" s="786"/>
      <c r="G41" s="786"/>
    </row>
    <row r="42" spans="1:9" s="33" customFormat="1" ht="14.65" customHeight="1">
      <c r="A42" s="94"/>
      <c r="B42" s="790"/>
      <c r="C42" s="790"/>
      <c r="D42" s="783"/>
      <c r="E42" s="783"/>
      <c r="F42" s="783"/>
      <c r="G42" s="783"/>
    </row>
    <row r="43" spans="1:9" s="33" customFormat="1" ht="14.65" customHeight="1">
      <c r="A43" s="94"/>
      <c r="B43" s="49"/>
      <c r="C43" s="49"/>
      <c r="D43" s="49"/>
      <c r="E43" s="56"/>
      <c r="F43" s="49"/>
      <c r="G43" s="49"/>
    </row>
    <row r="44" spans="1:9" s="33" customFormat="1" ht="14.65" customHeight="1">
      <c r="A44" s="94"/>
      <c r="B44" s="49"/>
      <c r="C44" s="49"/>
      <c r="D44" s="783"/>
      <c r="E44" s="783"/>
      <c r="F44" s="783"/>
      <c r="G44" s="783"/>
    </row>
    <row r="45" spans="1:9" ht="14.65" customHeight="1">
      <c r="B45" s="49"/>
      <c r="C45" s="49"/>
      <c r="D45" s="603"/>
      <c r="E45" s="603"/>
      <c r="F45" s="603"/>
      <c r="G45" s="603"/>
    </row>
    <row r="46" spans="1:9" ht="14.45" customHeight="1">
      <c r="B46" s="49"/>
      <c r="C46" s="49"/>
      <c r="D46" s="784"/>
      <c r="E46" s="784"/>
      <c r="F46" s="784"/>
      <c r="G46" s="784"/>
    </row>
    <row r="47" spans="1:9" s="33" customFormat="1" ht="14.65" customHeight="1">
      <c r="A47" s="94"/>
      <c r="B47" s="49"/>
      <c r="C47" s="49"/>
      <c r="D47" s="783"/>
      <c r="E47" s="783"/>
      <c r="F47" s="783"/>
      <c r="G47" s="783"/>
    </row>
    <row r="48" spans="1:9" ht="14.65" customHeight="1"/>
    <row r="49" spans="2:8" ht="14.65" customHeight="1"/>
    <row r="50" spans="2:8" ht="14.65" customHeight="1"/>
    <row r="51" spans="2:8" ht="14.65" customHeight="1">
      <c r="B51" s="94"/>
      <c r="G51" s="15"/>
      <c r="H51" s="56"/>
    </row>
    <row r="52" spans="2:8" ht="14.65" customHeight="1">
      <c r="H52" s="56"/>
    </row>
    <row r="53" spans="2:8" ht="14.65" customHeight="1"/>
    <row r="54" spans="2:8" ht="14.65" customHeight="1"/>
    <row r="55" spans="2:8" ht="14.65" customHeight="1"/>
    <row r="56" spans="2:8" ht="14.65" customHeight="1"/>
    <row r="57" spans="2:8" ht="14.65" customHeight="1"/>
    <row r="58" spans="2:8" ht="14.65" customHeight="1"/>
    <row r="59" spans="2:8" ht="14.65" customHeight="1"/>
    <row r="60" spans="2:8" ht="14.65" customHeight="1"/>
    <row r="61" spans="2:8" ht="21.6" customHeight="1"/>
    <row r="62" spans="2:8" ht="21.6" customHeight="1"/>
    <row r="63" spans="2:8" ht="21.6" customHeight="1"/>
    <row r="64" spans="2:8" ht="21.6" customHeight="1"/>
    <row r="65" ht="21.6" customHeight="1"/>
    <row r="66" ht="21.6" customHeight="1"/>
    <row r="67" ht="21.6" customHeight="1"/>
    <row r="68" ht="21.6" customHeight="1"/>
    <row r="69" ht="21.6" customHeight="1"/>
    <row r="70" ht="21.6" customHeight="1"/>
    <row r="71" ht="21.6" customHeight="1"/>
    <row r="72" ht="21.6" customHeight="1"/>
    <row r="73" ht="21.6" customHeight="1"/>
    <row r="74" ht="21.6" customHeight="1"/>
    <row r="75" ht="21.6" customHeight="1"/>
    <row r="76" ht="21.6" customHeight="1"/>
    <row r="77" ht="21.6" customHeight="1"/>
    <row r="78" ht="21.6" customHeight="1"/>
    <row r="79" ht="21.6" customHeight="1"/>
    <row r="80" ht="21.6" customHeight="1"/>
    <row r="81" ht="21.6" customHeight="1"/>
    <row r="82" ht="21.6" customHeight="1"/>
    <row r="83" ht="21.6" customHeight="1"/>
  </sheetData>
  <sheetProtection algorithmName="SHA-512" hashValue="GWKgcKUJB/PsAx8CcK9lBGBy9xoLzotSSbI8tm6GgzDV9jrOuzjHFNsje1KPzy4owVxIl9ZZhHU3E7WOo9+IQg==" saltValue="1Ho+ColrcP8hqcmdEB7/eg==" spinCount="100000" sheet="1" selectLockedCells="1"/>
  <dataConsolidate/>
  <mergeCells count="26">
    <mergeCell ref="H16:I16"/>
    <mergeCell ref="B42:C42"/>
    <mergeCell ref="D39:G39"/>
    <mergeCell ref="D40:G40"/>
    <mergeCell ref="D38:G38"/>
    <mergeCell ref="B36:C36"/>
    <mergeCell ref="D36:G36"/>
    <mergeCell ref="D34:G34"/>
    <mergeCell ref="C32:E32"/>
    <mergeCell ref="C30:E30"/>
    <mergeCell ref="C28:E28"/>
    <mergeCell ref="C24:E24"/>
    <mergeCell ref="C20:E20"/>
    <mergeCell ref="C16:E16"/>
    <mergeCell ref="B1:E1"/>
    <mergeCell ref="D47:G47"/>
    <mergeCell ref="D46:G46"/>
    <mergeCell ref="D42:G42"/>
    <mergeCell ref="D45:G45"/>
    <mergeCell ref="D44:G44"/>
    <mergeCell ref="D35:G35"/>
    <mergeCell ref="D41:G41"/>
    <mergeCell ref="C4:E4"/>
    <mergeCell ref="C8:E8"/>
    <mergeCell ref="C12:E12"/>
    <mergeCell ref="C31:E31"/>
  </mergeCells>
  <dataValidations count="3">
    <dataValidation type="list" allowBlank="1" showInputMessage="1" showErrorMessage="1" sqref="I10 I7 E2 E6 E10 E14 E18 E26 E22" xr:uid="{00000000-0002-0000-0C00-000001000000}">
      <formula1>"Select One, Yes, No"</formula1>
    </dataValidation>
    <dataValidation type="list" allowBlank="1" showInputMessage="1" showErrorMessage="1" sqref="E29" xr:uid="{00000000-0002-0000-0C00-000002000000}">
      <formula1>$N$1:$N$4</formula1>
    </dataValidation>
    <dataValidation type="list" allowBlank="1" showInputMessage="1" showErrorMessage="1" sqref="I17:I20" xr:uid="{00000000-0002-0000-0C00-000000000000}">
      <formula1>$N$1:$N$3</formula1>
    </dataValidation>
  </dataValidations>
  <hyperlinks>
    <hyperlink ref="C31" r:id="rId1" xr:uid="{7F05906D-7304-4D55-97CF-ECA97C3D9AE0}"/>
  </hyperlinks>
  <printOptions horizontalCentered="1"/>
  <pageMargins left="0.25" right="0.25" top="0.25" bottom="0.5" header="0.3" footer="0.3"/>
  <pageSetup scale="98" orientation="portrait" r:id="rId2"/>
  <headerFooter>
    <oddHeader xml:space="preserve">&amp;R
</oddHeader>
    <oddFooter>&amp;L&amp;"Arial Narrow,Regular"HOME - HTF&amp;C&amp;"Arial Narrow,Regular"Page 13 of 30&amp;R&amp;"Arial Narrow,Regular"2023</oddFooter>
  </headerFooter>
  <ignoredErrors>
    <ignoredError sqref="A1 B3:B4 A24:B24 A26 A5:B5 A2:A4 A7:B9 A6 A11:B13 A10 A15:B17 A14 A19:B21 A18 A22" numberStoredAsText="1"/>
  </ignoredError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W67"/>
  <sheetViews>
    <sheetView showGridLines="0" showRowColHeaders="0" zoomScaleNormal="100" workbookViewId="0"/>
  </sheetViews>
  <sheetFormatPr defaultColWidth="10.7109375" defaultRowHeight="12.75"/>
  <cols>
    <col min="1" max="1" width="3.7109375" style="96" customWidth="1"/>
    <col min="2" max="2" width="4.7109375" style="93" customWidth="1"/>
    <col min="3" max="19" width="3.7109375" style="93" customWidth="1"/>
    <col min="20" max="20" width="2" style="93" customWidth="1"/>
    <col min="21" max="22" width="3.7109375" style="93" customWidth="1"/>
    <col min="23" max="23" width="3.7109375" style="96" customWidth="1"/>
    <col min="24" max="16384" width="10.7109375" style="96"/>
  </cols>
  <sheetData>
    <row r="1" spans="1:23" ht="20.100000000000001" customHeight="1">
      <c r="A1" s="258" t="s">
        <v>187</v>
      </c>
      <c r="B1" s="600" t="s">
        <v>681</v>
      </c>
      <c r="C1" s="600"/>
      <c r="D1" s="600"/>
      <c r="E1" s="600"/>
      <c r="F1" s="600"/>
      <c r="G1" s="600"/>
      <c r="H1" s="600"/>
      <c r="I1" s="600"/>
      <c r="J1" s="600"/>
      <c r="K1" s="600"/>
      <c r="L1" s="600"/>
      <c r="M1" s="600"/>
      <c r="N1" s="600"/>
      <c r="O1" s="600"/>
      <c r="P1" s="600"/>
      <c r="Q1" s="600"/>
      <c r="R1" s="600"/>
      <c r="S1" s="600"/>
      <c r="T1" s="600"/>
      <c r="U1" s="600"/>
      <c r="V1" s="600"/>
      <c r="W1" s="600"/>
    </row>
    <row r="2" spans="1:23" ht="20.100000000000001" customHeight="1">
      <c r="A2" s="128"/>
      <c r="W2" s="90"/>
    </row>
    <row r="3" spans="1:23" ht="20.100000000000001" customHeight="1">
      <c r="A3" s="53"/>
      <c r="B3" s="795" t="s">
        <v>446</v>
      </c>
      <c r="C3" s="795"/>
      <c r="D3" s="795"/>
      <c r="E3" s="795"/>
      <c r="F3" s="420"/>
      <c r="G3" s="141"/>
      <c r="H3" s="90"/>
      <c r="I3" s="96"/>
      <c r="J3" s="96"/>
      <c r="K3" s="96"/>
      <c r="L3" s="795" t="s">
        <v>444</v>
      </c>
      <c r="M3" s="795"/>
      <c r="N3" s="795"/>
      <c r="O3" s="795"/>
      <c r="P3" s="795"/>
      <c r="Q3" s="795"/>
      <c r="R3" s="795"/>
      <c r="S3" s="795"/>
      <c r="T3" s="420"/>
      <c r="U3" s="420"/>
      <c r="V3" s="141"/>
    </row>
    <row r="4" spans="1:23" ht="9" customHeight="1">
      <c r="A4" s="53"/>
      <c r="B4" s="129"/>
      <c r="C4" s="129"/>
      <c r="D4" s="129"/>
      <c r="E4" s="129"/>
      <c r="F4" s="420"/>
      <c r="G4" s="90"/>
      <c r="H4" s="90"/>
      <c r="I4" s="96"/>
      <c r="J4" s="96"/>
      <c r="K4" s="96"/>
      <c r="L4" s="89"/>
      <c r="M4" s="89"/>
      <c r="N4" s="89"/>
      <c r="O4" s="100"/>
      <c r="P4" s="100"/>
      <c r="Q4" s="100"/>
      <c r="R4" s="100"/>
      <c r="S4" s="129"/>
      <c r="T4" s="420"/>
      <c r="U4" s="420"/>
      <c r="V4" s="90"/>
    </row>
    <row r="5" spans="1:23" ht="20.100000000000001" customHeight="1">
      <c r="A5" s="53"/>
      <c r="B5" s="795" t="s">
        <v>67</v>
      </c>
      <c r="C5" s="795"/>
      <c r="D5" s="795"/>
      <c r="E5" s="795"/>
      <c r="F5" s="420"/>
      <c r="G5" s="141"/>
      <c r="H5" s="90"/>
      <c r="I5" s="96"/>
      <c r="J5" s="96"/>
      <c r="K5" s="96"/>
      <c r="L5" s="795" t="s">
        <v>445</v>
      </c>
      <c r="M5" s="795"/>
      <c r="N5" s="795"/>
      <c r="O5" s="795"/>
      <c r="P5" s="795"/>
      <c r="Q5" s="795"/>
      <c r="R5" s="795"/>
      <c r="S5" s="795"/>
      <c r="T5" s="420"/>
      <c r="U5" s="420"/>
      <c r="V5" s="141"/>
    </row>
    <row r="6" spans="1:23" ht="9" customHeight="1">
      <c r="A6" s="53"/>
      <c r="B6" s="129"/>
      <c r="C6" s="129"/>
      <c r="D6" s="129"/>
      <c r="E6" s="129"/>
      <c r="F6" s="420"/>
      <c r="G6" s="90"/>
      <c r="H6" s="90"/>
      <c r="I6" s="96"/>
      <c r="J6" s="96"/>
      <c r="K6" s="96"/>
      <c r="L6" s="89"/>
      <c r="M6" s="89"/>
      <c r="N6" s="89"/>
      <c r="O6" s="100"/>
      <c r="P6" s="100"/>
      <c r="Q6" s="100"/>
      <c r="R6" s="100"/>
      <c r="S6" s="129"/>
      <c r="T6" s="420"/>
      <c r="U6" s="420"/>
      <c r="V6" s="90"/>
    </row>
    <row r="7" spans="1:23" ht="20.100000000000001" customHeight="1">
      <c r="A7" s="53"/>
      <c r="B7" s="795" t="s">
        <v>447</v>
      </c>
      <c r="C7" s="795"/>
      <c r="D7" s="795"/>
      <c r="E7" s="795"/>
      <c r="F7" s="420"/>
      <c r="G7" s="141"/>
      <c r="H7" s="90"/>
      <c r="I7" s="96"/>
      <c r="J7" s="96"/>
      <c r="K7" s="96"/>
      <c r="L7" s="796" t="s">
        <v>443</v>
      </c>
      <c r="M7" s="796"/>
      <c r="N7" s="796"/>
      <c r="O7" s="796"/>
      <c r="P7" s="796"/>
      <c r="Q7" s="796"/>
      <c r="R7" s="796"/>
      <c r="S7" s="796"/>
      <c r="T7" s="83"/>
      <c r="U7" s="96"/>
      <c r="V7" s="141"/>
      <c r="W7" s="93"/>
    </row>
    <row r="8" spans="1:23" ht="9" customHeight="1">
      <c r="A8" s="53"/>
      <c r="B8" s="129"/>
      <c r="C8" s="129"/>
      <c r="D8" s="129"/>
      <c r="E8" s="129"/>
      <c r="F8" s="420"/>
      <c r="G8" s="90"/>
      <c r="H8" s="90"/>
      <c r="I8" s="96"/>
      <c r="J8" s="96"/>
      <c r="K8" s="96"/>
      <c r="L8" s="89"/>
      <c r="M8" s="89"/>
      <c r="N8" s="89"/>
      <c r="O8" s="100"/>
      <c r="P8" s="100"/>
      <c r="Q8" s="130"/>
      <c r="R8" s="130"/>
      <c r="S8" s="100"/>
      <c r="T8" s="83"/>
      <c r="V8" s="90"/>
      <c r="W8" s="93"/>
    </row>
    <row r="9" spans="1:23" ht="20.100000000000001" customHeight="1">
      <c r="A9" s="53"/>
      <c r="B9" s="795" t="s">
        <v>197</v>
      </c>
      <c r="C9" s="795"/>
      <c r="D9" s="795"/>
      <c r="E9" s="795"/>
      <c r="F9" s="420"/>
      <c r="G9" s="141"/>
      <c r="H9" s="90"/>
      <c r="I9" s="96"/>
      <c r="J9" s="96"/>
      <c r="K9" s="96"/>
      <c r="L9" s="796" t="s">
        <v>463</v>
      </c>
      <c r="M9" s="796"/>
      <c r="N9" s="796"/>
      <c r="O9" s="796"/>
      <c r="P9" s="796"/>
      <c r="Q9" s="796"/>
      <c r="R9" s="796"/>
      <c r="S9" s="796"/>
      <c r="T9" s="83"/>
      <c r="U9" s="42"/>
      <c r="V9" s="141"/>
      <c r="W9" s="42"/>
    </row>
    <row r="10" spans="1:23" ht="9" customHeight="1">
      <c r="A10" s="53"/>
      <c r="B10" s="133"/>
      <c r="C10" s="286"/>
      <c r="D10" s="96"/>
      <c r="E10" s="96"/>
      <c r="F10" s="96"/>
      <c r="G10" s="96"/>
      <c r="H10" s="96"/>
      <c r="I10" s="96"/>
      <c r="J10" s="96"/>
      <c r="K10" s="96"/>
      <c r="L10" s="96"/>
      <c r="M10" s="96"/>
      <c r="N10" s="96"/>
      <c r="O10" s="96"/>
      <c r="P10" s="96"/>
      <c r="Q10" s="96"/>
      <c r="R10" s="96"/>
    </row>
    <row r="11" spans="1:23" ht="20.100000000000001" customHeight="1">
      <c r="A11" s="53"/>
      <c r="B11" s="672" t="s">
        <v>327</v>
      </c>
      <c r="C11" s="672"/>
      <c r="D11" s="672"/>
      <c r="E11" s="672"/>
      <c r="F11" s="672"/>
      <c r="G11" s="672"/>
      <c r="H11" s="672"/>
      <c r="I11" s="672"/>
      <c r="J11" s="672"/>
      <c r="K11" s="672"/>
      <c r="L11" s="672"/>
      <c r="M11" s="672"/>
      <c r="N11" s="672"/>
      <c r="O11" s="672"/>
      <c r="P11" s="672"/>
      <c r="Q11" s="672"/>
      <c r="R11" s="672"/>
      <c r="S11" s="672"/>
      <c r="T11" s="672"/>
      <c r="U11" s="672"/>
      <c r="V11" s="672"/>
      <c r="W11" s="672"/>
    </row>
    <row r="12" spans="1:23" ht="9" customHeight="1">
      <c r="A12" s="53"/>
      <c r="B12" s="96"/>
      <c r="C12" s="286"/>
      <c r="D12" s="96"/>
      <c r="E12" s="96"/>
      <c r="F12" s="96"/>
      <c r="G12" s="96"/>
      <c r="H12" s="96"/>
      <c r="I12" s="96"/>
      <c r="J12" s="96"/>
      <c r="K12" s="96"/>
      <c r="L12" s="96"/>
      <c r="M12" s="96"/>
      <c r="N12" s="96"/>
      <c r="O12" s="96"/>
      <c r="P12" s="96"/>
      <c r="Q12" s="96"/>
      <c r="R12" s="96"/>
      <c r="S12" s="96"/>
      <c r="T12" s="96"/>
      <c r="U12" s="96"/>
      <c r="V12" s="96"/>
    </row>
    <row r="13" spans="1:23" ht="20.100000000000001" customHeight="1">
      <c r="A13" s="53"/>
      <c r="B13" s="796" t="s">
        <v>274</v>
      </c>
      <c r="C13" s="796"/>
      <c r="D13" s="796"/>
      <c r="E13" s="796"/>
      <c r="F13" s="90"/>
      <c r="G13" s="604"/>
      <c r="H13" s="604"/>
      <c r="I13" s="90"/>
      <c r="J13" s="90"/>
      <c r="K13" s="90"/>
      <c r="L13" s="90"/>
      <c r="M13" s="756" t="s">
        <v>335</v>
      </c>
      <c r="N13" s="756"/>
      <c r="O13" s="756"/>
      <c r="P13" s="756"/>
      <c r="Q13" s="756"/>
      <c r="R13" s="756"/>
      <c r="S13" s="90"/>
      <c r="T13" s="90"/>
      <c r="U13" s="794"/>
      <c r="V13" s="794"/>
    </row>
    <row r="14" spans="1:23" ht="20.100000000000001" customHeight="1">
      <c r="A14" s="53"/>
      <c r="B14" s="90"/>
      <c r="C14" s="90"/>
      <c r="D14" s="90"/>
      <c r="E14" s="90"/>
      <c r="F14" s="90"/>
      <c r="G14" s="90"/>
      <c r="H14" s="90"/>
      <c r="I14" s="90"/>
      <c r="J14" s="90"/>
      <c r="K14" s="90"/>
      <c r="L14" s="90"/>
      <c r="M14" s="756" t="s">
        <v>584</v>
      </c>
      <c r="N14" s="756"/>
      <c r="O14" s="756"/>
      <c r="P14" s="756"/>
      <c r="Q14" s="756"/>
      <c r="R14" s="756"/>
      <c r="S14" s="90"/>
      <c r="T14" s="90"/>
      <c r="U14" s="794"/>
      <c r="V14" s="794"/>
    </row>
    <row r="15" spans="1:23" ht="9" customHeight="1">
      <c r="A15" s="53"/>
      <c r="B15" s="131"/>
      <c r="C15" s="132"/>
      <c r="D15" s="89"/>
      <c r="E15" s="89"/>
      <c r="F15" s="89"/>
      <c r="G15" s="89"/>
      <c r="H15" s="89"/>
      <c r="I15" s="89"/>
      <c r="J15" s="89"/>
      <c r="K15" s="89"/>
      <c r="L15" s="52"/>
      <c r="M15" s="52"/>
      <c r="N15" s="52"/>
      <c r="O15" s="52"/>
      <c r="P15" s="52"/>
      <c r="Q15" s="52"/>
      <c r="R15" s="52"/>
      <c r="S15" s="96"/>
      <c r="T15" s="96"/>
      <c r="U15" s="96"/>
      <c r="V15" s="89"/>
    </row>
    <row r="16" spans="1:23" ht="20.100000000000001" customHeight="1">
      <c r="A16" s="53"/>
      <c r="B16" s="797" t="s">
        <v>62</v>
      </c>
      <c r="C16" s="797"/>
      <c r="D16" s="797"/>
      <c r="E16" s="797"/>
      <c r="F16" s="797"/>
      <c r="G16" s="797"/>
      <c r="H16" s="797"/>
      <c r="I16" s="797"/>
      <c r="J16" s="797"/>
      <c r="K16" s="797"/>
      <c r="L16" s="797"/>
      <c r="M16" s="797"/>
      <c r="N16" s="797"/>
      <c r="O16" s="797"/>
      <c r="P16" s="797"/>
      <c r="Q16" s="797"/>
      <c r="R16" s="797"/>
      <c r="S16" s="797"/>
      <c r="T16" s="797"/>
      <c r="U16" s="797"/>
      <c r="V16" s="797"/>
      <c r="W16" s="797"/>
    </row>
    <row r="17" spans="1:23" ht="9" customHeight="1">
      <c r="A17" s="53"/>
      <c r="B17" s="133"/>
      <c r="C17" s="132"/>
      <c r="D17" s="89"/>
      <c r="E17" s="89"/>
      <c r="F17" s="89"/>
      <c r="G17" s="89"/>
      <c r="H17" s="89"/>
      <c r="I17" s="89"/>
      <c r="J17" s="89"/>
      <c r="K17" s="89"/>
      <c r="L17" s="52"/>
      <c r="M17" s="52"/>
      <c r="N17" s="52"/>
      <c r="O17" s="52"/>
      <c r="P17" s="52"/>
      <c r="Q17" s="52"/>
      <c r="R17" s="52"/>
      <c r="S17" s="89"/>
      <c r="T17" s="89"/>
      <c r="U17" s="89"/>
      <c r="V17" s="89"/>
    </row>
    <row r="18" spans="1:23" ht="20.100000000000001" customHeight="1">
      <c r="A18" s="53"/>
      <c r="B18" s="796" t="s">
        <v>448</v>
      </c>
      <c r="C18" s="796"/>
      <c r="D18" s="796"/>
      <c r="E18" s="796"/>
      <c r="F18" s="83"/>
      <c r="G18" s="139"/>
      <c r="I18" s="796" t="s">
        <v>449</v>
      </c>
      <c r="J18" s="796"/>
      <c r="K18" s="796"/>
      <c r="L18" s="796"/>
      <c r="M18" s="83"/>
      <c r="N18" s="421"/>
      <c r="P18" s="672" t="s">
        <v>548</v>
      </c>
      <c r="Q18" s="672"/>
      <c r="R18" s="672"/>
      <c r="S18" s="672"/>
      <c r="T18" s="672"/>
      <c r="U18" s="422"/>
      <c r="V18" s="140"/>
    </row>
    <row r="19" spans="1:23" ht="9" customHeight="1">
      <c r="A19" s="53"/>
      <c r="B19" s="796"/>
      <c r="C19" s="796"/>
      <c r="D19" s="796"/>
      <c r="E19" s="796"/>
      <c r="F19" s="83"/>
      <c r="J19" s="96"/>
      <c r="K19" s="96"/>
      <c r="M19" s="83"/>
    </row>
    <row r="20" spans="1:23" ht="20.100000000000001" customHeight="1">
      <c r="A20" s="53"/>
      <c r="B20" s="796" t="s">
        <v>452</v>
      </c>
      <c r="C20" s="796"/>
      <c r="D20" s="796"/>
      <c r="E20" s="796"/>
      <c r="F20" s="83"/>
      <c r="G20" s="695"/>
      <c r="H20" s="695"/>
      <c r="I20" s="695"/>
      <c r="J20" s="695"/>
      <c r="K20" s="695"/>
      <c r="L20" s="695"/>
      <c r="M20" s="695"/>
      <c r="N20" s="695"/>
      <c r="O20" s="695"/>
      <c r="P20" s="695"/>
      <c r="Q20" s="695"/>
      <c r="R20" s="695"/>
      <c r="S20" s="695"/>
      <c r="T20" s="695"/>
      <c r="U20" s="695"/>
      <c r="V20" s="695"/>
    </row>
    <row r="21" spans="1:23" ht="9" customHeight="1">
      <c r="A21" s="53"/>
      <c r="B21" s="100"/>
      <c r="C21" s="100"/>
      <c r="D21" s="100"/>
      <c r="E21" s="100"/>
      <c r="F21" s="100"/>
      <c r="G21" s="89"/>
      <c r="H21" s="89"/>
      <c r="I21" s="89"/>
      <c r="J21" s="89"/>
      <c r="K21" s="89"/>
      <c r="L21" s="57"/>
      <c r="M21" s="100"/>
      <c r="Q21" s="90"/>
      <c r="R21" s="52"/>
      <c r="V21" s="89"/>
    </row>
    <row r="22" spans="1:23" ht="20.100000000000001" customHeight="1">
      <c r="A22" s="53"/>
      <c r="B22" s="600" t="s">
        <v>63</v>
      </c>
      <c r="C22" s="600"/>
      <c r="D22" s="600"/>
      <c r="E22" s="600"/>
      <c r="F22" s="600"/>
      <c r="G22" s="600"/>
      <c r="H22" s="600"/>
      <c r="I22" s="600"/>
      <c r="J22" s="600"/>
      <c r="K22" s="600"/>
      <c r="L22" s="600"/>
      <c r="M22" s="600"/>
      <c r="N22" s="600"/>
      <c r="O22" s="600"/>
      <c r="P22" s="600"/>
      <c r="Q22" s="600"/>
      <c r="R22" s="600"/>
      <c r="S22" s="600"/>
      <c r="T22" s="600"/>
      <c r="U22" s="600"/>
      <c r="V22" s="600"/>
      <c r="W22" s="600"/>
    </row>
    <row r="23" spans="1:23" ht="9" customHeight="1">
      <c r="A23" s="53"/>
      <c r="B23" s="96"/>
      <c r="C23" s="132"/>
      <c r="D23" s="89"/>
      <c r="E23" s="89"/>
      <c r="F23" s="89"/>
      <c r="G23" s="89"/>
      <c r="H23" s="89"/>
      <c r="I23" s="89"/>
      <c r="J23" s="89"/>
      <c r="K23" s="89"/>
      <c r="L23" s="52"/>
      <c r="M23" s="52"/>
      <c r="N23" s="52"/>
      <c r="O23" s="52"/>
      <c r="P23" s="52"/>
      <c r="Q23" s="52"/>
      <c r="R23" s="52"/>
      <c r="S23" s="89"/>
      <c r="T23" s="89"/>
      <c r="U23" s="89"/>
      <c r="V23" s="89"/>
    </row>
    <row r="24" spans="1:23" ht="20.100000000000001" customHeight="1">
      <c r="A24" s="53"/>
      <c r="B24" s="796" t="s">
        <v>305</v>
      </c>
      <c r="C24" s="796"/>
      <c r="D24" s="796"/>
      <c r="E24" s="796"/>
      <c r="F24" s="83"/>
      <c r="G24" s="139"/>
      <c r="N24" s="796" t="s">
        <v>591</v>
      </c>
      <c r="O24" s="796"/>
      <c r="P24" s="796"/>
      <c r="Q24" s="796"/>
      <c r="R24" s="796"/>
      <c r="S24" s="796"/>
      <c r="T24" s="83"/>
      <c r="U24" s="794"/>
      <c r="V24" s="794"/>
    </row>
    <row r="25" spans="1:23" ht="9" customHeight="1">
      <c r="A25" s="53"/>
      <c r="B25" s="100"/>
      <c r="C25" s="100"/>
      <c r="D25" s="100"/>
      <c r="E25" s="100"/>
      <c r="F25" s="83"/>
      <c r="N25" s="89"/>
      <c r="O25" s="89"/>
      <c r="P25" s="89"/>
      <c r="Q25" s="89"/>
      <c r="R25" s="89"/>
      <c r="S25" s="89"/>
      <c r="T25" s="96"/>
      <c r="U25" s="96"/>
      <c r="V25" s="96"/>
    </row>
    <row r="26" spans="1:23" ht="20.100000000000001" customHeight="1">
      <c r="A26" s="53"/>
      <c r="B26" s="796" t="s">
        <v>450</v>
      </c>
      <c r="C26" s="796"/>
      <c r="D26" s="796"/>
      <c r="E26" s="796"/>
      <c r="F26" s="83"/>
      <c r="G26" s="139"/>
      <c r="M26" s="83"/>
      <c r="N26" s="796" t="s">
        <v>616</v>
      </c>
      <c r="O26" s="796"/>
      <c r="P26" s="796"/>
      <c r="Q26" s="796"/>
      <c r="R26" s="796"/>
      <c r="S26" s="796"/>
      <c r="T26" s="83"/>
      <c r="U26" s="794"/>
      <c r="V26" s="794"/>
    </row>
    <row r="27" spans="1:23" ht="9" customHeight="1">
      <c r="A27" s="53"/>
      <c r="B27" s="100"/>
      <c r="C27" s="100"/>
      <c r="D27" s="100"/>
      <c r="E27" s="100"/>
      <c r="F27" s="83"/>
      <c r="L27" s="83"/>
      <c r="M27" s="83"/>
      <c r="N27" s="96"/>
      <c r="O27" s="90"/>
      <c r="P27" s="90"/>
      <c r="S27" s="83"/>
      <c r="T27" s="83"/>
      <c r="U27" s="90"/>
      <c r="V27" s="96"/>
    </row>
    <row r="28" spans="1:23" ht="20.100000000000001" customHeight="1">
      <c r="A28" s="53"/>
      <c r="B28" s="796" t="s">
        <v>451</v>
      </c>
      <c r="C28" s="796"/>
      <c r="D28" s="796"/>
      <c r="E28" s="796"/>
      <c r="F28" s="83"/>
      <c r="G28" s="139"/>
      <c r="J28" s="96"/>
      <c r="K28" s="96"/>
      <c r="L28" s="83"/>
      <c r="M28" s="83"/>
      <c r="N28" s="90"/>
      <c r="O28" s="90"/>
      <c r="P28" s="90"/>
      <c r="Q28" s="90"/>
      <c r="R28" s="90"/>
      <c r="S28" s="96"/>
      <c r="T28" s="96"/>
    </row>
    <row r="29" spans="1:23" ht="9" customHeight="1">
      <c r="A29" s="53"/>
      <c r="B29" s="100"/>
      <c r="C29" s="100"/>
      <c r="D29" s="100"/>
      <c r="E29" s="100"/>
      <c r="F29" s="83"/>
      <c r="J29" s="96"/>
      <c r="K29" s="96"/>
      <c r="L29" s="83"/>
      <c r="M29" s="83"/>
      <c r="N29" s="90"/>
      <c r="O29" s="90"/>
      <c r="P29" s="90"/>
      <c r="Q29" s="90"/>
      <c r="R29" s="90"/>
      <c r="S29" s="96"/>
      <c r="T29" s="96"/>
    </row>
    <row r="30" spans="1:23" ht="20.100000000000001" customHeight="1">
      <c r="A30" s="53"/>
      <c r="B30" s="796" t="s">
        <v>452</v>
      </c>
      <c r="C30" s="796"/>
      <c r="D30" s="796"/>
      <c r="E30" s="796"/>
      <c r="F30" s="83"/>
      <c r="G30" s="139"/>
      <c r="J30" s="96"/>
      <c r="K30" s="96"/>
      <c r="L30" s="83"/>
      <c r="M30" s="83"/>
      <c r="N30" s="90"/>
      <c r="O30" s="90"/>
      <c r="P30" s="90"/>
      <c r="Q30" s="96"/>
      <c r="R30" s="96"/>
      <c r="S30" s="96"/>
      <c r="T30" s="96"/>
      <c r="U30" s="96"/>
      <c r="V30" s="96"/>
    </row>
    <row r="31" spans="1:23" ht="9" customHeight="1">
      <c r="A31" s="53"/>
      <c r="B31" s="100"/>
      <c r="C31" s="100"/>
      <c r="D31" s="100"/>
      <c r="E31" s="100"/>
      <c r="F31" s="100"/>
      <c r="J31" s="89"/>
      <c r="K31" s="89"/>
      <c r="L31" s="100"/>
      <c r="M31" s="100"/>
      <c r="N31" s="90"/>
      <c r="O31" s="90"/>
      <c r="P31" s="90"/>
      <c r="Q31" s="96"/>
      <c r="R31" s="96"/>
      <c r="S31" s="96"/>
      <c r="T31" s="96"/>
      <c r="U31" s="96"/>
      <c r="V31" s="96"/>
    </row>
    <row r="32" spans="1:23" ht="20.100000000000001" customHeight="1">
      <c r="A32" s="53"/>
      <c r="B32" s="600" t="s">
        <v>558</v>
      </c>
      <c r="C32" s="600"/>
      <c r="D32" s="600"/>
      <c r="E32" s="600"/>
      <c r="F32" s="600"/>
      <c r="G32" s="600"/>
      <c r="H32" s="600"/>
      <c r="I32" s="600"/>
      <c r="J32" s="600"/>
      <c r="K32" s="600"/>
      <c r="L32" s="600"/>
      <c r="M32" s="600"/>
      <c r="N32" s="600"/>
      <c r="O32" s="600"/>
      <c r="P32" s="600"/>
      <c r="Q32" s="600"/>
      <c r="R32" s="600"/>
      <c r="S32" s="600"/>
      <c r="T32" s="600"/>
      <c r="U32" s="600"/>
      <c r="V32" s="600"/>
      <c r="W32" s="600"/>
    </row>
    <row r="33" spans="1:23" ht="9" customHeight="1">
      <c r="A33" s="53"/>
      <c r="B33" s="96"/>
      <c r="C33" s="53"/>
      <c r="D33" s="53"/>
      <c r="E33" s="53"/>
      <c r="F33" s="53"/>
      <c r="G33" s="53"/>
      <c r="H33" s="53"/>
      <c r="I33" s="53"/>
      <c r="J33" s="53"/>
      <c r="K33" s="53"/>
      <c r="L33" s="53"/>
      <c r="M33" s="89"/>
      <c r="N33" s="53"/>
      <c r="O33" s="53"/>
      <c r="P33" s="53"/>
      <c r="Q33" s="53"/>
      <c r="R33" s="53"/>
      <c r="S33" s="53"/>
      <c r="T33" s="53"/>
      <c r="U33" s="53"/>
      <c r="V33" s="89"/>
      <c r="W33" s="89"/>
    </row>
    <row r="34" spans="1:23" ht="20.100000000000001" customHeight="1">
      <c r="A34" s="53"/>
      <c r="B34" s="796" t="s">
        <v>560</v>
      </c>
      <c r="C34" s="796"/>
      <c r="D34" s="796"/>
      <c r="E34" s="796"/>
      <c r="F34" s="83"/>
      <c r="G34" s="800"/>
      <c r="H34" s="800"/>
      <c r="I34" s="800"/>
      <c r="J34" s="800"/>
      <c r="K34" s="96"/>
      <c r="L34" s="96"/>
      <c r="M34" s="96"/>
      <c r="N34" s="796" t="s">
        <v>329</v>
      </c>
      <c r="O34" s="796"/>
      <c r="P34" s="796"/>
      <c r="Q34" s="796"/>
      <c r="R34" s="135"/>
      <c r="S34" s="794"/>
      <c r="T34" s="794"/>
      <c r="U34" s="756" t="s">
        <v>617</v>
      </c>
      <c r="V34" s="756"/>
    </row>
    <row r="35" spans="1:23" ht="9" customHeight="1">
      <c r="A35" s="53"/>
      <c r="B35" s="89"/>
      <c r="C35" s="89"/>
      <c r="D35" s="89"/>
      <c r="E35" s="89"/>
      <c r="F35" s="96"/>
      <c r="G35" s="134"/>
      <c r="H35" s="134"/>
      <c r="I35" s="134"/>
      <c r="J35" s="96"/>
      <c r="K35" s="90"/>
      <c r="L35" s="90"/>
      <c r="M35" s="90"/>
      <c r="N35" s="53"/>
      <c r="O35" s="53"/>
      <c r="P35" s="53"/>
      <c r="Q35" s="53"/>
      <c r="R35" s="90"/>
      <c r="S35" s="96"/>
      <c r="T35" s="96"/>
      <c r="U35" s="52"/>
      <c r="V35" s="89"/>
    </row>
    <row r="36" spans="1:23" ht="20.100000000000001" customHeight="1">
      <c r="A36" s="53"/>
      <c r="B36" s="796" t="s">
        <v>328</v>
      </c>
      <c r="C36" s="796"/>
      <c r="D36" s="796"/>
      <c r="E36" s="796"/>
      <c r="F36" s="83"/>
      <c r="G36" s="798">
        <f>'Pg. 10 Davis Bac-Sources &amp; Uses'!H14</f>
        <v>0</v>
      </c>
      <c r="H36" s="798"/>
      <c r="I36" s="798"/>
      <c r="J36" s="798"/>
      <c r="K36" s="96"/>
      <c r="L36" s="96"/>
      <c r="M36" s="96"/>
      <c r="N36" s="796" t="s">
        <v>330</v>
      </c>
      <c r="O36" s="796"/>
      <c r="P36" s="796"/>
      <c r="Q36" s="796"/>
      <c r="R36" s="136"/>
      <c r="S36" s="794"/>
      <c r="T36" s="794"/>
      <c r="U36" s="756" t="s">
        <v>617</v>
      </c>
      <c r="V36" s="756"/>
    </row>
    <row r="37" spans="1:23" s="33" customFormat="1" ht="9" customHeight="1">
      <c r="A37" s="53"/>
      <c r="B37" s="53"/>
      <c r="C37" s="53"/>
      <c r="D37" s="53"/>
      <c r="E37" s="53"/>
      <c r="F37" s="53"/>
      <c r="G37" s="53"/>
      <c r="H37" s="53"/>
      <c r="I37" s="53"/>
      <c r="J37" s="53"/>
      <c r="K37" s="53"/>
      <c r="L37" s="53"/>
      <c r="M37" s="53"/>
      <c r="N37" s="53"/>
      <c r="O37" s="53"/>
      <c r="P37" s="53"/>
      <c r="Q37" s="53"/>
      <c r="R37" s="53"/>
      <c r="S37" s="53"/>
      <c r="T37" s="53"/>
      <c r="U37" s="53"/>
      <c r="V37" s="53"/>
      <c r="W37" s="53"/>
    </row>
    <row r="38" spans="1:23" ht="20.100000000000001" customHeight="1">
      <c r="A38" s="53"/>
      <c r="B38" s="600" t="s">
        <v>559</v>
      </c>
      <c r="C38" s="600"/>
      <c r="D38" s="600"/>
      <c r="E38" s="600"/>
      <c r="F38" s="600"/>
      <c r="G38" s="600"/>
      <c r="H38" s="600"/>
      <c r="I38" s="600"/>
      <c r="J38" s="600"/>
      <c r="K38" s="600"/>
      <c r="L38" s="600"/>
      <c r="M38" s="600"/>
      <c r="N38" s="600"/>
      <c r="O38" s="600"/>
      <c r="P38" s="600"/>
      <c r="Q38" s="600"/>
      <c r="R38" s="600"/>
      <c r="S38" s="600"/>
      <c r="T38" s="600"/>
      <c r="U38" s="600"/>
      <c r="V38" s="600"/>
      <c r="W38" s="600"/>
    </row>
    <row r="39" spans="1:23" ht="9" customHeight="1">
      <c r="A39" s="53"/>
      <c r="B39" s="96"/>
      <c r="C39" s="53"/>
      <c r="D39" s="53"/>
      <c r="E39" s="53"/>
      <c r="F39" s="53"/>
      <c r="G39" s="53"/>
      <c r="H39" s="53"/>
      <c r="I39" s="53"/>
      <c r="J39" s="53"/>
      <c r="K39" s="53"/>
      <c r="L39" s="53"/>
      <c r="M39" s="89"/>
      <c r="N39" s="53"/>
      <c r="O39" s="53"/>
      <c r="P39" s="53"/>
      <c r="Q39" s="53"/>
      <c r="R39" s="53"/>
      <c r="S39" s="53"/>
      <c r="T39" s="53"/>
      <c r="U39" s="53"/>
      <c r="V39" s="89"/>
      <c r="W39" s="89"/>
    </row>
    <row r="40" spans="1:23" ht="20.100000000000001" customHeight="1">
      <c r="A40" s="53"/>
      <c r="B40" s="796" t="s">
        <v>561</v>
      </c>
      <c r="C40" s="796"/>
      <c r="D40" s="796"/>
      <c r="E40" s="796"/>
      <c r="F40" s="83"/>
      <c r="G40" s="799">
        <v>0</v>
      </c>
      <c r="H40" s="799"/>
      <c r="I40" s="799"/>
      <c r="J40" s="799"/>
      <c r="K40" s="96"/>
      <c r="L40" s="96"/>
      <c r="M40" s="96"/>
      <c r="N40" s="796" t="s">
        <v>329</v>
      </c>
      <c r="O40" s="796"/>
      <c r="P40" s="796"/>
      <c r="Q40" s="796"/>
      <c r="R40" s="136"/>
      <c r="S40" s="794" t="s">
        <v>693</v>
      </c>
      <c r="T40" s="794"/>
      <c r="U40" s="756" t="s">
        <v>617</v>
      </c>
      <c r="V40" s="756"/>
    </row>
    <row r="41" spans="1:23" ht="9" customHeight="1">
      <c r="A41" s="53"/>
      <c r="B41" s="89"/>
      <c r="C41" s="89"/>
      <c r="D41" s="89"/>
      <c r="E41" s="89"/>
      <c r="F41" s="96"/>
      <c r="G41" s="134"/>
      <c r="H41" s="134"/>
      <c r="I41" s="134"/>
      <c r="J41" s="96"/>
      <c r="K41" s="90"/>
      <c r="L41" s="90"/>
      <c r="M41" s="90"/>
      <c r="N41" s="53"/>
      <c r="O41" s="53"/>
      <c r="P41" s="53"/>
      <c r="Q41" s="53"/>
      <c r="R41" s="90"/>
      <c r="S41" s="96"/>
      <c r="T41" s="96"/>
      <c r="U41" s="52"/>
      <c r="V41" s="89"/>
    </row>
    <row r="42" spans="1:23" ht="20.100000000000001" customHeight="1">
      <c r="A42" s="53"/>
      <c r="B42" s="796" t="s">
        <v>328</v>
      </c>
      <c r="C42" s="796"/>
      <c r="D42" s="796"/>
      <c r="E42" s="796"/>
      <c r="F42" s="83"/>
      <c r="G42" s="798">
        <f>'Pg. 10 Davis Bac-Sources &amp; Uses'!H15</f>
        <v>0</v>
      </c>
      <c r="H42" s="798"/>
      <c r="I42" s="798"/>
      <c r="J42" s="798"/>
      <c r="K42" s="96"/>
      <c r="L42" s="96"/>
      <c r="M42" s="96"/>
      <c r="N42" s="796" t="s">
        <v>330</v>
      </c>
      <c r="O42" s="796"/>
      <c r="P42" s="796"/>
      <c r="Q42" s="796"/>
      <c r="R42" s="135"/>
      <c r="S42" s="794" t="s">
        <v>693</v>
      </c>
      <c r="T42" s="794"/>
      <c r="U42" s="756" t="s">
        <v>617</v>
      </c>
      <c r="V42" s="756"/>
    </row>
    <row r="43" spans="1:23" s="33" customFormat="1" ht="13.15" customHeight="1">
      <c r="A43" s="56"/>
      <c r="B43" s="56"/>
      <c r="C43" s="56"/>
      <c r="D43" s="56"/>
      <c r="E43" s="56"/>
      <c r="F43" s="56"/>
      <c r="G43" s="56"/>
      <c r="H43" s="56"/>
      <c r="I43" s="56"/>
      <c r="J43" s="56"/>
      <c r="K43" s="56"/>
      <c r="L43" s="56"/>
      <c r="M43" s="56"/>
      <c r="N43" s="56"/>
      <c r="O43" s="56"/>
      <c r="P43" s="56"/>
      <c r="Q43" s="56"/>
      <c r="R43" s="56"/>
      <c r="S43" s="56"/>
      <c r="T43" s="56"/>
      <c r="U43" s="56"/>
      <c r="V43" s="56"/>
      <c r="W43" s="56"/>
    </row>
    <row r="44" spans="1:23" s="33" customFormat="1" ht="13.15" customHeight="1">
      <c r="A44" s="56"/>
      <c r="B44" s="56"/>
      <c r="C44" s="56"/>
      <c r="D44" s="56"/>
      <c r="E44" s="56"/>
      <c r="F44" s="56"/>
      <c r="G44" s="56"/>
      <c r="H44" s="56"/>
      <c r="I44" s="56"/>
      <c r="J44" s="56"/>
      <c r="K44" s="56"/>
      <c r="L44" s="56"/>
      <c r="M44" s="56"/>
      <c r="N44" s="56"/>
      <c r="O44" s="56"/>
      <c r="P44" s="56"/>
      <c r="Q44" s="56"/>
      <c r="R44" s="56"/>
      <c r="S44" s="56"/>
      <c r="T44" s="56"/>
      <c r="U44" s="56"/>
      <c r="V44" s="56"/>
      <c r="W44" s="56"/>
    </row>
    <row r="45" spans="1:23" s="33" customFormat="1" ht="13.15" customHeight="1">
      <c r="A45" s="56"/>
      <c r="B45" s="56"/>
      <c r="C45" s="56"/>
      <c r="D45" s="56"/>
      <c r="E45" s="56"/>
      <c r="F45" s="56"/>
      <c r="G45" s="56"/>
      <c r="H45" s="56"/>
      <c r="I45" s="56"/>
      <c r="J45" s="56"/>
      <c r="K45" s="56"/>
      <c r="L45" s="56"/>
      <c r="M45" s="56"/>
      <c r="N45" s="56"/>
      <c r="O45" s="56"/>
      <c r="P45" s="56"/>
      <c r="Q45" s="56"/>
      <c r="R45" s="56"/>
      <c r="S45" s="56"/>
      <c r="T45" s="56"/>
      <c r="U45" s="56"/>
      <c r="V45" s="56"/>
      <c r="W45" s="56"/>
    </row>
    <row r="46" spans="1:23" s="33" customFormat="1" ht="13.15" customHeight="1">
      <c r="A46" s="56"/>
      <c r="B46" s="56"/>
      <c r="C46" s="56"/>
      <c r="D46" s="56"/>
      <c r="E46" s="56"/>
      <c r="F46" s="56"/>
      <c r="G46" s="56"/>
      <c r="H46" s="56"/>
      <c r="I46" s="56"/>
      <c r="J46" s="56"/>
      <c r="K46" s="56"/>
      <c r="L46" s="56"/>
      <c r="M46" s="56"/>
      <c r="N46" s="56"/>
      <c r="O46" s="56"/>
      <c r="P46" s="56"/>
      <c r="Q46" s="56"/>
      <c r="R46" s="56"/>
      <c r="S46" s="56"/>
      <c r="T46" s="56"/>
      <c r="U46" s="56"/>
      <c r="V46" s="56"/>
      <c r="W46" s="56"/>
    </row>
    <row r="47" spans="1:23" s="33" customFormat="1" ht="13.15" customHeight="1">
      <c r="A47" s="56"/>
      <c r="B47" s="56"/>
      <c r="C47" s="56"/>
      <c r="D47" s="56"/>
      <c r="E47" s="56"/>
      <c r="F47" s="56"/>
      <c r="G47" s="56"/>
      <c r="H47" s="56"/>
      <c r="I47" s="56"/>
      <c r="J47" s="56"/>
      <c r="K47" s="56"/>
      <c r="L47" s="56"/>
      <c r="M47" s="56"/>
      <c r="N47" s="56"/>
      <c r="O47" s="56"/>
      <c r="P47" s="56"/>
      <c r="Q47" s="56"/>
      <c r="R47" s="56"/>
      <c r="S47" s="56"/>
      <c r="T47" s="56"/>
      <c r="U47" s="56"/>
      <c r="V47" s="56"/>
      <c r="W47" s="56"/>
    </row>
    <row r="48" spans="1:23" s="33" customFormat="1" ht="13.15" customHeight="1">
      <c r="A48" s="56"/>
      <c r="B48" s="56"/>
      <c r="C48" s="56"/>
      <c r="D48" s="56"/>
      <c r="E48" s="56"/>
      <c r="F48" s="56"/>
      <c r="G48" s="56"/>
      <c r="H48" s="56"/>
      <c r="I48" s="56"/>
      <c r="J48" s="56"/>
      <c r="K48" s="56"/>
      <c r="L48" s="56"/>
      <c r="M48" s="56"/>
      <c r="N48" s="56"/>
      <c r="O48" s="56"/>
      <c r="P48" s="56"/>
      <c r="Q48" s="56"/>
      <c r="R48" s="56"/>
      <c r="S48" s="56"/>
      <c r="T48" s="56"/>
      <c r="U48" s="56"/>
      <c r="V48" s="56"/>
      <c r="W48" s="56"/>
    </row>
    <row r="49" spans="1:23" s="33" customFormat="1" ht="13.15" customHeight="1">
      <c r="A49" s="56"/>
      <c r="B49" s="56"/>
      <c r="C49" s="56"/>
      <c r="D49" s="56"/>
      <c r="E49" s="56"/>
      <c r="F49" s="56"/>
      <c r="G49" s="56"/>
      <c r="H49" s="56"/>
      <c r="I49" s="56"/>
      <c r="J49" s="56"/>
      <c r="K49" s="56"/>
      <c r="L49" s="56"/>
      <c r="M49" s="56"/>
      <c r="N49" s="56"/>
      <c r="O49" s="56"/>
      <c r="P49" s="56"/>
      <c r="Q49" s="56"/>
      <c r="R49" s="56"/>
      <c r="S49" s="56"/>
      <c r="T49" s="56"/>
      <c r="U49" s="56"/>
      <c r="V49" s="56"/>
      <c r="W49" s="56"/>
    </row>
    <row r="50" spans="1:23" ht="13.15" customHeight="1">
      <c r="A50" s="56"/>
      <c r="B50" s="56"/>
      <c r="C50" s="56"/>
      <c r="D50" s="56"/>
      <c r="E50" s="56"/>
      <c r="F50" s="56"/>
      <c r="G50" s="56"/>
      <c r="H50" s="56"/>
      <c r="I50" s="56"/>
      <c r="J50" s="56"/>
      <c r="K50" s="56"/>
      <c r="L50" s="56"/>
      <c r="M50" s="56"/>
      <c r="N50" s="56"/>
      <c r="O50" s="56"/>
      <c r="P50" s="56"/>
      <c r="Q50" s="56"/>
      <c r="R50" s="56"/>
      <c r="S50" s="56"/>
      <c r="T50" s="56"/>
      <c r="U50" s="56"/>
      <c r="V50" s="56"/>
      <c r="W50" s="56"/>
    </row>
    <row r="51" spans="1:23" s="33" customFormat="1" ht="13.15" customHeight="1">
      <c r="A51" s="56"/>
      <c r="B51" s="56"/>
      <c r="C51" s="56"/>
      <c r="D51" s="56"/>
      <c r="E51" s="56"/>
      <c r="F51" s="56"/>
      <c r="G51" s="56"/>
      <c r="H51" s="56"/>
      <c r="I51" s="56"/>
      <c r="J51" s="56"/>
      <c r="K51" s="56"/>
      <c r="L51" s="56"/>
      <c r="M51" s="56"/>
      <c r="N51" s="56"/>
      <c r="O51" s="56"/>
      <c r="P51" s="56"/>
      <c r="Q51" s="56"/>
      <c r="R51" s="56"/>
      <c r="S51" s="56"/>
      <c r="T51" s="56"/>
      <c r="U51" s="56"/>
      <c r="V51" s="56"/>
      <c r="W51" s="56"/>
    </row>
    <row r="52" spans="1:23" ht="13.15" customHeight="1"/>
    <row r="53" spans="1:23" ht="13.15" customHeight="1"/>
    <row r="54" spans="1:23" ht="13.15" customHeight="1"/>
    <row r="55" spans="1:23" ht="13.15" customHeight="1"/>
    <row r="56" spans="1:23" ht="13.15" customHeight="1"/>
    <row r="57" spans="1:23" ht="13.15" customHeight="1">
      <c r="B57" s="96"/>
      <c r="C57" s="96"/>
      <c r="D57" s="96"/>
      <c r="E57" s="96"/>
      <c r="F57" s="96"/>
      <c r="G57" s="96"/>
      <c r="H57" s="96"/>
      <c r="I57" s="96"/>
      <c r="J57" s="96"/>
      <c r="K57" s="96"/>
      <c r="L57" s="96"/>
      <c r="M57" s="96"/>
      <c r="N57" s="96"/>
      <c r="O57" s="96"/>
      <c r="P57" s="96"/>
      <c r="Q57" s="96"/>
      <c r="R57" s="96"/>
      <c r="S57" s="96"/>
      <c r="T57" s="96"/>
      <c r="U57" s="96"/>
      <c r="V57" s="96"/>
    </row>
    <row r="58" spans="1:23" ht="13.15" customHeight="1">
      <c r="B58" s="96"/>
      <c r="C58" s="96"/>
      <c r="D58" s="96"/>
      <c r="E58" s="96"/>
      <c r="F58" s="96"/>
      <c r="G58" s="96"/>
      <c r="H58" s="96"/>
      <c r="I58" s="96"/>
      <c r="J58" s="96"/>
      <c r="K58" s="96"/>
      <c r="L58" s="96"/>
      <c r="M58" s="96"/>
      <c r="N58" s="96"/>
      <c r="O58" s="96"/>
      <c r="P58" s="96"/>
      <c r="Q58" s="96"/>
      <c r="R58" s="96"/>
      <c r="S58" s="96"/>
      <c r="T58" s="96"/>
      <c r="U58" s="96"/>
      <c r="V58" s="96"/>
    </row>
    <row r="59" spans="1:23" ht="13.15" customHeight="1">
      <c r="B59" s="96"/>
      <c r="C59" s="96"/>
      <c r="D59" s="96"/>
      <c r="E59" s="96"/>
      <c r="F59" s="96"/>
      <c r="G59" s="96"/>
      <c r="H59" s="96"/>
      <c r="I59" s="96"/>
      <c r="J59" s="96"/>
      <c r="K59" s="96"/>
      <c r="L59" s="96"/>
      <c r="M59" s="96"/>
      <c r="N59" s="96"/>
      <c r="O59" s="96"/>
      <c r="P59" s="96"/>
      <c r="Q59" s="96"/>
      <c r="R59" s="96"/>
      <c r="S59" s="96"/>
      <c r="T59" s="96"/>
      <c r="U59" s="96"/>
      <c r="V59" s="96"/>
    </row>
    <row r="60" spans="1:23" ht="13.15" customHeight="1">
      <c r="B60" s="96"/>
      <c r="C60" s="96"/>
      <c r="D60" s="96"/>
      <c r="E60" s="96"/>
      <c r="F60" s="96"/>
      <c r="G60" s="96"/>
      <c r="H60" s="96"/>
      <c r="I60" s="96"/>
      <c r="J60" s="96"/>
      <c r="K60" s="96"/>
      <c r="L60" s="96"/>
      <c r="M60" s="96"/>
      <c r="N60" s="96"/>
      <c r="O60" s="96"/>
      <c r="P60" s="96"/>
      <c r="Q60" s="96"/>
      <c r="R60" s="96"/>
      <c r="S60" s="96"/>
      <c r="T60" s="96"/>
      <c r="U60" s="96"/>
      <c r="V60" s="96"/>
    </row>
    <row r="61" spans="1:23" ht="13.15" customHeight="1">
      <c r="B61" s="96"/>
      <c r="C61" s="96"/>
      <c r="D61" s="96"/>
      <c r="E61" s="96"/>
      <c r="F61" s="96"/>
      <c r="G61" s="96"/>
      <c r="H61" s="96"/>
      <c r="I61" s="96"/>
      <c r="J61" s="96"/>
      <c r="K61" s="96"/>
      <c r="L61" s="96"/>
      <c r="M61" s="96"/>
      <c r="N61" s="96"/>
      <c r="O61" s="96"/>
      <c r="P61" s="96"/>
      <c r="Q61" s="96"/>
      <c r="R61" s="96"/>
      <c r="S61" s="96"/>
      <c r="T61" s="96"/>
      <c r="U61" s="96"/>
      <c r="V61" s="96"/>
    </row>
    <row r="62" spans="1:23" ht="13.15" customHeight="1">
      <c r="B62" s="96"/>
      <c r="C62" s="96"/>
      <c r="D62" s="96"/>
      <c r="E62" s="96"/>
      <c r="F62" s="96"/>
      <c r="G62" s="96"/>
      <c r="H62" s="96"/>
      <c r="I62" s="96"/>
      <c r="J62" s="96"/>
      <c r="K62" s="96"/>
      <c r="L62" s="96"/>
      <c r="M62" s="96"/>
      <c r="N62" s="96"/>
      <c r="O62" s="96"/>
      <c r="P62" s="96"/>
      <c r="Q62" s="96"/>
      <c r="R62" s="96"/>
      <c r="S62" s="96"/>
      <c r="T62" s="96"/>
      <c r="U62" s="96"/>
      <c r="V62" s="96"/>
    </row>
    <row r="63" spans="1:23" ht="13.15" customHeight="1">
      <c r="B63" s="96"/>
      <c r="C63" s="96"/>
      <c r="D63" s="96"/>
      <c r="E63" s="96"/>
      <c r="F63" s="96"/>
      <c r="G63" s="96"/>
      <c r="H63" s="96"/>
      <c r="I63" s="96"/>
      <c r="J63" s="96"/>
      <c r="K63" s="96"/>
      <c r="L63" s="96"/>
      <c r="M63" s="96"/>
      <c r="N63" s="96"/>
      <c r="O63" s="96"/>
      <c r="P63" s="96"/>
      <c r="Q63" s="96"/>
      <c r="R63" s="96"/>
      <c r="S63" s="96"/>
      <c r="T63" s="96"/>
      <c r="U63" s="96"/>
      <c r="V63" s="96"/>
    </row>
    <row r="64" spans="1:23" ht="13.15" customHeight="1">
      <c r="B64" s="96"/>
      <c r="C64" s="96"/>
      <c r="D64" s="96"/>
      <c r="E64" s="96"/>
      <c r="F64" s="96"/>
      <c r="G64" s="96"/>
      <c r="H64" s="96"/>
      <c r="I64" s="96"/>
      <c r="J64" s="96"/>
      <c r="K64" s="96"/>
      <c r="L64" s="96"/>
      <c r="M64" s="96"/>
      <c r="N64" s="96"/>
      <c r="O64" s="96"/>
      <c r="P64" s="96"/>
      <c r="Q64" s="96"/>
      <c r="R64" s="96"/>
      <c r="S64" s="96"/>
      <c r="T64" s="96"/>
      <c r="U64" s="96"/>
      <c r="V64" s="96"/>
    </row>
    <row r="65" s="96" customFormat="1"/>
    <row r="66" s="96" customFormat="1"/>
    <row r="67" s="96" customFormat="1"/>
  </sheetData>
  <sheetProtection algorithmName="SHA-512" hashValue="FSAHWmNTvJw+CZd5maAyw1s/oQ4ycfQPerloMypYjCUOd5o71pzkYC8HtfNrncZPCKEPpd4o+9hNBInx7QYMHQ==" saltValue="9a0mv2I8EkPNQ8sv0cRRhg==" spinCount="100000" sheet="1" selectLockedCells="1"/>
  <dataConsolidate link="1"/>
  <mergeCells count="54">
    <mergeCell ref="U36:V36"/>
    <mergeCell ref="U34:V34"/>
    <mergeCell ref="S42:T42"/>
    <mergeCell ref="S40:T40"/>
    <mergeCell ref="S36:T36"/>
    <mergeCell ref="S34:T34"/>
    <mergeCell ref="U26:V26"/>
    <mergeCell ref="U24:V24"/>
    <mergeCell ref="B34:E34"/>
    <mergeCell ref="B36:E36"/>
    <mergeCell ref="B42:E42"/>
    <mergeCell ref="B40:E40"/>
    <mergeCell ref="G42:J42"/>
    <mergeCell ref="G40:J40"/>
    <mergeCell ref="G36:J36"/>
    <mergeCell ref="G34:J34"/>
    <mergeCell ref="N42:Q42"/>
    <mergeCell ref="N40:Q40"/>
    <mergeCell ref="N36:Q36"/>
    <mergeCell ref="N34:Q34"/>
    <mergeCell ref="U42:V42"/>
    <mergeCell ref="U40:V40"/>
    <mergeCell ref="B22:W22"/>
    <mergeCell ref="B16:W16"/>
    <mergeCell ref="B32:W32"/>
    <mergeCell ref="B38:W38"/>
    <mergeCell ref="B20:E20"/>
    <mergeCell ref="B18:E18"/>
    <mergeCell ref="I18:L18"/>
    <mergeCell ref="B19:E19"/>
    <mergeCell ref="G20:V20"/>
    <mergeCell ref="P18:T18"/>
    <mergeCell ref="B24:E24"/>
    <mergeCell ref="B26:E26"/>
    <mergeCell ref="B28:E28"/>
    <mergeCell ref="B30:E30"/>
    <mergeCell ref="N26:S26"/>
    <mergeCell ref="N24:S24"/>
    <mergeCell ref="U14:V14"/>
    <mergeCell ref="U13:V13"/>
    <mergeCell ref="G13:H13"/>
    <mergeCell ref="B11:W11"/>
    <mergeCell ref="B1:W1"/>
    <mergeCell ref="B3:E3"/>
    <mergeCell ref="B5:E5"/>
    <mergeCell ref="B7:E7"/>
    <mergeCell ref="B9:E9"/>
    <mergeCell ref="L9:S9"/>
    <mergeCell ref="L7:S7"/>
    <mergeCell ref="L5:S5"/>
    <mergeCell ref="M14:R14"/>
    <mergeCell ref="M13:R13"/>
    <mergeCell ref="B13:E13"/>
    <mergeCell ref="L3:S3"/>
  </mergeCells>
  <phoneticPr fontId="0" type="noConversion"/>
  <printOptions horizontalCentered="1"/>
  <pageMargins left="0.25" right="0.25" top="0.25" bottom="0.5" header="0.3" footer="0.3"/>
  <pageSetup firstPageNumber="22" orientation="portrait" r:id="rId1"/>
  <headerFooter>
    <oddHeader xml:space="preserve">&amp;R
</oddHeader>
    <oddFooter>&amp;L&amp;"Arial,Regular"HOME - HTF&amp;C&amp;"Arial,Regular"Page 14 of 30&amp;R&amp;"Arial,Regular"2023</oddFooter>
  </headerFooter>
  <ignoredErrors>
    <ignoredError sqref="A1" numberStoredAsText="1"/>
    <ignoredError sqref="S40:T42 S35:T35" numberStoredAsText="1" unlockedFormula="1"/>
    <ignoredError sqref="B37:W39 B35:R36 U34:W36 B41:R42 U40:W42 B34:F34 K34:R34 B40:F40 H40:R40"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55330" r:id="rId4" name="Check Box 34">
              <controlPr defaultSize="0" autoFill="0" autoLine="0" autoPict="0">
                <anchor moveWithCells="1">
                  <from>
                    <xdr:col>5</xdr:col>
                    <xdr:colOff>247650</xdr:colOff>
                    <xdr:row>1</xdr:row>
                    <xdr:rowOff>247650</xdr:rowOff>
                  </from>
                  <to>
                    <xdr:col>7</xdr:col>
                    <xdr:colOff>0</xdr:colOff>
                    <xdr:row>3</xdr:row>
                    <xdr:rowOff>0</xdr:rowOff>
                  </to>
                </anchor>
              </controlPr>
            </control>
          </mc:Choice>
        </mc:AlternateContent>
        <mc:AlternateContent xmlns:mc="http://schemas.openxmlformats.org/markup-compatibility/2006">
          <mc:Choice Requires="x14">
            <control shapeId="55336" r:id="rId5" name="Check Box 40">
              <controlPr defaultSize="0" autoFill="0" autoLine="0" autoPict="0">
                <anchor moveWithCells="1">
                  <from>
                    <xdr:col>6</xdr:col>
                    <xdr:colOff>0</xdr:colOff>
                    <xdr:row>4</xdr:row>
                    <xdr:rowOff>0</xdr:rowOff>
                  </from>
                  <to>
                    <xdr:col>7</xdr:col>
                    <xdr:colOff>0</xdr:colOff>
                    <xdr:row>5</xdr:row>
                    <xdr:rowOff>0</xdr:rowOff>
                  </to>
                </anchor>
              </controlPr>
            </control>
          </mc:Choice>
        </mc:AlternateContent>
        <mc:AlternateContent xmlns:mc="http://schemas.openxmlformats.org/markup-compatibility/2006">
          <mc:Choice Requires="x14">
            <control shapeId="55337" r:id="rId6" name="Check Box 41">
              <controlPr defaultSize="0" autoFill="0" autoLine="0" autoPict="0">
                <anchor moveWithCells="1">
                  <from>
                    <xdr:col>6</xdr:col>
                    <xdr:colOff>0</xdr:colOff>
                    <xdr:row>6</xdr:row>
                    <xdr:rowOff>0</xdr:rowOff>
                  </from>
                  <to>
                    <xdr:col>7</xdr:col>
                    <xdr:colOff>0</xdr:colOff>
                    <xdr:row>7</xdr:row>
                    <xdr:rowOff>0</xdr:rowOff>
                  </to>
                </anchor>
              </controlPr>
            </control>
          </mc:Choice>
        </mc:AlternateContent>
        <mc:AlternateContent xmlns:mc="http://schemas.openxmlformats.org/markup-compatibility/2006">
          <mc:Choice Requires="x14">
            <control shapeId="55338" r:id="rId7" name="Check Box 42">
              <controlPr defaultSize="0" autoFill="0" autoLine="0" autoPict="0">
                <anchor moveWithCells="1">
                  <from>
                    <xdr:col>6</xdr:col>
                    <xdr:colOff>0</xdr:colOff>
                    <xdr:row>8</xdr:row>
                    <xdr:rowOff>0</xdr:rowOff>
                  </from>
                  <to>
                    <xdr:col>7</xdr:col>
                    <xdr:colOff>0</xdr:colOff>
                    <xdr:row>9</xdr:row>
                    <xdr:rowOff>0</xdr:rowOff>
                  </to>
                </anchor>
              </controlPr>
            </control>
          </mc:Choice>
        </mc:AlternateContent>
        <mc:AlternateContent xmlns:mc="http://schemas.openxmlformats.org/markup-compatibility/2006">
          <mc:Choice Requires="x14">
            <control shapeId="55339" r:id="rId8" name="Check Box 43">
              <controlPr defaultSize="0" autoFill="0" autoLine="0" autoPict="0">
                <anchor moveWithCells="1">
                  <from>
                    <xdr:col>21</xdr:col>
                    <xdr:colOff>0</xdr:colOff>
                    <xdr:row>2</xdr:row>
                    <xdr:rowOff>0</xdr:rowOff>
                  </from>
                  <to>
                    <xdr:col>22</xdr:col>
                    <xdr:colOff>0</xdr:colOff>
                    <xdr:row>3</xdr:row>
                    <xdr:rowOff>0</xdr:rowOff>
                  </to>
                </anchor>
              </controlPr>
            </control>
          </mc:Choice>
        </mc:AlternateContent>
        <mc:AlternateContent xmlns:mc="http://schemas.openxmlformats.org/markup-compatibility/2006">
          <mc:Choice Requires="x14">
            <control shapeId="55340" r:id="rId9" name="Check Box 44">
              <controlPr defaultSize="0" autoFill="0" autoLine="0" autoPict="0">
                <anchor moveWithCells="1">
                  <from>
                    <xdr:col>21</xdr:col>
                    <xdr:colOff>0</xdr:colOff>
                    <xdr:row>4</xdr:row>
                    <xdr:rowOff>0</xdr:rowOff>
                  </from>
                  <to>
                    <xdr:col>22</xdr:col>
                    <xdr:colOff>0</xdr:colOff>
                    <xdr:row>5</xdr:row>
                    <xdr:rowOff>0</xdr:rowOff>
                  </to>
                </anchor>
              </controlPr>
            </control>
          </mc:Choice>
        </mc:AlternateContent>
        <mc:AlternateContent xmlns:mc="http://schemas.openxmlformats.org/markup-compatibility/2006">
          <mc:Choice Requires="x14">
            <control shapeId="55341" r:id="rId10" name="Check Box 45">
              <controlPr defaultSize="0" autoFill="0" autoLine="0" autoPict="0">
                <anchor moveWithCells="1">
                  <from>
                    <xdr:col>21</xdr:col>
                    <xdr:colOff>0</xdr:colOff>
                    <xdr:row>6</xdr:row>
                    <xdr:rowOff>0</xdr:rowOff>
                  </from>
                  <to>
                    <xdr:col>22</xdr:col>
                    <xdr:colOff>0</xdr:colOff>
                    <xdr:row>7</xdr:row>
                    <xdr:rowOff>0</xdr:rowOff>
                  </to>
                </anchor>
              </controlPr>
            </control>
          </mc:Choice>
        </mc:AlternateContent>
        <mc:AlternateContent xmlns:mc="http://schemas.openxmlformats.org/markup-compatibility/2006">
          <mc:Choice Requires="x14">
            <control shapeId="55342" r:id="rId11" name="Check Box 46">
              <controlPr defaultSize="0" autoFill="0" autoLine="0" autoPict="0">
                <anchor moveWithCells="1">
                  <from>
                    <xdr:col>21</xdr:col>
                    <xdr:colOff>0</xdr:colOff>
                    <xdr:row>8</xdr:row>
                    <xdr:rowOff>0</xdr:rowOff>
                  </from>
                  <to>
                    <xdr:col>22</xdr:col>
                    <xdr:colOff>0</xdr:colOff>
                    <xdr:row>9</xdr:row>
                    <xdr:rowOff>0</xdr:rowOff>
                  </to>
                </anchor>
              </controlPr>
            </control>
          </mc:Choice>
        </mc:AlternateContent>
        <mc:AlternateContent xmlns:mc="http://schemas.openxmlformats.org/markup-compatibility/2006">
          <mc:Choice Requires="x14">
            <control shapeId="55343" r:id="rId12" name="Check Box 47">
              <controlPr defaultSize="0" autoFill="0" autoLine="0" autoPict="0">
                <anchor moveWithCells="1">
                  <from>
                    <xdr:col>21</xdr:col>
                    <xdr:colOff>0</xdr:colOff>
                    <xdr:row>17</xdr:row>
                    <xdr:rowOff>0</xdr:rowOff>
                  </from>
                  <to>
                    <xdr:col>22</xdr:col>
                    <xdr:colOff>0</xdr:colOff>
                    <xdr:row>18</xdr:row>
                    <xdr:rowOff>0</xdr:rowOff>
                  </to>
                </anchor>
              </controlPr>
            </control>
          </mc:Choice>
        </mc:AlternateContent>
        <mc:AlternateContent xmlns:mc="http://schemas.openxmlformats.org/markup-compatibility/2006">
          <mc:Choice Requires="x14">
            <control shapeId="55344" r:id="rId13" name="Check Box 48">
              <controlPr defaultSize="0" autoFill="0" autoLine="0" autoPict="0">
                <anchor moveWithCells="1">
                  <from>
                    <xdr:col>13</xdr:col>
                    <xdr:colOff>0</xdr:colOff>
                    <xdr:row>17</xdr:row>
                    <xdr:rowOff>0</xdr:rowOff>
                  </from>
                  <to>
                    <xdr:col>14</xdr:col>
                    <xdr:colOff>0</xdr:colOff>
                    <xdr:row>18</xdr:row>
                    <xdr:rowOff>0</xdr:rowOff>
                  </to>
                </anchor>
              </controlPr>
            </control>
          </mc:Choice>
        </mc:AlternateContent>
        <mc:AlternateContent xmlns:mc="http://schemas.openxmlformats.org/markup-compatibility/2006">
          <mc:Choice Requires="x14">
            <control shapeId="55345" r:id="rId14" name="Check Box 49">
              <controlPr defaultSize="0" autoFill="0" autoLine="0" autoPict="0">
                <anchor moveWithCells="1">
                  <from>
                    <xdr:col>6</xdr:col>
                    <xdr:colOff>0</xdr:colOff>
                    <xdr:row>17</xdr:row>
                    <xdr:rowOff>0</xdr:rowOff>
                  </from>
                  <to>
                    <xdr:col>7</xdr:col>
                    <xdr:colOff>0</xdr:colOff>
                    <xdr:row>18</xdr:row>
                    <xdr:rowOff>0</xdr:rowOff>
                  </to>
                </anchor>
              </controlPr>
            </control>
          </mc:Choice>
        </mc:AlternateContent>
        <mc:AlternateContent xmlns:mc="http://schemas.openxmlformats.org/markup-compatibility/2006">
          <mc:Choice Requires="x14">
            <control shapeId="55346" r:id="rId15" name="Check Box 50">
              <controlPr defaultSize="0" autoFill="0" autoLine="0" autoPict="0">
                <anchor moveWithCells="1">
                  <from>
                    <xdr:col>6</xdr:col>
                    <xdr:colOff>0</xdr:colOff>
                    <xdr:row>23</xdr:row>
                    <xdr:rowOff>0</xdr:rowOff>
                  </from>
                  <to>
                    <xdr:col>7</xdr:col>
                    <xdr:colOff>0</xdr:colOff>
                    <xdr:row>24</xdr:row>
                    <xdr:rowOff>0</xdr:rowOff>
                  </to>
                </anchor>
              </controlPr>
            </control>
          </mc:Choice>
        </mc:AlternateContent>
        <mc:AlternateContent xmlns:mc="http://schemas.openxmlformats.org/markup-compatibility/2006">
          <mc:Choice Requires="x14">
            <control shapeId="55347" r:id="rId16" name="Check Box 51">
              <controlPr defaultSize="0" autoFill="0" autoLine="0" autoPict="0">
                <anchor moveWithCells="1">
                  <from>
                    <xdr:col>6</xdr:col>
                    <xdr:colOff>0</xdr:colOff>
                    <xdr:row>25</xdr:row>
                    <xdr:rowOff>0</xdr:rowOff>
                  </from>
                  <to>
                    <xdr:col>7</xdr:col>
                    <xdr:colOff>0</xdr:colOff>
                    <xdr:row>26</xdr:row>
                    <xdr:rowOff>0</xdr:rowOff>
                  </to>
                </anchor>
              </controlPr>
            </control>
          </mc:Choice>
        </mc:AlternateContent>
        <mc:AlternateContent xmlns:mc="http://schemas.openxmlformats.org/markup-compatibility/2006">
          <mc:Choice Requires="x14">
            <control shapeId="55348" r:id="rId17" name="Check Box 52">
              <controlPr defaultSize="0" autoFill="0" autoLine="0" autoPict="0">
                <anchor moveWithCells="1">
                  <from>
                    <xdr:col>6</xdr:col>
                    <xdr:colOff>0</xdr:colOff>
                    <xdr:row>27</xdr:row>
                    <xdr:rowOff>0</xdr:rowOff>
                  </from>
                  <to>
                    <xdr:col>7</xdr:col>
                    <xdr:colOff>0</xdr:colOff>
                    <xdr:row>28</xdr:row>
                    <xdr:rowOff>0</xdr:rowOff>
                  </to>
                </anchor>
              </controlPr>
            </control>
          </mc:Choice>
        </mc:AlternateContent>
        <mc:AlternateContent xmlns:mc="http://schemas.openxmlformats.org/markup-compatibility/2006">
          <mc:Choice Requires="x14">
            <control shapeId="55349" r:id="rId18" name="Check Box 53">
              <controlPr defaultSize="0" autoFill="0" autoLine="0" autoPict="0">
                <anchor moveWithCells="1">
                  <from>
                    <xdr:col>6</xdr:col>
                    <xdr:colOff>0</xdr:colOff>
                    <xdr:row>29</xdr:row>
                    <xdr:rowOff>0</xdr:rowOff>
                  </from>
                  <to>
                    <xdr:col>7</xdr:col>
                    <xdr:colOff>0</xdr:colOff>
                    <xdr:row>30</xdr:row>
                    <xdr:rowOff>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7">
    <pageSetUpPr fitToPage="1"/>
  </sheetPr>
  <dimension ref="A1:AK46"/>
  <sheetViews>
    <sheetView showGridLines="0" showRowColHeaders="0" zoomScaleNormal="100" workbookViewId="0"/>
  </sheetViews>
  <sheetFormatPr defaultColWidth="10.42578125" defaultRowHeight="12.75"/>
  <cols>
    <col min="1" max="1" width="3.28515625" style="90" customWidth="1"/>
    <col min="2" max="8" width="4.28515625" style="93" customWidth="1"/>
    <col min="9" max="9" width="12.42578125" style="93" customWidth="1"/>
    <col min="10" max="10" width="1.85546875" style="93" customWidth="1"/>
    <col min="11" max="11" width="4.140625" style="93" customWidth="1"/>
    <col min="12" max="12" width="4.85546875" style="93" customWidth="1"/>
    <col min="13" max="13" width="3.140625" style="93" customWidth="1"/>
    <col min="14" max="14" width="4" style="93" customWidth="1"/>
    <col min="15" max="15" width="3" style="93" customWidth="1"/>
    <col min="16" max="17" width="4.28515625" style="93" customWidth="1"/>
    <col min="18" max="21" width="4.28515625" style="96" customWidth="1"/>
    <col min="22" max="22" width="1.28515625" style="96" customWidth="1"/>
    <col min="23" max="23" width="1" style="96" customWidth="1"/>
    <col min="24" max="24" width="4.140625" style="96" customWidth="1"/>
    <col min="25" max="239" width="9.7109375" style="96" customWidth="1"/>
    <col min="240" max="16384" width="10.42578125" style="96"/>
  </cols>
  <sheetData>
    <row r="1" spans="1:37" ht="15" customHeight="1">
      <c r="A1" s="244" t="s">
        <v>186</v>
      </c>
      <c r="B1" s="600" t="s">
        <v>562</v>
      </c>
      <c r="C1" s="600"/>
      <c r="D1" s="600"/>
      <c r="E1" s="600"/>
      <c r="F1" s="600"/>
      <c r="G1" s="600"/>
      <c r="H1" s="600"/>
      <c r="I1" s="600"/>
      <c r="J1" s="122"/>
      <c r="K1" s="122"/>
      <c r="L1" s="122"/>
      <c r="M1" s="122"/>
      <c r="N1" s="122"/>
      <c r="O1" s="122"/>
      <c r="P1" s="122"/>
      <c r="Q1" s="122"/>
      <c r="R1" s="122"/>
    </row>
    <row r="2" spans="1:37" ht="12.2" customHeight="1">
      <c r="A2" s="53"/>
      <c r="B2" s="696" t="s">
        <v>652</v>
      </c>
      <c r="C2" s="696"/>
      <c r="D2" s="696"/>
      <c r="E2" s="696"/>
      <c r="F2" s="696"/>
      <c r="G2" s="696"/>
      <c r="H2" s="696"/>
      <c r="I2" s="696"/>
      <c r="J2" s="122"/>
      <c r="K2" s="122"/>
      <c r="L2" s="122"/>
      <c r="M2" s="122"/>
      <c r="N2" s="122"/>
      <c r="O2" s="122"/>
      <c r="P2" s="122"/>
      <c r="Q2" s="122"/>
      <c r="R2" s="122"/>
      <c r="S2" s="89"/>
      <c r="T2" s="137"/>
    </row>
    <row r="3" spans="1:37" ht="15" customHeight="1">
      <c r="B3" s="696"/>
      <c r="C3" s="696"/>
      <c r="D3" s="696"/>
      <c r="E3" s="696"/>
      <c r="F3" s="696"/>
      <c r="G3" s="696"/>
      <c r="H3" s="696"/>
      <c r="I3" s="696"/>
      <c r="J3" s="98"/>
      <c r="K3" s="138"/>
      <c r="L3" s="98"/>
      <c r="N3" s="627" t="s">
        <v>621</v>
      </c>
      <c r="O3" s="627"/>
      <c r="P3" s="627"/>
      <c r="Q3" s="627"/>
      <c r="R3" s="627"/>
      <c r="S3" s="627"/>
      <c r="T3" s="627"/>
      <c r="U3" s="627"/>
      <c r="V3" s="89"/>
      <c r="W3" s="15"/>
      <c r="X3" s="423"/>
    </row>
    <row r="4" spans="1:37" ht="12" customHeight="1">
      <c r="B4" s="52"/>
      <c r="C4" s="52"/>
      <c r="D4" s="52"/>
      <c r="E4" s="52"/>
      <c r="F4" s="52"/>
      <c r="G4" s="52"/>
      <c r="H4" s="52"/>
      <c r="I4" s="52"/>
      <c r="J4" s="52"/>
      <c r="L4" s="52"/>
      <c r="M4" s="96"/>
      <c r="R4" s="93"/>
      <c r="S4" s="93"/>
      <c r="T4" s="52"/>
      <c r="U4" s="93"/>
      <c r="V4" s="93"/>
    </row>
    <row r="5" spans="1:37" ht="15" customHeight="1">
      <c r="B5" s="706" t="s">
        <v>618</v>
      </c>
      <c r="C5" s="706"/>
      <c r="D5" s="706"/>
      <c r="E5" s="706"/>
      <c r="F5" s="706"/>
      <c r="G5" s="706"/>
      <c r="H5" s="706"/>
      <c r="I5" s="706"/>
      <c r="J5" s="98"/>
      <c r="K5" s="138"/>
      <c r="L5" s="98"/>
      <c r="N5" s="627" t="s">
        <v>622</v>
      </c>
      <c r="O5" s="627"/>
      <c r="P5" s="627"/>
      <c r="Q5" s="627"/>
      <c r="R5" s="627"/>
      <c r="S5" s="627"/>
      <c r="T5" s="627"/>
      <c r="U5" s="627"/>
      <c r="V5" s="89"/>
      <c r="X5" s="138"/>
    </row>
    <row r="6" spans="1:37" ht="12" customHeight="1">
      <c r="B6" s="52"/>
      <c r="D6" s="52"/>
      <c r="E6" s="52"/>
      <c r="F6" s="52"/>
      <c r="G6" s="52"/>
      <c r="H6" s="52"/>
      <c r="I6" s="52"/>
      <c r="M6" s="96"/>
      <c r="R6" s="93"/>
      <c r="S6" s="93"/>
      <c r="T6" s="93"/>
      <c r="U6" s="93"/>
      <c r="V6" s="93"/>
    </row>
    <row r="7" spans="1:37" ht="15" customHeight="1">
      <c r="B7" s="89" t="s">
        <v>619</v>
      </c>
      <c r="C7" s="89"/>
      <c r="D7" s="89"/>
      <c r="E7" s="89"/>
      <c r="F7" s="89"/>
      <c r="G7" s="89"/>
      <c r="H7" s="89"/>
      <c r="I7" s="89"/>
      <c r="J7" s="89"/>
      <c r="K7" s="138"/>
      <c r="L7" s="89"/>
      <c r="N7" s="627" t="s">
        <v>620</v>
      </c>
      <c r="O7" s="627"/>
      <c r="P7" s="627"/>
      <c r="Q7" s="627"/>
      <c r="R7" s="627"/>
      <c r="S7" s="627"/>
      <c r="T7" s="627"/>
      <c r="U7" s="627"/>
      <c r="V7" s="89"/>
      <c r="X7" s="138"/>
      <c r="AB7" s="84"/>
    </row>
    <row r="8" spans="1:37" ht="12" customHeight="1">
      <c r="B8" s="52"/>
      <c r="C8" s="52"/>
      <c r="D8" s="52"/>
      <c r="E8" s="52"/>
      <c r="F8" s="52"/>
      <c r="G8" s="52"/>
      <c r="H8" s="52"/>
      <c r="I8" s="52"/>
      <c r="J8" s="52"/>
      <c r="L8" s="52"/>
      <c r="Q8" s="96"/>
    </row>
    <row r="9" spans="1:37" ht="15" customHeight="1">
      <c r="B9" s="627" t="s">
        <v>623</v>
      </c>
      <c r="C9" s="627"/>
      <c r="D9" s="627"/>
      <c r="E9" s="627"/>
      <c r="F9" s="627"/>
      <c r="G9" s="627"/>
      <c r="H9" s="627"/>
      <c r="I9" s="627"/>
      <c r="J9" s="627"/>
      <c r="K9" s="591"/>
      <c r="L9" s="591"/>
      <c r="M9" s="591"/>
      <c r="N9" s="591"/>
      <c r="O9" s="591"/>
      <c r="P9" s="591"/>
      <c r="Q9" s="591"/>
      <c r="R9" s="591"/>
      <c r="S9" s="591"/>
      <c r="T9" s="591"/>
      <c r="U9" s="591"/>
      <c r="V9" s="591"/>
      <c r="W9" s="591"/>
      <c r="X9" s="591"/>
    </row>
    <row r="10" spans="1:37" ht="15" customHeight="1">
      <c r="B10" s="52"/>
      <c r="C10" s="89"/>
      <c r="D10" s="89"/>
      <c r="M10" s="89"/>
      <c r="N10" s="89"/>
      <c r="T10" s="53"/>
      <c r="U10" s="53"/>
      <c r="V10" s="52"/>
    </row>
    <row r="11" spans="1:37" ht="27" customHeight="1">
      <c r="B11" s="627" t="s">
        <v>276</v>
      </c>
      <c r="C11" s="627"/>
      <c r="D11" s="627"/>
      <c r="E11" s="627"/>
      <c r="F11" s="627"/>
      <c r="G11" s="627"/>
      <c r="H11" s="627"/>
      <c r="I11" s="627"/>
      <c r="J11" s="145"/>
      <c r="K11" s="651"/>
      <c r="L11" s="652"/>
      <c r="M11" s="96"/>
      <c r="N11" s="632" t="s">
        <v>563</v>
      </c>
      <c r="O11" s="632"/>
      <c r="P11" s="632"/>
      <c r="Q11" s="632"/>
      <c r="R11" s="632"/>
      <c r="S11" s="632"/>
      <c r="T11" s="632"/>
      <c r="U11" s="632"/>
      <c r="W11" s="801"/>
      <c r="X11" s="801"/>
      <c r="AC11" s="672"/>
      <c r="AD11" s="672"/>
      <c r="AE11" s="672"/>
      <c r="AF11" s="672"/>
      <c r="AG11" s="672"/>
      <c r="AH11" s="672"/>
      <c r="AI11" s="672"/>
      <c r="AJ11" s="672"/>
      <c r="AK11" s="672"/>
    </row>
    <row r="12" spans="1:37" ht="25.5" customHeight="1">
      <c r="B12" s="627" t="s">
        <v>453</v>
      </c>
      <c r="C12" s="627"/>
      <c r="D12" s="627"/>
      <c r="E12" s="627"/>
      <c r="F12" s="627"/>
      <c r="G12" s="627"/>
      <c r="H12" s="627"/>
      <c r="I12" s="627"/>
      <c r="J12" s="145"/>
      <c r="K12" s="615" t="s">
        <v>437</v>
      </c>
      <c r="L12" s="616"/>
      <c r="M12" s="96"/>
      <c r="N12" s="632" t="s">
        <v>275</v>
      </c>
      <c r="O12" s="632"/>
      <c r="P12" s="632"/>
      <c r="Q12" s="632"/>
      <c r="R12" s="632"/>
      <c r="S12" s="632"/>
      <c r="T12" s="632"/>
      <c r="U12" s="632"/>
      <c r="V12" s="52"/>
      <c r="W12" s="801"/>
      <c r="X12" s="801"/>
      <c r="AC12" s="672"/>
      <c r="AD12" s="672"/>
      <c r="AE12" s="672"/>
      <c r="AF12" s="672"/>
      <c r="AG12" s="672"/>
      <c r="AH12" s="672"/>
      <c r="AI12" s="672"/>
      <c r="AJ12" s="672"/>
      <c r="AK12" s="672"/>
    </row>
    <row r="13" spans="1:37" ht="15" customHeight="1">
      <c r="A13" s="53"/>
      <c r="B13" s="96"/>
      <c r="C13" s="96"/>
      <c r="D13" s="96"/>
      <c r="E13" s="96"/>
      <c r="F13" s="96"/>
      <c r="G13" s="96"/>
      <c r="H13" s="96"/>
      <c r="I13" s="96"/>
      <c r="J13" s="96"/>
      <c r="K13" s="96"/>
      <c r="L13" s="96"/>
      <c r="M13" s="96"/>
      <c r="N13" s="96"/>
      <c r="O13" s="96"/>
      <c r="P13" s="96"/>
      <c r="Q13" s="96"/>
    </row>
    <row r="14" spans="1:37" ht="25.35" customHeight="1">
      <c r="A14" s="53"/>
      <c r="B14" s="620" t="s">
        <v>277</v>
      </c>
      <c r="C14" s="620"/>
      <c r="D14" s="620"/>
      <c r="E14" s="620"/>
      <c r="F14" s="620"/>
      <c r="G14" s="620"/>
      <c r="H14" s="620"/>
      <c r="I14" s="620"/>
      <c r="J14" s="620"/>
      <c r="K14" s="620"/>
      <c r="L14" s="620"/>
      <c r="M14" s="620"/>
      <c r="N14" s="620"/>
      <c r="O14" s="620"/>
      <c r="P14" s="620"/>
      <c r="Q14" s="620"/>
      <c r="R14" s="620"/>
      <c r="S14" s="620"/>
      <c r="T14" s="620"/>
      <c r="U14" s="620"/>
      <c r="V14" s="620"/>
      <c r="W14" s="620"/>
      <c r="X14" s="620"/>
    </row>
    <row r="15" spans="1:37" s="47" customFormat="1" ht="21" customHeight="1">
      <c r="A15" s="51"/>
      <c r="B15" s="803" t="s">
        <v>648</v>
      </c>
      <c r="C15" s="803"/>
      <c r="D15" s="803"/>
      <c r="E15" s="803"/>
      <c r="F15" s="803"/>
      <c r="G15" s="803"/>
      <c r="H15" s="803"/>
      <c r="I15" s="803"/>
      <c r="J15" s="803"/>
      <c r="K15" s="803"/>
      <c r="L15" s="803"/>
      <c r="M15" s="803"/>
      <c r="N15" s="803"/>
      <c r="O15" s="803"/>
      <c r="P15" s="803"/>
      <c r="Q15" s="803"/>
      <c r="R15" s="803"/>
      <c r="S15" s="803"/>
      <c r="T15" s="803"/>
      <c r="U15" s="803"/>
      <c r="V15" s="803"/>
      <c r="W15" s="803"/>
      <c r="X15" s="803"/>
    </row>
    <row r="16" spans="1:37" ht="36" customHeight="1">
      <c r="A16" s="314">
        <v>15</v>
      </c>
      <c r="B16" s="632" t="s">
        <v>866</v>
      </c>
      <c r="C16" s="632"/>
      <c r="D16" s="632"/>
      <c r="E16" s="632"/>
      <c r="F16" s="632"/>
      <c r="G16" s="632"/>
      <c r="H16" s="632"/>
      <c r="I16" s="632"/>
      <c r="J16" s="632"/>
      <c r="K16" s="632"/>
      <c r="L16" s="632"/>
      <c r="M16" s="632"/>
      <c r="N16" s="632"/>
      <c r="O16" s="632"/>
      <c r="P16" s="632"/>
      <c r="Q16" s="632"/>
      <c r="R16" s="632"/>
      <c r="S16" s="632"/>
      <c r="T16" s="632"/>
      <c r="U16" s="632"/>
      <c r="V16" s="632"/>
      <c r="W16" s="632"/>
      <c r="X16" s="632"/>
    </row>
    <row r="17" spans="1:26" ht="11.25" customHeight="1">
      <c r="B17" s="628" t="s">
        <v>564</v>
      </c>
      <c r="C17" s="628"/>
      <c r="D17" s="628"/>
      <c r="E17" s="628"/>
      <c r="F17" s="628"/>
      <c r="G17" s="628"/>
      <c r="H17" s="628"/>
      <c r="I17" s="628"/>
      <c r="J17" s="628"/>
      <c r="K17" s="628"/>
      <c r="L17" s="628"/>
      <c r="M17" s="628"/>
      <c r="N17" s="628"/>
      <c r="O17" s="628"/>
      <c r="P17" s="628"/>
      <c r="Q17" s="628"/>
      <c r="R17" s="628"/>
      <c r="S17" s="628"/>
      <c r="T17" s="628"/>
      <c r="U17" s="628"/>
      <c r="V17" s="628"/>
      <c r="W17" s="628"/>
    </row>
    <row r="18" spans="1:26" ht="36" customHeight="1">
      <c r="A18" s="315">
        <v>20</v>
      </c>
      <c r="B18" s="632" t="s">
        <v>867</v>
      </c>
      <c r="C18" s="632"/>
      <c r="D18" s="632"/>
      <c r="E18" s="632"/>
      <c r="F18" s="632"/>
      <c r="G18" s="632"/>
      <c r="H18" s="632"/>
      <c r="I18" s="632"/>
      <c r="J18" s="632"/>
      <c r="K18" s="632"/>
      <c r="L18" s="632"/>
      <c r="M18" s="632"/>
      <c r="N18" s="632"/>
      <c r="O18" s="632"/>
      <c r="P18" s="632"/>
      <c r="Q18" s="632"/>
      <c r="R18" s="632"/>
      <c r="S18" s="632"/>
      <c r="T18" s="632"/>
      <c r="U18" s="632"/>
      <c r="V18" s="632"/>
      <c r="W18" s="632"/>
      <c r="X18" s="632"/>
    </row>
    <row r="19" spans="1:26" ht="11.25" customHeight="1">
      <c r="B19" s="628" t="s">
        <v>564</v>
      </c>
      <c r="C19" s="628"/>
      <c r="D19" s="628"/>
      <c r="E19" s="628"/>
      <c r="F19" s="628"/>
      <c r="G19" s="628"/>
      <c r="H19" s="628"/>
      <c r="I19" s="628"/>
      <c r="J19" s="628"/>
      <c r="K19" s="628"/>
      <c r="L19" s="628"/>
      <c r="M19" s="628"/>
      <c r="N19" s="628"/>
      <c r="O19" s="628"/>
      <c r="P19" s="628"/>
      <c r="Q19" s="628"/>
      <c r="R19" s="628"/>
      <c r="S19" s="628"/>
      <c r="T19" s="628"/>
      <c r="U19" s="628"/>
      <c r="V19" s="628"/>
      <c r="W19" s="628"/>
    </row>
    <row r="20" spans="1:26" ht="36" customHeight="1">
      <c r="A20" s="315">
        <v>25</v>
      </c>
      <c r="B20" s="632" t="s">
        <v>868</v>
      </c>
      <c r="C20" s="632"/>
      <c r="D20" s="632"/>
      <c r="E20" s="632"/>
      <c r="F20" s="632"/>
      <c r="G20" s="632"/>
      <c r="H20" s="632"/>
      <c r="I20" s="632"/>
      <c r="J20" s="632"/>
      <c r="K20" s="632"/>
      <c r="L20" s="632"/>
      <c r="M20" s="632"/>
      <c r="N20" s="632"/>
      <c r="O20" s="632"/>
      <c r="P20" s="632"/>
      <c r="Q20" s="632"/>
      <c r="R20" s="632"/>
      <c r="S20" s="632"/>
      <c r="T20" s="632"/>
      <c r="U20" s="632"/>
      <c r="V20" s="632"/>
      <c r="W20" s="632"/>
      <c r="X20" s="632"/>
    </row>
    <row r="21" spans="1:26" ht="43.5" customHeight="1">
      <c r="A21" s="802"/>
      <c r="B21" s="802"/>
      <c r="C21" s="802"/>
      <c r="D21" s="802"/>
      <c r="E21" s="802"/>
      <c r="F21" s="802"/>
      <c r="G21" s="802"/>
      <c r="H21" s="802"/>
      <c r="I21" s="802"/>
      <c r="J21" s="802"/>
      <c r="K21" s="802"/>
      <c r="L21" s="802"/>
      <c r="M21" s="802"/>
      <c r="N21" s="802"/>
      <c r="O21" s="802"/>
      <c r="P21" s="802"/>
      <c r="Q21" s="802"/>
      <c r="R21" s="802"/>
      <c r="S21" s="802"/>
      <c r="T21" s="802"/>
      <c r="U21" s="802"/>
      <c r="V21" s="802"/>
      <c r="W21" s="802"/>
      <c r="X21" s="802"/>
      <c r="Y21" s="628"/>
      <c r="Z21" s="628"/>
    </row>
    <row r="22" spans="1:26">
      <c r="A22" s="491"/>
      <c r="B22" s="804"/>
      <c r="C22" s="804"/>
      <c r="D22" s="804"/>
      <c r="E22" s="804"/>
      <c r="F22" s="804"/>
      <c r="G22" s="804"/>
      <c r="H22" s="804"/>
      <c r="I22" s="804"/>
      <c r="J22" s="804"/>
      <c r="K22" s="804"/>
      <c r="L22" s="804"/>
      <c r="M22" s="804"/>
      <c r="N22" s="804"/>
      <c r="O22" s="804"/>
      <c r="P22" s="804"/>
      <c r="Q22" s="804"/>
      <c r="R22" s="804"/>
      <c r="S22" s="804"/>
      <c r="T22" s="804"/>
      <c r="U22" s="804"/>
      <c r="V22" s="804"/>
      <c r="W22" s="804"/>
      <c r="X22" s="804"/>
      <c r="Y22" s="628"/>
      <c r="Z22" s="628"/>
    </row>
    <row r="23" spans="1:26">
      <c r="A23" s="491"/>
      <c r="B23" s="492"/>
      <c r="C23" s="804"/>
      <c r="D23" s="804"/>
      <c r="E23" s="804"/>
      <c r="F23" s="804"/>
      <c r="G23" s="804"/>
      <c r="H23" s="804"/>
      <c r="I23" s="804"/>
      <c r="J23" s="804"/>
      <c r="K23" s="804"/>
      <c r="L23" s="804"/>
      <c r="M23" s="804"/>
      <c r="N23" s="804"/>
      <c r="O23" s="804"/>
      <c r="P23" s="804"/>
      <c r="Q23" s="804"/>
      <c r="R23" s="804"/>
      <c r="S23" s="804"/>
      <c r="T23" s="804"/>
      <c r="U23" s="804"/>
      <c r="V23" s="804"/>
      <c r="W23" s="804"/>
      <c r="X23" s="804"/>
      <c r="Y23" s="628"/>
      <c r="Z23" s="628"/>
    </row>
    <row r="24" spans="1:26" ht="25.35" customHeight="1">
      <c r="A24" s="491"/>
      <c r="B24" s="492"/>
      <c r="C24" s="804"/>
      <c r="D24" s="804"/>
      <c r="E24" s="804"/>
      <c r="F24" s="804"/>
      <c r="G24" s="804"/>
      <c r="H24" s="804"/>
      <c r="I24" s="804"/>
      <c r="J24" s="804"/>
      <c r="K24" s="804"/>
      <c r="L24" s="804"/>
      <c r="M24" s="804"/>
      <c r="N24" s="804"/>
      <c r="O24" s="804"/>
      <c r="P24" s="804"/>
      <c r="Q24" s="804"/>
      <c r="R24" s="804"/>
      <c r="S24" s="804"/>
      <c r="T24" s="804"/>
      <c r="U24" s="804"/>
      <c r="V24" s="804"/>
      <c r="W24" s="804"/>
      <c r="X24" s="804"/>
      <c r="Y24" s="628"/>
      <c r="Z24" s="628"/>
    </row>
    <row r="25" spans="1:26">
      <c r="A25" s="804"/>
      <c r="B25" s="804"/>
      <c r="C25" s="804"/>
      <c r="D25" s="804"/>
      <c r="E25" s="804"/>
      <c r="F25" s="804"/>
      <c r="G25" s="804"/>
      <c r="H25" s="804"/>
      <c r="I25" s="804"/>
      <c r="J25" s="804"/>
      <c r="K25" s="804"/>
      <c r="L25" s="804"/>
      <c r="M25" s="804"/>
      <c r="N25" s="804"/>
      <c r="O25" s="804"/>
      <c r="P25" s="804"/>
      <c r="Q25" s="804"/>
      <c r="R25" s="804"/>
      <c r="S25" s="804"/>
      <c r="T25" s="804"/>
      <c r="U25" s="804"/>
      <c r="V25" s="804"/>
      <c r="W25" s="804"/>
      <c r="X25" s="804"/>
      <c r="Y25" s="628"/>
      <c r="Z25" s="628"/>
    </row>
    <row r="26" spans="1:26">
      <c r="A26" s="491"/>
      <c r="B26" s="806"/>
      <c r="C26" s="806"/>
      <c r="D26" s="806"/>
      <c r="E26" s="806"/>
      <c r="F26" s="806"/>
      <c r="G26" s="806"/>
      <c r="H26" s="806"/>
      <c r="I26" s="806"/>
      <c r="J26" s="806"/>
      <c r="K26" s="806"/>
      <c r="L26" s="806"/>
      <c r="M26" s="806"/>
      <c r="N26" s="806"/>
      <c r="O26" s="806"/>
      <c r="P26" s="806"/>
      <c r="Q26" s="806"/>
      <c r="R26" s="806"/>
      <c r="S26" s="806"/>
      <c r="T26" s="806"/>
      <c r="U26" s="806"/>
      <c r="V26" s="806"/>
      <c r="W26" s="806"/>
      <c r="X26" s="806"/>
      <c r="Y26" s="628"/>
      <c r="Z26" s="628"/>
    </row>
    <row r="27" spans="1:26" ht="38.25" customHeight="1">
      <c r="A27" s="491"/>
      <c r="B27" s="492"/>
      <c r="C27" s="804"/>
      <c r="D27" s="804"/>
      <c r="E27" s="804"/>
      <c r="F27" s="804"/>
      <c r="G27" s="804"/>
      <c r="H27" s="804"/>
      <c r="I27" s="804"/>
      <c r="J27" s="804"/>
      <c r="K27" s="804"/>
      <c r="L27" s="804"/>
      <c r="M27" s="804"/>
      <c r="N27" s="804"/>
      <c r="O27" s="804"/>
      <c r="P27" s="804"/>
      <c r="Q27" s="804"/>
      <c r="R27" s="804"/>
      <c r="S27" s="804"/>
      <c r="T27" s="804"/>
      <c r="U27" s="804"/>
      <c r="V27" s="804"/>
      <c r="W27" s="804"/>
      <c r="X27" s="804"/>
      <c r="Y27" s="628"/>
      <c r="Z27" s="628"/>
    </row>
    <row r="28" spans="1:26">
      <c r="A28" s="491"/>
      <c r="B28" s="492"/>
      <c r="C28" s="807"/>
      <c r="D28" s="807"/>
      <c r="E28" s="807"/>
      <c r="F28" s="807"/>
      <c r="G28" s="807"/>
      <c r="H28" s="807"/>
      <c r="I28" s="807"/>
      <c r="J28" s="807"/>
      <c r="K28" s="807"/>
      <c r="L28" s="807"/>
      <c r="M28" s="807"/>
      <c r="N28" s="807"/>
      <c r="O28" s="807"/>
      <c r="P28" s="807"/>
      <c r="Q28" s="807"/>
      <c r="R28" s="807"/>
      <c r="S28" s="807"/>
      <c r="T28" s="807"/>
      <c r="U28" s="807"/>
      <c r="V28" s="807"/>
      <c r="W28" s="807"/>
      <c r="X28" s="807"/>
      <c r="Y28" s="628"/>
      <c r="Z28" s="628"/>
    </row>
    <row r="29" spans="1:26" ht="25.35" customHeight="1">
      <c r="A29" s="491"/>
      <c r="B29" s="492"/>
      <c r="C29" s="804"/>
      <c r="D29" s="804"/>
      <c r="E29" s="804"/>
      <c r="F29" s="804"/>
      <c r="G29" s="804"/>
      <c r="H29" s="804"/>
      <c r="I29" s="804"/>
      <c r="J29" s="804"/>
      <c r="K29" s="804"/>
      <c r="L29" s="804"/>
      <c r="M29" s="804"/>
      <c r="N29" s="804"/>
      <c r="O29" s="804"/>
      <c r="P29" s="804"/>
      <c r="Q29" s="804"/>
      <c r="R29" s="804"/>
      <c r="S29" s="804"/>
      <c r="T29" s="804"/>
      <c r="U29" s="804"/>
      <c r="V29" s="804"/>
      <c r="W29" s="804"/>
      <c r="X29" s="804"/>
      <c r="Y29" s="628"/>
      <c r="Z29" s="628"/>
    </row>
    <row r="30" spans="1:26" ht="18.75" customHeight="1">
      <c r="A30" s="491"/>
      <c r="B30" s="492"/>
      <c r="C30" s="808"/>
      <c r="D30" s="807"/>
      <c r="E30" s="807"/>
      <c r="F30" s="807"/>
      <c r="G30" s="807"/>
      <c r="H30" s="807"/>
      <c r="I30" s="807"/>
      <c r="J30" s="807"/>
      <c r="K30" s="807"/>
      <c r="L30" s="807"/>
      <c r="M30" s="807"/>
      <c r="N30" s="807"/>
      <c r="O30" s="807"/>
      <c r="P30" s="807"/>
      <c r="Q30" s="807"/>
      <c r="R30" s="807"/>
      <c r="S30" s="807"/>
      <c r="T30" s="807"/>
      <c r="U30" s="807"/>
      <c r="V30" s="807"/>
      <c r="W30" s="807"/>
      <c r="X30" s="807"/>
      <c r="Y30" s="628"/>
      <c r="Z30" s="628"/>
    </row>
    <row r="31" spans="1:26" ht="40.5" customHeight="1">
      <c r="A31" s="491"/>
      <c r="B31" s="493"/>
      <c r="C31" s="494"/>
      <c r="D31" s="804"/>
      <c r="E31" s="804"/>
      <c r="F31" s="804"/>
      <c r="G31" s="804"/>
      <c r="H31" s="804"/>
      <c r="I31" s="804"/>
      <c r="J31" s="804"/>
      <c r="K31" s="804"/>
      <c r="L31" s="804"/>
      <c r="M31" s="804"/>
      <c r="N31" s="804"/>
      <c r="O31" s="804"/>
      <c r="P31" s="804"/>
      <c r="Q31" s="804"/>
      <c r="R31" s="804"/>
      <c r="S31" s="804"/>
      <c r="T31" s="804"/>
      <c r="U31" s="804"/>
      <c r="V31" s="804"/>
      <c r="W31" s="804"/>
      <c r="X31" s="804"/>
      <c r="Y31" s="628"/>
      <c r="Z31" s="628"/>
    </row>
    <row r="32" spans="1:26" ht="27.75" customHeight="1">
      <c r="A32" s="495"/>
      <c r="B32" s="496"/>
      <c r="C32" s="494"/>
      <c r="D32" s="804"/>
      <c r="E32" s="804"/>
      <c r="F32" s="804"/>
      <c r="G32" s="804"/>
      <c r="H32" s="804"/>
      <c r="I32" s="804"/>
      <c r="J32" s="804"/>
      <c r="K32" s="804"/>
      <c r="L32" s="804"/>
      <c r="M32" s="804"/>
      <c r="N32" s="804"/>
      <c r="O32" s="804"/>
      <c r="P32" s="804"/>
      <c r="Q32" s="804"/>
      <c r="R32" s="804"/>
      <c r="S32" s="804"/>
      <c r="T32" s="804"/>
      <c r="U32" s="804"/>
      <c r="V32" s="804"/>
      <c r="W32" s="804"/>
      <c r="X32" s="804"/>
      <c r="Y32" s="628"/>
      <c r="Z32" s="628"/>
    </row>
    <row r="33" spans="1:26" ht="15.75" customHeight="1">
      <c r="A33" s="495"/>
      <c r="B33" s="496"/>
      <c r="C33" s="494"/>
      <c r="D33" s="804"/>
      <c r="E33" s="804"/>
      <c r="F33" s="804"/>
      <c r="G33" s="804"/>
      <c r="H33" s="804"/>
      <c r="I33" s="804"/>
      <c r="J33" s="804"/>
      <c r="K33" s="804"/>
      <c r="L33" s="804"/>
      <c r="M33" s="804"/>
      <c r="N33" s="804"/>
      <c r="O33" s="804"/>
      <c r="P33" s="804"/>
      <c r="Q33" s="804"/>
      <c r="R33" s="804"/>
      <c r="S33" s="804"/>
      <c r="T33" s="804"/>
      <c r="U33" s="804"/>
      <c r="V33" s="804"/>
      <c r="W33" s="804"/>
      <c r="X33" s="804"/>
      <c r="Y33" s="628"/>
      <c r="Z33" s="628"/>
    </row>
    <row r="34" spans="1:26" ht="25.35" customHeight="1">
      <c r="A34" s="495"/>
      <c r="B34" s="805"/>
      <c r="C34" s="805"/>
      <c r="D34" s="805"/>
      <c r="E34" s="805"/>
      <c r="F34" s="805"/>
      <c r="G34" s="805"/>
      <c r="H34" s="805"/>
      <c r="I34" s="805"/>
      <c r="J34" s="805"/>
      <c r="K34" s="805"/>
      <c r="L34" s="805"/>
      <c r="M34" s="805"/>
      <c r="N34" s="805"/>
      <c r="O34" s="805"/>
      <c r="P34" s="805"/>
      <c r="Q34" s="805"/>
      <c r="R34" s="805"/>
      <c r="S34" s="805"/>
      <c r="T34" s="805"/>
      <c r="U34" s="805"/>
      <c r="V34" s="805"/>
      <c r="W34" s="805"/>
      <c r="X34" s="805"/>
      <c r="Y34" s="628"/>
      <c r="Z34" s="628"/>
    </row>
    <row r="35" spans="1:26" ht="23.25" customHeight="1">
      <c r="B35" s="43"/>
      <c r="C35" s="43"/>
      <c r="D35" s="43"/>
      <c r="E35" s="43"/>
      <c r="F35" s="43"/>
      <c r="G35" s="43"/>
      <c r="H35" s="43"/>
      <c r="I35" s="43"/>
      <c r="J35" s="43"/>
      <c r="K35" s="43"/>
      <c r="L35" s="43"/>
      <c r="M35" s="43"/>
      <c r="N35" s="43"/>
      <c r="O35" s="43"/>
      <c r="P35" s="43"/>
      <c r="Q35" s="43"/>
      <c r="R35" s="43"/>
      <c r="S35" s="93"/>
    </row>
    <row r="36" spans="1:26">
      <c r="B36" s="98"/>
      <c r="C36" s="98"/>
      <c r="D36" s="98"/>
      <c r="E36" s="98"/>
      <c r="F36" s="98"/>
      <c r="G36" s="98"/>
      <c r="H36" s="98"/>
      <c r="I36" s="98"/>
      <c r="J36" s="98"/>
      <c r="K36" s="98"/>
      <c r="L36" s="98"/>
      <c r="M36" s="98"/>
      <c r="N36" s="98"/>
      <c r="O36" s="98"/>
      <c r="P36" s="98"/>
      <c r="Q36" s="98"/>
      <c r="R36" s="98"/>
    </row>
    <row r="37" spans="1:26" ht="12.75" customHeight="1">
      <c r="B37" s="98"/>
      <c r="C37" s="98"/>
      <c r="D37" s="98"/>
      <c r="E37" s="98"/>
      <c r="F37" s="98"/>
      <c r="G37" s="98"/>
      <c r="H37" s="98"/>
      <c r="I37" s="98"/>
      <c r="J37" s="98"/>
      <c r="K37" s="98"/>
      <c r="L37" s="98"/>
      <c r="M37" s="98"/>
      <c r="N37" s="98"/>
      <c r="O37" s="98"/>
      <c r="P37" s="98"/>
      <c r="Q37" s="98"/>
      <c r="R37" s="98"/>
    </row>
    <row r="38" spans="1:26">
      <c r="B38" s="98"/>
      <c r="C38" s="98"/>
      <c r="D38" s="98"/>
      <c r="E38" s="98"/>
      <c r="F38" s="98"/>
      <c r="G38" s="98"/>
      <c r="H38" s="98"/>
      <c r="I38" s="98"/>
      <c r="J38" s="98"/>
      <c r="K38" s="98"/>
      <c r="L38" s="98"/>
      <c r="M38" s="98"/>
      <c r="N38" s="98"/>
      <c r="O38" s="98"/>
      <c r="P38" s="98"/>
      <c r="Q38" s="98"/>
      <c r="R38" s="98"/>
    </row>
    <row r="39" spans="1:26">
      <c r="B39" s="98"/>
      <c r="C39" s="98"/>
      <c r="D39" s="98"/>
      <c r="E39" s="98"/>
      <c r="F39" s="98"/>
      <c r="G39" s="98"/>
      <c r="H39" s="98"/>
      <c r="I39" s="98"/>
      <c r="J39" s="98"/>
      <c r="K39" s="98"/>
      <c r="L39" s="98"/>
      <c r="M39" s="98"/>
      <c r="N39" s="98"/>
      <c r="O39" s="98"/>
      <c r="P39" s="98"/>
      <c r="Q39" s="98"/>
      <c r="R39" s="98"/>
    </row>
    <row r="40" spans="1:26" ht="15.75" customHeight="1">
      <c r="B40" s="98"/>
      <c r="C40" s="98"/>
      <c r="D40" s="98"/>
      <c r="E40" s="98"/>
      <c r="F40" s="98"/>
      <c r="G40" s="98"/>
      <c r="H40" s="98"/>
      <c r="I40" s="98"/>
      <c r="J40" s="98"/>
      <c r="K40" s="98"/>
      <c r="L40" s="98"/>
      <c r="M40" s="98"/>
      <c r="N40" s="98"/>
      <c r="O40" s="98"/>
      <c r="P40" s="98"/>
      <c r="Q40" s="98"/>
      <c r="R40" s="98"/>
    </row>
    <row r="41" spans="1:26">
      <c r="B41" s="98"/>
      <c r="C41" s="98"/>
      <c r="D41" s="98"/>
      <c r="E41" s="98"/>
      <c r="F41" s="98"/>
      <c r="G41" s="98"/>
      <c r="H41" s="98"/>
      <c r="I41" s="98"/>
      <c r="J41" s="98"/>
      <c r="K41" s="98"/>
      <c r="L41" s="98"/>
      <c r="M41" s="98"/>
      <c r="N41" s="98"/>
      <c r="O41" s="98"/>
      <c r="P41" s="98"/>
      <c r="Q41" s="98"/>
      <c r="R41" s="98"/>
    </row>
    <row r="42" spans="1:26" ht="15.75" customHeight="1">
      <c r="B42" s="98"/>
      <c r="C42" s="98"/>
      <c r="D42" s="98"/>
      <c r="E42" s="98"/>
      <c r="F42" s="98"/>
      <c r="G42" s="98"/>
      <c r="H42" s="98"/>
      <c r="I42" s="98"/>
      <c r="J42" s="98"/>
      <c r="K42" s="98"/>
      <c r="L42" s="98"/>
      <c r="M42" s="98"/>
      <c r="N42" s="98"/>
      <c r="O42" s="98"/>
      <c r="P42" s="98"/>
      <c r="Q42" s="98"/>
      <c r="R42" s="98"/>
    </row>
    <row r="43" spans="1:26">
      <c r="B43" s="98"/>
      <c r="C43" s="98"/>
      <c r="D43" s="98"/>
      <c r="E43" s="98"/>
      <c r="F43" s="98"/>
      <c r="G43" s="98"/>
      <c r="H43" s="98"/>
      <c r="I43" s="98"/>
      <c r="J43" s="98"/>
      <c r="K43" s="98"/>
      <c r="L43" s="98"/>
      <c r="M43" s="98"/>
      <c r="N43" s="98"/>
      <c r="O43" s="98"/>
      <c r="P43" s="98"/>
      <c r="Q43" s="98"/>
      <c r="R43" s="98"/>
    </row>
    <row r="44" spans="1:26" ht="15.75" customHeight="1">
      <c r="B44" s="98"/>
      <c r="C44" s="98"/>
      <c r="D44" s="98"/>
      <c r="E44" s="98"/>
      <c r="F44" s="98"/>
      <c r="G44" s="98"/>
      <c r="H44" s="98"/>
      <c r="I44" s="98"/>
      <c r="J44" s="98"/>
      <c r="K44" s="98"/>
      <c r="L44" s="98"/>
      <c r="M44" s="98"/>
      <c r="N44" s="98"/>
      <c r="O44" s="98"/>
      <c r="P44" s="98"/>
      <c r="Q44" s="98"/>
      <c r="R44" s="98"/>
    </row>
    <row r="45" spans="1:26" ht="12.75" customHeight="1">
      <c r="B45" s="98"/>
      <c r="C45" s="98"/>
      <c r="D45" s="98"/>
      <c r="E45" s="98"/>
      <c r="F45" s="98"/>
      <c r="G45" s="98"/>
      <c r="H45" s="98"/>
      <c r="I45" s="98"/>
      <c r="J45" s="98"/>
      <c r="K45" s="98"/>
      <c r="L45" s="98"/>
      <c r="M45" s="98"/>
      <c r="N45" s="98"/>
      <c r="O45" s="98"/>
      <c r="P45" s="98"/>
      <c r="Q45" s="98"/>
      <c r="R45" s="98"/>
    </row>
    <row r="46" spans="1:26" ht="12.75" customHeight="1">
      <c r="B46" s="98"/>
      <c r="C46" s="98"/>
      <c r="D46" s="98"/>
      <c r="E46" s="98"/>
      <c r="F46" s="98"/>
      <c r="G46" s="98"/>
      <c r="H46" s="98"/>
      <c r="I46" s="98"/>
      <c r="J46" s="98"/>
      <c r="K46" s="98"/>
      <c r="L46" s="98"/>
      <c r="M46" s="98"/>
      <c r="N46" s="98"/>
      <c r="O46" s="98"/>
      <c r="P46" s="98"/>
      <c r="Q46" s="98"/>
      <c r="R46" s="98"/>
    </row>
  </sheetData>
  <sheetProtection algorithmName="SHA-512" hashValue="TkD+uF9O/WWSWBY68i21SxNPR003nXyIHMza8W7DiGw9XlJXxvmE87WsMUR7dg8+cYGkmFbZ+MkAfgiZkxqMMA==" saltValue="VEiVKHuVvbJafQ0Wu5bPsw==" spinCount="100000" sheet="1" selectLockedCells="1"/>
  <protectedRanges>
    <protectedRange sqref="W12:X12" name="Range1_1"/>
  </protectedRanges>
  <dataConsolidate link="1"/>
  <mergeCells count="40">
    <mergeCell ref="Y21:Z34"/>
    <mergeCell ref="B22:X22"/>
    <mergeCell ref="C23:X23"/>
    <mergeCell ref="C24:X24"/>
    <mergeCell ref="A25:X25"/>
    <mergeCell ref="C27:X27"/>
    <mergeCell ref="D33:X33"/>
    <mergeCell ref="B34:X34"/>
    <mergeCell ref="B26:X26"/>
    <mergeCell ref="C28:X28"/>
    <mergeCell ref="C29:X29"/>
    <mergeCell ref="C30:X30"/>
    <mergeCell ref="D31:X31"/>
    <mergeCell ref="D32:X32"/>
    <mergeCell ref="B20:X20"/>
    <mergeCell ref="B18:X18"/>
    <mergeCell ref="A21:X21"/>
    <mergeCell ref="N11:U11"/>
    <mergeCell ref="N12:U12"/>
    <mergeCell ref="B17:W17"/>
    <mergeCell ref="B19:W19"/>
    <mergeCell ref="B14:X14"/>
    <mergeCell ref="B15:X15"/>
    <mergeCell ref="B16:X16"/>
    <mergeCell ref="AC12:AK12"/>
    <mergeCell ref="AC11:AK11"/>
    <mergeCell ref="N3:U3"/>
    <mergeCell ref="N5:U5"/>
    <mergeCell ref="N7:U7"/>
    <mergeCell ref="B1:I1"/>
    <mergeCell ref="B11:I11"/>
    <mergeCell ref="B12:I12"/>
    <mergeCell ref="B9:J9"/>
    <mergeCell ref="K11:L11"/>
    <mergeCell ref="K12:L12"/>
    <mergeCell ref="B5:I5"/>
    <mergeCell ref="B2:I3"/>
    <mergeCell ref="K9:X9"/>
    <mergeCell ref="W12:X12"/>
    <mergeCell ref="W11:X11"/>
  </mergeCells>
  <printOptions horizontalCentered="1"/>
  <pageMargins left="0.25" right="0.25" top="0.25" bottom="0.5" header="0.3" footer="0.3"/>
  <pageSetup firstPageNumber="22" orientation="portrait" r:id="rId1"/>
  <headerFooter>
    <oddHeader xml:space="preserve">&amp;R
</oddHeader>
    <oddFooter>&amp;L&amp;"Arial,Regular"HOME - HTF&amp;C&amp;"Arial,Regular"Page 15 of 30&amp;R&amp;"Arial,Regular"2023</oddFooter>
  </headerFooter>
  <ignoredErrors>
    <ignoredError sqref="O1:R2 O10:R10 O4:Q4 A9 A7 A5 O6:Q6 A3 L10 L1:L2 O8:Q8 J1:K2 J10:K10 J4:L4 J8:L8 J6:L6 J12 J11 O15:R16 A11 A12 A13 A6:G6 A8:G8 A4:G4 A10:G10 A1:G1 A19:B19 C18:G18 A17:B17 C16:G16 C11:G11 C12:G12 L18 J18:K18 O18:R18 A2 L15:L16 J15:K16 A15:G15"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77853" r:id="rId4" name="Check Box 29">
              <controlPr defaultSize="0" autoFill="0" autoLine="0" autoPict="0">
                <anchor moveWithCells="1">
                  <from>
                    <xdr:col>10</xdr:col>
                    <xdr:colOff>19050</xdr:colOff>
                    <xdr:row>1</xdr:row>
                    <xdr:rowOff>142875</xdr:rowOff>
                  </from>
                  <to>
                    <xdr:col>11</xdr:col>
                    <xdr:colOff>57150</xdr:colOff>
                    <xdr:row>3</xdr:row>
                    <xdr:rowOff>19050</xdr:rowOff>
                  </to>
                </anchor>
              </controlPr>
            </control>
          </mc:Choice>
        </mc:AlternateContent>
        <mc:AlternateContent xmlns:mc="http://schemas.openxmlformats.org/markup-compatibility/2006">
          <mc:Choice Requires="x14">
            <control shapeId="77855" r:id="rId5" name="Check Box 31">
              <controlPr defaultSize="0" autoFill="0" autoLine="0" autoPict="0">
                <anchor moveWithCells="1">
                  <from>
                    <xdr:col>10</xdr:col>
                    <xdr:colOff>19050</xdr:colOff>
                    <xdr:row>3</xdr:row>
                    <xdr:rowOff>133350</xdr:rowOff>
                  </from>
                  <to>
                    <xdr:col>11</xdr:col>
                    <xdr:colOff>57150</xdr:colOff>
                    <xdr:row>5</xdr:row>
                    <xdr:rowOff>0</xdr:rowOff>
                  </to>
                </anchor>
              </controlPr>
            </control>
          </mc:Choice>
        </mc:AlternateContent>
        <mc:AlternateContent xmlns:mc="http://schemas.openxmlformats.org/markup-compatibility/2006">
          <mc:Choice Requires="x14">
            <control shapeId="77856" r:id="rId6" name="Check Box 32">
              <controlPr defaultSize="0" autoFill="0" autoLine="0" autoPict="0">
                <anchor moveWithCells="1">
                  <from>
                    <xdr:col>10</xdr:col>
                    <xdr:colOff>19050</xdr:colOff>
                    <xdr:row>5</xdr:row>
                    <xdr:rowOff>133350</xdr:rowOff>
                  </from>
                  <to>
                    <xdr:col>11</xdr:col>
                    <xdr:colOff>57150</xdr:colOff>
                    <xdr:row>7</xdr:row>
                    <xdr:rowOff>9525</xdr:rowOff>
                  </to>
                </anchor>
              </controlPr>
            </control>
          </mc:Choice>
        </mc:AlternateContent>
        <mc:AlternateContent xmlns:mc="http://schemas.openxmlformats.org/markup-compatibility/2006">
          <mc:Choice Requires="x14">
            <control shapeId="77857" r:id="rId7" name="Check Box 33">
              <controlPr defaultSize="0" autoFill="0" autoLine="0" autoPict="0">
                <anchor moveWithCells="1">
                  <from>
                    <xdr:col>23</xdr:col>
                    <xdr:colOff>9525</xdr:colOff>
                    <xdr:row>1</xdr:row>
                    <xdr:rowOff>142875</xdr:rowOff>
                  </from>
                  <to>
                    <xdr:col>24</xdr:col>
                    <xdr:colOff>47625</xdr:colOff>
                    <xdr:row>3</xdr:row>
                    <xdr:rowOff>19050</xdr:rowOff>
                  </to>
                </anchor>
              </controlPr>
            </control>
          </mc:Choice>
        </mc:AlternateContent>
        <mc:AlternateContent xmlns:mc="http://schemas.openxmlformats.org/markup-compatibility/2006">
          <mc:Choice Requires="x14">
            <control shapeId="77859" r:id="rId8" name="Check Box 35">
              <controlPr defaultSize="0" autoFill="0" autoLine="0" autoPict="0">
                <anchor moveWithCells="1">
                  <from>
                    <xdr:col>23</xdr:col>
                    <xdr:colOff>28575</xdr:colOff>
                    <xdr:row>5</xdr:row>
                    <xdr:rowOff>142875</xdr:rowOff>
                  </from>
                  <to>
                    <xdr:col>24</xdr:col>
                    <xdr:colOff>66675</xdr:colOff>
                    <xdr:row>7</xdr:row>
                    <xdr:rowOff>9525</xdr:rowOff>
                  </to>
                </anchor>
              </controlPr>
            </control>
          </mc:Choice>
        </mc:AlternateContent>
        <mc:AlternateContent xmlns:mc="http://schemas.openxmlformats.org/markup-compatibility/2006">
          <mc:Choice Requires="x14">
            <control shapeId="77861" r:id="rId9" name="Check Box 37">
              <controlPr defaultSize="0" autoFill="0" autoLine="0" autoPict="0">
                <anchor moveWithCells="1">
                  <from>
                    <xdr:col>23</xdr:col>
                    <xdr:colOff>28575</xdr:colOff>
                    <xdr:row>4</xdr:row>
                    <xdr:rowOff>0</xdr:rowOff>
                  </from>
                  <to>
                    <xdr:col>24</xdr:col>
                    <xdr:colOff>76200</xdr:colOff>
                    <xdr:row>5</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84A8D195-65D3-43BB-8EE3-994B2D13E5B2}">
          <x14:formula1>
            <xm:f>'DO NOT DELETE - DROP DOWN LIST'!$C$3:$C$5</xm:f>
          </x14:formula1>
          <xm:sqref>K12:L12</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3">
    <pageSetUpPr fitToPage="1"/>
  </sheetPr>
  <dimension ref="A1:U102"/>
  <sheetViews>
    <sheetView showGridLines="0" showRowColHeaders="0" zoomScaleNormal="100" workbookViewId="0">
      <selection sqref="A1:L1"/>
    </sheetView>
  </sheetViews>
  <sheetFormatPr defaultColWidth="10.7109375" defaultRowHeight="12.75"/>
  <cols>
    <col min="1" max="1" width="2.7109375" style="14" customWidth="1"/>
    <col min="2" max="3" width="11.140625" style="14" customWidth="1"/>
    <col min="4" max="4" width="11.140625" style="26" customWidth="1"/>
    <col min="5" max="6" width="11.140625" style="14" customWidth="1"/>
    <col min="7" max="7" width="2.42578125" style="14" customWidth="1"/>
    <col min="8" max="8" width="6.7109375" style="14" customWidth="1"/>
    <col min="9" max="9" width="8.85546875" style="14" customWidth="1"/>
    <col min="10" max="10" width="11.140625" style="14" customWidth="1"/>
    <col min="11" max="11" width="4.7109375" style="14" customWidth="1"/>
    <col min="12" max="12" width="4.42578125" style="14" customWidth="1"/>
    <col min="13" max="13" width="11.42578125" style="14" customWidth="1"/>
    <col min="14" max="15" width="4.7109375" style="14" customWidth="1"/>
    <col min="16" max="16" width="3.7109375" style="14" customWidth="1"/>
    <col min="17" max="17" width="11.5703125" style="14" customWidth="1"/>
    <col min="18" max="18" width="1.7109375" style="14" customWidth="1"/>
    <col min="19" max="26" width="10.7109375" style="14" customWidth="1"/>
    <col min="27" max="16384" width="10.7109375" style="14"/>
  </cols>
  <sheetData>
    <row r="1" spans="1:20" ht="15" customHeight="1">
      <c r="A1" s="809" t="s">
        <v>712</v>
      </c>
      <c r="B1" s="809"/>
      <c r="C1" s="809"/>
      <c r="D1" s="809"/>
      <c r="E1" s="809"/>
      <c r="F1" s="809"/>
      <c r="G1" s="809"/>
      <c r="H1" s="809"/>
      <c r="I1" s="809"/>
      <c r="J1" s="809"/>
      <c r="K1" s="809"/>
      <c r="L1" s="809"/>
      <c r="M1" s="2"/>
      <c r="N1" s="497"/>
      <c r="O1" s="2"/>
      <c r="P1" s="498"/>
      <c r="Q1" s="2"/>
      <c r="R1" s="46"/>
      <c r="S1" s="47"/>
    </row>
    <row r="2" spans="1:20" ht="8.25" customHeight="1" thickBot="1">
      <c r="A2" s="93"/>
      <c r="B2" s="89"/>
      <c r="C2" s="89"/>
      <c r="D2" s="98"/>
      <c r="E2" s="89"/>
      <c r="F2" s="89"/>
      <c r="G2" s="89"/>
      <c r="H2" s="89"/>
      <c r="I2" s="89"/>
      <c r="J2" s="89"/>
      <c r="K2" s="89"/>
      <c r="L2" s="89"/>
      <c r="M2" s="2"/>
      <c r="N2" s="499"/>
      <c r="O2" s="2"/>
      <c r="P2" s="499"/>
      <c r="Q2" s="2"/>
      <c r="R2" s="47"/>
      <c r="S2" s="47"/>
    </row>
    <row r="3" spans="1:20" ht="15" customHeight="1" thickBot="1">
      <c r="A3" s="93"/>
      <c r="B3" s="820" t="s">
        <v>737</v>
      </c>
      <c r="C3" s="821"/>
      <c r="D3" s="821"/>
      <c r="E3" s="821"/>
      <c r="F3" s="822"/>
      <c r="G3" s="90"/>
      <c r="H3" s="843" t="s">
        <v>33</v>
      </c>
      <c r="I3" s="844"/>
      <c r="J3" s="844"/>
      <c r="K3" s="844"/>
      <c r="L3" s="844"/>
      <c r="M3" s="845"/>
      <c r="N3" s="2"/>
      <c r="O3" s="499"/>
      <c r="P3" s="2"/>
      <c r="Q3" s="499"/>
      <c r="R3" s="2"/>
      <c r="S3" s="47"/>
      <c r="T3" s="47"/>
    </row>
    <row r="4" spans="1:20" ht="26.25" customHeight="1" thickBot="1">
      <c r="A4" s="93"/>
      <c r="B4" s="222" t="s">
        <v>106</v>
      </c>
      <c r="C4" s="223" t="s">
        <v>0</v>
      </c>
      <c r="D4" s="223" t="s">
        <v>273</v>
      </c>
      <c r="E4" s="223" t="s">
        <v>112</v>
      </c>
      <c r="F4" s="224" t="s">
        <v>113</v>
      </c>
      <c r="G4" s="122"/>
      <c r="H4" s="848" t="s">
        <v>0</v>
      </c>
      <c r="I4" s="849"/>
      <c r="J4" s="823" t="s">
        <v>112</v>
      </c>
      <c r="K4" s="824"/>
      <c r="L4" s="854" t="s">
        <v>113</v>
      </c>
      <c r="M4" s="855"/>
      <c r="N4" s="2"/>
      <c r="O4" s="499"/>
      <c r="P4" s="2"/>
      <c r="Q4" s="499"/>
      <c r="R4" s="2"/>
      <c r="S4" s="47"/>
      <c r="T4" s="47"/>
    </row>
    <row r="5" spans="1:20" ht="27" customHeight="1">
      <c r="A5" s="93"/>
      <c r="B5" s="424" t="s">
        <v>437</v>
      </c>
      <c r="C5" s="358"/>
      <c r="D5" s="328" t="s">
        <v>437</v>
      </c>
      <c r="E5" s="412">
        <v>0</v>
      </c>
      <c r="F5" s="452">
        <f>SUM(C5*E5)</f>
        <v>0</v>
      </c>
      <c r="G5" s="270"/>
      <c r="H5" s="850"/>
      <c r="I5" s="851"/>
      <c r="J5" s="827">
        <v>0</v>
      </c>
      <c r="K5" s="828"/>
      <c r="L5" s="852">
        <f t="shared" ref="L5:L12" si="0">SUM(I5*J5)</f>
        <v>0</v>
      </c>
      <c r="M5" s="853"/>
      <c r="N5" s="2"/>
      <c r="O5" s="499"/>
      <c r="P5" s="2"/>
      <c r="Q5" s="499"/>
      <c r="R5" s="2"/>
      <c r="S5" s="47"/>
      <c r="T5" s="47"/>
    </row>
    <row r="6" spans="1:20" ht="27" customHeight="1">
      <c r="A6" s="30"/>
      <c r="B6" s="424" t="s">
        <v>437</v>
      </c>
      <c r="C6" s="358"/>
      <c r="D6" s="328" t="s">
        <v>437</v>
      </c>
      <c r="E6" s="412">
        <v>0</v>
      </c>
      <c r="F6" s="453">
        <f t="shared" ref="F6:F12" si="1">SUM(C6*E6)</f>
        <v>0</v>
      </c>
      <c r="G6" s="269"/>
      <c r="H6" s="835"/>
      <c r="I6" s="836"/>
      <c r="J6" s="799">
        <v>0</v>
      </c>
      <c r="K6" s="829"/>
      <c r="L6" s="833">
        <f t="shared" si="0"/>
        <v>0</v>
      </c>
      <c r="M6" s="834"/>
      <c r="R6" s="10"/>
    </row>
    <row r="7" spans="1:20" ht="27" customHeight="1">
      <c r="A7" s="30"/>
      <c r="B7" s="424" t="s">
        <v>437</v>
      </c>
      <c r="C7" s="358"/>
      <c r="D7" s="328" t="s">
        <v>437</v>
      </c>
      <c r="E7" s="412">
        <v>0</v>
      </c>
      <c r="F7" s="453">
        <f t="shared" si="1"/>
        <v>0</v>
      </c>
      <c r="G7" s="269"/>
      <c r="H7" s="835"/>
      <c r="I7" s="836"/>
      <c r="J7" s="799">
        <v>0</v>
      </c>
      <c r="K7" s="829"/>
      <c r="L7" s="833">
        <f t="shared" si="0"/>
        <v>0</v>
      </c>
      <c r="M7" s="834"/>
      <c r="R7" s="10"/>
    </row>
    <row r="8" spans="1:20" ht="27" customHeight="1">
      <c r="A8" s="30"/>
      <c r="B8" s="424" t="s">
        <v>437</v>
      </c>
      <c r="C8" s="358"/>
      <c r="D8" s="328" t="s">
        <v>437</v>
      </c>
      <c r="E8" s="412">
        <v>0</v>
      </c>
      <c r="F8" s="453">
        <f t="shared" si="1"/>
        <v>0</v>
      </c>
      <c r="G8" s="269"/>
      <c r="H8" s="835"/>
      <c r="I8" s="836"/>
      <c r="J8" s="799">
        <v>0</v>
      </c>
      <c r="K8" s="829"/>
      <c r="L8" s="833">
        <f t="shared" si="0"/>
        <v>0</v>
      </c>
      <c r="M8" s="834"/>
      <c r="R8" s="10"/>
    </row>
    <row r="9" spans="1:20" ht="27" customHeight="1">
      <c r="A9" s="30"/>
      <c r="B9" s="424" t="s">
        <v>437</v>
      </c>
      <c r="C9" s="358"/>
      <c r="D9" s="328" t="s">
        <v>437</v>
      </c>
      <c r="E9" s="412">
        <v>0</v>
      </c>
      <c r="F9" s="453">
        <f t="shared" si="1"/>
        <v>0</v>
      </c>
      <c r="G9" s="269"/>
      <c r="H9" s="835"/>
      <c r="I9" s="836"/>
      <c r="J9" s="799">
        <v>0</v>
      </c>
      <c r="K9" s="829"/>
      <c r="L9" s="833">
        <f t="shared" si="0"/>
        <v>0</v>
      </c>
      <c r="M9" s="834"/>
      <c r="R9" s="10"/>
    </row>
    <row r="10" spans="1:20" ht="27" customHeight="1">
      <c r="A10" s="30"/>
      <c r="B10" s="424" t="s">
        <v>437</v>
      </c>
      <c r="C10" s="358"/>
      <c r="D10" s="328" t="s">
        <v>437</v>
      </c>
      <c r="E10" s="412">
        <v>0</v>
      </c>
      <c r="F10" s="453">
        <f t="shared" si="1"/>
        <v>0</v>
      </c>
      <c r="G10" s="269"/>
      <c r="H10" s="835"/>
      <c r="I10" s="836"/>
      <c r="J10" s="799">
        <v>0</v>
      </c>
      <c r="K10" s="829"/>
      <c r="L10" s="833">
        <f t="shared" si="0"/>
        <v>0</v>
      </c>
      <c r="M10" s="834"/>
      <c r="R10" s="10"/>
    </row>
    <row r="11" spans="1:20" ht="27" customHeight="1">
      <c r="A11" s="30"/>
      <c r="B11" s="424" t="s">
        <v>437</v>
      </c>
      <c r="C11" s="358"/>
      <c r="D11" s="328" t="s">
        <v>437</v>
      </c>
      <c r="E11" s="412">
        <v>0</v>
      </c>
      <c r="F11" s="453">
        <f t="shared" si="1"/>
        <v>0</v>
      </c>
      <c r="G11" s="269"/>
      <c r="H11" s="835"/>
      <c r="I11" s="836"/>
      <c r="J11" s="799">
        <v>0</v>
      </c>
      <c r="K11" s="829"/>
      <c r="L11" s="833">
        <f t="shared" si="0"/>
        <v>0</v>
      </c>
      <c r="M11" s="834"/>
      <c r="R11" s="10"/>
    </row>
    <row r="12" spans="1:20" ht="27" customHeight="1">
      <c r="A12" s="30"/>
      <c r="B12" s="424" t="s">
        <v>437</v>
      </c>
      <c r="C12" s="358"/>
      <c r="D12" s="328" t="s">
        <v>437</v>
      </c>
      <c r="E12" s="412">
        <v>0</v>
      </c>
      <c r="F12" s="453">
        <f t="shared" si="1"/>
        <v>0</v>
      </c>
      <c r="G12" s="269"/>
      <c r="H12" s="835"/>
      <c r="I12" s="836"/>
      <c r="J12" s="799">
        <v>0</v>
      </c>
      <c r="K12" s="829"/>
      <c r="L12" s="833">
        <f t="shared" si="0"/>
        <v>0</v>
      </c>
      <c r="M12" s="834"/>
      <c r="R12" s="10"/>
    </row>
    <row r="13" spans="1:20" ht="22.5" customHeight="1" thickBot="1">
      <c r="A13" s="30"/>
      <c r="B13" s="450" t="s">
        <v>54</v>
      </c>
      <c r="C13" s="451">
        <f>SUM(C5:C12)</f>
        <v>0</v>
      </c>
      <c r="D13" s="147"/>
      <c r="E13" s="148"/>
      <c r="F13" s="454">
        <f>SUM(F5:F12)</f>
        <v>0</v>
      </c>
      <c r="G13" s="269"/>
      <c r="H13" s="815">
        <f>SUM(I5:I12)</f>
        <v>0</v>
      </c>
      <c r="I13" s="816"/>
      <c r="J13" s="837"/>
      <c r="K13" s="838"/>
      <c r="L13" s="831">
        <f>SUM(M5:M12)</f>
        <v>0</v>
      </c>
      <c r="M13" s="832"/>
      <c r="N13" s="10"/>
      <c r="O13" s="500"/>
      <c r="P13" s="12"/>
      <c r="R13" s="10"/>
    </row>
    <row r="14" spans="1:20" ht="15" customHeight="1" thickBot="1">
      <c r="A14" s="30"/>
      <c r="B14" s="30"/>
      <c r="C14" s="30"/>
      <c r="D14" s="41"/>
      <c r="E14" s="30"/>
      <c r="F14" s="30"/>
      <c r="G14" s="30"/>
      <c r="H14" s="30"/>
      <c r="I14" s="30"/>
      <c r="J14" s="30"/>
      <c r="K14" s="30"/>
      <c r="L14" s="30"/>
      <c r="M14" s="10"/>
      <c r="N14" s="500"/>
      <c r="O14" s="12"/>
      <c r="Q14" s="10"/>
    </row>
    <row r="15" spans="1:20" ht="15" customHeight="1">
      <c r="A15" s="30"/>
      <c r="B15" s="817" t="s">
        <v>39</v>
      </c>
      <c r="C15" s="818"/>
      <c r="D15" s="818"/>
      <c r="E15" s="818"/>
      <c r="F15" s="818"/>
      <c r="G15" s="818"/>
      <c r="H15" s="818"/>
      <c r="I15" s="818"/>
      <c r="J15" s="818"/>
      <c r="K15" s="818"/>
      <c r="L15" s="818"/>
      <c r="M15" s="819"/>
      <c r="N15" s="12"/>
      <c r="O15" s="500"/>
      <c r="P15" s="10"/>
      <c r="Q15" s="500"/>
      <c r="R15" s="12"/>
      <c r="T15" s="10"/>
    </row>
    <row r="16" spans="1:20" ht="63" customHeight="1">
      <c r="A16" s="30"/>
      <c r="B16" s="812" t="s">
        <v>114</v>
      </c>
      <c r="C16" s="813"/>
      <c r="D16" s="813"/>
      <c r="E16" s="813"/>
      <c r="F16" s="723"/>
      <c r="G16" s="830" t="s">
        <v>822</v>
      </c>
      <c r="H16" s="721"/>
      <c r="I16" s="110" t="s">
        <v>0</v>
      </c>
      <c r="J16" s="110" t="s">
        <v>823</v>
      </c>
      <c r="K16" s="830" t="s">
        <v>112</v>
      </c>
      <c r="L16" s="721"/>
      <c r="M16" s="146" t="s">
        <v>115</v>
      </c>
      <c r="N16" s="10"/>
    </row>
    <row r="17" spans="1:21" ht="20.100000000000001" customHeight="1">
      <c r="A17" s="30"/>
      <c r="B17" s="814"/>
      <c r="C17" s="604"/>
      <c r="D17" s="604"/>
      <c r="E17" s="604"/>
      <c r="F17" s="604"/>
      <c r="G17" s="615"/>
      <c r="H17" s="616"/>
      <c r="I17" s="358"/>
      <c r="J17" s="358"/>
      <c r="K17" s="839"/>
      <c r="L17" s="840"/>
      <c r="M17" s="453">
        <f>I17*K17</f>
        <v>0</v>
      </c>
      <c r="N17" s="12"/>
      <c r="O17" s="12"/>
      <c r="P17" s="501"/>
      <c r="Q17" s="10"/>
      <c r="R17" s="502"/>
      <c r="U17" s="10"/>
    </row>
    <row r="18" spans="1:21" ht="20.100000000000001" customHeight="1">
      <c r="A18" s="30"/>
      <c r="B18" s="814"/>
      <c r="C18" s="604"/>
      <c r="D18" s="604"/>
      <c r="E18" s="604"/>
      <c r="F18" s="604"/>
      <c r="G18" s="615"/>
      <c r="H18" s="616"/>
      <c r="I18" s="358"/>
      <c r="J18" s="358"/>
      <c r="K18" s="846">
        <v>0</v>
      </c>
      <c r="L18" s="847"/>
      <c r="M18" s="453">
        <f>I18*K18</f>
        <v>0</v>
      </c>
      <c r="N18" s="12"/>
      <c r="O18" s="12"/>
      <c r="P18" s="501"/>
      <c r="Q18" s="10"/>
      <c r="R18" s="502"/>
      <c r="U18" s="10"/>
    </row>
    <row r="19" spans="1:21" ht="22.5" customHeight="1" thickBot="1">
      <c r="A19" s="30"/>
      <c r="B19" s="815" t="s">
        <v>54</v>
      </c>
      <c r="C19" s="816"/>
      <c r="D19" s="816"/>
      <c r="E19" s="816"/>
      <c r="F19" s="816"/>
      <c r="G19" s="825"/>
      <c r="H19" s="826"/>
      <c r="I19" s="455">
        <f>I17+I18</f>
        <v>0</v>
      </c>
      <c r="J19" s="455"/>
      <c r="K19" s="841">
        <f>K17+K18</f>
        <v>0</v>
      </c>
      <c r="L19" s="842"/>
      <c r="M19" s="454">
        <f>SUM(M17:M18)</f>
        <v>0</v>
      </c>
      <c r="N19" s="12"/>
      <c r="O19" s="12"/>
      <c r="U19" s="10"/>
    </row>
    <row r="20" spans="1:21" ht="8.25" customHeight="1">
      <c r="A20" s="30"/>
      <c r="B20" s="30"/>
      <c r="C20" s="30"/>
      <c r="D20" s="41"/>
      <c r="E20" s="30"/>
      <c r="F20" s="30"/>
      <c r="G20" s="30"/>
      <c r="H20" s="30"/>
      <c r="I20" s="30"/>
      <c r="J20" s="30"/>
      <c r="K20" s="30"/>
      <c r="L20" s="30"/>
      <c r="Q20" s="10"/>
    </row>
    <row r="21" spans="1:21" ht="12" customHeight="1">
      <c r="A21" s="12"/>
      <c r="B21" s="810"/>
      <c r="C21" s="810"/>
      <c r="D21" s="810"/>
      <c r="E21" s="810"/>
      <c r="F21" s="810"/>
      <c r="G21" s="810"/>
      <c r="H21" s="810"/>
      <c r="I21" s="810"/>
      <c r="J21" s="810"/>
      <c r="K21" s="10"/>
      <c r="Q21" s="10"/>
    </row>
    <row r="22" spans="1:21" ht="5.25" customHeight="1">
      <c r="A22" s="12"/>
      <c r="B22" s="9"/>
      <c r="C22" s="9"/>
      <c r="D22" s="25"/>
      <c r="E22" s="9"/>
      <c r="F22" s="9"/>
      <c r="G22" s="9"/>
      <c r="H22" s="9"/>
      <c r="I22" s="9"/>
      <c r="J22" s="9"/>
      <c r="K22" s="9"/>
      <c r="L22" s="9"/>
      <c r="M22" s="500"/>
      <c r="N22" s="503"/>
      <c r="O22" s="503"/>
      <c r="P22" s="503"/>
      <c r="Q22" s="10"/>
    </row>
    <row r="23" spans="1:21">
      <c r="A23" s="12"/>
      <c r="D23" s="811"/>
      <c r="E23" s="811"/>
      <c r="F23" s="32"/>
      <c r="G23" s="32"/>
      <c r="H23" s="32"/>
      <c r="I23" s="12"/>
      <c r="J23" s="12"/>
      <c r="K23" s="12"/>
      <c r="L23" s="12"/>
      <c r="M23" s="10"/>
      <c r="N23" s="500"/>
      <c r="O23" s="10"/>
      <c r="P23" s="500"/>
      <c r="Q23" s="10"/>
    </row>
    <row r="24" spans="1:21">
      <c r="A24" s="12"/>
      <c r="D24" s="810"/>
      <c r="E24" s="810"/>
      <c r="F24" s="32"/>
      <c r="G24" s="32"/>
      <c r="H24" s="32"/>
      <c r="I24" s="12"/>
      <c r="J24" s="12"/>
      <c r="K24" s="12"/>
      <c r="L24" s="12"/>
      <c r="M24" s="10"/>
      <c r="N24" s="500"/>
      <c r="O24" s="10"/>
      <c r="P24" s="500"/>
      <c r="Q24" s="10"/>
    </row>
    <row r="25" spans="1:21">
      <c r="A25" s="12"/>
      <c r="D25" s="810"/>
      <c r="E25" s="810"/>
      <c r="F25" s="32"/>
      <c r="G25" s="32"/>
      <c r="H25" s="32"/>
      <c r="I25" s="12"/>
      <c r="J25" s="12"/>
      <c r="K25" s="12"/>
      <c r="L25" s="12"/>
      <c r="M25" s="10"/>
      <c r="N25" s="500"/>
      <c r="O25" s="10"/>
      <c r="P25" s="500"/>
      <c r="Q25" s="10"/>
    </row>
    <row r="26" spans="1:21">
      <c r="A26" s="12"/>
      <c r="D26" s="810"/>
      <c r="E26" s="810"/>
      <c r="F26" s="32"/>
      <c r="G26" s="32"/>
      <c r="H26" s="32"/>
      <c r="I26" s="12"/>
      <c r="J26" s="12"/>
      <c r="K26" s="12"/>
      <c r="L26" s="12"/>
      <c r="M26" s="10"/>
      <c r="N26" s="502"/>
      <c r="O26" s="10"/>
      <c r="P26" s="502"/>
      <c r="Q26" s="10"/>
    </row>
    <row r="27" spans="1:21" ht="15" customHeight="1">
      <c r="M27" s="10"/>
      <c r="N27" s="502"/>
      <c r="O27" s="10"/>
      <c r="P27" s="502"/>
      <c r="Q27" s="10"/>
    </row>
    <row r="28" spans="1:21" ht="15" customHeight="1">
      <c r="M28" s="10"/>
      <c r="N28" s="502"/>
      <c r="O28" s="10"/>
      <c r="P28" s="502"/>
      <c r="Q28" s="10"/>
    </row>
    <row r="29" spans="1:21" ht="15" customHeight="1">
      <c r="M29" s="10"/>
      <c r="N29" s="502"/>
      <c r="O29" s="10"/>
      <c r="P29" s="502"/>
      <c r="Q29" s="10"/>
    </row>
    <row r="30" spans="1:21" ht="15" customHeight="1">
      <c r="M30" s="10"/>
      <c r="N30" s="502"/>
      <c r="O30" s="10"/>
      <c r="P30" s="502"/>
      <c r="Q30" s="10"/>
    </row>
    <row r="31" spans="1:21" ht="15" customHeight="1">
      <c r="O31" s="10"/>
      <c r="P31" s="502"/>
      <c r="Q31" s="10"/>
    </row>
    <row r="32" spans="1:21" ht="15" customHeight="1"/>
    <row r="33" ht="15" customHeight="1"/>
    <row r="34" ht="15" customHeight="1"/>
    <row r="35" ht="15" customHeight="1"/>
    <row r="36" ht="15" customHeight="1"/>
    <row r="37" ht="15" customHeight="1"/>
    <row r="38" ht="15" customHeight="1"/>
    <row r="39" ht="15" customHeight="1"/>
    <row r="40" ht="15" hidden="1" customHeight="1"/>
    <row r="41" ht="15" hidden="1"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sheetData>
  <sheetProtection algorithmName="SHA-512" hashValue="vjbMXwjC7CnQ1J1lCihavwb6OtnozGMtQqccZLGkMh1LV94BefLfve2D5fjEBWR5mFDv6wBiSC5LxqQ9hQ5GuQ==" saltValue="RUjXUz1Db/+vd8qxewqWpg==" spinCount="100000" sheet="1" selectLockedCells="1"/>
  <mergeCells count="51">
    <mergeCell ref="K17:L17"/>
    <mergeCell ref="K19:L19"/>
    <mergeCell ref="H3:M3"/>
    <mergeCell ref="K18:L18"/>
    <mergeCell ref="H4:I4"/>
    <mergeCell ref="H5:I5"/>
    <mergeCell ref="H10:I10"/>
    <mergeCell ref="H11:I11"/>
    <mergeCell ref="H12:I12"/>
    <mergeCell ref="H13:I13"/>
    <mergeCell ref="L5:M5"/>
    <mergeCell ref="L6:M6"/>
    <mergeCell ref="L7:M7"/>
    <mergeCell ref="L9:M9"/>
    <mergeCell ref="L11:M11"/>
    <mergeCell ref="L4:M4"/>
    <mergeCell ref="G16:H16"/>
    <mergeCell ref="L13:M13"/>
    <mergeCell ref="L8:M8"/>
    <mergeCell ref="H6:I6"/>
    <mergeCell ref="H7:I7"/>
    <mergeCell ref="H8:I8"/>
    <mergeCell ref="H9:I9"/>
    <mergeCell ref="K16:L16"/>
    <mergeCell ref="J10:K10"/>
    <mergeCell ref="J11:K11"/>
    <mergeCell ref="J12:K12"/>
    <mergeCell ref="J13:K13"/>
    <mergeCell ref="L12:M12"/>
    <mergeCell ref="L10:M10"/>
    <mergeCell ref="J5:K5"/>
    <mergeCell ref="J6:K6"/>
    <mergeCell ref="J7:K7"/>
    <mergeCell ref="J8:K8"/>
    <mergeCell ref="J9:K9"/>
    <mergeCell ref="A1:L1"/>
    <mergeCell ref="D26:E26"/>
    <mergeCell ref="B21:J21"/>
    <mergeCell ref="D23:E23"/>
    <mergeCell ref="B16:F16"/>
    <mergeCell ref="B17:F17"/>
    <mergeCell ref="B18:F18"/>
    <mergeCell ref="D24:E24"/>
    <mergeCell ref="D25:E25"/>
    <mergeCell ref="B19:F19"/>
    <mergeCell ref="B15:M15"/>
    <mergeCell ref="B3:F3"/>
    <mergeCell ref="J4:K4"/>
    <mergeCell ref="G17:H17"/>
    <mergeCell ref="G18:H18"/>
    <mergeCell ref="G19:H19"/>
  </mergeCells>
  <phoneticPr fontId="0" type="noConversion"/>
  <dataValidations count="3">
    <dataValidation type="list" allowBlank="1" showInputMessage="1" showErrorMessage="1" sqref="D5:D12" xr:uid="{00000000-0002-0000-0F00-000000000000}">
      <formula1>"Select One, HOME only, HTF only, LIHTC only, HOME &amp; HTF, HTF &amp; LIHTC, HOME/HTF &amp; LIHTC, HOME &amp; LIHTC"</formula1>
    </dataValidation>
    <dataValidation type="list" showInputMessage="1" showErrorMessage="1" sqref="B5:B12" xr:uid="{00000000-0002-0000-0F00-000002000000}">
      <formula1>"Select One, 0 BR, 1 BR, 2 BR, 3 BR, 4 BR, 5 BR, 6 BR"</formula1>
    </dataValidation>
    <dataValidation type="list" allowBlank="1" showInputMessage="1" showErrorMessage="1" sqref="J17:J18 K17" xr:uid="{5743FB57-1A56-496F-92D2-AD7518E823C3}">
      <formula1>"Tenant, Owner,              "</formula1>
    </dataValidation>
  </dataValidations>
  <printOptions horizontalCentered="1"/>
  <pageMargins left="0.25" right="0.25" top="0.25" bottom="0.5" header="0.3" footer="0.3"/>
  <pageSetup scale="96" firstPageNumber="23" orientation="portrait" r:id="rId1"/>
  <headerFooter>
    <oddHeader xml:space="preserve">&amp;R
</oddHeader>
    <oddFooter>&amp;L&amp;"Arial,Regular"HOME - HTF&amp;C&amp;"Arial,Regular"Page 16 of 30&amp;R&amp;"Arial,Regular"2023</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4">
    <pageSetUpPr fitToPage="1"/>
  </sheetPr>
  <dimension ref="A1:Q37"/>
  <sheetViews>
    <sheetView showGridLines="0" showRowColHeaders="0" zoomScaleNormal="100" workbookViewId="0"/>
  </sheetViews>
  <sheetFormatPr defaultColWidth="10.7109375" defaultRowHeight="12.75"/>
  <cols>
    <col min="1" max="1" width="3.28515625" style="33" customWidth="1"/>
    <col min="2" max="2" width="2.7109375" style="33" customWidth="1"/>
    <col min="3" max="3" width="30.7109375" style="33" customWidth="1"/>
    <col min="4" max="4" width="13" style="33" customWidth="1"/>
    <col min="5" max="5" width="3.28515625" style="33" customWidth="1"/>
    <col min="6" max="6" width="2.7109375" style="33" customWidth="1"/>
    <col min="7" max="7" width="31" style="33" customWidth="1"/>
    <col min="8" max="8" width="13" style="33" customWidth="1"/>
    <col min="9" max="9" width="2.7109375" style="33" customWidth="1"/>
    <col min="10" max="10" width="3.5703125" style="33" customWidth="1"/>
    <col min="11" max="11" width="6.28515625" style="33" customWidth="1"/>
    <col min="12" max="12" width="7.7109375" style="33" customWidth="1"/>
    <col min="13" max="14" width="4.7109375" style="33" customWidth="1"/>
    <col min="15" max="15" width="2.7109375" style="33" customWidth="1"/>
    <col min="16" max="16" width="8" style="33" customWidth="1"/>
    <col min="17" max="16384" width="10.7109375" style="33"/>
  </cols>
  <sheetData>
    <row r="1" spans="1:17" ht="15" customHeight="1">
      <c r="A1" s="258" t="s">
        <v>408</v>
      </c>
      <c r="B1" s="809" t="s">
        <v>50</v>
      </c>
      <c r="C1" s="809"/>
      <c r="D1" s="809"/>
      <c r="E1" s="809"/>
      <c r="F1" s="809"/>
      <c r="G1" s="809"/>
      <c r="H1" s="809"/>
      <c r="I1" s="96"/>
      <c r="J1" s="96"/>
      <c r="K1" s="96"/>
      <c r="L1" s="96"/>
      <c r="M1" s="96"/>
      <c r="N1" s="96"/>
      <c r="O1" s="96"/>
      <c r="P1" s="89"/>
      <c r="Q1" s="96"/>
    </row>
    <row r="2" spans="1:17" ht="12" customHeight="1">
      <c r="A2" s="96"/>
      <c r="B2" s="93"/>
      <c r="C2" s="93"/>
      <c r="D2" s="93"/>
      <c r="E2" s="96"/>
      <c r="F2" s="93"/>
      <c r="G2" s="93"/>
      <c r="H2" s="93"/>
      <c r="I2" s="96"/>
      <c r="J2" s="96"/>
      <c r="K2" s="96"/>
      <c r="L2" s="96"/>
      <c r="M2" s="96"/>
      <c r="N2" s="96"/>
      <c r="O2" s="96"/>
      <c r="P2" s="89"/>
      <c r="Q2" s="96"/>
    </row>
    <row r="3" spans="1:17" ht="43.15" customHeight="1">
      <c r="A3" s="96"/>
      <c r="B3" s="626" t="s">
        <v>716</v>
      </c>
      <c r="C3" s="626"/>
      <c r="D3" s="626"/>
      <c r="E3" s="626"/>
      <c r="F3" s="626"/>
      <c r="G3" s="626"/>
      <c r="H3" s="626"/>
      <c r="I3" s="96"/>
      <c r="J3" s="96"/>
      <c r="K3" s="96"/>
      <c r="L3" s="96"/>
      <c r="M3" s="96"/>
      <c r="N3" s="96"/>
      <c r="O3" s="96"/>
      <c r="P3" s="89"/>
      <c r="Q3" s="96"/>
    </row>
    <row r="4" spans="1:17" ht="12" customHeight="1">
      <c r="A4" s="96"/>
      <c r="B4" s="93"/>
      <c r="C4" s="93"/>
      <c r="D4" s="93"/>
      <c r="E4" s="96"/>
      <c r="F4" s="93"/>
      <c r="G4" s="93"/>
      <c r="H4" s="93"/>
      <c r="I4" s="96"/>
      <c r="J4" s="96"/>
      <c r="K4" s="96"/>
      <c r="L4" s="96"/>
      <c r="M4" s="96"/>
      <c r="N4" s="96"/>
      <c r="O4" s="89"/>
      <c r="P4" s="89"/>
      <c r="Q4" s="96"/>
    </row>
    <row r="5" spans="1:17" ht="20.100000000000001" customHeight="1">
      <c r="A5" s="96"/>
      <c r="B5" s="735" t="s">
        <v>922</v>
      </c>
      <c r="C5" s="736"/>
      <c r="D5" s="860"/>
      <c r="E5" s="96"/>
      <c r="F5" s="735" t="s">
        <v>923</v>
      </c>
      <c r="G5" s="736"/>
      <c r="H5" s="860"/>
      <c r="I5" s="89"/>
      <c r="J5" s="96"/>
      <c r="K5" s="96"/>
      <c r="L5" s="96"/>
      <c r="M5" s="96"/>
      <c r="N5" s="96"/>
      <c r="O5" s="89"/>
      <c r="P5" s="89"/>
      <c r="Q5" s="96"/>
    </row>
    <row r="6" spans="1:17" ht="32.25" customHeight="1">
      <c r="A6" s="96"/>
      <c r="B6" s="618" t="s">
        <v>52</v>
      </c>
      <c r="C6" s="618"/>
      <c r="D6" s="339" t="s">
        <v>40</v>
      </c>
      <c r="E6" s="149"/>
      <c r="F6" s="618" t="s">
        <v>52</v>
      </c>
      <c r="G6" s="618"/>
      <c r="H6" s="339" t="s">
        <v>40</v>
      </c>
      <c r="I6" s="15"/>
      <c r="O6" s="15"/>
      <c r="P6" s="15"/>
    </row>
    <row r="7" spans="1:17" ht="20.100000000000001" customHeight="1">
      <c r="A7" s="96"/>
      <c r="B7" s="858" t="s">
        <v>352</v>
      </c>
      <c r="C7" s="858"/>
      <c r="D7" s="347">
        <v>0</v>
      </c>
      <c r="E7" s="149"/>
      <c r="F7" s="858" t="s">
        <v>166</v>
      </c>
      <c r="G7" s="858"/>
      <c r="H7" s="347">
        <v>0</v>
      </c>
      <c r="I7" s="15"/>
      <c r="O7" s="15"/>
      <c r="P7" s="15"/>
    </row>
    <row r="8" spans="1:17" ht="20.100000000000001" customHeight="1">
      <c r="A8" s="96"/>
      <c r="B8" s="858" t="s">
        <v>147</v>
      </c>
      <c r="C8" s="858"/>
      <c r="D8" s="347">
        <v>0</v>
      </c>
      <c r="E8" s="149"/>
      <c r="F8" s="858" t="s">
        <v>159</v>
      </c>
      <c r="G8" s="858"/>
      <c r="H8" s="416">
        <v>0</v>
      </c>
      <c r="I8" s="15"/>
      <c r="O8" s="15"/>
      <c r="P8" s="15"/>
    </row>
    <row r="9" spans="1:17" ht="20.100000000000001" customHeight="1">
      <c r="A9" s="96"/>
      <c r="B9" s="858" t="s">
        <v>148</v>
      </c>
      <c r="C9" s="858"/>
      <c r="D9" s="347">
        <v>0</v>
      </c>
      <c r="E9" s="149"/>
      <c r="F9" s="858" t="s">
        <v>160</v>
      </c>
      <c r="G9" s="858"/>
      <c r="H9" s="347">
        <v>0</v>
      </c>
      <c r="I9" s="15"/>
      <c r="O9" s="15"/>
      <c r="P9" s="15"/>
    </row>
    <row r="10" spans="1:17" ht="20.100000000000001" customHeight="1">
      <c r="A10" s="96"/>
      <c r="B10" s="858" t="s">
        <v>149</v>
      </c>
      <c r="C10" s="858"/>
      <c r="D10" s="347">
        <v>0</v>
      </c>
      <c r="E10" s="149"/>
      <c r="F10" s="858" t="s">
        <v>161</v>
      </c>
      <c r="G10" s="858"/>
      <c r="H10" s="347">
        <v>0</v>
      </c>
      <c r="I10" s="15"/>
      <c r="O10" s="15"/>
      <c r="P10" s="15"/>
    </row>
    <row r="11" spans="1:17" ht="20.100000000000001" customHeight="1">
      <c r="A11" s="96"/>
      <c r="B11" s="858" t="s">
        <v>150</v>
      </c>
      <c r="C11" s="858"/>
      <c r="D11" s="347">
        <v>0</v>
      </c>
      <c r="E11" s="149"/>
      <c r="F11" s="858" t="s">
        <v>162</v>
      </c>
      <c r="G11" s="858"/>
      <c r="H11" s="347">
        <v>0</v>
      </c>
      <c r="I11" s="15"/>
      <c r="O11" s="15"/>
      <c r="P11" s="15"/>
    </row>
    <row r="12" spans="1:17" ht="20.100000000000001" customHeight="1">
      <c r="A12" s="96"/>
      <c r="B12" s="858" t="s">
        <v>151</v>
      </c>
      <c r="C12" s="858"/>
      <c r="D12" s="347">
        <v>0</v>
      </c>
      <c r="E12" s="149"/>
      <c r="F12" s="858" t="s">
        <v>35</v>
      </c>
      <c r="G12" s="858"/>
      <c r="H12" s="347">
        <v>0</v>
      </c>
      <c r="I12" s="15"/>
      <c r="O12" s="15"/>
      <c r="P12" s="15"/>
    </row>
    <row r="13" spans="1:17" ht="20.100000000000001" customHeight="1">
      <c r="A13" s="96"/>
      <c r="B13" s="858" t="s">
        <v>152</v>
      </c>
      <c r="C13" s="858"/>
      <c r="D13" s="347">
        <v>0</v>
      </c>
      <c r="E13" s="149"/>
      <c r="F13" s="858" t="s">
        <v>163</v>
      </c>
      <c r="G13" s="858"/>
      <c r="H13" s="347">
        <v>0</v>
      </c>
      <c r="I13" s="15"/>
      <c r="O13" s="15"/>
      <c r="P13" s="15"/>
    </row>
    <row r="14" spans="1:17" s="30" customFormat="1" ht="20.100000000000001" customHeight="1">
      <c r="A14" s="93"/>
      <c r="B14" s="859" t="s">
        <v>153</v>
      </c>
      <c r="C14" s="859"/>
      <c r="D14" s="347">
        <v>0</v>
      </c>
      <c r="E14" s="150"/>
      <c r="F14" s="859" t="s">
        <v>164</v>
      </c>
      <c r="G14" s="859"/>
      <c r="H14" s="347">
        <v>0</v>
      </c>
      <c r="J14" s="49"/>
      <c r="O14" s="49"/>
      <c r="P14" s="49"/>
    </row>
    <row r="15" spans="1:17" s="30" customFormat="1" ht="20.100000000000001" customHeight="1">
      <c r="A15" s="93"/>
      <c r="B15" s="859" t="s">
        <v>154</v>
      </c>
      <c r="C15" s="859"/>
      <c r="D15" s="347">
        <v>0</v>
      </c>
      <c r="E15" s="150"/>
      <c r="F15" s="859" t="s">
        <v>165</v>
      </c>
      <c r="G15" s="859"/>
      <c r="H15" s="347">
        <v>0</v>
      </c>
      <c r="J15" s="49"/>
      <c r="O15" s="49"/>
      <c r="P15" s="49"/>
    </row>
    <row r="16" spans="1:17" s="30" customFormat="1" ht="20.100000000000001" customHeight="1">
      <c r="A16" s="93"/>
      <c r="B16" s="859" t="s">
        <v>155</v>
      </c>
      <c r="C16" s="859"/>
      <c r="D16" s="347">
        <v>0</v>
      </c>
      <c r="E16" s="150"/>
      <c r="F16" s="859" t="s">
        <v>715</v>
      </c>
      <c r="G16" s="859"/>
      <c r="H16" s="347">
        <v>0</v>
      </c>
      <c r="J16" s="49"/>
      <c r="O16" s="49"/>
      <c r="P16" s="49"/>
    </row>
    <row r="17" spans="1:16" s="30" customFormat="1" ht="20.100000000000001" customHeight="1">
      <c r="A17" s="93"/>
      <c r="B17" s="859" t="s">
        <v>156</v>
      </c>
      <c r="C17" s="859"/>
      <c r="D17" s="347">
        <v>0</v>
      </c>
      <c r="E17" s="150"/>
      <c r="F17" s="858" t="s">
        <v>353</v>
      </c>
      <c r="G17" s="858"/>
      <c r="H17" s="425">
        <v>0</v>
      </c>
      <c r="J17" s="49"/>
      <c r="O17" s="49"/>
      <c r="P17" s="49"/>
    </row>
    <row r="18" spans="1:16" s="30" customFormat="1" ht="20.100000000000001" customHeight="1" thickBot="1">
      <c r="A18" s="93"/>
      <c r="B18" s="859" t="s">
        <v>157</v>
      </c>
      <c r="C18" s="859"/>
      <c r="D18" s="361">
        <v>0</v>
      </c>
      <c r="E18" s="150"/>
      <c r="F18" s="856" t="s">
        <v>848</v>
      </c>
      <c r="G18" s="857"/>
      <c r="H18" s="456">
        <f>SUM(H7:H17)</f>
        <v>0</v>
      </c>
      <c r="J18" s="49"/>
      <c r="O18" s="49"/>
      <c r="P18" s="49"/>
    </row>
    <row r="19" spans="1:16" s="30" customFormat="1" ht="20.100000000000001" customHeight="1" thickTop="1">
      <c r="A19" s="93"/>
      <c r="B19" s="859" t="s">
        <v>158</v>
      </c>
      <c r="C19" s="859"/>
      <c r="D19" s="347">
        <v>0</v>
      </c>
      <c r="E19" s="150"/>
      <c r="F19" s="49"/>
      <c r="G19" s="150"/>
      <c r="H19" s="151"/>
      <c r="J19" s="49"/>
      <c r="O19" s="49"/>
      <c r="P19" s="49"/>
    </row>
    <row r="20" spans="1:16" s="30" customFormat="1" ht="20.100000000000001" customHeight="1">
      <c r="A20" s="93"/>
      <c r="B20" s="859" t="s">
        <v>850</v>
      </c>
      <c r="C20" s="859"/>
      <c r="D20" s="425">
        <v>0</v>
      </c>
      <c r="E20" s="150"/>
      <c r="F20" s="863" t="s">
        <v>925</v>
      </c>
      <c r="G20" s="590"/>
      <c r="H20" s="731"/>
      <c r="J20" s="49"/>
      <c r="O20" s="49"/>
      <c r="P20" s="49"/>
    </row>
    <row r="21" spans="1:16" s="30" customFormat="1" ht="27" customHeight="1" thickBot="1">
      <c r="A21" s="93"/>
      <c r="B21" s="618" t="s">
        <v>849</v>
      </c>
      <c r="C21" s="618"/>
      <c r="D21" s="456">
        <f>SUM(D7:D20)</f>
        <v>0</v>
      </c>
      <c r="E21" s="150"/>
      <c r="F21" s="618" t="s">
        <v>52</v>
      </c>
      <c r="G21" s="618"/>
      <c r="H21" s="339" t="s">
        <v>40</v>
      </c>
      <c r="J21" s="49"/>
      <c r="O21" s="49"/>
      <c r="P21" s="49"/>
    </row>
    <row r="22" spans="1:16" s="30" customFormat="1" ht="19.5" customHeight="1" thickTop="1">
      <c r="A22" s="93"/>
      <c r="E22" s="150"/>
      <c r="F22" s="861" t="s">
        <v>169</v>
      </c>
      <c r="G22" s="862"/>
      <c r="H22" s="347">
        <v>0</v>
      </c>
      <c r="J22" s="49"/>
      <c r="O22" s="49"/>
      <c r="P22" s="49"/>
    </row>
    <row r="23" spans="1:16" s="30" customFormat="1" ht="20.100000000000001" customHeight="1">
      <c r="A23" s="93"/>
      <c r="B23" s="864" t="s">
        <v>924</v>
      </c>
      <c r="C23" s="592"/>
      <c r="D23" s="860"/>
      <c r="E23" s="150"/>
      <c r="F23" s="861" t="s">
        <v>170</v>
      </c>
      <c r="G23" s="862"/>
      <c r="H23" s="347">
        <v>0</v>
      </c>
      <c r="J23" s="49"/>
      <c r="O23" s="49"/>
      <c r="P23" s="49"/>
    </row>
    <row r="24" spans="1:16" s="30" customFormat="1" ht="26.25" customHeight="1">
      <c r="A24" s="93"/>
      <c r="B24" s="618" t="s">
        <v>52</v>
      </c>
      <c r="C24" s="618"/>
      <c r="D24" s="339" t="s">
        <v>40</v>
      </c>
      <c r="E24" s="150"/>
      <c r="F24" s="861" t="s">
        <v>171</v>
      </c>
      <c r="G24" s="862"/>
      <c r="H24" s="347">
        <v>0</v>
      </c>
      <c r="J24" s="49"/>
      <c r="O24" s="49"/>
      <c r="P24" s="49"/>
    </row>
    <row r="25" spans="1:16" s="30" customFormat="1" ht="20.100000000000001" customHeight="1">
      <c r="A25" s="93"/>
      <c r="B25" s="859" t="s">
        <v>167</v>
      </c>
      <c r="C25" s="859"/>
      <c r="D25" s="426">
        <v>0</v>
      </c>
      <c r="E25" s="150"/>
      <c r="F25" s="861" t="s">
        <v>172</v>
      </c>
      <c r="G25" s="862"/>
      <c r="H25" s="426">
        <v>0</v>
      </c>
      <c r="J25" s="49"/>
      <c r="O25" s="49"/>
      <c r="P25" s="49"/>
    </row>
    <row r="26" spans="1:16" s="30" customFormat="1" ht="20.100000000000001" customHeight="1">
      <c r="A26" s="93"/>
      <c r="B26" s="859" t="s">
        <v>30</v>
      </c>
      <c r="C26" s="859"/>
      <c r="D26" s="347">
        <v>0</v>
      </c>
      <c r="E26" s="150"/>
      <c r="F26" s="861" t="s">
        <v>173</v>
      </c>
      <c r="G26" s="862"/>
      <c r="H26" s="426">
        <v>0</v>
      </c>
      <c r="J26" s="49"/>
      <c r="O26" s="49"/>
      <c r="P26" s="49"/>
    </row>
    <row r="27" spans="1:16" s="30" customFormat="1" ht="20.100000000000001" customHeight="1">
      <c r="A27" s="93"/>
      <c r="B27" s="859" t="s">
        <v>36</v>
      </c>
      <c r="C27" s="859"/>
      <c r="D27" s="347">
        <v>0</v>
      </c>
      <c r="E27" s="152"/>
      <c r="F27" s="859" t="s">
        <v>903</v>
      </c>
      <c r="G27" s="859"/>
      <c r="H27" s="347">
        <v>0</v>
      </c>
      <c r="J27" s="49"/>
      <c r="O27" s="49"/>
      <c r="P27" s="49"/>
    </row>
    <row r="28" spans="1:16" s="30" customFormat="1" ht="20.100000000000001" customHeight="1">
      <c r="A28" s="93"/>
      <c r="B28" s="859" t="s">
        <v>31</v>
      </c>
      <c r="C28" s="859"/>
      <c r="D28" s="347">
        <v>0</v>
      </c>
      <c r="E28" s="152"/>
      <c r="F28" s="859" t="s">
        <v>174</v>
      </c>
      <c r="G28" s="859"/>
      <c r="H28" s="347">
        <v>0</v>
      </c>
      <c r="O28" s="49"/>
      <c r="P28" s="49"/>
    </row>
    <row r="29" spans="1:16" s="30" customFormat="1" ht="20.100000000000001" customHeight="1">
      <c r="A29" s="93"/>
      <c r="B29" s="859" t="s">
        <v>168</v>
      </c>
      <c r="C29" s="859"/>
      <c r="D29" s="425">
        <v>0</v>
      </c>
      <c r="E29" s="152"/>
      <c r="F29" s="858" t="s">
        <v>175</v>
      </c>
      <c r="G29" s="858"/>
      <c r="H29" s="425">
        <v>0</v>
      </c>
      <c r="I29" s="49"/>
      <c r="O29" s="49"/>
      <c r="P29" s="49"/>
    </row>
    <row r="30" spans="1:16" s="30" customFormat="1" ht="20.100000000000001" customHeight="1" thickBot="1">
      <c r="A30" s="93"/>
      <c r="B30" s="618" t="s">
        <v>145</v>
      </c>
      <c r="C30" s="618"/>
      <c r="D30" s="456">
        <f>SUM(D25:D29)</f>
        <v>0</v>
      </c>
      <c r="E30" s="152"/>
      <c r="F30" s="618" t="s">
        <v>146</v>
      </c>
      <c r="G30" s="618"/>
      <c r="H30" s="456">
        <f>SUM(H22:H29)</f>
        <v>0</v>
      </c>
      <c r="J30" s="49"/>
      <c r="O30" s="49"/>
      <c r="P30" s="49"/>
    </row>
    <row r="31" spans="1:16" s="30" customFormat="1" ht="9" customHeight="1" thickTop="1">
      <c r="A31" s="93"/>
      <c r="B31" s="93"/>
      <c r="C31" s="43"/>
      <c r="D31" s="100"/>
      <c r="E31" s="93"/>
      <c r="F31" s="93"/>
      <c r="G31" s="52"/>
      <c r="H31" s="457"/>
      <c r="J31" s="49"/>
      <c r="O31" s="49"/>
      <c r="P31" s="49"/>
    </row>
    <row r="32" spans="1:16" s="152" customFormat="1" ht="19.5" customHeight="1">
      <c r="A32" s="93"/>
      <c r="B32" s="735" t="s">
        <v>926</v>
      </c>
      <c r="C32" s="736"/>
      <c r="D32" s="736"/>
      <c r="E32" s="736"/>
      <c r="F32" s="736"/>
      <c r="G32" s="860"/>
      <c r="H32" s="346">
        <f>D21+D30+H18+H30</f>
        <v>0</v>
      </c>
      <c r="J32" s="150"/>
      <c r="O32" s="150"/>
      <c r="P32" s="150"/>
    </row>
    <row r="33" spans="1:16" s="30" customFormat="1" ht="19.5" customHeight="1">
      <c r="A33" s="93"/>
      <c r="B33" s="735" t="s">
        <v>927</v>
      </c>
      <c r="C33" s="736"/>
      <c r="D33" s="736"/>
      <c r="E33" s="736"/>
      <c r="F33" s="736"/>
      <c r="G33" s="860"/>
      <c r="H33" s="346" t="e">
        <f>H32/('Pg. 16 Property Income'!C13+'Pg. 16 Property Income'!H13+'Pg. 16 Property Income'!I19)</f>
        <v>#DIV/0!</v>
      </c>
      <c r="J33" s="49"/>
      <c r="P33" s="49"/>
    </row>
    <row r="34" spans="1:16" s="30" customFormat="1" ht="9.6" customHeight="1">
      <c r="A34" s="93"/>
      <c r="B34" s="93"/>
      <c r="C34" s="93"/>
      <c r="D34" s="93"/>
      <c r="E34" s="93"/>
      <c r="F34" s="93"/>
      <c r="G34" s="93"/>
      <c r="H34" s="100"/>
      <c r="J34" s="49"/>
      <c r="P34" s="49"/>
    </row>
    <row r="35" spans="1:16" s="30" customFormat="1" ht="14.1" customHeight="1">
      <c r="A35" s="93"/>
      <c r="B35" s="781" t="s">
        <v>776</v>
      </c>
      <c r="C35" s="781"/>
      <c r="D35" s="781"/>
      <c r="E35" s="781"/>
      <c r="F35" s="781"/>
      <c r="G35" s="781"/>
      <c r="H35" s="781"/>
      <c r="J35" s="49"/>
      <c r="O35" s="49"/>
      <c r="P35" s="49"/>
    </row>
    <row r="36" spans="1:16" ht="12.75" customHeight="1">
      <c r="A36" s="96"/>
      <c r="B36" s="781" t="s">
        <v>802</v>
      </c>
      <c r="C36" s="781"/>
      <c r="D36" s="781"/>
      <c r="E36" s="781"/>
      <c r="F36" s="781"/>
      <c r="G36" s="781"/>
      <c r="H36" s="781"/>
      <c r="K36" s="15"/>
      <c r="L36" s="33" t="s">
        <v>38</v>
      </c>
      <c r="P36" s="15"/>
    </row>
    <row r="37" spans="1:16" ht="31.9" customHeight="1"/>
  </sheetData>
  <sheetProtection algorithmName="SHA-512" hashValue="11X9t31js7qZOaMa2xSqa7nLdD9mWlJXqEEhzbr012W2DMgl4dEaFExo5av30ic5Mhz8SaD/S3ExbgtSyuiqFA==" saltValue="Yf1FeIqEsgq5juJntvVlUQ==" spinCount="100000" sheet="1" selectLockedCells="1"/>
  <mergeCells count="56">
    <mergeCell ref="B33:G33"/>
    <mergeCell ref="B32:G32"/>
    <mergeCell ref="B36:H36"/>
    <mergeCell ref="B35:H35"/>
    <mergeCell ref="B25:C25"/>
    <mergeCell ref="F30:G30"/>
    <mergeCell ref="F29:G29"/>
    <mergeCell ref="F28:G28"/>
    <mergeCell ref="F27:G27"/>
    <mergeCell ref="F26:G26"/>
    <mergeCell ref="F25:G25"/>
    <mergeCell ref="B30:C30"/>
    <mergeCell ref="B29:C29"/>
    <mergeCell ref="B28:C28"/>
    <mergeCell ref="B27:C27"/>
    <mergeCell ref="B26:C26"/>
    <mergeCell ref="B16:C16"/>
    <mergeCell ref="B15:C15"/>
    <mergeCell ref="B6:C6"/>
    <mergeCell ref="B24:C24"/>
    <mergeCell ref="B23:D23"/>
    <mergeCell ref="B21:C21"/>
    <mergeCell ref="B20:C20"/>
    <mergeCell ref="B19:C19"/>
    <mergeCell ref="B18:C18"/>
    <mergeCell ref="B17:C17"/>
    <mergeCell ref="B14:C14"/>
    <mergeCell ref="B13:C13"/>
    <mergeCell ref="B12:C12"/>
    <mergeCell ref="B11:C11"/>
    <mergeCell ref="B10:C10"/>
    <mergeCell ref="F24:G24"/>
    <mergeCell ref="F23:G23"/>
    <mergeCell ref="F22:G22"/>
    <mergeCell ref="F6:G6"/>
    <mergeCell ref="F20:H20"/>
    <mergeCell ref="F9:G9"/>
    <mergeCell ref="F8:G8"/>
    <mergeCell ref="F7:G7"/>
    <mergeCell ref="F21:G21"/>
    <mergeCell ref="B1:H1"/>
    <mergeCell ref="B3:H3"/>
    <mergeCell ref="F18:G18"/>
    <mergeCell ref="F17:G17"/>
    <mergeCell ref="F16:G16"/>
    <mergeCell ref="F15:G15"/>
    <mergeCell ref="F14:G14"/>
    <mergeCell ref="F13:G13"/>
    <mergeCell ref="F12:G12"/>
    <mergeCell ref="B9:C9"/>
    <mergeCell ref="B8:C8"/>
    <mergeCell ref="B7:C7"/>
    <mergeCell ref="F11:G11"/>
    <mergeCell ref="F10:G10"/>
    <mergeCell ref="B5:D5"/>
    <mergeCell ref="F5:H5"/>
  </mergeCells>
  <phoneticPr fontId="0" type="noConversion"/>
  <printOptions horizontalCentered="1"/>
  <pageMargins left="0.25" right="0.25" top="0.25" bottom="0.5" header="0.3" footer="0.3"/>
  <pageSetup scale="98" firstPageNumber="24" orientation="portrait" r:id="rId1"/>
  <headerFooter>
    <oddHeader xml:space="preserve">&amp;R
</oddHeader>
    <oddFooter>&amp;L&amp;"Arial,Regular"HOME - HTF&amp;C&amp;"Arial,Regular"Page 17 of 30&amp;R&amp;"Arial,Regular"2023</oddFooter>
  </headerFooter>
  <ignoredErrors>
    <ignoredError sqref="A1" numberStoredAsText="1"/>
    <ignoredError sqref="H33" evalError="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5">
    <pageSetUpPr fitToPage="1"/>
  </sheetPr>
  <dimension ref="A1:Q42"/>
  <sheetViews>
    <sheetView showGridLines="0" showRowColHeaders="0" zoomScaleNormal="100" zoomScalePageLayoutView="90" workbookViewId="0"/>
  </sheetViews>
  <sheetFormatPr defaultColWidth="9.5703125" defaultRowHeight="12.75"/>
  <cols>
    <col min="1" max="1" width="3.5703125" style="260" bestFit="1" customWidth="1"/>
    <col min="2" max="2" width="5.28515625" style="33" customWidth="1"/>
    <col min="3" max="3" width="4.42578125" style="33" customWidth="1"/>
    <col min="4" max="4" width="4.28515625" style="33" customWidth="1"/>
    <col min="5" max="5" width="15.42578125" style="33" customWidth="1"/>
    <col min="6" max="6" width="14.28515625" style="33" customWidth="1"/>
    <col min="7" max="7" width="13.7109375" style="33" customWidth="1"/>
    <col min="8" max="8" width="15.42578125" style="33" customWidth="1"/>
    <col min="9" max="9" width="13.7109375" style="33" customWidth="1"/>
    <col min="10" max="10" width="4.7109375" style="33" customWidth="1"/>
    <col min="11" max="16384" width="9.5703125" style="33"/>
  </cols>
  <sheetData>
    <row r="1" spans="1:17" ht="20.100000000000001" customHeight="1">
      <c r="A1" s="244" t="s">
        <v>409</v>
      </c>
      <c r="B1" s="809" t="s">
        <v>51</v>
      </c>
      <c r="C1" s="809"/>
      <c r="D1" s="809"/>
      <c r="E1" s="809"/>
      <c r="F1" s="809"/>
      <c r="G1" s="809"/>
      <c r="H1" s="809"/>
      <c r="I1" s="809"/>
      <c r="J1" s="96"/>
      <c r="K1" s="96"/>
      <c r="L1" s="96"/>
      <c r="M1" s="96"/>
      <c r="N1" s="96"/>
      <c r="O1" s="96"/>
      <c r="P1" s="96"/>
      <c r="Q1" s="96"/>
    </row>
    <row r="2" spans="1:17" ht="7.35" customHeight="1">
      <c r="A2" s="244"/>
      <c r="B2" s="93"/>
      <c r="C2" s="93"/>
      <c r="D2" s="93"/>
      <c r="E2" s="93"/>
      <c r="F2" s="93"/>
      <c r="G2" s="93"/>
      <c r="H2" s="93"/>
      <c r="I2" s="93"/>
      <c r="J2" s="96"/>
      <c r="K2" s="96"/>
      <c r="L2" s="96"/>
      <c r="M2" s="96"/>
      <c r="N2" s="96"/>
      <c r="O2" s="96"/>
      <c r="P2" s="96"/>
      <c r="Q2" s="96"/>
    </row>
    <row r="3" spans="1:17">
      <c r="A3" s="244"/>
      <c r="B3" s="869" t="s">
        <v>52</v>
      </c>
      <c r="C3" s="870"/>
      <c r="D3" s="870"/>
      <c r="E3" s="871"/>
      <c r="F3" s="866" t="s">
        <v>41</v>
      </c>
      <c r="G3" s="867"/>
      <c r="H3" s="220" t="s">
        <v>59</v>
      </c>
      <c r="I3" s="887" t="s">
        <v>54</v>
      </c>
      <c r="J3" s="96"/>
      <c r="K3" s="96"/>
      <c r="L3" s="96"/>
      <c r="M3" s="96"/>
      <c r="N3" s="96"/>
      <c r="O3" s="96"/>
      <c r="P3" s="96"/>
      <c r="Q3" s="96"/>
    </row>
    <row r="4" spans="1:17">
      <c r="A4" s="244"/>
      <c r="B4" s="872"/>
      <c r="C4" s="873"/>
      <c r="D4" s="873"/>
      <c r="E4" s="874"/>
      <c r="F4" s="237" t="s">
        <v>743</v>
      </c>
      <c r="G4" s="237" t="s">
        <v>60</v>
      </c>
      <c r="H4" s="221" t="s">
        <v>61</v>
      </c>
      <c r="I4" s="888"/>
      <c r="J4" s="96"/>
      <c r="K4" s="96"/>
      <c r="L4" s="96"/>
      <c r="M4" s="96"/>
      <c r="N4" s="96"/>
      <c r="O4" s="96"/>
      <c r="P4" s="96"/>
      <c r="Q4" s="96"/>
    </row>
    <row r="5" spans="1:17" ht="20.100000000000001" customHeight="1">
      <c r="A5" s="244"/>
      <c r="B5" s="762" t="s">
        <v>744</v>
      </c>
      <c r="C5" s="763"/>
      <c r="D5" s="763"/>
      <c r="E5" s="764"/>
      <c r="F5" s="461">
        <f>'Pg. 16 Property Income'!F13*12</f>
        <v>0</v>
      </c>
      <c r="G5" s="464">
        <f>'Pg. 16 Property Income'!L13*12</f>
        <v>0</v>
      </c>
      <c r="H5" s="464">
        <f>'Pg. 16 Property Income'!M19*12</f>
        <v>0</v>
      </c>
      <c r="I5" s="346">
        <f>SUM(F5:H5)</f>
        <v>0</v>
      </c>
      <c r="J5" s="96"/>
      <c r="K5" s="96"/>
      <c r="L5" s="96"/>
      <c r="M5" s="96"/>
      <c r="N5" s="96"/>
      <c r="O5" s="96"/>
      <c r="P5" s="96"/>
      <c r="Q5" s="96"/>
    </row>
    <row r="6" spans="1:17" ht="20.100000000000001" customHeight="1">
      <c r="A6" s="244"/>
      <c r="B6" s="235" t="s">
        <v>176</v>
      </c>
      <c r="C6" s="763" t="s">
        <v>177</v>
      </c>
      <c r="D6" s="763"/>
      <c r="E6" s="764"/>
      <c r="F6" s="461">
        <f>F5*F7</f>
        <v>0</v>
      </c>
      <c r="G6" s="464">
        <f>G5*G7</f>
        <v>0</v>
      </c>
      <c r="H6" s="464">
        <f>H5*H7</f>
        <v>0</v>
      </c>
      <c r="I6" s="439">
        <f>SUM(F6:H6)</f>
        <v>0</v>
      </c>
    </row>
    <row r="7" spans="1:17" ht="20.100000000000001" customHeight="1">
      <c r="A7" s="244"/>
      <c r="B7" s="162"/>
      <c r="C7" s="763" t="s">
        <v>178</v>
      </c>
      <c r="D7" s="763"/>
      <c r="E7" s="764"/>
      <c r="F7" s="427"/>
      <c r="G7" s="427"/>
      <c r="H7" s="427"/>
      <c r="I7" s="163"/>
    </row>
    <row r="8" spans="1:17" ht="20.100000000000001" customHeight="1">
      <c r="A8" s="244"/>
      <c r="B8" s="762" t="s">
        <v>624</v>
      </c>
      <c r="C8" s="763"/>
      <c r="D8" s="879"/>
      <c r="E8" s="880"/>
      <c r="F8" s="439">
        <f>SUM(F5-F6)</f>
        <v>0</v>
      </c>
      <c r="G8" s="439">
        <f>SUM(G5-G6)</f>
        <v>0</v>
      </c>
      <c r="H8" s="439">
        <f>SUM(H5-H6)</f>
        <v>0</v>
      </c>
      <c r="I8" s="439">
        <f>SUM(F8:H8)</f>
        <v>0</v>
      </c>
    </row>
    <row r="9" spans="1:17" ht="5.45" customHeight="1">
      <c r="A9" s="244"/>
      <c r="B9" s="881" t="s">
        <v>42</v>
      </c>
      <c r="C9" s="882"/>
      <c r="D9" s="882"/>
      <c r="E9" s="883"/>
      <c r="F9" s="875"/>
      <c r="G9" s="876"/>
      <c r="H9" s="876"/>
      <c r="I9" s="877"/>
    </row>
    <row r="10" spans="1:17" ht="20.100000000000001" customHeight="1">
      <c r="A10" s="244"/>
      <c r="B10" s="884"/>
      <c r="C10" s="885"/>
      <c r="D10" s="885"/>
      <c r="E10" s="886"/>
      <c r="F10" s="428"/>
      <c r="G10" s="347"/>
      <c r="H10" s="347"/>
      <c r="I10" s="348">
        <f>SUM(F10:H10)</f>
        <v>0</v>
      </c>
    </row>
    <row r="11" spans="1:17" ht="20.100000000000001" customHeight="1">
      <c r="A11" s="244"/>
      <c r="B11" s="878" t="s">
        <v>625</v>
      </c>
      <c r="C11" s="879"/>
      <c r="D11" s="879"/>
      <c r="E11" s="880"/>
      <c r="F11" s="462">
        <f>SUM(F8+F10)</f>
        <v>0</v>
      </c>
      <c r="G11" s="439">
        <f>SUM(G8+G10)</f>
        <v>0</v>
      </c>
      <c r="H11" s="439">
        <f>SUM(H8+H10)</f>
        <v>0</v>
      </c>
      <c r="I11" s="439">
        <f>SUM(I8+I10)</f>
        <v>0</v>
      </c>
    </row>
    <row r="12" spans="1:17" ht="7.35" customHeight="1">
      <c r="A12" s="88"/>
      <c r="B12" s="868"/>
      <c r="C12" s="868"/>
      <c r="D12" s="868"/>
      <c r="E12" s="868"/>
      <c r="F12" s="868"/>
      <c r="G12" s="868"/>
      <c r="H12" s="868"/>
      <c r="I12" s="164"/>
    </row>
    <row r="13" spans="1:17" ht="20.100000000000001" customHeight="1">
      <c r="A13" s="88"/>
      <c r="B13" s="865" t="s">
        <v>745</v>
      </c>
      <c r="C13" s="865"/>
      <c r="D13" s="865"/>
      <c r="E13" s="865"/>
      <c r="F13" s="865"/>
      <c r="G13" s="865"/>
      <c r="H13" s="865"/>
      <c r="I13" s="165" t="s">
        <v>54</v>
      </c>
    </row>
    <row r="14" spans="1:17" ht="20.100000000000001" customHeight="1">
      <c r="A14" s="88"/>
      <c r="B14" s="889" t="s">
        <v>43</v>
      </c>
      <c r="C14" s="890"/>
      <c r="D14" s="890"/>
      <c r="E14" s="890"/>
      <c r="F14" s="890"/>
      <c r="G14" s="890"/>
      <c r="H14" s="891"/>
      <c r="I14" s="458">
        <f>'Pg. 17 Property Annual Expenses'!H32</f>
        <v>0</v>
      </c>
    </row>
    <row r="15" spans="1:17" ht="20.100000000000001" customHeight="1">
      <c r="A15" s="88"/>
      <c r="B15" s="762" t="s">
        <v>45</v>
      </c>
      <c r="C15" s="763"/>
      <c r="D15" s="763"/>
      <c r="E15" s="763"/>
      <c r="F15" s="763"/>
      <c r="G15" s="763"/>
      <c r="H15" s="764"/>
      <c r="I15" s="417">
        <v>0</v>
      </c>
    </row>
    <row r="16" spans="1:17" ht="7.35" customHeight="1">
      <c r="A16" s="88"/>
      <c r="B16" s="890"/>
      <c r="C16" s="890"/>
      <c r="D16" s="890"/>
      <c r="E16" s="890"/>
      <c r="F16" s="890"/>
      <c r="G16" s="890"/>
      <c r="H16" s="890"/>
      <c r="I16" s="166"/>
    </row>
    <row r="17" spans="1:9" ht="19.5" customHeight="1" thickBot="1">
      <c r="A17" s="88"/>
      <c r="B17" s="889" t="s">
        <v>44</v>
      </c>
      <c r="C17" s="890"/>
      <c r="D17" s="890"/>
      <c r="E17" s="890"/>
      <c r="F17" s="890"/>
      <c r="G17" s="890"/>
      <c r="H17" s="891"/>
      <c r="I17" s="569">
        <f>SUM(I11-I14-I15)</f>
        <v>0</v>
      </c>
    </row>
    <row r="18" spans="1:9" ht="7.35" customHeight="1" thickTop="1">
      <c r="A18" s="88"/>
      <c r="B18" s="892"/>
      <c r="C18" s="892"/>
      <c r="D18" s="892"/>
      <c r="E18" s="892"/>
      <c r="F18" s="892"/>
      <c r="G18" s="892"/>
      <c r="H18" s="892"/>
      <c r="I18" s="892"/>
    </row>
    <row r="19" spans="1:9" ht="20.100000000000001" customHeight="1">
      <c r="A19" s="88"/>
      <c r="B19" s="235" t="s">
        <v>876</v>
      </c>
      <c r="C19" s="763" t="s">
        <v>748</v>
      </c>
      <c r="D19" s="763"/>
      <c r="E19" s="763"/>
      <c r="F19" s="763"/>
      <c r="G19" s="763"/>
      <c r="H19" s="764"/>
      <c r="I19" s="412">
        <v>0</v>
      </c>
    </row>
    <row r="20" spans="1:9" ht="20.100000000000001" customHeight="1">
      <c r="A20" s="88"/>
      <c r="B20" s="236"/>
      <c r="C20" s="763" t="s">
        <v>746</v>
      </c>
      <c r="D20" s="763"/>
      <c r="E20" s="763"/>
      <c r="F20" s="763"/>
      <c r="G20" s="763"/>
      <c r="H20" s="764"/>
      <c r="I20" s="412">
        <v>0</v>
      </c>
    </row>
    <row r="21" spans="1:9" ht="20.100000000000001" customHeight="1" thickBot="1">
      <c r="A21" s="88"/>
      <c r="B21" s="762" t="s">
        <v>750</v>
      </c>
      <c r="C21" s="763"/>
      <c r="D21" s="763"/>
      <c r="E21" s="763"/>
      <c r="F21" s="763"/>
      <c r="G21" s="763"/>
      <c r="H21" s="764"/>
      <c r="I21" s="459">
        <f>I17-I19-I20</f>
        <v>0</v>
      </c>
    </row>
    <row r="22" spans="1:9" ht="26.65" customHeight="1" thickTop="1">
      <c r="A22" s="88"/>
      <c r="B22" s="893" t="s">
        <v>508</v>
      </c>
      <c r="C22" s="763"/>
      <c r="D22" s="763"/>
      <c r="E22" s="763"/>
      <c r="F22" s="763"/>
      <c r="G22" s="763"/>
      <c r="H22" s="764"/>
      <c r="I22" s="460" t="e">
        <f>+I17/(I19+I20+(50%*I21))</f>
        <v>#DIV/0!</v>
      </c>
    </row>
    <row r="23" spans="1:9" ht="7.35" customHeight="1">
      <c r="A23" s="88"/>
      <c r="B23" s="52"/>
      <c r="C23" s="52"/>
      <c r="D23" s="52"/>
      <c r="E23" s="52"/>
      <c r="F23" s="52"/>
      <c r="G23" s="52"/>
      <c r="H23" s="52"/>
      <c r="I23" s="167"/>
    </row>
    <row r="24" spans="1:9" ht="16.149999999999999" customHeight="1">
      <c r="A24" s="88"/>
      <c r="B24" s="89" t="s">
        <v>472</v>
      </c>
      <c r="C24" s="89"/>
      <c r="D24" s="89"/>
      <c r="E24" s="89"/>
      <c r="F24" s="89"/>
      <c r="G24" s="89"/>
      <c r="H24" s="89"/>
      <c r="I24" s="89"/>
    </row>
    <row r="25" spans="1:9" ht="20.100000000000001" customHeight="1">
      <c r="A25" s="88"/>
      <c r="B25" s="52" t="s">
        <v>738</v>
      </c>
      <c r="C25" s="52"/>
      <c r="D25" s="52"/>
      <c r="E25" s="52"/>
      <c r="F25" s="463">
        <v>0.02</v>
      </c>
      <c r="G25" s="52"/>
      <c r="H25" s="52" t="s">
        <v>928</v>
      </c>
      <c r="I25" s="571"/>
    </row>
    <row r="26" spans="1:9" ht="20.100000000000001" customHeight="1">
      <c r="A26" s="88"/>
      <c r="B26" s="52" t="s">
        <v>179</v>
      </c>
      <c r="C26" s="52"/>
      <c r="D26" s="52"/>
      <c r="E26" s="52"/>
      <c r="F26" s="429"/>
      <c r="G26" s="52"/>
      <c r="H26" s="52"/>
      <c r="I26" s="504"/>
    </row>
    <row r="27" spans="1:9" ht="20.100000000000001" customHeight="1">
      <c r="A27" s="88"/>
      <c r="B27" s="52" t="s">
        <v>180</v>
      </c>
      <c r="C27" s="52"/>
      <c r="D27" s="52"/>
      <c r="E27" s="52"/>
      <c r="F27" s="429"/>
      <c r="G27" s="52"/>
      <c r="H27" s="52"/>
      <c r="I27" s="504"/>
    </row>
    <row r="28" spans="1:9" ht="20.100000000000001" customHeight="1">
      <c r="A28" s="88"/>
      <c r="B28" s="52" t="s">
        <v>181</v>
      </c>
      <c r="C28" s="52"/>
      <c r="D28" s="52"/>
      <c r="E28" s="52"/>
      <c r="F28" s="429"/>
      <c r="G28" s="52"/>
      <c r="H28" s="52"/>
      <c r="I28" s="504"/>
    </row>
    <row r="29" spans="1:9" ht="20.100000000000001" customHeight="1">
      <c r="A29" s="88"/>
      <c r="B29" s="89" t="s">
        <v>182</v>
      </c>
      <c r="C29" s="89"/>
      <c r="D29" s="52"/>
      <c r="E29" s="52"/>
      <c r="F29" s="570">
        <v>0.03</v>
      </c>
      <c r="G29" s="52"/>
      <c r="H29" s="52"/>
      <c r="I29" s="168"/>
    </row>
    <row r="30" spans="1:9" ht="20.100000000000001" customHeight="1">
      <c r="A30" s="88"/>
      <c r="B30" s="89" t="s">
        <v>183</v>
      </c>
      <c r="C30" s="89"/>
      <c r="D30" s="52"/>
      <c r="E30" s="52"/>
      <c r="F30" s="570">
        <v>0.03</v>
      </c>
      <c r="G30" s="96"/>
      <c r="H30" s="52"/>
      <c r="I30" s="168"/>
    </row>
    <row r="31" spans="1:9" ht="9.6" customHeight="1">
      <c r="A31" s="88"/>
      <c r="B31" s="672"/>
      <c r="C31" s="672"/>
      <c r="D31" s="672"/>
      <c r="E31" s="672"/>
      <c r="F31" s="672"/>
      <c r="G31" s="672"/>
      <c r="H31" s="672"/>
      <c r="I31" s="672"/>
    </row>
    <row r="32" spans="1:9" ht="36" customHeight="1">
      <c r="A32" s="88"/>
      <c r="B32" s="894" t="s">
        <v>888</v>
      </c>
      <c r="C32" s="895"/>
      <c r="D32" s="895"/>
      <c r="E32" s="895"/>
      <c r="F32" s="895"/>
      <c r="G32" s="895"/>
      <c r="H32" s="895"/>
      <c r="I32" s="895"/>
    </row>
    <row r="33" spans="1:12" ht="27" customHeight="1">
      <c r="A33" s="244"/>
      <c r="B33" s="894" t="s">
        <v>751</v>
      </c>
      <c r="C33" s="894"/>
      <c r="D33" s="894"/>
      <c r="E33" s="894"/>
      <c r="F33" s="894"/>
      <c r="G33" s="894"/>
      <c r="H33" s="894"/>
      <c r="I33" s="894"/>
    </row>
    <row r="34" spans="1:12" ht="7.15" customHeight="1">
      <c r="A34" s="244"/>
      <c r="B34" s="96"/>
      <c r="C34" s="89"/>
      <c r="D34" s="96"/>
      <c r="E34" s="96"/>
      <c r="F34" s="96"/>
      <c r="G34" s="96"/>
      <c r="H34" s="96"/>
      <c r="I34" s="96"/>
    </row>
    <row r="35" spans="1:12">
      <c r="A35" s="259"/>
      <c r="B35" s="790"/>
      <c r="C35" s="790"/>
      <c r="D35" s="790"/>
      <c r="E35" s="790"/>
      <c r="F35" s="790"/>
      <c r="G35" s="790"/>
      <c r="H35" s="790"/>
      <c r="I35" s="42"/>
    </row>
    <row r="36" spans="1:12" s="15" customFormat="1">
      <c r="A36" s="97"/>
      <c r="B36" s="790"/>
      <c r="C36" s="790"/>
      <c r="D36" s="790"/>
      <c r="E36" s="790"/>
      <c r="F36" s="790"/>
      <c r="G36" s="790"/>
      <c r="H36" s="790"/>
      <c r="I36" s="505"/>
    </row>
    <row r="37" spans="1:12" s="15" customFormat="1">
      <c r="A37" s="97"/>
      <c r="B37" s="603"/>
      <c r="C37" s="603"/>
      <c r="D37" s="603"/>
      <c r="E37" s="603"/>
      <c r="F37" s="603"/>
      <c r="G37" s="603"/>
      <c r="H37" s="603"/>
      <c r="I37" s="603"/>
      <c r="K37" s="602"/>
      <c r="L37" s="602"/>
    </row>
    <row r="38" spans="1:12" s="15" customFormat="1">
      <c r="A38" s="97"/>
      <c r="B38" s="603"/>
      <c r="C38" s="603"/>
      <c r="D38" s="603"/>
      <c r="E38" s="603"/>
      <c r="F38" s="603"/>
      <c r="G38" s="603"/>
      <c r="H38" s="603"/>
      <c r="I38" s="603"/>
    </row>
    <row r="39" spans="1:12" s="15" customFormat="1">
      <c r="A39" s="251"/>
    </row>
    <row r="40" spans="1:12" s="15" customFormat="1">
      <c r="A40" s="251"/>
    </row>
    <row r="41" spans="1:12" s="15" customFormat="1">
      <c r="A41" s="251"/>
    </row>
    <row r="42" spans="1:12" s="15" customFormat="1">
      <c r="A42" s="251"/>
    </row>
  </sheetData>
  <sheetProtection algorithmName="SHA-512" hashValue="pKyWDVYT5oz1Ly+CBiJERuSG/k2m9XO6w1BJ5Pct4K3+VTYUvBdzFdu4cRzYuNxrN96XYMOQgcra9wJQdAAuDA==" saltValue="KXiVSu5XXo3qSBDYdY5f3Q==" spinCount="100000" sheet="1" selectLockedCells="1"/>
  <protectedRanges>
    <protectedRange sqref="I35:I36" name="Range2"/>
    <protectedRange sqref="I35:I36" name="Range1"/>
  </protectedRanges>
  <mergeCells count="30">
    <mergeCell ref="K37:L37"/>
    <mergeCell ref="C19:H19"/>
    <mergeCell ref="B37:I38"/>
    <mergeCell ref="C20:H20"/>
    <mergeCell ref="B21:H21"/>
    <mergeCell ref="B35:H35"/>
    <mergeCell ref="B36:H36"/>
    <mergeCell ref="B22:H22"/>
    <mergeCell ref="B31:I31"/>
    <mergeCell ref="B32:I32"/>
    <mergeCell ref="B33:I33"/>
    <mergeCell ref="B14:H14"/>
    <mergeCell ref="B17:H17"/>
    <mergeCell ref="B16:H16"/>
    <mergeCell ref="B18:I18"/>
    <mergeCell ref="B15:H15"/>
    <mergeCell ref="B13:H13"/>
    <mergeCell ref="B1:I1"/>
    <mergeCell ref="F3:G3"/>
    <mergeCell ref="B12:H12"/>
    <mergeCell ref="B3:E4"/>
    <mergeCell ref="C7:E7"/>
    <mergeCell ref="B8:C8"/>
    <mergeCell ref="F9:I9"/>
    <mergeCell ref="B5:E5"/>
    <mergeCell ref="C6:E6"/>
    <mergeCell ref="B11:E11"/>
    <mergeCell ref="D8:E8"/>
    <mergeCell ref="B9:E10"/>
    <mergeCell ref="I3:I4"/>
  </mergeCells>
  <phoneticPr fontId="0" type="noConversion"/>
  <printOptions horizontalCentered="1"/>
  <pageMargins left="0.25" right="0.25" top="0.25" bottom="0.5" header="0.3" footer="0.3"/>
  <pageSetup firstPageNumber="25" orientation="portrait" r:id="rId1"/>
  <headerFooter>
    <oddHeader xml:space="preserve">&amp;R
</oddHeader>
    <oddFooter>&amp;L&amp;"Arial,Regular"HOME - HTF&amp;C&amp;"Arial,Regular"Page 18 of 30&amp;R&amp;"Arial,Regular"2023</oddFooter>
  </headerFooter>
  <ignoredErrors>
    <ignoredError sqref="F5:H6" unlockedFormula="1"/>
    <ignoredError sqref="A1" numberStoredAsText="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6">
    <pageSetUpPr fitToPage="1"/>
  </sheetPr>
  <dimension ref="A1:Q46"/>
  <sheetViews>
    <sheetView showGridLines="0" showRowColHeaders="0" zoomScaleNormal="100" workbookViewId="0"/>
  </sheetViews>
  <sheetFormatPr defaultColWidth="9" defaultRowHeight="12.75"/>
  <cols>
    <col min="1" max="1" width="3.42578125" style="33" customWidth="1"/>
    <col min="2" max="2" width="28.5703125" style="33" customWidth="1"/>
    <col min="3" max="10" width="9.7109375" style="33" customWidth="1"/>
    <col min="11" max="11" width="6.5703125" style="33" customWidth="1"/>
    <col min="12" max="12" width="11" style="33" customWidth="1"/>
    <col min="13" max="13" width="3.5703125" style="33" customWidth="1"/>
    <col min="14" max="16384" width="9" style="33"/>
  </cols>
  <sheetData>
    <row r="1" spans="1:17" ht="12.75" customHeight="1">
      <c r="A1" s="243" t="s">
        <v>420</v>
      </c>
      <c r="B1" s="96" t="s">
        <v>471</v>
      </c>
      <c r="K1" s="96"/>
      <c r="L1" s="96"/>
      <c r="M1" s="96"/>
      <c r="N1" s="96"/>
      <c r="O1" s="96"/>
      <c r="P1" s="96"/>
      <c r="Q1" s="96"/>
    </row>
    <row r="2" spans="1:17" ht="12.75" customHeight="1">
      <c r="A2" s="243"/>
      <c r="B2" s="96"/>
      <c r="C2" s="896" t="s">
        <v>739</v>
      </c>
      <c r="D2" s="897"/>
      <c r="E2" s="897"/>
      <c r="F2" s="897"/>
      <c r="G2" s="897"/>
      <c r="H2" s="897"/>
      <c r="I2" s="897"/>
      <c r="J2" s="898"/>
      <c r="K2" s="96"/>
      <c r="L2" s="96"/>
      <c r="M2" s="96"/>
      <c r="N2" s="96"/>
      <c r="O2" s="96"/>
      <c r="P2" s="96"/>
      <c r="Q2" s="96"/>
    </row>
    <row r="3" spans="1:17">
      <c r="A3" s="93"/>
      <c r="B3" s="93"/>
      <c r="C3" s="908" t="s">
        <v>4</v>
      </c>
      <c r="D3" s="908"/>
      <c r="E3" s="908"/>
      <c r="F3" s="908"/>
      <c r="G3" s="908"/>
      <c r="H3" s="908"/>
      <c r="I3" s="908"/>
      <c r="J3" s="908"/>
      <c r="K3" s="96"/>
      <c r="L3" s="96"/>
      <c r="M3" s="96"/>
      <c r="N3" s="96"/>
      <c r="O3" s="96"/>
      <c r="P3" s="96"/>
      <c r="Q3" s="96"/>
    </row>
    <row r="4" spans="1:17" ht="16.5" customHeight="1">
      <c r="A4" s="914" t="s">
        <v>52</v>
      </c>
      <c r="B4" s="914"/>
      <c r="C4" s="219" t="s">
        <v>5</v>
      </c>
      <c r="D4" s="219" t="s">
        <v>6</v>
      </c>
      <c r="E4" s="219" t="s">
        <v>7</v>
      </c>
      <c r="F4" s="219" t="s">
        <v>8</v>
      </c>
      <c r="G4" s="219" t="s">
        <v>9</v>
      </c>
      <c r="H4" s="219" t="s">
        <v>10</v>
      </c>
      <c r="I4" s="219" t="s">
        <v>11</v>
      </c>
      <c r="J4" s="219" t="s">
        <v>12</v>
      </c>
      <c r="K4" s="96"/>
      <c r="L4" s="96"/>
      <c r="M4" s="96"/>
      <c r="N4" s="96"/>
      <c r="O4" s="96"/>
      <c r="P4" s="96"/>
      <c r="Q4" s="96"/>
    </row>
    <row r="5" spans="1:17" ht="13.15" customHeight="1">
      <c r="A5" s="905" t="s">
        <v>718</v>
      </c>
      <c r="B5" s="905"/>
      <c r="C5" s="349">
        <f>SUM('Pg. 18 Annual Cash Flow'!F8)</f>
        <v>0</v>
      </c>
      <c r="D5" s="349">
        <f>+C5*(1+'Pg. 18 Annual Cash Flow'!F25)</f>
        <v>0</v>
      </c>
      <c r="E5" s="349">
        <f>+D5*(1+'Pg. 18 Annual Cash Flow'!F25)</f>
        <v>0</v>
      </c>
      <c r="F5" s="349">
        <f>+E5*(1+'Pg. 18 Annual Cash Flow'!F25)</f>
        <v>0</v>
      </c>
      <c r="G5" s="349">
        <f>+F5*(1+'Pg. 18 Annual Cash Flow'!F25)</f>
        <v>0</v>
      </c>
      <c r="H5" s="349">
        <f>+G5*(1+'Pg. 18 Annual Cash Flow'!F25)</f>
        <v>0</v>
      </c>
      <c r="I5" s="349">
        <f>+H5*(1+'Pg. 18 Annual Cash Flow'!F25)</f>
        <v>0</v>
      </c>
      <c r="J5" s="349">
        <f>+I5*(1+'Pg. 18 Annual Cash Flow'!F25)</f>
        <v>0</v>
      </c>
      <c r="K5" s="96"/>
      <c r="L5" s="96"/>
      <c r="M5" s="96"/>
      <c r="N5" s="96"/>
      <c r="O5" s="96"/>
      <c r="P5" s="96"/>
      <c r="Q5" s="96"/>
    </row>
    <row r="6" spans="1:17" ht="13.15" customHeight="1">
      <c r="A6" s="905" t="s">
        <v>467</v>
      </c>
      <c r="B6" s="905"/>
      <c r="C6" s="349">
        <f>SUM('Pg. 18 Annual Cash Flow'!G8)</f>
        <v>0</v>
      </c>
      <c r="D6" s="349">
        <f>+C6*(1+'Pg. 18 Annual Cash Flow'!F26)</f>
        <v>0</v>
      </c>
      <c r="E6" s="349">
        <f>+D6*(1+'Pg. 18 Annual Cash Flow'!F26)</f>
        <v>0</v>
      </c>
      <c r="F6" s="349">
        <f>+E6*(1+'Pg. 18 Annual Cash Flow'!F26)</f>
        <v>0</v>
      </c>
      <c r="G6" s="349">
        <f>+F6*(1+'Pg. 18 Annual Cash Flow'!F26)</f>
        <v>0</v>
      </c>
      <c r="H6" s="349">
        <f>+G6*(1+'Pg. 18 Annual Cash Flow'!F26)</f>
        <v>0</v>
      </c>
      <c r="I6" s="349">
        <f>+H6*(1+'Pg. 18 Annual Cash Flow'!F26)</f>
        <v>0</v>
      </c>
      <c r="J6" s="349">
        <f>+I6*(1+'Pg. 18 Annual Cash Flow'!F26)</f>
        <v>0</v>
      </c>
      <c r="K6" s="96"/>
      <c r="L6" s="96"/>
      <c r="M6" s="96"/>
      <c r="N6" s="96"/>
      <c r="O6" s="96"/>
      <c r="P6" s="96"/>
      <c r="Q6" s="96"/>
    </row>
    <row r="7" spans="1:17" ht="13.15" customHeight="1">
      <c r="A7" s="906" t="s">
        <v>20</v>
      </c>
      <c r="B7" s="906"/>
      <c r="C7" s="349">
        <f>SUM('Pg. 18 Annual Cash Flow'!H8)</f>
        <v>0</v>
      </c>
      <c r="D7" s="349">
        <f>+C7*(1+'Pg. 18 Annual Cash Flow'!F27)</f>
        <v>0</v>
      </c>
      <c r="E7" s="349">
        <f>+D7*(1+'Pg. 18 Annual Cash Flow'!F27)</f>
        <v>0</v>
      </c>
      <c r="F7" s="349">
        <f>+E7*(1+'Pg. 18 Annual Cash Flow'!F27)</f>
        <v>0</v>
      </c>
      <c r="G7" s="349">
        <f>+F7*(1+'Pg. 18 Annual Cash Flow'!F27)</f>
        <v>0</v>
      </c>
      <c r="H7" s="349">
        <f>+G7*(1+'Pg. 18 Annual Cash Flow'!F27)</f>
        <v>0</v>
      </c>
      <c r="I7" s="349">
        <f>+H7*(1+'Pg. 18 Annual Cash Flow'!F27)</f>
        <v>0</v>
      </c>
      <c r="J7" s="349">
        <f>+I7*(1+'Pg. 18 Annual Cash Flow'!F27)</f>
        <v>0</v>
      </c>
    </row>
    <row r="8" spans="1:17" ht="13.5" thickBot="1">
      <c r="A8" s="907" t="s">
        <v>468</v>
      </c>
      <c r="B8" s="907"/>
      <c r="C8" s="350">
        <f t="shared" ref="C8:J8" si="0">SUM(C5:C7)</f>
        <v>0</v>
      </c>
      <c r="D8" s="350">
        <f t="shared" si="0"/>
        <v>0</v>
      </c>
      <c r="E8" s="350">
        <f t="shared" si="0"/>
        <v>0</v>
      </c>
      <c r="F8" s="350">
        <f t="shared" si="0"/>
        <v>0</v>
      </c>
      <c r="G8" s="350">
        <f t="shared" si="0"/>
        <v>0</v>
      </c>
      <c r="H8" s="350">
        <f t="shared" si="0"/>
        <v>0</v>
      </c>
      <c r="I8" s="350">
        <f t="shared" si="0"/>
        <v>0</v>
      </c>
      <c r="J8" s="350">
        <f t="shared" si="0"/>
        <v>0</v>
      </c>
    </row>
    <row r="9" spans="1:17" ht="9.4" customHeight="1" thickTop="1">
      <c r="A9" s="601"/>
      <c r="B9" s="601"/>
      <c r="C9" s="263"/>
      <c r="D9" s="263"/>
      <c r="E9" s="263"/>
      <c r="F9" s="263"/>
      <c r="G9" s="263"/>
      <c r="H9" s="263"/>
      <c r="I9" s="263"/>
      <c r="J9" s="263"/>
    </row>
    <row r="10" spans="1:17" ht="12.75" customHeight="1">
      <c r="A10" s="906" t="s">
        <v>469</v>
      </c>
      <c r="B10" s="906"/>
      <c r="C10" s="349">
        <f>SUM('Pg. 18 Annual Cash Flow'!I10)</f>
        <v>0</v>
      </c>
      <c r="D10" s="349">
        <f>+C10*(1+'Pg. 18 Annual Cash Flow'!$F$28)</f>
        <v>0</v>
      </c>
      <c r="E10" s="349">
        <f>+D10*(1+'Pg. 18 Annual Cash Flow'!$F$28)</f>
        <v>0</v>
      </c>
      <c r="F10" s="349">
        <f>+E10*(1+'Pg. 18 Annual Cash Flow'!$F$28)</f>
        <v>0</v>
      </c>
      <c r="G10" s="349">
        <f>+F10*(1+'Pg. 18 Annual Cash Flow'!$F$28)</f>
        <v>0</v>
      </c>
      <c r="H10" s="349">
        <f>+G10*(1+'Pg. 18 Annual Cash Flow'!$F$28)</f>
        <v>0</v>
      </c>
      <c r="I10" s="349">
        <f>+H10*(1+'Pg. 18 Annual Cash Flow'!$F$28)</f>
        <v>0</v>
      </c>
      <c r="J10" s="349">
        <f>+I10*(1+'Pg. 18 Annual Cash Flow'!$F$28)</f>
        <v>0</v>
      </c>
    </row>
    <row r="11" spans="1:17" ht="9.4" customHeight="1">
      <c r="A11" s="601"/>
      <c r="B11" s="601"/>
      <c r="C11" s="264"/>
      <c r="D11" s="264"/>
      <c r="E11" s="264"/>
      <c r="F11" s="264"/>
      <c r="G11" s="264"/>
      <c r="H11" s="264"/>
      <c r="I11" s="264"/>
      <c r="J11" s="264"/>
    </row>
    <row r="12" spans="1:17" ht="26.25" customHeight="1">
      <c r="A12" s="902" t="s">
        <v>470</v>
      </c>
      <c r="B12" s="902"/>
      <c r="C12" s="349">
        <f>SUM('Pg. 18 Annual Cash Flow'!I14)</f>
        <v>0</v>
      </c>
      <c r="D12" s="349">
        <f>+C12*(1+'Pg. 18 Annual Cash Flow'!$F$29)</f>
        <v>0</v>
      </c>
      <c r="E12" s="349">
        <f>+D12*(1+'Pg. 18 Annual Cash Flow'!$F$29)</f>
        <v>0</v>
      </c>
      <c r="F12" s="349">
        <f>+E12*(1+'Pg. 18 Annual Cash Flow'!$F$29)</f>
        <v>0</v>
      </c>
      <c r="G12" s="349">
        <f>+F12*(1+'Pg. 18 Annual Cash Flow'!$F$29)</f>
        <v>0</v>
      </c>
      <c r="H12" s="349">
        <f>+G12*(1+'Pg. 18 Annual Cash Flow'!$F$29)</f>
        <v>0</v>
      </c>
      <c r="I12" s="349">
        <f>+H12*(1+'Pg. 18 Annual Cash Flow'!$F$29)</f>
        <v>0</v>
      </c>
      <c r="J12" s="349">
        <f>+I12*(1+'Pg. 18 Annual Cash Flow'!$F$29)</f>
        <v>0</v>
      </c>
    </row>
    <row r="13" spans="1:17" ht="13.15" customHeight="1">
      <c r="A13" s="906" t="s">
        <v>884</v>
      </c>
      <c r="B13" s="906"/>
      <c r="C13" s="349">
        <f>'Pg. 18 Annual Cash Flow'!I15</f>
        <v>0</v>
      </c>
      <c r="D13" s="349">
        <f>+C13*(1+'Pg. 18 Annual Cash Flow'!F30)</f>
        <v>0</v>
      </c>
      <c r="E13" s="349">
        <f>+D13*(1+'Pg. 18 Annual Cash Flow'!F30)</f>
        <v>0</v>
      </c>
      <c r="F13" s="349">
        <f>+E13*(1+'Pg. 18 Annual Cash Flow'!F30)</f>
        <v>0</v>
      </c>
      <c r="G13" s="349">
        <f>+F13*(1+'Pg. 18 Annual Cash Flow'!F30)</f>
        <v>0</v>
      </c>
      <c r="H13" s="349">
        <f>+G13*(1+'Pg. 18 Annual Cash Flow'!F30)</f>
        <v>0</v>
      </c>
      <c r="I13" s="349">
        <f>+H13*(1+'Pg. 18 Annual Cash Flow'!F30)</f>
        <v>0</v>
      </c>
      <c r="J13" s="349">
        <f>+I13*(1+'Pg. 18 Annual Cash Flow'!F30)</f>
        <v>0</v>
      </c>
    </row>
    <row r="14" spans="1:17" ht="9.4" customHeight="1">
      <c r="A14" s="903"/>
      <c r="B14" s="903"/>
      <c r="C14" s="264"/>
      <c r="D14" s="264"/>
      <c r="E14" s="264"/>
      <c r="F14" s="264"/>
      <c r="G14" s="264"/>
      <c r="H14" s="264"/>
      <c r="I14" s="264"/>
      <c r="J14" s="264"/>
    </row>
    <row r="15" spans="1:17" ht="26.45" customHeight="1">
      <c r="A15" s="902" t="s">
        <v>44</v>
      </c>
      <c r="B15" s="904"/>
      <c r="C15" s="349">
        <f>+C8+C10-C12-C13</f>
        <v>0</v>
      </c>
      <c r="D15" s="349">
        <f>+D8+D10-D12-D13</f>
        <v>0</v>
      </c>
      <c r="E15" s="349">
        <f t="shared" ref="E15:J15" si="1">+E8+E10-E12-E13</f>
        <v>0</v>
      </c>
      <c r="F15" s="349">
        <f t="shared" si="1"/>
        <v>0</v>
      </c>
      <c r="G15" s="349">
        <f t="shared" si="1"/>
        <v>0</v>
      </c>
      <c r="H15" s="349">
        <f t="shared" si="1"/>
        <v>0</v>
      </c>
      <c r="I15" s="349">
        <f t="shared" si="1"/>
        <v>0</v>
      </c>
      <c r="J15" s="349">
        <f t="shared" si="1"/>
        <v>0</v>
      </c>
    </row>
    <row r="16" spans="1:17" ht="13.15" customHeight="1">
      <c r="A16" s="909" t="s">
        <v>877</v>
      </c>
      <c r="B16" s="910"/>
      <c r="C16" s="349">
        <f>SUM('Pg. 18 Annual Cash Flow'!I19)</f>
        <v>0</v>
      </c>
      <c r="D16" s="349">
        <f>C16</f>
        <v>0</v>
      </c>
      <c r="E16" s="349">
        <f t="shared" ref="E16:J16" si="2">D16</f>
        <v>0</v>
      </c>
      <c r="F16" s="349">
        <f t="shared" si="2"/>
        <v>0</v>
      </c>
      <c r="G16" s="349">
        <f t="shared" si="2"/>
        <v>0</v>
      </c>
      <c r="H16" s="349">
        <f t="shared" si="2"/>
        <v>0</v>
      </c>
      <c r="I16" s="349">
        <f t="shared" si="2"/>
        <v>0</v>
      </c>
      <c r="J16" s="349">
        <f t="shared" si="2"/>
        <v>0</v>
      </c>
    </row>
    <row r="17" spans="1:14" ht="13.15" customHeight="1">
      <c r="A17" s="902" t="s">
        <v>878</v>
      </c>
      <c r="B17" s="904"/>
      <c r="C17" s="265"/>
      <c r="D17" s="265"/>
      <c r="E17" s="265"/>
      <c r="F17" s="265"/>
      <c r="G17" s="265"/>
      <c r="H17" s="265"/>
      <c r="I17" s="265"/>
      <c r="J17" s="265"/>
    </row>
    <row r="18" spans="1:14" ht="13.5" thickBot="1">
      <c r="A18" s="911" t="s">
        <v>717</v>
      </c>
      <c r="B18" s="912"/>
      <c r="C18" s="350">
        <f>C15-C16-C17</f>
        <v>0</v>
      </c>
      <c r="D18" s="350">
        <f t="shared" ref="D18:J18" si="3">D15-D16-D17</f>
        <v>0</v>
      </c>
      <c r="E18" s="350">
        <f t="shared" si="3"/>
        <v>0</v>
      </c>
      <c r="F18" s="350">
        <f t="shared" si="3"/>
        <v>0</v>
      </c>
      <c r="G18" s="350">
        <f t="shared" si="3"/>
        <v>0</v>
      </c>
      <c r="H18" s="350">
        <f t="shared" si="3"/>
        <v>0</v>
      </c>
      <c r="I18" s="350">
        <f t="shared" si="3"/>
        <v>0</v>
      </c>
      <c r="J18" s="350">
        <f t="shared" si="3"/>
        <v>0</v>
      </c>
    </row>
    <row r="19" spans="1:14" ht="13.5" thickTop="1">
      <c r="A19" s="905" t="s">
        <v>695</v>
      </c>
      <c r="B19" s="905"/>
      <c r="C19" s="349">
        <f>C18</f>
        <v>0</v>
      </c>
      <c r="D19" s="349">
        <f>D18+C19</f>
        <v>0</v>
      </c>
      <c r="E19" s="349">
        <f t="shared" ref="E19:J19" si="4">D19+E18</f>
        <v>0</v>
      </c>
      <c r="F19" s="349">
        <f t="shared" si="4"/>
        <v>0</v>
      </c>
      <c r="G19" s="349">
        <f t="shared" si="4"/>
        <v>0</v>
      </c>
      <c r="H19" s="349">
        <f t="shared" si="4"/>
        <v>0</v>
      </c>
      <c r="I19" s="349">
        <f t="shared" si="4"/>
        <v>0</v>
      </c>
      <c r="J19" s="349">
        <f t="shared" si="4"/>
        <v>0</v>
      </c>
    </row>
    <row r="20" spans="1:14" ht="9.4" customHeight="1">
      <c r="A20" s="913"/>
      <c r="B20" s="913"/>
      <c r="C20" s="266"/>
      <c r="D20" s="266"/>
      <c r="E20" s="266"/>
      <c r="F20" s="266"/>
      <c r="G20" s="266"/>
      <c r="H20" s="266"/>
      <c r="I20" s="266"/>
      <c r="J20" s="266"/>
    </row>
    <row r="21" spans="1:14" ht="13.15" customHeight="1">
      <c r="A21" s="906" t="s">
        <v>508</v>
      </c>
      <c r="B21" s="906"/>
      <c r="C21" s="507" t="e">
        <f>C15/(C16+C17+(50%*C18))</f>
        <v>#DIV/0!</v>
      </c>
      <c r="D21" s="507" t="e">
        <f t="shared" ref="D21:J21" si="5">D15/(D16+D17+(50%*D18))</f>
        <v>#DIV/0!</v>
      </c>
      <c r="E21" s="507" t="e">
        <f t="shared" si="5"/>
        <v>#DIV/0!</v>
      </c>
      <c r="F21" s="507" t="e">
        <f t="shared" si="5"/>
        <v>#DIV/0!</v>
      </c>
      <c r="G21" s="507" t="e">
        <f t="shared" si="5"/>
        <v>#DIV/0!</v>
      </c>
      <c r="H21" s="507" t="e">
        <f t="shared" si="5"/>
        <v>#DIV/0!</v>
      </c>
      <c r="I21" s="507" t="e">
        <f t="shared" si="5"/>
        <v>#DIV/0!</v>
      </c>
      <c r="J21" s="507" t="e">
        <f t="shared" si="5"/>
        <v>#DIV/0!</v>
      </c>
      <c r="N21" s="506"/>
    </row>
    <row r="22" spans="1:14" ht="12.75" customHeight="1">
      <c r="A22" s="241" t="s">
        <v>885</v>
      </c>
      <c r="B22" s="242"/>
      <c r="C22" s="507" t="e">
        <f>AVERAGE(C21)</f>
        <v>#DIV/0!</v>
      </c>
      <c r="D22" s="507" t="e">
        <f>AVERAGE(C21:D21)</f>
        <v>#DIV/0!</v>
      </c>
      <c r="E22" s="507" t="e">
        <f>AVERAGE(C21:E21)</f>
        <v>#DIV/0!</v>
      </c>
      <c r="F22" s="507" t="e">
        <f>AVERAGE(C21:F21)</f>
        <v>#DIV/0!</v>
      </c>
      <c r="G22" s="507" t="e">
        <f>AVERAGE(C21:G21)</f>
        <v>#DIV/0!</v>
      </c>
      <c r="H22" s="507" t="e">
        <f>AVERAGE(C21:H21)</f>
        <v>#DIV/0!</v>
      </c>
      <c r="I22" s="507" t="e">
        <f>AVERAGE(C21:I21)</f>
        <v>#DIV/0!</v>
      </c>
      <c r="J22" s="507" t="e">
        <f>AVERAGE(C21:J21)</f>
        <v>#DIV/0!</v>
      </c>
    </row>
    <row r="23" spans="1:14" ht="9.4" customHeight="1">
      <c r="A23" s="170"/>
      <c r="B23" s="170"/>
      <c r="C23" s="171"/>
      <c r="D23" s="171"/>
      <c r="E23" s="171"/>
      <c r="F23" s="171"/>
      <c r="G23" s="171"/>
      <c r="H23" s="171"/>
      <c r="I23" s="171"/>
      <c r="J23" s="171"/>
    </row>
    <row r="24" spans="1:14" ht="9" customHeight="1"/>
    <row r="25" spans="1:14" ht="12" customHeight="1">
      <c r="A25" s="172"/>
      <c r="B25" s="172"/>
      <c r="C25" s="172"/>
      <c r="D25" s="172"/>
      <c r="E25" s="172"/>
      <c r="F25" s="172"/>
      <c r="G25" s="172"/>
      <c r="H25" s="172"/>
      <c r="I25" s="172"/>
      <c r="J25" s="172"/>
    </row>
    <row r="26" spans="1:14" ht="9.4" customHeight="1"/>
    <row r="27" spans="1:14" ht="15" customHeight="1">
      <c r="A27" s="30"/>
      <c r="B27" s="30"/>
      <c r="C27" s="899" t="s">
        <v>4</v>
      </c>
      <c r="D27" s="900"/>
      <c r="E27" s="900"/>
      <c r="F27" s="900"/>
      <c r="G27" s="900"/>
      <c r="H27" s="900"/>
      <c r="I27" s="901"/>
    </row>
    <row r="28" spans="1:14">
      <c r="A28" s="761" t="s">
        <v>52</v>
      </c>
      <c r="B28" s="761"/>
      <c r="C28" s="169" t="s">
        <v>13</v>
      </c>
      <c r="D28" s="169" t="s">
        <v>14</v>
      </c>
      <c r="E28" s="169" t="s">
        <v>15</v>
      </c>
      <c r="F28" s="169" t="s">
        <v>16</v>
      </c>
      <c r="G28" s="169" t="s">
        <v>17</v>
      </c>
      <c r="H28" s="169" t="s">
        <v>18</v>
      </c>
      <c r="I28" s="169" t="s">
        <v>19</v>
      </c>
    </row>
    <row r="29" spans="1:14">
      <c r="A29" s="906" t="s">
        <v>718</v>
      </c>
      <c r="B29" s="906"/>
      <c r="C29" s="349">
        <f>+J5*(1+'Pg. 18 Annual Cash Flow'!F25)</f>
        <v>0</v>
      </c>
      <c r="D29" s="349">
        <f>+C29*(1+'Pg. 18 Annual Cash Flow'!F25)</f>
        <v>0</v>
      </c>
      <c r="E29" s="349">
        <f>+D29*(1+'Pg. 18 Annual Cash Flow'!F25)</f>
        <v>0</v>
      </c>
      <c r="F29" s="349">
        <f>+E29*(1+'Pg. 18 Annual Cash Flow'!F25)</f>
        <v>0</v>
      </c>
      <c r="G29" s="349">
        <f>+F29*(1+'Pg. 18 Annual Cash Flow'!F25)</f>
        <v>0</v>
      </c>
      <c r="H29" s="349">
        <f>+G29*(1+'Pg. 18 Annual Cash Flow'!F25)</f>
        <v>0</v>
      </c>
      <c r="I29" s="349">
        <f>+H29*(1+'Pg. 18 Annual Cash Flow'!F25)</f>
        <v>0</v>
      </c>
      <c r="J29" s="173"/>
    </row>
    <row r="30" spans="1:14">
      <c r="A30" s="906" t="s">
        <v>467</v>
      </c>
      <c r="B30" s="906"/>
      <c r="C30" s="349">
        <f>+J6*(1+'Pg. 18 Annual Cash Flow'!F26)</f>
        <v>0</v>
      </c>
      <c r="D30" s="349">
        <f>+C30*(1+'Pg. 18 Annual Cash Flow'!F26)</f>
        <v>0</v>
      </c>
      <c r="E30" s="349">
        <f>+D30*(1+'Pg. 18 Annual Cash Flow'!F26)</f>
        <v>0</v>
      </c>
      <c r="F30" s="349">
        <f>+E30*(1+'Pg. 18 Annual Cash Flow'!F26)</f>
        <v>0</v>
      </c>
      <c r="G30" s="349">
        <f>+F30*(1+'Pg. 18 Annual Cash Flow'!F26)</f>
        <v>0</v>
      </c>
      <c r="H30" s="349">
        <f>+G30*(1+'Pg. 18 Annual Cash Flow'!F26)</f>
        <v>0</v>
      </c>
      <c r="I30" s="349">
        <f>+H30*(1+'Pg. 18 Annual Cash Flow'!F26)</f>
        <v>0</v>
      </c>
      <c r="J30" s="174"/>
    </row>
    <row r="31" spans="1:14">
      <c r="A31" s="906" t="s">
        <v>20</v>
      </c>
      <c r="B31" s="906"/>
      <c r="C31" s="349">
        <f>+J7*(1+'Pg. 18 Annual Cash Flow'!F27)</f>
        <v>0</v>
      </c>
      <c r="D31" s="349">
        <f>+C31*(1+'Pg. 18 Annual Cash Flow'!F27)</f>
        <v>0</v>
      </c>
      <c r="E31" s="349">
        <f>+D31*(1+'Pg. 18 Annual Cash Flow'!F27)</f>
        <v>0</v>
      </c>
      <c r="F31" s="349">
        <f>+E31*(1+'Pg. 18 Annual Cash Flow'!F27)</f>
        <v>0</v>
      </c>
      <c r="G31" s="349">
        <f>+F31*(1+'Pg. 18 Annual Cash Flow'!F27)</f>
        <v>0</v>
      </c>
      <c r="H31" s="349">
        <f>+G31*(1+'Pg. 18 Annual Cash Flow'!F27)</f>
        <v>0</v>
      </c>
      <c r="I31" s="349">
        <f>+H31*(1+'Pg. 18 Annual Cash Flow'!F27)</f>
        <v>0</v>
      </c>
      <c r="J31" s="174"/>
    </row>
    <row r="32" spans="1:14" ht="13.5" thickBot="1">
      <c r="A32" s="907" t="s">
        <v>468</v>
      </c>
      <c r="B32" s="907"/>
      <c r="C32" s="350">
        <f>SUM(C29:C31)</f>
        <v>0</v>
      </c>
      <c r="D32" s="350">
        <f t="shared" ref="D32:I32" si="6">SUM(D29:D31)</f>
        <v>0</v>
      </c>
      <c r="E32" s="350">
        <f t="shared" si="6"/>
        <v>0</v>
      </c>
      <c r="F32" s="350">
        <f t="shared" si="6"/>
        <v>0</v>
      </c>
      <c r="G32" s="350">
        <f t="shared" si="6"/>
        <v>0</v>
      </c>
      <c r="H32" s="350">
        <f t="shared" si="6"/>
        <v>0</v>
      </c>
      <c r="I32" s="350">
        <f t="shared" si="6"/>
        <v>0</v>
      </c>
    </row>
    <row r="33" spans="1:10" ht="9.4" customHeight="1" thickTop="1">
      <c r="C33" s="264"/>
      <c r="D33" s="264"/>
      <c r="E33" s="264"/>
      <c r="F33" s="264"/>
      <c r="G33" s="264"/>
      <c r="H33" s="264"/>
      <c r="I33" s="264"/>
    </row>
    <row r="34" spans="1:10">
      <c r="A34" s="906" t="s">
        <v>469</v>
      </c>
      <c r="B34" s="906"/>
      <c r="C34" s="349">
        <f>+J10*(1+'Pg. 18 Annual Cash Flow'!$F$28)</f>
        <v>0</v>
      </c>
      <c r="D34" s="349">
        <f>+C34*(1+'Pg. 18 Annual Cash Flow'!$F$28)</f>
        <v>0</v>
      </c>
      <c r="E34" s="349">
        <f>+D34*(1+'Pg. 18 Annual Cash Flow'!$F$28)</f>
        <v>0</v>
      </c>
      <c r="F34" s="349">
        <f>+E34*(1+'Pg. 18 Annual Cash Flow'!$F$28)</f>
        <v>0</v>
      </c>
      <c r="G34" s="349">
        <f>+F34*(1+'Pg. 18 Annual Cash Flow'!$F$28)</f>
        <v>0</v>
      </c>
      <c r="H34" s="349">
        <f>+G34*(1+'Pg. 18 Annual Cash Flow'!$F$28)</f>
        <v>0</v>
      </c>
      <c r="I34" s="349">
        <f>+H34*(1+'Pg. 18 Annual Cash Flow'!$F$28)</f>
        <v>0</v>
      </c>
      <c r="J34" s="174"/>
    </row>
    <row r="35" spans="1:10" ht="9.4" customHeight="1">
      <c r="C35" s="351"/>
      <c r="D35" s="351"/>
      <c r="E35" s="351"/>
      <c r="F35" s="351"/>
      <c r="G35" s="351"/>
      <c r="H35" s="351"/>
      <c r="I35" s="351"/>
    </row>
    <row r="36" spans="1:10" ht="27.6" customHeight="1">
      <c r="A36" s="902" t="s">
        <v>470</v>
      </c>
      <c r="B36" s="902"/>
      <c r="C36" s="349">
        <f>+J12*(1+'Pg. 18 Annual Cash Flow'!$F$29)</f>
        <v>0</v>
      </c>
      <c r="D36" s="349">
        <f>+C36*(1+'Pg. 18 Annual Cash Flow'!$F$29)</f>
        <v>0</v>
      </c>
      <c r="E36" s="349">
        <f>+D36*(1+'Pg. 18 Annual Cash Flow'!$F$29)</f>
        <v>0</v>
      </c>
      <c r="F36" s="349">
        <f>+E36*(1+'Pg. 18 Annual Cash Flow'!$F$29)</f>
        <v>0</v>
      </c>
      <c r="G36" s="349">
        <f>+F36*(1+'Pg. 18 Annual Cash Flow'!$F$29)</f>
        <v>0</v>
      </c>
      <c r="H36" s="349">
        <f>+G36*(1+'Pg. 18 Annual Cash Flow'!$F$29)</f>
        <v>0</v>
      </c>
      <c r="I36" s="349">
        <f>+H36*(1+'Pg. 18 Annual Cash Flow'!$F$29)</f>
        <v>0</v>
      </c>
      <c r="J36" s="174"/>
    </row>
    <row r="37" spans="1:10" ht="13.15" customHeight="1">
      <c r="A37" s="906" t="s">
        <v>884</v>
      </c>
      <c r="B37" s="906"/>
      <c r="C37" s="349">
        <f>J13*(1+'Pg. 18 Annual Cash Flow'!F30)</f>
        <v>0</v>
      </c>
      <c r="D37" s="349">
        <f>+C37*(1+'Pg. 18 Annual Cash Flow'!F30)</f>
        <v>0</v>
      </c>
      <c r="E37" s="349">
        <f>+D37*(1+'Pg. 18 Annual Cash Flow'!F30)</f>
        <v>0</v>
      </c>
      <c r="F37" s="349">
        <f>+E37*(1+'Pg. 18 Annual Cash Flow'!F30)</f>
        <v>0</v>
      </c>
      <c r="G37" s="349">
        <f>+F37*(1+'Pg. 18 Annual Cash Flow'!F30)</f>
        <v>0</v>
      </c>
      <c r="H37" s="349">
        <f>+G37*(1+'Pg. 18 Annual Cash Flow'!F30)</f>
        <v>0</v>
      </c>
      <c r="I37" s="349">
        <f>+H37*(1+'Pg. 18 Annual Cash Flow'!F30)</f>
        <v>0</v>
      </c>
      <c r="J37" s="338"/>
    </row>
    <row r="38" spans="1:10" ht="9.4" customHeight="1">
      <c r="A38" s="175"/>
      <c r="B38" s="175"/>
      <c r="C38" s="351"/>
      <c r="D38" s="351"/>
      <c r="E38" s="351"/>
      <c r="F38" s="351"/>
      <c r="G38" s="351"/>
      <c r="H38" s="351"/>
      <c r="I38" s="351"/>
      <c r="J38" s="174"/>
    </row>
    <row r="39" spans="1:10" ht="26.25" customHeight="1">
      <c r="A39" s="902" t="s">
        <v>44</v>
      </c>
      <c r="B39" s="904"/>
      <c r="C39" s="349">
        <f>+C32+C34-C36</f>
        <v>0</v>
      </c>
      <c r="D39" s="349">
        <f t="shared" ref="D39:I39" si="7">+D32+D34-D36</f>
        <v>0</v>
      </c>
      <c r="E39" s="349">
        <f t="shared" si="7"/>
        <v>0</v>
      </c>
      <c r="F39" s="349">
        <f t="shared" si="7"/>
        <v>0</v>
      </c>
      <c r="G39" s="349">
        <f t="shared" si="7"/>
        <v>0</v>
      </c>
      <c r="H39" s="349">
        <f t="shared" si="7"/>
        <v>0</v>
      </c>
      <c r="I39" s="349">
        <f t="shared" si="7"/>
        <v>0</v>
      </c>
      <c r="J39" s="174"/>
    </row>
    <row r="40" spans="1:10">
      <c r="A40" s="909" t="s">
        <v>877</v>
      </c>
      <c r="B40" s="910"/>
      <c r="C40" s="349">
        <f>J16</f>
        <v>0</v>
      </c>
      <c r="D40" s="349">
        <f t="shared" ref="D40:I40" si="8">C40</f>
        <v>0</v>
      </c>
      <c r="E40" s="349">
        <f t="shared" si="8"/>
        <v>0</v>
      </c>
      <c r="F40" s="349">
        <f t="shared" si="8"/>
        <v>0</v>
      </c>
      <c r="G40" s="349">
        <f t="shared" si="8"/>
        <v>0</v>
      </c>
      <c r="H40" s="349">
        <f t="shared" si="8"/>
        <v>0</v>
      </c>
      <c r="I40" s="349">
        <f t="shared" si="8"/>
        <v>0</v>
      </c>
      <c r="J40" s="176"/>
    </row>
    <row r="41" spans="1:10" ht="12.75" customHeight="1">
      <c r="A41" s="902" t="s">
        <v>878</v>
      </c>
      <c r="B41" s="904"/>
      <c r="C41" s="352"/>
      <c r="D41" s="352"/>
      <c r="E41" s="352"/>
      <c r="F41" s="352"/>
      <c r="G41" s="352"/>
      <c r="H41" s="352"/>
      <c r="I41" s="352"/>
      <c r="J41" s="177"/>
    </row>
    <row r="42" spans="1:10" ht="13.5" thickBot="1">
      <c r="A42" s="906" t="s">
        <v>719</v>
      </c>
      <c r="B42" s="904"/>
      <c r="C42" s="350">
        <f>C39-C40-C41</f>
        <v>0</v>
      </c>
      <c r="D42" s="350">
        <f t="shared" ref="D42:I42" si="9">D39-D40-D41</f>
        <v>0</v>
      </c>
      <c r="E42" s="350">
        <f t="shared" si="9"/>
        <v>0</v>
      </c>
      <c r="F42" s="350">
        <f t="shared" si="9"/>
        <v>0</v>
      </c>
      <c r="G42" s="350">
        <f t="shared" si="9"/>
        <v>0</v>
      </c>
      <c r="H42" s="350">
        <f t="shared" si="9"/>
        <v>0</v>
      </c>
      <c r="I42" s="350">
        <f t="shared" si="9"/>
        <v>0</v>
      </c>
      <c r="J42" s="177"/>
    </row>
    <row r="43" spans="1:10" ht="14.45" customHeight="1" thickTop="1">
      <c r="A43" s="905" t="s">
        <v>695</v>
      </c>
      <c r="B43" s="905"/>
      <c r="C43" s="349">
        <f>J19+C42</f>
        <v>0</v>
      </c>
      <c r="D43" s="349">
        <f t="shared" ref="D43:I43" si="10">D42+C43</f>
        <v>0</v>
      </c>
      <c r="E43" s="349">
        <f t="shared" si="10"/>
        <v>0</v>
      </c>
      <c r="F43" s="349">
        <f t="shared" si="10"/>
        <v>0</v>
      </c>
      <c r="G43" s="349">
        <f t="shared" si="10"/>
        <v>0</v>
      </c>
      <c r="H43" s="349">
        <f t="shared" si="10"/>
        <v>0</v>
      </c>
      <c r="I43" s="349">
        <f t="shared" si="10"/>
        <v>0</v>
      </c>
      <c r="J43" s="176"/>
    </row>
    <row r="44" spans="1:10" ht="8.4499999999999993" customHeight="1">
      <c r="A44" s="178"/>
      <c r="B44" s="178"/>
      <c r="C44" s="266"/>
      <c r="D44" s="266"/>
      <c r="E44" s="266"/>
      <c r="F44" s="266"/>
      <c r="G44" s="266"/>
      <c r="H44" s="266"/>
      <c r="I44" s="266"/>
      <c r="J44" s="173"/>
    </row>
    <row r="45" spans="1:10">
      <c r="A45" s="906" t="s">
        <v>508</v>
      </c>
      <c r="B45" s="906"/>
      <c r="C45" s="507" t="e">
        <f>C39/(C40+C41+(50%*C42))</f>
        <v>#DIV/0!</v>
      </c>
      <c r="D45" s="507" t="e">
        <f t="shared" ref="D45:I45" si="11">D39/(D40+D41+(50%*D42))</f>
        <v>#DIV/0!</v>
      </c>
      <c r="E45" s="507" t="e">
        <f t="shared" si="11"/>
        <v>#DIV/0!</v>
      </c>
      <c r="F45" s="507" t="e">
        <f t="shared" si="11"/>
        <v>#DIV/0!</v>
      </c>
      <c r="G45" s="507" t="e">
        <f t="shared" si="11"/>
        <v>#DIV/0!</v>
      </c>
      <c r="H45" s="507" t="e">
        <f t="shared" si="11"/>
        <v>#DIV/0!</v>
      </c>
      <c r="I45" s="507" t="e">
        <f t="shared" si="11"/>
        <v>#DIV/0!</v>
      </c>
      <c r="J45" s="174"/>
    </row>
    <row r="46" spans="1:10" ht="12.75" customHeight="1">
      <c r="A46" s="241" t="s">
        <v>885</v>
      </c>
      <c r="B46" s="242"/>
      <c r="C46" s="559" t="e">
        <f>AVERAGE(C21,D21,E21,F21,G21,H21,I21,J21,C45)</f>
        <v>#DIV/0!</v>
      </c>
      <c r="D46" s="559" t="e">
        <f>AVERAGE(C21,D21,E21,F21,G21,H21,I21,J21,C45,D45)</f>
        <v>#DIV/0!</v>
      </c>
      <c r="E46" s="559" t="e">
        <f>AVERAGE(C21,D21,E21,F21,G21,H21,I21,J21,C45,D45,E45)</f>
        <v>#DIV/0!</v>
      </c>
      <c r="F46" s="559" t="e">
        <f>AVERAGE(C21,D21,E21,F21,G21,H21,I21,J21,C45,D45,E45,F45)</f>
        <v>#DIV/0!</v>
      </c>
      <c r="G46" s="559" t="e">
        <f>AVERAGE(C21,D21,E21,F21,G21,H21,I21,J21,C45,D45,E45,F45,G45)</f>
        <v>#DIV/0!</v>
      </c>
      <c r="H46" s="559" t="e">
        <f>AVERAGE(C21,D21,E21,F21,G21,H21,I21,J21,C45,D45,E45,F45,G45,H45)</f>
        <v>#DIV/0!</v>
      </c>
      <c r="I46" s="559" t="e">
        <f>AVERAGE(C21,D21,E21,F21,G21,H21,I21,J21,C45,D45,E45,F45,G45,H45,I45)</f>
        <v>#DIV/0!</v>
      </c>
      <c r="J46" s="174"/>
    </row>
  </sheetData>
  <sheetProtection algorithmName="SHA-512" hashValue="/VY/osdD4zWULhIs087hpg8a+ytCkETLJzo6MMw8xQpv+efvlE4G43NZRtd9d7/sER6BWwtVDkylIkt5dJZGdg==" saltValue="eK7ofsSRnFD3QsOxaf0lvg==" spinCount="100000" sheet="1" selectLockedCells="1"/>
  <mergeCells count="35">
    <mergeCell ref="A41:B41"/>
    <mergeCell ref="A40:B40"/>
    <mergeCell ref="A39:B39"/>
    <mergeCell ref="A4:B4"/>
    <mergeCell ref="A5:B5"/>
    <mergeCell ref="A10:B10"/>
    <mergeCell ref="A13:B13"/>
    <mergeCell ref="A45:B45"/>
    <mergeCell ref="A43:B43"/>
    <mergeCell ref="A32:B32"/>
    <mergeCell ref="A16:B16"/>
    <mergeCell ref="A19:B19"/>
    <mergeCell ref="A21:B21"/>
    <mergeCell ref="A17:B17"/>
    <mergeCell ref="A18:B18"/>
    <mergeCell ref="A20:B20"/>
    <mergeCell ref="A31:B31"/>
    <mergeCell ref="A36:B36"/>
    <mergeCell ref="A42:B42"/>
    <mergeCell ref="A34:B34"/>
    <mergeCell ref="A29:B29"/>
    <mergeCell ref="A30:B30"/>
    <mergeCell ref="A37:B37"/>
    <mergeCell ref="C2:J2"/>
    <mergeCell ref="C27:I27"/>
    <mergeCell ref="A28:B28"/>
    <mergeCell ref="A11:B11"/>
    <mergeCell ref="A12:B12"/>
    <mergeCell ref="A14:B14"/>
    <mergeCell ref="A15:B15"/>
    <mergeCell ref="A6:B6"/>
    <mergeCell ref="A7:B7"/>
    <mergeCell ref="A8:B8"/>
    <mergeCell ref="A9:B9"/>
    <mergeCell ref="C3:J3"/>
  </mergeCells>
  <printOptions horizontalCentered="1"/>
  <pageMargins left="0.25" right="0.25" top="0.25" bottom="0.5" header="0.3" footer="0.3"/>
  <pageSetup scale="94" firstPageNumber="25" fitToHeight="0" orientation="portrait" r:id="rId1"/>
  <headerFooter>
    <oddHeader xml:space="preserve">&amp;R
</oddHeader>
    <oddFooter>&amp;L&amp;"Arial Narrow,Regular"HOME - HTF&amp;C&amp;"Arial Narrow,Regular"Page 19 of 30&amp;R&amp;"Arial Narrow,Regular"2023</oddFooter>
  </headerFooter>
  <ignoredErrors>
    <ignoredError sqref="C22:J22 C46:I46" evalError="1"/>
    <ignoredError sqref="A1" numberStoredAsText="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7">
    <pageSetUpPr fitToPage="1"/>
  </sheetPr>
  <dimension ref="A1:DF46"/>
  <sheetViews>
    <sheetView showGridLines="0" zoomScaleNormal="100" workbookViewId="0"/>
  </sheetViews>
  <sheetFormatPr defaultColWidth="9" defaultRowHeight="12.75"/>
  <cols>
    <col min="1" max="1" width="3.42578125" style="513" customWidth="1"/>
    <col min="2" max="2" width="28.5703125" style="473" customWidth="1"/>
    <col min="3" max="3" width="11" style="513" customWidth="1"/>
    <col min="4" max="9" width="12.5703125" style="513" bestFit="1" customWidth="1"/>
    <col min="10" max="10" width="9.7109375" style="513" customWidth="1"/>
    <col min="11" max="11" width="3.7109375" style="513" customWidth="1"/>
    <col min="12" max="12" width="10" style="513" bestFit="1" customWidth="1"/>
    <col min="13" max="14" width="9.5703125" style="513" customWidth="1"/>
    <col min="15" max="15" width="11" style="513" bestFit="1" customWidth="1"/>
    <col min="16" max="21" width="9.5703125" style="513" customWidth="1"/>
    <col min="22" max="44" width="11" style="513" customWidth="1"/>
    <col min="45" max="45" width="11.28515625" style="513" customWidth="1"/>
    <col min="46" max="46" width="10.28515625" style="513" customWidth="1"/>
    <col min="47" max="16384" width="9" style="513"/>
  </cols>
  <sheetData>
    <row r="1" spans="1:110" s="510" customFormat="1" ht="13.15" customHeight="1">
      <c r="A1" s="508" t="s">
        <v>420</v>
      </c>
      <c r="B1" s="656" t="s">
        <v>871</v>
      </c>
      <c r="C1" s="656"/>
      <c r="D1" s="656"/>
      <c r="E1" s="656"/>
      <c r="F1" s="509"/>
      <c r="G1" s="509"/>
      <c r="H1" s="509"/>
      <c r="I1" s="509"/>
      <c r="J1" s="509"/>
      <c r="K1" s="509"/>
      <c r="L1" s="509"/>
      <c r="M1" s="509"/>
      <c r="N1" s="509"/>
      <c r="O1" s="509"/>
      <c r="P1" s="509"/>
    </row>
    <row r="2" spans="1:110" s="510" customFormat="1" ht="13.15" customHeight="1">
      <c r="A2" s="508"/>
      <c r="B2" s="554"/>
      <c r="C2" s="765" t="s">
        <v>739</v>
      </c>
      <c r="D2" s="766"/>
      <c r="E2" s="766"/>
      <c r="F2" s="766"/>
      <c r="G2" s="766"/>
      <c r="H2" s="766"/>
      <c r="I2" s="766"/>
      <c r="J2" s="934"/>
      <c r="K2" s="509"/>
      <c r="L2" s="509"/>
      <c r="M2" s="509"/>
      <c r="N2" s="509"/>
      <c r="O2" s="509"/>
      <c r="P2" s="509"/>
    </row>
    <row r="3" spans="1:110" ht="15" customHeight="1">
      <c r="A3" s="257"/>
      <c r="B3" s="17"/>
      <c r="C3" s="935" t="s">
        <v>4</v>
      </c>
      <c r="D3" s="935"/>
      <c r="E3" s="935"/>
      <c r="F3" s="935"/>
      <c r="G3" s="935"/>
      <c r="H3" s="935"/>
      <c r="I3" s="935"/>
      <c r="J3" s="935"/>
      <c r="K3" s="511"/>
      <c r="L3" s="511"/>
      <c r="M3" s="511"/>
      <c r="N3" s="511"/>
      <c r="O3" s="511"/>
      <c r="P3" s="511"/>
      <c r="Q3" s="512"/>
    </row>
    <row r="4" spans="1:110">
      <c r="A4" s="929" t="s">
        <v>52</v>
      </c>
      <c r="B4" s="929"/>
      <c r="C4" s="514" t="s">
        <v>278</v>
      </c>
      <c r="D4" s="514" t="s">
        <v>279</v>
      </c>
      <c r="E4" s="514" t="s">
        <v>280</v>
      </c>
      <c r="F4" s="514" t="s">
        <v>281</v>
      </c>
      <c r="G4" s="514" t="s">
        <v>282</v>
      </c>
      <c r="H4" s="514" t="s">
        <v>283</v>
      </c>
      <c r="I4" s="514" t="s">
        <v>284</v>
      </c>
      <c r="J4" s="514" t="s">
        <v>285</v>
      </c>
      <c r="K4" s="927"/>
      <c r="L4" s="515"/>
      <c r="M4" s="515"/>
      <c r="N4" s="515"/>
      <c r="O4" s="515"/>
      <c r="P4" s="515"/>
      <c r="Q4" s="516"/>
    </row>
    <row r="5" spans="1:110" s="520" customFormat="1">
      <c r="A5" s="930" t="s">
        <v>718</v>
      </c>
      <c r="B5" s="930"/>
      <c r="C5" s="517">
        <f>+'Pg. 19 30-Yr. Annual Cash Flow '!I29*(1+'Pg. 18 Annual Cash Flow'!$F$25)</f>
        <v>0</v>
      </c>
      <c r="D5" s="517">
        <f>+C5*(1+'Pg. 18 Annual Cash Flow'!$F$25)</f>
        <v>0</v>
      </c>
      <c r="E5" s="517">
        <f>+D5*(1+'Pg. 18 Annual Cash Flow'!$F$25)</f>
        <v>0</v>
      </c>
      <c r="F5" s="517">
        <f>+E5*(1+'Pg. 18 Annual Cash Flow'!$F$25)</f>
        <v>0</v>
      </c>
      <c r="G5" s="517">
        <f>+F5*(1+'Pg. 18 Annual Cash Flow'!$F$25)</f>
        <v>0</v>
      </c>
      <c r="H5" s="517">
        <f>+G5*(1+'Pg. 18 Annual Cash Flow'!$F$25)</f>
        <v>0</v>
      </c>
      <c r="I5" s="517">
        <f>+H5*(1+'Pg. 18 Annual Cash Flow'!$F$25)</f>
        <v>0</v>
      </c>
      <c r="J5" s="517">
        <f>+I5*(1+'Pg. 18 Annual Cash Flow'!$F$25)</f>
        <v>0</v>
      </c>
      <c r="K5" s="927"/>
      <c r="L5" s="518"/>
      <c r="M5" s="518"/>
      <c r="N5" s="518"/>
      <c r="O5" s="518"/>
      <c r="P5" s="518"/>
      <c r="Q5" s="519"/>
      <c r="S5" s="513"/>
      <c r="T5" s="513"/>
      <c r="U5" s="513"/>
      <c r="V5" s="513"/>
      <c r="W5" s="513"/>
      <c r="X5" s="513"/>
      <c r="Y5" s="513"/>
      <c r="Z5" s="513"/>
      <c r="AA5" s="513"/>
      <c r="AB5" s="513"/>
      <c r="AC5" s="513"/>
      <c r="AD5" s="513"/>
      <c r="AE5" s="513"/>
      <c r="AF5" s="513"/>
      <c r="AG5" s="513"/>
      <c r="AH5" s="513"/>
      <c r="AI5" s="513"/>
      <c r="AJ5" s="513"/>
      <c r="AK5" s="513"/>
      <c r="AL5" s="513"/>
      <c r="AM5" s="513"/>
      <c r="AN5" s="513"/>
      <c r="AO5" s="513"/>
      <c r="AP5" s="513"/>
      <c r="AQ5" s="513"/>
      <c r="AR5" s="513"/>
      <c r="AS5" s="513"/>
      <c r="AT5" s="513"/>
      <c r="AU5" s="513"/>
      <c r="AV5" s="513"/>
      <c r="AW5" s="513"/>
      <c r="AX5" s="513"/>
      <c r="AY5" s="513"/>
      <c r="AZ5" s="513"/>
      <c r="BA5" s="513"/>
      <c r="BB5" s="513"/>
      <c r="BC5" s="513"/>
      <c r="BD5" s="513"/>
      <c r="BE5" s="513"/>
      <c r="BF5" s="513"/>
      <c r="BG5" s="513"/>
      <c r="BH5" s="513"/>
      <c r="BI5" s="513"/>
      <c r="BJ5" s="513"/>
      <c r="BK5" s="513"/>
      <c r="BL5" s="513"/>
      <c r="BM5" s="513"/>
      <c r="BN5" s="513"/>
      <c r="BO5" s="513"/>
      <c r="BP5" s="513"/>
      <c r="BQ5" s="513"/>
      <c r="BR5" s="513"/>
      <c r="BS5" s="513"/>
      <c r="BT5" s="513"/>
      <c r="BU5" s="513"/>
      <c r="BV5" s="513"/>
      <c r="BW5" s="513"/>
      <c r="BX5" s="513"/>
      <c r="BY5" s="513"/>
      <c r="BZ5" s="513"/>
      <c r="CA5" s="513"/>
      <c r="CB5" s="513"/>
      <c r="CC5" s="513"/>
      <c r="CD5" s="513"/>
      <c r="CE5" s="513"/>
      <c r="CF5" s="513"/>
      <c r="CG5" s="513"/>
      <c r="CH5" s="513"/>
      <c r="CI5" s="513"/>
      <c r="CJ5" s="513"/>
      <c r="CK5" s="513"/>
      <c r="CL5" s="513"/>
      <c r="CM5" s="513"/>
      <c r="CN5" s="513"/>
      <c r="CO5" s="513"/>
      <c r="CP5" s="513"/>
      <c r="CQ5" s="513"/>
      <c r="CR5" s="513"/>
      <c r="CS5" s="513"/>
      <c r="CT5" s="513"/>
      <c r="CU5" s="513"/>
      <c r="CV5" s="513"/>
    </row>
    <row r="6" spans="1:110" s="521" customFormat="1">
      <c r="A6" s="930" t="s">
        <v>467</v>
      </c>
      <c r="B6" s="930"/>
      <c r="C6" s="517">
        <f>+'Pg. 19 30-Yr. Annual Cash Flow '!I30*(1+'Pg. 18 Annual Cash Flow'!$F$26)</f>
        <v>0</v>
      </c>
      <c r="D6" s="517">
        <f>+C6*(1+'Pg. 18 Annual Cash Flow'!$F$26)</f>
        <v>0</v>
      </c>
      <c r="E6" s="517">
        <f>+D6*(1+'Pg. 18 Annual Cash Flow'!$F$26)</f>
        <v>0</v>
      </c>
      <c r="F6" s="517">
        <f>+E6*(1+'Pg. 18 Annual Cash Flow'!$F$26)</f>
        <v>0</v>
      </c>
      <c r="G6" s="517">
        <f>+F6*(1+'Pg. 18 Annual Cash Flow'!$F$26)</f>
        <v>0</v>
      </c>
      <c r="H6" s="517">
        <f>+G6*(1+'Pg. 18 Annual Cash Flow'!$F$26)</f>
        <v>0</v>
      </c>
      <c r="I6" s="517">
        <f>+H6*(1+'Pg. 18 Annual Cash Flow'!$F$26)</f>
        <v>0</v>
      </c>
      <c r="J6" s="517">
        <f>+I6*(1+'Pg. 18 Annual Cash Flow'!$F$26)</f>
        <v>0</v>
      </c>
      <c r="K6" s="927"/>
      <c r="L6" s="518"/>
      <c r="M6" s="518"/>
      <c r="N6" s="518"/>
      <c r="O6" s="518"/>
      <c r="P6" s="518"/>
      <c r="Q6" s="519"/>
      <c r="S6" s="513"/>
      <c r="T6" s="513"/>
      <c r="U6" s="513"/>
      <c r="V6" s="513"/>
      <c r="W6" s="513"/>
      <c r="X6" s="513"/>
      <c r="Y6" s="513"/>
      <c r="Z6" s="513"/>
      <c r="AA6" s="513"/>
      <c r="AB6" s="513"/>
      <c r="AC6" s="513"/>
      <c r="AD6" s="513"/>
      <c r="AE6" s="513"/>
      <c r="AF6" s="513"/>
      <c r="AG6" s="513"/>
      <c r="AH6" s="513"/>
      <c r="AI6" s="513"/>
      <c r="AJ6" s="513"/>
      <c r="AK6" s="513"/>
      <c r="AL6" s="513"/>
      <c r="AM6" s="513"/>
      <c r="AN6" s="513"/>
      <c r="AO6" s="513"/>
      <c r="AP6" s="513"/>
      <c r="AQ6" s="513"/>
      <c r="AR6" s="513"/>
      <c r="AS6" s="513"/>
      <c r="AT6" s="513"/>
      <c r="AU6" s="513"/>
      <c r="AV6" s="513"/>
      <c r="AW6" s="513"/>
      <c r="AX6" s="513"/>
      <c r="AY6" s="513"/>
      <c r="AZ6" s="513"/>
      <c r="BA6" s="513"/>
      <c r="BB6" s="513"/>
      <c r="BC6" s="513"/>
      <c r="BD6" s="513"/>
      <c r="BE6" s="513"/>
      <c r="BF6" s="513"/>
      <c r="BG6" s="513"/>
      <c r="BH6" s="513"/>
      <c r="BI6" s="513"/>
      <c r="BJ6" s="513"/>
      <c r="BK6" s="513"/>
      <c r="BL6" s="513"/>
      <c r="BM6" s="513"/>
      <c r="BN6" s="513"/>
      <c r="BO6" s="513"/>
      <c r="BP6" s="513"/>
      <c r="BQ6" s="513"/>
      <c r="BR6" s="513"/>
      <c r="BS6" s="513"/>
      <c r="BT6" s="513"/>
      <c r="BU6" s="513"/>
      <c r="BV6" s="513"/>
      <c r="BW6" s="513"/>
      <c r="BX6" s="513"/>
      <c r="BY6" s="513"/>
      <c r="BZ6" s="513"/>
      <c r="CA6" s="513"/>
      <c r="CB6" s="513"/>
      <c r="CC6" s="513"/>
      <c r="CD6" s="513"/>
      <c r="CE6" s="513"/>
      <c r="CF6" s="513"/>
      <c r="CG6" s="513"/>
      <c r="CH6" s="513"/>
      <c r="CI6" s="513"/>
      <c r="CJ6" s="513"/>
      <c r="CK6" s="513"/>
      <c r="CL6" s="513"/>
      <c r="CM6" s="513"/>
      <c r="CN6" s="513"/>
      <c r="CO6" s="513"/>
      <c r="CP6" s="513"/>
      <c r="CQ6" s="513"/>
      <c r="CR6" s="513"/>
      <c r="CS6" s="513"/>
      <c r="CT6" s="513"/>
      <c r="CU6" s="513"/>
      <c r="CV6" s="513"/>
    </row>
    <row r="7" spans="1:110" s="521" customFormat="1">
      <c r="A7" s="917" t="s">
        <v>20</v>
      </c>
      <c r="B7" s="917"/>
      <c r="C7" s="517">
        <f>+'Pg. 19 30-Yr. Annual Cash Flow '!I31*(1+'Pg. 18 Annual Cash Flow'!$F$27)</f>
        <v>0</v>
      </c>
      <c r="D7" s="517">
        <f>+C7*(1+'Pg. 18 Annual Cash Flow'!$F$27)</f>
        <v>0</v>
      </c>
      <c r="E7" s="517">
        <f>+D7*(1+'Pg. 18 Annual Cash Flow'!$F$27)</f>
        <v>0</v>
      </c>
      <c r="F7" s="517">
        <f>+E7*(1+'Pg. 18 Annual Cash Flow'!$F$27)</f>
        <v>0</v>
      </c>
      <c r="G7" s="517">
        <f>+F7*(1+'Pg. 18 Annual Cash Flow'!$F$27)</f>
        <v>0</v>
      </c>
      <c r="H7" s="517">
        <f>+G7*(1+'Pg. 18 Annual Cash Flow'!$F$27)</f>
        <v>0</v>
      </c>
      <c r="I7" s="517">
        <f>+H7*(1+'Pg. 18 Annual Cash Flow'!$F$27)</f>
        <v>0</v>
      </c>
      <c r="J7" s="517">
        <f>+I7*(1+'Pg. 18 Annual Cash Flow'!$F$27)</f>
        <v>0</v>
      </c>
      <c r="K7" s="928"/>
      <c r="L7" s="519"/>
      <c r="M7" s="519"/>
      <c r="N7" s="519"/>
      <c r="O7" s="519"/>
      <c r="P7" s="519"/>
      <c r="Q7" s="519"/>
      <c r="S7" s="513"/>
      <c r="T7" s="513"/>
      <c r="U7" s="513"/>
      <c r="V7" s="513"/>
      <c r="W7" s="513"/>
      <c r="X7" s="513"/>
      <c r="Y7" s="513"/>
      <c r="Z7" s="513"/>
      <c r="AA7" s="513"/>
      <c r="AB7" s="513"/>
      <c r="AC7" s="513"/>
      <c r="AD7" s="513"/>
      <c r="AE7" s="513"/>
      <c r="AF7" s="513"/>
      <c r="AG7" s="513"/>
      <c r="AH7" s="513"/>
      <c r="AI7" s="513"/>
      <c r="AJ7" s="513"/>
      <c r="AK7" s="513"/>
      <c r="AL7" s="513"/>
      <c r="AM7" s="513"/>
      <c r="AN7" s="513"/>
      <c r="AO7" s="513"/>
      <c r="AP7" s="513"/>
      <c r="AQ7" s="513"/>
      <c r="AR7" s="513"/>
      <c r="AS7" s="513"/>
      <c r="AT7" s="513"/>
      <c r="AU7" s="513"/>
      <c r="AV7" s="513"/>
      <c r="AW7" s="513"/>
      <c r="AX7" s="513"/>
      <c r="AY7" s="513"/>
      <c r="AZ7" s="513"/>
      <c r="BA7" s="513"/>
      <c r="BB7" s="513"/>
      <c r="BC7" s="513"/>
      <c r="BD7" s="513"/>
      <c r="BE7" s="513"/>
      <c r="BF7" s="513"/>
      <c r="BG7" s="513"/>
      <c r="BH7" s="513"/>
      <c r="BI7" s="513"/>
      <c r="BJ7" s="513"/>
      <c r="BK7" s="513"/>
      <c r="BL7" s="513"/>
      <c r="BM7" s="513"/>
      <c r="BN7" s="513"/>
      <c r="BO7" s="513"/>
      <c r="BP7" s="513"/>
      <c r="BQ7" s="513"/>
      <c r="BR7" s="513"/>
      <c r="BS7" s="513"/>
      <c r="BT7" s="513"/>
      <c r="BU7" s="513"/>
      <c r="BV7" s="513"/>
      <c r="BW7" s="513"/>
      <c r="BX7" s="513"/>
      <c r="BY7" s="513"/>
      <c r="BZ7" s="513"/>
      <c r="CA7" s="513"/>
      <c r="CB7" s="513"/>
      <c r="CC7" s="513"/>
      <c r="CD7" s="513"/>
      <c r="CE7" s="513"/>
      <c r="CF7" s="513"/>
      <c r="CG7" s="513"/>
      <c r="CH7" s="513"/>
      <c r="CI7" s="513"/>
      <c r="CJ7" s="513"/>
      <c r="CK7" s="513"/>
      <c r="CL7" s="513"/>
      <c r="CM7" s="513"/>
      <c r="CN7" s="513"/>
      <c r="CO7" s="513"/>
      <c r="CP7" s="513"/>
      <c r="CQ7" s="513"/>
      <c r="CR7" s="513"/>
      <c r="CS7" s="513"/>
      <c r="CT7" s="513"/>
      <c r="CU7" s="513"/>
      <c r="CV7" s="513"/>
    </row>
    <row r="8" spans="1:110" ht="13.5" thickBot="1">
      <c r="A8" s="920" t="s">
        <v>468</v>
      </c>
      <c r="B8" s="920"/>
      <c r="C8" s="522">
        <f t="shared" ref="C8:J8" si="0">SUM(C5:C7)</f>
        <v>0</v>
      </c>
      <c r="D8" s="522">
        <f t="shared" si="0"/>
        <v>0</v>
      </c>
      <c r="E8" s="522">
        <f t="shared" si="0"/>
        <v>0</v>
      </c>
      <c r="F8" s="522">
        <f t="shared" si="0"/>
        <v>0</v>
      </c>
      <c r="G8" s="522">
        <f t="shared" si="0"/>
        <v>0</v>
      </c>
      <c r="H8" s="522">
        <f t="shared" si="0"/>
        <v>0</v>
      </c>
      <c r="I8" s="522">
        <f t="shared" si="0"/>
        <v>0</v>
      </c>
      <c r="J8" s="522">
        <f t="shared" si="0"/>
        <v>0</v>
      </c>
      <c r="K8" s="928"/>
      <c r="L8" s="519"/>
      <c r="M8" s="519"/>
      <c r="N8" s="519"/>
      <c r="O8" s="519"/>
      <c r="P8" s="519"/>
      <c r="Q8" s="519"/>
    </row>
    <row r="9" spans="1:110" ht="9.4" customHeight="1" thickTop="1">
      <c r="A9" s="551"/>
      <c r="B9" s="551"/>
      <c r="C9" s="523"/>
      <c r="D9" s="523"/>
      <c r="E9" s="523"/>
      <c r="F9" s="523"/>
      <c r="G9" s="523"/>
      <c r="H9" s="523"/>
      <c r="I9" s="523"/>
      <c r="J9" s="523"/>
      <c r="K9" s="928"/>
      <c r="L9" s="524"/>
      <c r="M9" s="524"/>
      <c r="N9" s="524"/>
      <c r="O9" s="524"/>
      <c r="P9" s="524"/>
      <c r="Q9" s="524"/>
    </row>
    <row r="10" spans="1:110" s="521" customFormat="1">
      <c r="A10" s="917" t="s">
        <v>469</v>
      </c>
      <c r="B10" s="917"/>
      <c r="C10" s="517">
        <f>+'Pg. 19 30-Yr. Annual Cash Flow '!I34*(1+'Pg. 18 Annual Cash Flow'!$F$28)</f>
        <v>0</v>
      </c>
      <c r="D10" s="517">
        <f>+C10*(1+'Pg. 18 Annual Cash Flow'!$F$28)</f>
        <v>0</v>
      </c>
      <c r="E10" s="517">
        <f>+D10*(1+'Pg. 18 Annual Cash Flow'!$F$28)</f>
        <v>0</v>
      </c>
      <c r="F10" s="517">
        <f>+E10*(1+'Pg. 18 Annual Cash Flow'!$F$28)</f>
        <v>0</v>
      </c>
      <c r="G10" s="517">
        <f>+F10*(1+'Pg. 18 Annual Cash Flow'!$F$28)</f>
        <v>0</v>
      </c>
      <c r="H10" s="517">
        <f>+G10*(1+'Pg. 18 Annual Cash Flow'!$F$28)</f>
        <v>0</v>
      </c>
      <c r="I10" s="517">
        <f>+H10*(1+'Pg. 18 Annual Cash Flow'!$F$28)</f>
        <v>0</v>
      </c>
      <c r="J10" s="517">
        <f>+I10*(1+'Pg. 18 Annual Cash Flow'!$F$28)</f>
        <v>0</v>
      </c>
      <c r="K10" s="928"/>
      <c r="L10" s="519"/>
      <c r="M10" s="519"/>
      <c r="N10" s="519"/>
      <c r="O10" s="519"/>
      <c r="P10" s="519"/>
      <c r="Q10" s="519"/>
      <c r="S10" s="513"/>
      <c r="T10" s="513"/>
      <c r="U10" s="513"/>
      <c r="V10" s="513"/>
      <c r="W10" s="513"/>
      <c r="X10" s="513"/>
      <c r="Y10" s="513"/>
      <c r="Z10" s="513"/>
      <c r="AA10" s="513"/>
      <c r="AB10" s="513"/>
      <c r="AC10" s="513"/>
      <c r="AD10" s="513"/>
      <c r="AE10" s="513"/>
      <c r="AF10" s="513"/>
      <c r="AG10" s="513"/>
      <c r="AH10" s="513"/>
      <c r="AI10" s="513"/>
      <c r="AJ10" s="513"/>
      <c r="AK10" s="513"/>
      <c r="AL10" s="513"/>
      <c r="AM10" s="513"/>
      <c r="AN10" s="513"/>
      <c r="AO10" s="513"/>
      <c r="AP10" s="513"/>
      <c r="AQ10" s="513"/>
      <c r="AR10" s="513"/>
      <c r="AS10" s="513"/>
      <c r="AT10" s="513"/>
      <c r="AU10" s="513"/>
      <c r="AV10" s="513"/>
      <c r="AW10" s="513"/>
      <c r="AX10" s="513"/>
      <c r="AY10" s="513"/>
      <c r="AZ10" s="513"/>
      <c r="BA10" s="513"/>
      <c r="BB10" s="513"/>
      <c r="BC10" s="513"/>
      <c r="BD10" s="513"/>
      <c r="BE10" s="513"/>
      <c r="BF10" s="513"/>
      <c r="BG10" s="513"/>
      <c r="BH10" s="513"/>
      <c r="BI10" s="513"/>
      <c r="BJ10" s="513"/>
      <c r="BK10" s="513"/>
      <c r="BL10" s="513"/>
      <c r="BM10" s="513"/>
      <c r="BN10" s="513"/>
      <c r="BO10" s="513"/>
      <c r="BP10" s="513"/>
      <c r="BQ10" s="513"/>
      <c r="BR10" s="513"/>
      <c r="BS10" s="513"/>
      <c r="BT10" s="513"/>
      <c r="BU10" s="513"/>
      <c r="BV10" s="513"/>
      <c r="BW10" s="513"/>
      <c r="BX10" s="513"/>
      <c r="BY10" s="513"/>
      <c r="BZ10" s="513"/>
      <c r="CA10" s="513"/>
      <c r="CB10" s="513"/>
      <c r="CC10" s="513"/>
      <c r="CD10" s="513"/>
      <c r="CE10" s="513"/>
      <c r="CF10" s="513"/>
      <c r="CG10" s="513"/>
      <c r="CH10" s="513"/>
      <c r="CI10" s="513"/>
      <c r="CJ10" s="513"/>
      <c r="CK10" s="513"/>
      <c r="CL10" s="513"/>
      <c r="CM10" s="513"/>
      <c r="CN10" s="513"/>
      <c r="CO10" s="513"/>
      <c r="CP10" s="513"/>
      <c r="CQ10" s="513"/>
      <c r="CR10" s="513"/>
      <c r="CS10" s="513"/>
      <c r="CT10" s="513"/>
      <c r="CU10" s="513"/>
      <c r="CV10" s="513"/>
    </row>
    <row r="11" spans="1:110" ht="9.4" customHeight="1">
      <c r="A11" s="552"/>
      <c r="B11" s="552"/>
      <c r="C11" s="525"/>
      <c r="D11" s="525"/>
      <c r="E11" s="525"/>
      <c r="F11" s="525"/>
      <c r="G11" s="525"/>
      <c r="H11" s="525"/>
      <c r="I11" s="525"/>
      <c r="J11" s="525"/>
      <c r="K11" s="928"/>
      <c r="L11" s="524"/>
      <c r="M11" s="524"/>
      <c r="N11" s="524"/>
      <c r="O11" s="524"/>
      <c r="P11" s="524"/>
      <c r="Q11" s="524"/>
    </row>
    <row r="12" spans="1:110" s="526" customFormat="1" ht="27" customHeight="1">
      <c r="A12" s="922" t="s">
        <v>470</v>
      </c>
      <c r="B12" s="922"/>
      <c r="C12" s="517">
        <f>+'Pg. 19 30-Yr. Annual Cash Flow '!I36*(1+'Pg. 18 Annual Cash Flow'!$F$29)</f>
        <v>0</v>
      </c>
      <c r="D12" s="517">
        <f>+C12*(1+'Pg. 18 Annual Cash Flow'!$F$29)</f>
        <v>0</v>
      </c>
      <c r="E12" s="517">
        <f>+D12*(1+'Pg. 18 Annual Cash Flow'!$F$29)</f>
        <v>0</v>
      </c>
      <c r="F12" s="517">
        <f>+E12*(1+'Pg. 18 Annual Cash Flow'!$F$29)</f>
        <v>0</v>
      </c>
      <c r="G12" s="517">
        <f>+F12*(1+'Pg. 18 Annual Cash Flow'!$F$29)</f>
        <v>0</v>
      </c>
      <c r="H12" s="517">
        <f>+G12*(1+'Pg. 18 Annual Cash Flow'!$F$29)</f>
        <v>0</v>
      </c>
      <c r="I12" s="517">
        <f>+H12*(1+'Pg. 18 Annual Cash Flow'!$F$29)</f>
        <v>0</v>
      </c>
      <c r="J12" s="517">
        <f>+I12*(1+'Pg. 18 Annual Cash Flow'!$F$29)</f>
        <v>0</v>
      </c>
      <c r="K12" s="928"/>
      <c r="L12" s="519"/>
      <c r="M12" s="519"/>
      <c r="N12" s="519"/>
      <c r="O12" s="519"/>
      <c r="P12" s="519"/>
      <c r="Q12" s="519"/>
      <c r="R12" s="521"/>
      <c r="CW12" s="521"/>
      <c r="CX12" s="521"/>
      <c r="CY12" s="521"/>
      <c r="CZ12" s="521"/>
      <c r="DA12" s="521"/>
      <c r="DB12" s="521"/>
      <c r="DC12" s="521"/>
      <c r="DD12" s="521"/>
      <c r="DE12" s="521"/>
      <c r="DF12" s="521"/>
    </row>
    <row r="13" spans="1:110" ht="13.15" customHeight="1">
      <c r="A13" s="917" t="s">
        <v>884</v>
      </c>
      <c r="B13" s="917"/>
      <c r="C13" s="517">
        <f>+'Pg. 19 30-Yr. Annual Cash Flow '!I37*(1+'Pg. 18 Annual Cash Flow'!$F$30)</f>
        <v>0</v>
      </c>
      <c r="D13" s="517">
        <f>+C13*(1+'Pg. 18 Annual Cash Flow'!F30)</f>
        <v>0</v>
      </c>
      <c r="E13" s="517">
        <f>+D13*(1+'Pg. 18 Annual Cash Flow'!F30)</f>
        <v>0</v>
      </c>
      <c r="F13" s="517">
        <f>+E13*(1+'Pg. 18 Annual Cash Flow'!F30)</f>
        <v>0</v>
      </c>
      <c r="G13" s="517">
        <f>+F13*(1+'Pg. 18 Annual Cash Flow'!F30)</f>
        <v>0</v>
      </c>
      <c r="H13" s="517">
        <f>+G13*(1+'Pg. 18 Annual Cash Flow'!F30)</f>
        <v>0</v>
      </c>
      <c r="I13" s="517">
        <f>+H13*(1+'Pg. 18 Annual Cash Flow'!F30)</f>
        <v>0</v>
      </c>
      <c r="J13" s="517">
        <f>+I13*(1+'Pg. 18 Annual Cash Flow'!F30)</f>
        <v>0</v>
      </c>
      <c r="K13" s="928"/>
    </row>
    <row r="14" spans="1:110" s="526" customFormat="1" ht="9.4" customHeight="1">
      <c r="A14" s="553"/>
      <c r="B14" s="553"/>
      <c r="C14" s="527"/>
      <c r="D14" s="527"/>
      <c r="E14" s="527"/>
      <c r="F14" s="527"/>
      <c r="G14" s="527"/>
      <c r="H14" s="527"/>
      <c r="I14" s="527"/>
      <c r="J14" s="527"/>
      <c r="K14" s="928"/>
      <c r="L14" s="528"/>
      <c r="M14" s="528"/>
      <c r="N14" s="528"/>
      <c r="O14" s="528"/>
      <c r="P14" s="528"/>
      <c r="Q14" s="528"/>
      <c r="R14" s="521"/>
      <c r="CW14" s="521"/>
      <c r="CX14" s="521"/>
      <c r="CY14" s="521"/>
      <c r="CZ14" s="521"/>
      <c r="DA14" s="521"/>
      <c r="DB14" s="521"/>
      <c r="DC14" s="521"/>
      <c r="DD14" s="521"/>
      <c r="DE14" s="521"/>
      <c r="DF14" s="521"/>
    </row>
    <row r="15" spans="1:110" s="526" customFormat="1" ht="27" customHeight="1">
      <c r="A15" s="922" t="s">
        <v>44</v>
      </c>
      <c r="B15" s="922"/>
      <c r="C15" s="517">
        <f>C8+C10-C12-C13</f>
        <v>0</v>
      </c>
      <c r="D15" s="517">
        <f t="shared" ref="D15:J15" si="1">+D8+D10-D12</f>
        <v>0</v>
      </c>
      <c r="E15" s="517">
        <f t="shared" si="1"/>
        <v>0</v>
      </c>
      <c r="F15" s="517">
        <f t="shared" si="1"/>
        <v>0</v>
      </c>
      <c r="G15" s="517">
        <f t="shared" si="1"/>
        <v>0</v>
      </c>
      <c r="H15" s="517">
        <f t="shared" si="1"/>
        <v>0</v>
      </c>
      <c r="I15" s="517">
        <f t="shared" si="1"/>
        <v>0</v>
      </c>
      <c r="J15" s="517">
        <f t="shared" si="1"/>
        <v>0</v>
      </c>
      <c r="K15" s="928"/>
      <c r="L15" s="519"/>
      <c r="M15" s="519"/>
      <c r="N15" s="519"/>
      <c r="O15" s="519"/>
      <c r="P15" s="519"/>
      <c r="Q15" s="519"/>
      <c r="R15" s="521"/>
      <c r="CW15" s="521"/>
      <c r="CX15" s="521"/>
      <c r="CY15" s="521"/>
      <c r="CZ15" s="521"/>
      <c r="DA15" s="521"/>
      <c r="DB15" s="521"/>
      <c r="DC15" s="521"/>
      <c r="DD15" s="521"/>
      <c r="DE15" s="521"/>
      <c r="DF15" s="521"/>
    </row>
    <row r="16" spans="1:110" s="526" customFormat="1">
      <c r="A16" s="931" t="s">
        <v>877</v>
      </c>
      <c r="B16" s="932"/>
      <c r="C16" s="517">
        <f>'Pg. 19 30-Yr. Annual Cash Flow '!I40</f>
        <v>0</v>
      </c>
      <c r="D16" s="517">
        <f t="shared" ref="D16:J16" si="2">C16</f>
        <v>0</v>
      </c>
      <c r="E16" s="517">
        <f t="shared" si="2"/>
        <v>0</v>
      </c>
      <c r="F16" s="517">
        <f t="shared" si="2"/>
        <v>0</v>
      </c>
      <c r="G16" s="517">
        <f t="shared" si="2"/>
        <v>0</v>
      </c>
      <c r="H16" s="517">
        <f t="shared" si="2"/>
        <v>0</v>
      </c>
      <c r="I16" s="517">
        <f t="shared" si="2"/>
        <v>0</v>
      </c>
      <c r="J16" s="517">
        <f t="shared" si="2"/>
        <v>0</v>
      </c>
      <c r="K16" s="928"/>
      <c r="L16" s="519"/>
      <c r="M16" s="519"/>
      <c r="N16" s="519"/>
      <c r="O16" s="519"/>
      <c r="P16" s="519"/>
      <c r="Q16" s="519"/>
      <c r="R16" s="521"/>
      <c r="CW16" s="521"/>
      <c r="CX16" s="521"/>
      <c r="CY16" s="521"/>
      <c r="CZ16" s="521"/>
      <c r="DA16" s="521"/>
      <c r="DB16" s="521"/>
      <c r="DC16" s="521"/>
      <c r="DD16" s="521"/>
      <c r="DE16" s="521"/>
      <c r="DF16" s="521"/>
    </row>
    <row r="17" spans="1:110" s="531" customFormat="1">
      <c r="A17" s="922" t="s">
        <v>878</v>
      </c>
      <c r="B17" s="922"/>
      <c r="C17" s="529"/>
      <c r="D17" s="529"/>
      <c r="E17" s="529"/>
      <c r="F17" s="529"/>
      <c r="G17" s="529"/>
      <c r="H17" s="529"/>
      <c r="I17" s="529"/>
      <c r="J17" s="529"/>
      <c r="K17" s="928"/>
      <c r="L17" s="519"/>
      <c r="M17" s="519"/>
      <c r="N17" s="519"/>
      <c r="O17" s="519"/>
      <c r="P17" s="519"/>
      <c r="Q17" s="519"/>
      <c r="R17" s="530"/>
      <c r="S17" s="526"/>
      <c r="T17" s="526"/>
      <c r="U17" s="526"/>
      <c r="V17" s="526"/>
      <c r="W17" s="526"/>
      <c r="X17" s="526"/>
      <c r="Y17" s="526"/>
      <c r="Z17" s="526"/>
      <c r="AA17" s="526"/>
      <c r="AB17" s="526"/>
      <c r="AC17" s="526"/>
      <c r="AD17" s="526"/>
      <c r="AE17" s="526"/>
      <c r="AF17" s="526"/>
      <c r="AG17" s="526"/>
      <c r="AH17" s="526"/>
      <c r="AI17" s="526"/>
      <c r="AJ17" s="526"/>
      <c r="AK17" s="526"/>
      <c r="AL17" s="526"/>
      <c r="AM17" s="526"/>
      <c r="AN17" s="526"/>
      <c r="AO17" s="526"/>
      <c r="AP17" s="526"/>
      <c r="AQ17" s="526"/>
      <c r="AR17" s="526"/>
      <c r="AS17" s="526"/>
      <c r="AT17" s="526"/>
      <c r="AU17" s="526"/>
      <c r="AV17" s="526"/>
      <c r="AW17" s="526"/>
      <c r="AX17" s="526"/>
      <c r="AY17" s="526"/>
      <c r="AZ17" s="526"/>
      <c r="BA17" s="526"/>
      <c r="BB17" s="526"/>
      <c r="BC17" s="526"/>
      <c r="BD17" s="526"/>
      <c r="BE17" s="526"/>
      <c r="BF17" s="526"/>
      <c r="BG17" s="526"/>
      <c r="BH17" s="526"/>
      <c r="BI17" s="526"/>
      <c r="BJ17" s="526"/>
      <c r="BK17" s="526"/>
      <c r="BL17" s="526"/>
      <c r="BM17" s="526"/>
      <c r="BN17" s="526"/>
      <c r="BO17" s="526"/>
      <c r="BP17" s="526"/>
      <c r="BQ17" s="526"/>
      <c r="BR17" s="526"/>
      <c r="BS17" s="526"/>
      <c r="BT17" s="526"/>
      <c r="BU17" s="526"/>
      <c r="BV17" s="526"/>
      <c r="BW17" s="526"/>
      <c r="BX17" s="526"/>
      <c r="BY17" s="526"/>
      <c r="BZ17" s="526"/>
      <c r="CA17" s="526"/>
      <c r="CB17" s="526"/>
      <c r="CC17" s="526"/>
      <c r="CD17" s="526"/>
      <c r="CE17" s="526"/>
      <c r="CF17" s="526"/>
      <c r="CG17" s="526"/>
      <c r="CH17" s="526"/>
      <c r="CI17" s="526"/>
      <c r="CJ17" s="526"/>
      <c r="CK17" s="526"/>
      <c r="CL17" s="526"/>
      <c r="CM17" s="526"/>
      <c r="CN17" s="526"/>
      <c r="CO17" s="526"/>
      <c r="CP17" s="526"/>
      <c r="CQ17" s="526"/>
      <c r="CR17" s="526"/>
      <c r="CS17" s="526"/>
      <c r="CT17" s="526"/>
      <c r="CU17" s="526"/>
      <c r="CV17" s="526"/>
      <c r="CW17" s="530"/>
      <c r="CX17" s="530"/>
      <c r="CY17" s="530"/>
      <c r="CZ17" s="530"/>
      <c r="DA17" s="530"/>
      <c r="DB17" s="530"/>
      <c r="DC17" s="530"/>
      <c r="DD17" s="530"/>
      <c r="DE17" s="530"/>
      <c r="DF17" s="530"/>
    </row>
    <row r="18" spans="1:110" s="531" customFormat="1" ht="13.5" thickBot="1">
      <c r="A18" s="917" t="s">
        <v>719</v>
      </c>
      <c r="B18" s="917"/>
      <c r="C18" s="522">
        <f>C15-C16-C17</f>
        <v>0</v>
      </c>
      <c r="D18" s="522">
        <f t="shared" ref="D18:J18" si="3">D15-D16-D17</f>
        <v>0</v>
      </c>
      <c r="E18" s="522">
        <f t="shared" si="3"/>
        <v>0</v>
      </c>
      <c r="F18" s="522">
        <f t="shared" si="3"/>
        <v>0</v>
      </c>
      <c r="G18" s="522">
        <f t="shared" si="3"/>
        <v>0</v>
      </c>
      <c r="H18" s="522">
        <f t="shared" si="3"/>
        <v>0</v>
      </c>
      <c r="I18" s="522">
        <f t="shared" si="3"/>
        <v>0</v>
      </c>
      <c r="J18" s="522">
        <f t="shared" si="3"/>
        <v>0</v>
      </c>
      <c r="K18" s="928"/>
      <c r="L18" s="519"/>
      <c r="M18" s="519"/>
      <c r="N18" s="519"/>
      <c r="O18" s="519"/>
      <c r="P18" s="519"/>
      <c r="Q18" s="519"/>
      <c r="R18" s="530"/>
      <c r="S18" s="526"/>
      <c r="T18" s="526"/>
      <c r="U18" s="526"/>
      <c r="V18" s="526"/>
      <c r="W18" s="526"/>
      <c r="X18" s="526"/>
      <c r="Y18" s="526"/>
      <c r="Z18" s="526"/>
      <c r="AA18" s="526"/>
      <c r="AB18" s="526"/>
      <c r="AC18" s="526"/>
      <c r="AD18" s="526"/>
      <c r="AE18" s="526"/>
      <c r="AF18" s="526"/>
      <c r="AG18" s="526"/>
      <c r="AH18" s="526"/>
      <c r="AI18" s="526"/>
      <c r="AJ18" s="526"/>
      <c r="AK18" s="526"/>
      <c r="AL18" s="526"/>
      <c r="AM18" s="526"/>
      <c r="AN18" s="526"/>
      <c r="AO18" s="526"/>
      <c r="AP18" s="526"/>
      <c r="AQ18" s="526"/>
      <c r="AR18" s="526"/>
      <c r="AS18" s="526"/>
      <c r="AT18" s="526"/>
      <c r="AU18" s="526"/>
      <c r="AV18" s="526"/>
      <c r="AW18" s="526"/>
      <c r="AX18" s="526"/>
      <c r="AY18" s="526"/>
      <c r="AZ18" s="526"/>
      <c r="BA18" s="526"/>
      <c r="BB18" s="526"/>
      <c r="BC18" s="526"/>
      <c r="BD18" s="526"/>
      <c r="BE18" s="526"/>
      <c r="BF18" s="526"/>
      <c r="BG18" s="526"/>
      <c r="BH18" s="526"/>
      <c r="BI18" s="526"/>
      <c r="BJ18" s="526"/>
      <c r="BK18" s="526"/>
      <c r="BL18" s="526"/>
      <c r="BM18" s="526"/>
      <c r="BN18" s="526"/>
      <c r="BO18" s="526"/>
      <c r="BP18" s="526"/>
      <c r="BQ18" s="526"/>
      <c r="BR18" s="526"/>
      <c r="BS18" s="526"/>
      <c r="BT18" s="526"/>
      <c r="BU18" s="526"/>
      <c r="BV18" s="526"/>
      <c r="BW18" s="526"/>
      <c r="BX18" s="526"/>
      <c r="BY18" s="526"/>
      <c r="BZ18" s="526"/>
      <c r="CA18" s="526"/>
      <c r="CB18" s="526"/>
      <c r="CC18" s="526"/>
      <c r="CD18" s="526"/>
      <c r="CE18" s="526"/>
      <c r="CF18" s="526"/>
      <c r="CG18" s="526"/>
      <c r="CH18" s="526"/>
      <c r="CI18" s="526"/>
      <c r="CJ18" s="526"/>
      <c r="CK18" s="526"/>
      <c r="CL18" s="526"/>
      <c r="CM18" s="526"/>
      <c r="CN18" s="526"/>
      <c r="CO18" s="526"/>
      <c r="CP18" s="526"/>
      <c r="CQ18" s="526"/>
      <c r="CR18" s="526"/>
      <c r="CS18" s="526"/>
      <c r="CT18" s="526"/>
      <c r="CU18" s="526"/>
      <c r="CV18" s="526"/>
      <c r="CW18" s="530"/>
      <c r="CX18" s="530"/>
      <c r="CY18" s="530"/>
      <c r="CZ18" s="530"/>
      <c r="DA18" s="530"/>
      <c r="DB18" s="530"/>
      <c r="DC18" s="530"/>
      <c r="DD18" s="530"/>
      <c r="DE18" s="530"/>
      <c r="DF18" s="530"/>
    </row>
    <row r="19" spans="1:110" s="531" customFormat="1" ht="13.5" thickTop="1">
      <c r="A19" s="925" t="s">
        <v>695</v>
      </c>
      <c r="B19" s="926"/>
      <c r="C19" s="532">
        <f>'Pg. 19 30-Yr. Annual Cash Flow '!I43+C18</f>
        <v>0</v>
      </c>
      <c r="D19" s="532">
        <f t="shared" ref="D19:J19" si="4">D18+C19</f>
        <v>0</v>
      </c>
      <c r="E19" s="532">
        <f t="shared" si="4"/>
        <v>0</v>
      </c>
      <c r="F19" s="532">
        <f t="shared" si="4"/>
        <v>0</v>
      </c>
      <c r="G19" s="532">
        <f t="shared" si="4"/>
        <v>0</v>
      </c>
      <c r="H19" s="532">
        <f t="shared" si="4"/>
        <v>0</v>
      </c>
      <c r="I19" s="532">
        <f t="shared" si="4"/>
        <v>0</v>
      </c>
      <c r="J19" s="532">
        <f t="shared" si="4"/>
        <v>0</v>
      </c>
      <c r="K19" s="928"/>
      <c r="L19" s="519"/>
      <c r="M19" s="519"/>
      <c r="N19" s="513"/>
      <c r="O19" s="513"/>
      <c r="P19" s="513"/>
      <c r="Q19" s="513"/>
      <c r="R19" s="513"/>
      <c r="S19" s="513"/>
      <c r="T19" s="513"/>
      <c r="U19" s="513"/>
      <c r="V19" s="513"/>
      <c r="W19" s="513"/>
      <c r="X19" s="513"/>
      <c r="Y19" s="513"/>
      <c r="Z19" s="526"/>
      <c r="AA19" s="526"/>
      <c r="AB19" s="526"/>
      <c r="AC19" s="526"/>
      <c r="AD19" s="526"/>
      <c r="AE19" s="526"/>
      <c r="AF19" s="526"/>
      <c r="AG19" s="526"/>
      <c r="AH19" s="526"/>
      <c r="AI19" s="526"/>
      <c r="AJ19" s="526"/>
      <c r="AK19" s="526"/>
      <c r="AL19" s="526"/>
      <c r="AM19" s="526"/>
      <c r="AN19" s="526"/>
      <c r="AO19" s="526"/>
      <c r="AP19" s="526"/>
      <c r="AQ19" s="526"/>
      <c r="AR19" s="526"/>
      <c r="AS19" s="526"/>
      <c r="AT19" s="526"/>
      <c r="AU19" s="526"/>
      <c r="AV19" s="526"/>
      <c r="AW19" s="526"/>
      <c r="AX19" s="526"/>
      <c r="AY19" s="526"/>
      <c r="AZ19" s="526"/>
      <c r="BA19" s="526"/>
      <c r="BB19" s="526"/>
      <c r="BC19" s="526"/>
      <c r="BD19" s="526"/>
      <c r="BE19" s="526"/>
      <c r="BF19" s="526"/>
      <c r="BG19" s="526"/>
      <c r="BH19" s="526"/>
      <c r="BI19" s="526"/>
      <c r="BJ19" s="526"/>
      <c r="BK19" s="526"/>
      <c r="BL19" s="526"/>
      <c r="BM19" s="526"/>
      <c r="BN19" s="526"/>
      <c r="BO19" s="526"/>
      <c r="BP19" s="526"/>
      <c r="BQ19" s="526"/>
      <c r="BR19" s="526"/>
      <c r="BS19" s="526"/>
      <c r="BT19" s="526"/>
      <c r="BU19" s="526"/>
      <c r="BV19" s="526"/>
      <c r="BW19" s="526"/>
      <c r="BX19" s="526"/>
      <c r="BY19" s="526"/>
      <c r="BZ19" s="526"/>
      <c r="CA19" s="526"/>
      <c r="CB19" s="526"/>
      <c r="CC19" s="526"/>
      <c r="CD19" s="526"/>
      <c r="CE19" s="526"/>
      <c r="CF19" s="526"/>
      <c r="CG19" s="526"/>
      <c r="CH19" s="526"/>
      <c r="CI19" s="526"/>
      <c r="CJ19" s="526"/>
      <c r="CK19" s="526"/>
      <c r="CL19" s="526"/>
      <c r="CM19" s="526"/>
      <c r="CN19" s="526"/>
      <c r="CO19" s="526"/>
      <c r="CP19" s="526"/>
      <c r="CQ19" s="526"/>
      <c r="CR19" s="526"/>
      <c r="CS19" s="526"/>
      <c r="CT19" s="526"/>
      <c r="CU19" s="526"/>
      <c r="CV19" s="526"/>
      <c r="CW19" s="530"/>
      <c r="CX19" s="530"/>
      <c r="CY19" s="530"/>
      <c r="CZ19" s="530"/>
      <c r="DA19" s="530"/>
      <c r="DB19" s="530"/>
      <c r="DC19" s="530"/>
      <c r="DD19" s="530"/>
      <c r="DE19" s="530"/>
      <c r="DF19" s="530"/>
    </row>
    <row r="20" spans="1:110" ht="10.15" customHeight="1" thickBot="1">
      <c r="A20" s="936"/>
      <c r="B20" s="936"/>
      <c r="C20" s="533"/>
      <c r="D20" s="533"/>
      <c r="E20" s="533"/>
      <c r="F20" s="533"/>
      <c r="G20" s="533"/>
      <c r="H20" s="533"/>
      <c r="I20" s="533"/>
      <c r="J20" s="533"/>
      <c r="K20" s="928"/>
      <c r="L20" s="528"/>
      <c r="M20" s="528"/>
      <c r="N20" s="528"/>
      <c r="O20" s="528"/>
      <c r="P20" s="528"/>
      <c r="Q20" s="528"/>
      <c r="R20" s="520"/>
      <c r="CW20" s="520"/>
      <c r="CX20" s="520"/>
      <c r="CY20" s="520"/>
      <c r="CZ20" s="520"/>
      <c r="DA20" s="520"/>
      <c r="DB20" s="520"/>
      <c r="DC20" s="520"/>
      <c r="DD20" s="520"/>
      <c r="DE20" s="520"/>
      <c r="DF20" s="520"/>
    </row>
    <row r="21" spans="1:110" s="526" customFormat="1" ht="15" customHeight="1" thickTop="1">
      <c r="A21" s="917" t="s">
        <v>508</v>
      </c>
      <c r="B21" s="917"/>
      <c r="C21" s="534" t="e">
        <f>C15/(C16+C17+(50%*C18))</f>
        <v>#DIV/0!</v>
      </c>
      <c r="D21" s="534" t="e">
        <f t="shared" ref="D21:J21" si="5">D15/(D16+D17+(50%*D18))</f>
        <v>#DIV/0!</v>
      </c>
      <c r="E21" s="534" t="e">
        <f t="shared" si="5"/>
        <v>#DIV/0!</v>
      </c>
      <c r="F21" s="534" t="e">
        <f t="shared" si="5"/>
        <v>#DIV/0!</v>
      </c>
      <c r="G21" s="534" t="e">
        <f t="shared" si="5"/>
        <v>#DIV/0!</v>
      </c>
      <c r="H21" s="534" t="e">
        <f t="shared" si="5"/>
        <v>#DIV/0!</v>
      </c>
      <c r="I21" s="534" t="e">
        <f t="shared" si="5"/>
        <v>#DIV/0!</v>
      </c>
      <c r="J21" s="534" t="e">
        <f t="shared" si="5"/>
        <v>#DIV/0!</v>
      </c>
      <c r="K21" s="928"/>
      <c r="L21" s="535"/>
      <c r="M21" s="535"/>
      <c r="N21" s="535"/>
      <c r="O21" s="535"/>
      <c r="P21" s="535"/>
      <c r="Q21" s="535"/>
      <c r="R21" s="521"/>
      <c r="CW21" s="521"/>
      <c r="CX21" s="521"/>
      <c r="CY21" s="521"/>
      <c r="CZ21" s="521"/>
      <c r="DA21" s="521"/>
      <c r="DB21" s="521"/>
      <c r="DC21" s="521"/>
      <c r="DD21" s="521"/>
      <c r="DE21" s="521"/>
      <c r="DF21" s="521"/>
    </row>
    <row r="22" spans="1:110">
      <c r="A22" s="915" t="s">
        <v>885</v>
      </c>
      <c r="B22" s="916"/>
      <c r="C22" s="550" t="e">
        <f>AVERAGE('Pg. 19 30-Yr. Annual Cash Flow '!C21,'Pg. 19 30-Yr. Annual Cash Flow '!D21,'Pg. 19 30-Yr. Annual Cash Flow '!E21,'Pg. 19 30-Yr. Annual Cash Flow '!F21,'Pg. 19 30-Yr. Annual Cash Flow '!G21,'Pg. 19 30-Yr. Annual Cash Flow '!H21,'Pg. 19 30-Yr. Annual Cash Flow '!I21,'Pg. 19 30-Yr. Annual Cash Flow '!J21,'Pg. 19 30-Yr. Annual Cash Flow '!C45,'Pg. 19 30-Yr. Annual Cash Flow '!D45,'Pg. 19 30-Yr. Annual Cash Flow '!E45,'Pg. 19 30-Yr. Annual Cash Flow '!F45,'Pg. 19 30-Yr. Annual Cash Flow '!G45,'Pg. 19 30-Yr. Annual Cash Flow '!H45,'Pg. 19 30-Yr. Annual Cash Flow '!I45,'Pg. 20 Annual Cash Flow cont.'!C21)</f>
        <v>#DIV/0!</v>
      </c>
      <c r="D22" s="550" t="e">
        <f>AVERAGE('Pg. 19 30-Yr. Annual Cash Flow '!C21,'Pg. 19 30-Yr. Annual Cash Flow '!D21,'Pg. 19 30-Yr. Annual Cash Flow '!E21,'Pg. 19 30-Yr. Annual Cash Flow '!F21,'Pg. 19 30-Yr. Annual Cash Flow '!G21,'Pg. 19 30-Yr. Annual Cash Flow '!H21,'Pg. 19 30-Yr. Annual Cash Flow '!I21,'Pg. 19 30-Yr. Annual Cash Flow '!J21,'Pg. 19 30-Yr. Annual Cash Flow '!C45,'Pg. 19 30-Yr. Annual Cash Flow '!D45,'Pg. 19 30-Yr. Annual Cash Flow '!E45,'Pg. 19 30-Yr. Annual Cash Flow '!F45,'Pg. 19 30-Yr. Annual Cash Flow '!G45,'Pg. 19 30-Yr. Annual Cash Flow '!H45,'Pg. 19 30-Yr. Annual Cash Flow '!I45,'Pg. 20 Annual Cash Flow cont.'!C21,D21)</f>
        <v>#DIV/0!</v>
      </c>
      <c r="E22" s="550" t="e">
        <f>AVERAGE('Pg. 19 30-Yr. Annual Cash Flow '!C21,'Pg. 19 30-Yr. Annual Cash Flow '!D21,'Pg. 19 30-Yr. Annual Cash Flow '!E21,'Pg. 19 30-Yr. Annual Cash Flow '!F21,'Pg. 19 30-Yr. Annual Cash Flow '!G21,'Pg. 19 30-Yr. Annual Cash Flow '!H21,'Pg. 19 30-Yr. Annual Cash Flow '!I21,'Pg. 19 30-Yr. Annual Cash Flow '!J21,'Pg. 19 30-Yr. Annual Cash Flow '!C45,'Pg. 19 30-Yr. Annual Cash Flow '!D45,'Pg. 19 30-Yr. Annual Cash Flow '!E45,'Pg. 19 30-Yr. Annual Cash Flow '!F45,'Pg. 19 30-Yr. Annual Cash Flow '!G45,'Pg. 19 30-Yr. Annual Cash Flow '!H45,'Pg. 19 30-Yr. Annual Cash Flow '!I45,'Pg. 20 Annual Cash Flow cont.'!C21,D21,E21)</f>
        <v>#DIV/0!</v>
      </c>
      <c r="F22" s="550" t="e">
        <f>AVERAGE('Pg. 19 30-Yr. Annual Cash Flow '!C21,'Pg. 19 30-Yr. Annual Cash Flow '!D21,'Pg. 19 30-Yr. Annual Cash Flow '!E21,'Pg. 19 30-Yr. Annual Cash Flow '!F21,'Pg. 19 30-Yr. Annual Cash Flow '!G21,'Pg. 19 30-Yr. Annual Cash Flow '!H21,'Pg. 19 30-Yr. Annual Cash Flow '!I21,'Pg. 19 30-Yr. Annual Cash Flow '!J21,'Pg. 19 30-Yr. Annual Cash Flow '!C45,'Pg. 19 30-Yr. Annual Cash Flow '!D45,'Pg. 19 30-Yr. Annual Cash Flow '!E45,'Pg. 19 30-Yr. Annual Cash Flow '!F45,'Pg. 19 30-Yr. Annual Cash Flow '!G45,'Pg. 19 30-Yr. Annual Cash Flow '!H45,'Pg. 19 30-Yr. Annual Cash Flow '!I45,'Pg. 20 Annual Cash Flow cont.'!C21,D21,E21,F21)</f>
        <v>#DIV/0!</v>
      </c>
      <c r="G22" s="550" t="e">
        <f>AVERAGE('Pg. 19 30-Yr. Annual Cash Flow '!C21,'Pg. 19 30-Yr. Annual Cash Flow '!D21,'Pg. 19 30-Yr. Annual Cash Flow '!E21,'Pg. 19 30-Yr. Annual Cash Flow '!F21,'Pg. 19 30-Yr. Annual Cash Flow '!G21,'Pg. 19 30-Yr. Annual Cash Flow '!H21,'Pg. 19 30-Yr. Annual Cash Flow '!I21,'Pg. 19 30-Yr. Annual Cash Flow '!J21,'Pg. 19 30-Yr. Annual Cash Flow '!C45,'Pg. 19 30-Yr. Annual Cash Flow '!D45,'Pg. 19 30-Yr. Annual Cash Flow '!E45,'Pg. 19 30-Yr. Annual Cash Flow '!F45,'Pg. 19 30-Yr. Annual Cash Flow '!G45,'Pg. 19 30-Yr. Annual Cash Flow '!H45,'Pg. 19 30-Yr. Annual Cash Flow '!I45,'Pg. 20 Annual Cash Flow cont.'!C21,D21,E21,F21,G21)</f>
        <v>#DIV/0!</v>
      </c>
      <c r="H22" s="550" t="e">
        <f>AVERAGE('Pg. 19 30-Yr. Annual Cash Flow '!C21,'Pg. 19 30-Yr. Annual Cash Flow '!D21,'Pg. 19 30-Yr. Annual Cash Flow '!E21,'Pg. 19 30-Yr. Annual Cash Flow '!F21,'Pg. 19 30-Yr. Annual Cash Flow '!G21,'Pg. 19 30-Yr. Annual Cash Flow '!H21,'Pg. 19 30-Yr. Annual Cash Flow '!I21,'Pg. 19 30-Yr. Annual Cash Flow '!J21,'Pg. 19 30-Yr. Annual Cash Flow '!C45,'Pg. 19 30-Yr. Annual Cash Flow '!D45,'Pg. 19 30-Yr. Annual Cash Flow '!E45,'Pg. 19 30-Yr. Annual Cash Flow '!F45,'Pg. 19 30-Yr. Annual Cash Flow '!G45,'Pg. 19 30-Yr. Annual Cash Flow '!H45,'Pg. 19 30-Yr. Annual Cash Flow '!I45,'Pg. 20 Annual Cash Flow cont.'!C21,D21,E21,F21,G21,H21)</f>
        <v>#DIV/0!</v>
      </c>
      <c r="I22" s="550" t="e">
        <f>AVERAGE('Pg. 19 30-Yr. Annual Cash Flow '!C21,'Pg. 19 30-Yr. Annual Cash Flow '!D21,'Pg. 19 30-Yr. Annual Cash Flow '!E21,'Pg. 19 30-Yr. Annual Cash Flow '!F21,'Pg. 19 30-Yr. Annual Cash Flow '!G21,'Pg. 19 30-Yr. Annual Cash Flow '!H21,'Pg. 19 30-Yr. Annual Cash Flow '!I21,'Pg. 19 30-Yr. Annual Cash Flow '!J21,'Pg. 19 30-Yr. Annual Cash Flow '!C45,'Pg. 19 30-Yr. Annual Cash Flow '!D45,'Pg. 19 30-Yr. Annual Cash Flow '!E45,'Pg. 19 30-Yr. Annual Cash Flow '!F45,'Pg. 19 30-Yr. Annual Cash Flow '!G45,'Pg. 19 30-Yr. Annual Cash Flow '!H45,'Pg. 19 30-Yr. Annual Cash Flow '!I45,'Pg. 20 Annual Cash Flow cont.'!C21,D21,E21,F21,G21,H21,I21)</f>
        <v>#DIV/0!</v>
      </c>
      <c r="J22" s="550" t="e">
        <f>AVERAGE('Pg. 19 30-Yr. Annual Cash Flow '!C21,'Pg. 19 30-Yr. Annual Cash Flow '!D21,'Pg. 19 30-Yr. Annual Cash Flow '!E21,'Pg. 19 30-Yr. Annual Cash Flow '!F21,'Pg. 19 30-Yr. Annual Cash Flow '!G21,'Pg. 19 30-Yr. Annual Cash Flow '!H21,'Pg. 19 30-Yr. Annual Cash Flow '!I21,'Pg. 19 30-Yr. Annual Cash Flow '!J21,'Pg. 19 30-Yr. Annual Cash Flow '!C45,'Pg. 19 30-Yr. Annual Cash Flow '!D45,'Pg. 19 30-Yr. Annual Cash Flow '!E45,'Pg. 19 30-Yr. Annual Cash Flow '!F45,'Pg. 19 30-Yr. Annual Cash Flow '!G45,'Pg. 19 30-Yr. Annual Cash Flow '!H45,'Pg. 19 30-Yr. Annual Cash Flow '!I45,'Pg. 20 Annual Cash Flow cont.'!C21,D21,E21,F21,G21,H21,I21,J21)</f>
        <v>#DIV/0!</v>
      </c>
      <c r="K22" s="928"/>
      <c r="L22" s="519"/>
      <c r="M22" s="519"/>
      <c r="N22" s="519"/>
      <c r="O22" s="519"/>
      <c r="P22" s="519"/>
      <c r="Q22" s="519"/>
      <c r="R22" s="520"/>
      <c r="CW22" s="520"/>
      <c r="CX22" s="520"/>
      <c r="CY22" s="520"/>
      <c r="CZ22" s="520"/>
      <c r="DA22" s="520"/>
      <c r="DB22" s="520"/>
      <c r="DC22" s="520"/>
      <c r="DD22" s="520"/>
      <c r="DE22" s="520"/>
      <c r="DF22" s="520"/>
    </row>
    <row r="23" spans="1:110" ht="9.4" customHeight="1">
      <c r="A23" s="536"/>
      <c r="B23" s="555"/>
      <c r="C23" s="536"/>
      <c r="D23" s="536"/>
      <c r="E23" s="536"/>
      <c r="F23" s="536"/>
      <c r="G23" s="536"/>
      <c r="H23" s="536"/>
      <c r="I23" s="536"/>
      <c r="J23" s="536"/>
      <c r="K23" s="928"/>
      <c r="L23" s="528"/>
      <c r="M23" s="528"/>
      <c r="N23" s="528"/>
      <c r="O23" s="528"/>
      <c r="P23" s="528"/>
      <c r="Q23" s="528"/>
      <c r="R23" s="520"/>
      <c r="CW23" s="520"/>
      <c r="CX23" s="520"/>
      <c r="CY23" s="520"/>
      <c r="CZ23" s="520"/>
      <c r="DA23" s="520"/>
      <c r="DB23" s="520"/>
      <c r="DC23" s="520"/>
      <c r="DD23" s="520"/>
      <c r="DE23" s="520"/>
      <c r="DF23" s="520"/>
    </row>
    <row r="24" spans="1:110" ht="9.4" customHeight="1">
      <c r="A24" s="537"/>
      <c r="B24" s="556"/>
      <c r="C24" s="537"/>
      <c r="D24" s="537"/>
      <c r="E24" s="537"/>
      <c r="F24" s="537"/>
      <c r="G24" s="537"/>
      <c r="H24" s="537"/>
      <c r="I24" s="537"/>
      <c r="J24" s="537"/>
    </row>
    <row r="25" spans="1:110" ht="12.2" customHeight="1">
      <c r="A25" s="538"/>
      <c r="B25" s="557"/>
      <c r="C25" s="538"/>
      <c r="D25" s="538"/>
      <c r="E25" s="538"/>
      <c r="F25" s="538"/>
      <c r="G25" s="538"/>
      <c r="H25" s="538"/>
      <c r="I25" s="538"/>
      <c r="J25" s="538"/>
    </row>
    <row r="26" spans="1:110" ht="9.4" customHeight="1">
      <c r="A26" s="918"/>
      <c r="B26" s="918"/>
      <c r="C26" s="918"/>
      <c r="D26" s="918"/>
      <c r="E26" s="918"/>
      <c r="F26" s="918"/>
      <c r="G26" s="918"/>
      <c r="H26" s="918"/>
      <c r="I26" s="918"/>
      <c r="J26" s="918"/>
    </row>
    <row r="27" spans="1:110" ht="13.9" customHeight="1">
      <c r="A27" s="919"/>
      <c r="B27" s="919"/>
      <c r="C27" s="921" t="s">
        <v>4</v>
      </c>
      <c r="D27" s="921"/>
      <c r="E27" s="921"/>
      <c r="F27" s="921"/>
      <c r="G27" s="921"/>
      <c r="H27" s="921"/>
      <c r="I27" s="921"/>
    </row>
    <row r="28" spans="1:110" ht="15" customHeight="1">
      <c r="A28" s="920" t="s">
        <v>52</v>
      </c>
      <c r="B28" s="920"/>
      <c r="C28" s="539" t="s">
        <v>286</v>
      </c>
      <c r="D28" s="539" t="s">
        <v>287</v>
      </c>
      <c r="E28" s="539" t="s">
        <v>288</v>
      </c>
      <c r="F28" s="539" t="s">
        <v>289</v>
      </c>
      <c r="G28" s="539" t="s">
        <v>290</v>
      </c>
      <c r="H28" s="539" t="s">
        <v>291</v>
      </c>
      <c r="I28" s="539" t="s">
        <v>292</v>
      </c>
    </row>
    <row r="29" spans="1:110" s="520" customFormat="1">
      <c r="A29" s="917" t="s">
        <v>718</v>
      </c>
      <c r="B29" s="917"/>
      <c r="C29" s="540">
        <f>+J5*(1+'Pg. 18 Annual Cash Flow'!$F$25)</f>
        <v>0</v>
      </c>
      <c r="D29" s="540">
        <f>+C29*(1+'Pg. 18 Annual Cash Flow'!$F$25)</f>
        <v>0</v>
      </c>
      <c r="E29" s="540">
        <f>+D29*(1+'Pg. 18 Annual Cash Flow'!$F$25)</f>
        <v>0</v>
      </c>
      <c r="F29" s="540">
        <f>+E29*(1+'Pg. 18 Annual Cash Flow'!$F$25)</f>
        <v>0</v>
      </c>
      <c r="G29" s="540">
        <f>+F29*(1+'Pg. 18 Annual Cash Flow'!$F$25)</f>
        <v>0</v>
      </c>
      <c r="H29" s="540">
        <f>+G29*(1+'Pg. 18 Annual Cash Flow'!$F$25)</f>
        <v>0</v>
      </c>
      <c r="I29" s="540">
        <f>+H29*(1+'Pg. 18 Annual Cash Flow'!$F$25)</f>
        <v>0</v>
      </c>
      <c r="J29" s="541"/>
      <c r="K29" s="513"/>
      <c r="L29" s="513"/>
      <c r="M29" s="513"/>
      <c r="N29" s="513"/>
      <c r="O29" s="513"/>
      <c r="P29" s="513"/>
      <c r="Q29" s="513"/>
      <c r="R29" s="513"/>
      <c r="S29" s="513"/>
      <c r="T29" s="513"/>
      <c r="U29" s="513"/>
      <c r="V29" s="513"/>
      <c r="W29" s="513"/>
      <c r="X29" s="513"/>
      <c r="Y29" s="513"/>
      <c r="Z29" s="513"/>
      <c r="AA29" s="513"/>
      <c r="AB29" s="513"/>
      <c r="AC29" s="513"/>
      <c r="AD29" s="513"/>
      <c r="AE29" s="513"/>
      <c r="AF29" s="513"/>
      <c r="AG29" s="513"/>
      <c r="AH29" s="513"/>
      <c r="AI29" s="513"/>
      <c r="AJ29" s="513"/>
      <c r="AK29" s="513"/>
      <c r="AL29" s="513"/>
      <c r="AM29" s="513"/>
      <c r="AN29" s="513"/>
      <c r="AO29" s="513"/>
      <c r="AP29" s="513"/>
      <c r="AQ29" s="513"/>
      <c r="AR29" s="513"/>
      <c r="AS29" s="513"/>
      <c r="AT29" s="513"/>
      <c r="AU29" s="513"/>
      <c r="AV29" s="513"/>
      <c r="AW29" s="513"/>
      <c r="AX29" s="513"/>
      <c r="AY29" s="513"/>
      <c r="AZ29" s="513"/>
      <c r="BA29" s="513"/>
      <c r="BB29" s="513"/>
      <c r="BC29" s="513"/>
      <c r="BD29" s="513"/>
      <c r="BE29" s="513"/>
      <c r="BF29" s="513"/>
      <c r="BG29" s="513"/>
      <c r="BH29" s="513"/>
      <c r="BI29" s="513"/>
      <c r="BJ29" s="513"/>
      <c r="BK29" s="513"/>
      <c r="BL29" s="513"/>
      <c r="BM29" s="513"/>
      <c r="BN29" s="513"/>
      <c r="BO29" s="513"/>
      <c r="BP29" s="513"/>
      <c r="BQ29" s="513"/>
      <c r="BR29" s="513"/>
      <c r="BS29" s="513"/>
      <c r="BT29" s="513"/>
      <c r="BU29" s="513"/>
      <c r="BV29" s="513"/>
      <c r="BW29" s="513"/>
      <c r="BX29" s="513"/>
      <c r="BY29" s="513"/>
      <c r="BZ29" s="513"/>
      <c r="CA29" s="513"/>
      <c r="CB29" s="513"/>
      <c r="CC29" s="513"/>
      <c r="CD29" s="513"/>
      <c r="CE29" s="513"/>
      <c r="CF29" s="513"/>
      <c r="CG29" s="513"/>
      <c r="CH29" s="513"/>
      <c r="CI29" s="513"/>
      <c r="CJ29" s="513"/>
      <c r="CK29" s="513"/>
      <c r="CL29" s="513"/>
      <c r="CM29" s="513"/>
      <c r="CN29" s="513"/>
    </row>
    <row r="30" spans="1:110" s="521" customFormat="1">
      <c r="A30" s="917" t="s">
        <v>467</v>
      </c>
      <c r="B30" s="917"/>
      <c r="C30" s="540">
        <f>+J6*(1+'Pg. 18 Annual Cash Flow'!$F$26)</f>
        <v>0</v>
      </c>
      <c r="D30" s="540">
        <f>+C30*(1+'Pg. 18 Annual Cash Flow'!$F$26)</f>
        <v>0</v>
      </c>
      <c r="E30" s="540">
        <f>+D30*(1+'Pg. 18 Annual Cash Flow'!$F$26)</f>
        <v>0</v>
      </c>
      <c r="F30" s="540">
        <f>+E30*(1+'Pg. 18 Annual Cash Flow'!$F$26)</f>
        <v>0</v>
      </c>
      <c r="G30" s="540">
        <f>+F30*(1+'Pg. 18 Annual Cash Flow'!$F$26)</f>
        <v>0</v>
      </c>
      <c r="H30" s="540">
        <f>+G30*(1+'Pg. 18 Annual Cash Flow'!$F$26)</f>
        <v>0</v>
      </c>
      <c r="I30" s="540">
        <f>+H30*(1+'Pg. 18 Annual Cash Flow'!$F$26)</f>
        <v>0</v>
      </c>
      <c r="J30" s="542"/>
      <c r="K30" s="513"/>
      <c r="L30" s="513"/>
      <c r="M30" s="513"/>
      <c r="N30" s="513"/>
      <c r="O30" s="513"/>
      <c r="P30" s="513"/>
      <c r="Q30" s="513"/>
      <c r="R30" s="513"/>
      <c r="S30" s="513"/>
      <c r="T30" s="513"/>
      <c r="U30" s="513"/>
      <c r="V30" s="513"/>
      <c r="W30" s="513"/>
      <c r="X30" s="513"/>
      <c r="Y30" s="513"/>
      <c r="Z30" s="513"/>
      <c r="AA30" s="513"/>
      <c r="AB30" s="513"/>
      <c r="AC30" s="513"/>
      <c r="AD30" s="513"/>
      <c r="AE30" s="513"/>
      <c r="AF30" s="513"/>
      <c r="AG30" s="513"/>
      <c r="AH30" s="513"/>
      <c r="AI30" s="513"/>
      <c r="AJ30" s="513"/>
      <c r="AK30" s="513"/>
      <c r="AL30" s="513"/>
      <c r="AM30" s="513"/>
      <c r="AN30" s="513"/>
      <c r="AO30" s="513"/>
      <c r="AP30" s="513"/>
      <c r="AQ30" s="513"/>
      <c r="AR30" s="513"/>
      <c r="AS30" s="513"/>
      <c r="AT30" s="513"/>
      <c r="AU30" s="513"/>
      <c r="AV30" s="513"/>
      <c r="AW30" s="513"/>
      <c r="AX30" s="513"/>
      <c r="AY30" s="513"/>
      <c r="AZ30" s="513"/>
      <c r="BA30" s="513"/>
      <c r="BB30" s="513"/>
      <c r="BC30" s="513"/>
      <c r="BD30" s="513"/>
      <c r="BE30" s="513"/>
      <c r="BF30" s="513"/>
      <c r="BG30" s="513"/>
      <c r="BH30" s="513"/>
      <c r="BI30" s="513"/>
      <c r="BJ30" s="513"/>
      <c r="BK30" s="513"/>
      <c r="BL30" s="513"/>
      <c r="BM30" s="513"/>
      <c r="BN30" s="513"/>
      <c r="BO30" s="513"/>
      <c r="BP30" s="513"/>
      <c r="BQ30" s="513"/>
      <c r="BR30" s="513"/>
      <c r="BS30" s="513"/>
      <c r="BT30" s="513"/>
      <c r="BU30" s="513"/>
      <c r="BV30" s="513"/>
      <c r="BW30" s="513"/>
      <c r="BX30" s="513"/>
      <c r="BY30" s="513"/>
      <c r="BZ30" s="513"/>
      <c r="CA30" s="513"/>
      <c r="CB30" s="513"/>
      <c r="CC30" s="513"/>
      <c r="CD30" s="513"/>
      <c r="CE30" s="513"/>
      <c r="CF30" s="513"/>
      <c r="CG30" s="513"/>
      <c r="CH30" s="513"/>
      <c r="CI30" s="513"/>
      <c r="CJ30" s="513"/>
      <c r="CK30" s="513"/>
      <c r="CL30" s="513"/>
      <c r="CM30" s="513"/>
      <c r="CN30" s="513"/>
    </row>
    <row r="31" spans="1:110" s="521" customFormat="1">
      <c r="A31" s="917" t="s">
        <v>20</v>
      </c>
      <c r="B31" s="917"/>
      <c r="C31" s="540">
        <f>+J7*(1+'Pg. 18 Annual Cash Flow'!$F$27)</f>
        <v>0</v>
      </c>
      <c r="D31" s="540">
        <f>+C31*(1+'Pg. 18 Annual Cash Flow'!$F$27)</f>
        <v>0</v>
      </c>
      <c r="E31" s="540">
        <f>+D31*(1+'Pg. 18 Annual Cash Flow'!$F$27)</f>
        <v>0</v>
      </c>
      <c r="F31" s="540">
        <f>+E31*(1+'Pg. 18 Annual Cash Flow'!$F$27)</f>
        <v>0</v>
      </c>
      <c r="G31" s="540">
        <f>+F31*(1+'Pg. 18 Annual Cash Flow'!$F$27)</f>
        <v>0</v>
      </c>
      <c r="H31" s="540">
        <f>+G31*(1+'Pg. 18 Annual Cash Flow'!$F$27)</f>
        <v>0</v>
      </c>
      <c r="I31" s="540">
        <f>+H31*(1+'Pg. 18 Annual Cash Flow'!$F$27)</f>
        <v>0</v>
      </c>
      <c r="J31" s="542"/>
      <c r="K31" s="513"/>
      <c r="L31" s="513"/>
      <c r="M31" s="513"/>
      <c r="N31" s="513"/>
      <c r="O31" s="513"/>
      <c r="P31" s="513"/>
      <c r="Q31" s="513"/>
      <c r="R31" s="513"/>
      <c r="S31" s="513"/>
      <c r="T31" s="513"/>
      <c r="U31" s="513"/>
      <c r="V31" s="513"/>
      <c r="W31" s="513"/>
      <c r="X31" s="513"/>
      <c r="Y31" s="513"/>
      <c r="Z31" s="513"/>
      <c r="AA31" s="513"/>
      <c r="AB31" s="513"/>
      <c r="AC31" s="513"/>
      <c r="AD31" s="513"/>
      <c r="AE31" s="513"/>
      <c r="AF31" s="513"/>
      <c r="AG31" s="513"/>
      <c r="AH31" s="513"/>
      <c r="AI31" s="513"/>
      <c r="AJ31" s="513"/>
      <c r="AK31" s="513"/>
      <c r="AL31" s="513"/>
      <c r="AM31" s="513"/>
      <c r="AN31" s="513"/>
      <c r="AO31" s="513"/>
      <c r="AP31" s="513"/>
      <c r="AQ31" s="513"/>
      <c r="AR31" s="513"/>
      <c r="AS31" s="513"/>
      <c r="AT31" s="513"/>
      <c r="AU31" s="513"/>
      <c r="AV31" s="513"/>
      <c r="AW31" s="513"/>
      <c r="AX31" s="513"/>
      <c r="AY31" s="513"/>
      <c r="AZ31" s="513"/>
      <c r="BA31" s="513"/>
      <c r="BB31" s="513"/>
      <c r="BC31" s="513"/>
      <c r="BD31" s="513"/>
      <c r="BE31" s="513"/>
      <c r="BF31" s="513"/>
      <c r="BG31" s="513"/>
      <c r="BH31" s="513"/>
      <c r="BI31" s="513"/>
      <c r="BJ31" s="513"/>
      <c r="BK31" s="513"/>
      <c r="BL31" s="513"/>
      <c r="BM31" s="513"/>
      <c r="BN31" s="513"/>
      <c r="BO31" s="513"/>
      <c r="BP31" s="513"/>
      <c r="BQ31" s="513"/>
      <c r="BR31" s="513"/>
      <c r="BS31" s="513"/>
      <c r="BT31" s="513"/>
      <c r="BU31" s="513"/>
      <c r="BV31" s="513"/>
      <c r="BW31" s="513"/>
      <c r="BX31" s="513"/>
      <c r="BY31" s="513"/>
      <c r="BZ31" s="513"/>
      <c r="CA31" s="513"/>
      <c r="CB31" s="513"/>
      <c r="CC31" s="513"/>
      <c r="CD31" s="513"/>
      <c r="CE31" s="513"/>
      <c r="CF31" s="513"/>
      <c r="CG31" s="513"/>
      <c r="CH31" s="513"/>
      <c r="CI31" s="513"/>
      <c r="CJ31" s="513"/>
      <c r="CK31" s="513"/>
      <c r="CL31" s="513"/>
      <c r="CM31" s="513"/>
      <c r="CN31" s="513"/>
    </row>
    <row r="32" spans="1:110" ht="13.5" thickBot="1">
      <c r="A32" s="920" t="s">
        <v>468</v>
      </c>
      <c r="B32" s="920"/>
      <c r="C32" s="543">
        <f t="shared" ref="C32:I32" si="6">SUM(C29:C31)</f>
        <v>0</v>
      </c>
      <c r="D32" s="543">
        <f t="shared" si="6"/>
        <v>0</v>
      </c>
      <c r="E32" s="543">
        <f t="shared" si="6"/>
        <v>0</v>
      </c>
      <c r="F32" s="543">
        <f t="shared" si="6"/>
        <v>0</v>
      </c>
      <c r="G32" s="543">
        <f t="shared" si="6"/>
        <v>0</v>
      </c>
      <c r="H32" s="543">
        <f t="shared" si="6"/>
        <v>0</v>
      </c>
      <c r="I32" s="543">
        <f t="shared" si="6"/>
        <v>0</v>
      </c>
    </row>
    <row r="33" spans="1:102" ht="9.4" customHeight="1" thickTop="1">
      <c r="A33" s="919"/>
      <c r="B33" s="919"/>
      <c r="C33" s="919"/>
      <c r="D33" s="919"/>
      <c r="E33" s="919"/>
      <c r="F33" s="919"/>
      <c r="G33" s="919"/>
      <c r="H33" s="919"/>
      <c r="I33" s="919"/>
    </row>
    <row r="34" spans="1:102" s="521" customFormat="1">
      <c r="A34" s="917" t="s">
        <v>469</v>
      </c>
      <c r="B34" s="917"/>
      <c r="C34" s="540">
        <f>+J10*(1+'Pg. 18 Annual Cash Flow'!$F$28)</f>
        <v>0</v>
      </c>
      <c r="D34" s="540">
        <f>+C34*(1+'Pg. 18 Annual Cash Flow'!$F$28)</f>
        <v>0</v>
      </c>
      <c r="E34" s="540">
        <f>+D34*(1+'Pg. 18 Annual Cash Flow'!$F$28)</f>
        <v>0</v>
      </c>
      <c r="F34" s="540">
        <f>+E34*(1+'Pg. 18 Annual Cash Flow'!$F$28)</f>
        <v>0</v>
      </c>
      <c r="G34" s="540">
        <f>+F34*(1+'Pg. 18 Annual Cash Flow'!$F$28)</f>
        <v>0</v>
      </c>
      <c r="H34" s="540">
        <f>+G34*(1+'Pg. 18 Annual Cash Flow'!$F$28)</f>
        <v>0</v>
      </c>
      <c r="I34" s="540">
        <f>+H34*(1+'Pg. 18 Annual Cash Flow'!$F$28)</f>
        <v>0</v>
      </c>
      <c r="J34" s="542"/>
      <c r="K34" s="513"/>
      <c r="L34" s="513"/>
      <c r="M34" s="513"/>
      <c r="N34" s="513"/>
      <c r="O34" s="513"/>
      <c r="P34" s="513"/>
      <c r="Q34" s="513"/>
      <c r="R34" s="513"/>
      <c r="S34" s="513"/>
      <c r="T34" s="513"/>
      <c r="U34" s="513"/>
      <c r="V34" s="513"/>
      <c r="W34" s="513"/>
      <c r="X34" s="513"/>
      <c r="Y34" s="513"/>
      <c r="Z34" s="513"/>
      <c r="AA34" s="513"/>
      <c r="AB34" s="513"/>
      <c r="AC34" s="513"/>
      <c r="AD34" s="513"/>
      <c r="AE34" s="513"/>
      <c r="AF34" s="513"/>
      <c r="AG34" s="513"/>
      <c r="AH34" s="513"/>
      <c r="AI34" s="513"/>
      <c r="AJ34" s="513"/>
      <c r="AK34" s="513"/>
      <c r="AL34" s="513"/>
      <c r="AM34" s="513"/>
      <c r="AN34" s="513"/>
      <c r="AO34" s="513"/>
      <c r="AP34" s="513"/>
      <c r="AQ34" s="513"/>
      <c r="AR34" s="513"/>
      <c r="AS34" s="513"/>
      <c r="AT34" s="513"/>
      <c r="AU34" s="513"/>
      <c r="AV34" s="513"/>
      <c r="AW34" s="513"/>
      <c r="AX34" s="513"/>
      <c r="AY34" s="513"/>
      <c r="AZ34" s="513"/>
      <c r="BA34" s="513"/>
      <c r="BB34" s="513"/>
      <c r="BC34" s="513"/>
      <c r="BD34" s="513"/>
      <c r="BE34" s="513"/>
      <c r="BF34" s="513"/>
      <c r="BG34" s="513"/>
      <c r="BH34" s="513"/>
      <c r="BI34" s="513"/>
      <c r="BJ34" s="513"/>
      <c r="BK34" s="513"/>
      <c r="BL34" s="513"/>
      <c r="BM34" s="513"/>
      <c r="BN34" s="513"/>
      <c r="BO34" s="513"/>
      <c r="BP34" s="513"/>
      <c r="BQ34" s="513"/>
      <c r="BR34" s="513"/>
      <c r="BS34" s="513"/>
      <c r="BT34" s="513"/>
      <c r="BU34" s="513"/>
      <c r="BV34" s="513"/>
      <c r="BW34" s="513"/>
      <c r="BX34" s="513"/>
      <c r="BY34" s="513"/>
      <c r="BZ34" s="513"/>
      <c r="CA34" s="513"/>
      <c r="CB34" s="513"/>
      <c r="CC34" s="513"/>
      <c r="CD34" s="513"/>
      <c r="CE34" s="513"/>
      <c r="CF34" s="513"/>
      <c r="CG34" s="513"/>
      <c r="CH34" s="513"/>
      <c r="CI34" s="513"/>
      <c r="CJ34" s="513"/>
      <c r="CK34" s="513"/>
      <c r="CL34" s="513"/>
      <c r="CM34" s="513"/>
      <c r="CN34" s="513"/>
    </row>
    <row r="35" spans="1:102" ht="9.4" customHeight="1">
      <c r="A35" s="933"/>
      <c r="B35" s="933"/>
      <c r="C35" s="933"/>
      <c r="D35" s="933"/>
      <c r="E35" s="933"/>
      <c r="F35" s="933"/>
      <c r="G35" s="933"/>
      <c r="H35" s="933"/>
      <c r="I35" s="933"/>
    </row>
    <row r="36" spans="1:102" s="526" customFormat="1" ht="27" customHeight="1">
      <c r="A36" s="922" t="s">
        <v>470</v>
      </c>
      <c r="B36" s="922"/>
      <c r="C36" s="540">
        <f>+J12*(1+'Pg. 18 Annual Cash Flow'!$F$29)</f>
        <v>0</v>
      </c>
      <c r="D36" s="540">
        <f>+C36*(1+'Pg. 18 Annual Cash Flow'!$F$29)</f>
        <v>0</v>
      </c>
      <c r="E36" s="540">
        <f>+D36*(1+'Pg. 18 Annual Cash Flow'!$F$29)</f>
        <v>0</v>
      </c>
      <c r="F36" s="540">
        <f>+E36*(1+'Pg. 18 Annual Cash Flow'!$F$29)</f>
        <v>0</v>
      </c>
      <c r="G36" s="540">
        <f>+F36*(1+'Pg. 18 Annual Cash Flow'!$F$29)</f>
        <v>0</v>
      </c>
      <c r="H36" s="540">
        <f>+G36*(1+'Pg. 18 Annual Cash Flow'!$F$29)</f>
        <v>0</v>
      </c>
      <c r="I36" s="540">
        <f>+H36*(1+'Pg. 18 Annual Cash Flow'!$F$29)</f>
        <v>0</v>
      </c>
      <c r="J36" s="542"/>
      <c r="CO36" s="521"/>
      <c r="CP36" s="521"/>
      <c r="CQ36" s="521"/>
      <c r="CR36" s="521"/>
      <c r="CS36" s="521"/>
      <c r="CT36" s="521"/>
      <c r="CU36" s="521"/>
      <c r="CV36" s="521"/>
      <c r="CW36" s="521"/>
      <c r="CX36" s="521"/>
    </row>
    <row r="37" spans="1:102" ht="13.15" customHeight="1">
      <c r="A37" s="924" t="s">
        <v>884</v>
      </c>
      <c r="B37" s="924"/>
      <c r="C37" s="558">
        <f>J13*(1+'Pg. 18 Annual Cash Flow'!F30)</f>
        <v>0</v>
      </c>
      <c r="D37" s="558">
        <f>+C37*(1+'Pg. 18 Annual Cash Flow'!F30)</f>
        <v>0</v>
      </c>
      <c r="E37" s="558">
        <f>+D37*(1+'Pg. 18 Annual Cash Flow'!F30)</f>
        <v>0</v>
      </c>
      <c r="F37" s="558">
        <f>+E37*(1+'Pg. 18 Annual Cash Flow'!F30)</f>
        <v>0</v>
      </c>
      <c r="G37" s="558">
        <f>+F37*(1+'Pg. 18 Annual Cash Flow'!F30)</f>
        <v>0</v>
      </c>
      <c r="H37" s="558">
        <f>+G37*(1+'Pg. 18 Annual Cash Flow'!F30)</f>
        <v>0</v>
      </c>
      <c r="I37" s="558">
        <f>+H37*(1+'Pg. 18 Annual Cash Flow'!F30)</f>
        <v>0</v>
      </c>
      <c r="J37" s="544"/>
      <c r="K37" s="526"/>
    </row>
    <row r="38" spans="1:102" s="526" customFormat="1" ht="9.4" customHeight="1">
      <c r="A38" s="923"/>
      <c r="B38" s="923"/>
      <c r="C38" s="923"/>
      <c r="D38" s="923"/>
      <c r="E38" s="923"/>
      <c r="F38" s="923"/>
      <c r="G38" s="923"/>
      <c r="H38" s="923"/>
      <c r="I38" s="923"/>
      <c r="J38" s="542"/>
      <c r="CO38" s="521"/>
      <c r="CP38" s="521"/>
      <c r="CQ38" s="521"/>
      <c r="CR38" s="521"/>
      <c r="CS38" s="521"/>
      <c r="CT38" s="521"/>
      <c r="CU38" s="521"/>
      <c r="CV38" s="521"/>
      <c r="CW38" s="521"/>
      <c r="CX38" s="521"/>
    </row>
    <row r="39" spans="1:102" s="526" customFormat="1" ht="27" customHeight="1">
      <c r="A39" s="922" t="s">
        <v>44</v>
      </c>
      <c r="B39" s="922"/>
      <c r="C39" s="540">
        <f>+C32+C34-C36-C37</f>
        <v>0</v>
      </c>
      <c r="D39" s="540">
        <f t="shared" ref="D39:I39" si="7">+D32+D34-D36</f>
        <v>0</v>
      </c>
      <c r="E39" s="540">
        <f t="shared" si="7"/>
        <v>0</v>
      </c>
      <c r="F39" s="540">
        <f t="shared" si="7"/>
        <v>0</v>
      </c>
      <c r="G39" s="540">
        <f t="shared" si="7"/>
        <v>0</v>
      </c>
      <c r="H39" s="540">
        <f t="shared" si="7"/>
        <v>0</v>
      </c>
      <c r="I39" s="540">
        <f t="shared" si="7"/>
        <v>0</v>
      </c>
      <c r="J39" s="542"/>
      <c r="CO39" s="521"/>
      <c r="CP39" s="521"/>
      <c r="CQ39" s="521"/>
      <c r="CR39" s="521"/>
      <c r="CS39" s="521"/>
      <c r="CT39" s="521"/>
      <c r="CU39" s="521"/>
      <c r="CV39" s="521"/>
      <c r="CW39" s="521"/>
      <c r="CX39" s="521"/>
    </row>
    <row r="40" spans="1:102" s="526" customFormat="1">
      <c r="A40" s="931" t="s">
        <v>877</v>
      </c>
      <c r="B40" s="932"/>
      <c r="C40" s="540">
        <f>J16</f>
        <v>0</v>
      </c>
      <c r="D40" s="540">
        <f t="shared" ref="D40:I40" si="8">C40</f>
        <v>0</v>
      </c>
      <c r="E40" s="540">
        <f t="shared" si="8"/>
        <v>0</v>
      </c>
      <c r="F40" s="540">
        <f t="shared" si="8"/>
        <v>0</v>
      </c>
      <c r="G40" s="540">
        <f t="shared" si="8"/>
        <v>0</v>
      </c>
      <c r="H40" s="540">
        <f t="shared" si="8"/>
        <v>0</v>
      </c>
      <c r="I40" s="540">
        <f t="shared" si="8"/>
        <v>0</v>
      </c>
      <c r="J40" s="542"/>
      <c r="CO40" s="521"/>
      <c r="CP40" s="521"/>
      <c r="CQ40" s="521"/>
      <c r="CR40" s="521"/>
      <c r="CS40" s="521"/>
      <c r="CT40" s="521"/>
      <c r="CU40" s="521"/>
      <c r="CV40" s="521"/>
      <c r="CW40" s="521"/>
      <c r="CX40" s="521"/>
    </row>
    <row r="41" spans="1:102" s="531" customFormat="1" ht="15" customHeight="1">
      <c r="A41" s="922" t="s">
        <v>878</v>
      </c>
      <c r="B41" s="922"/>
      <c r="C41" s="545"/>
      <c r="D41" s="545"/>
      <c r="E41" s="545"/>
      <c r="F41" s="545"/>
      <c r="G41" s="545"/>
      <c r="H41" s="545"/>
      <c r="I41" s="545"/>
      <c r="J41" s="546"/>
      <c r="K41" s="526"/>
      <c r="L41" s="526"/>
      <c r="M41" s="526"/>
      <c r="N41" s="526"/>
      <c r="O41" s="526"/>
      <c r="P41" s="526"/>
      <c r="Q41" s="526"/>
      <c r="R41" s="526"/>
      <c r="S41" s="526"/>
      <c r="T41" s="526"/>
      <c r="U41" s="526"/>
      <c r="V41" s="526"/>
      <c r="W41" s="526"/>
      <c r="X41" s="526"/>
      <c r="Y41" s="526"/>
      <c r="Z41" s="526"/>
      <c r="AA41" s="526"/>
      <c r="AB41" s="526"/>
      <c r="AC41" s="526"/>
      <c r="AD41" s="526"/>
      <c r="AE41" s="526"/>
      <c r="AF41" s="526"/>
      <c r="AG41" s="526"/>
      <c r="AH41" s="526"/>
      <c r="AI41" s="526"/>
      <c r="AJ41" s="526"/>
      <c r="AK41" s="526"/>
      <c r="AL41" s="526"/>
      <c r="AM41" s="526"/>
      <c r="AN41" s="526"/>
      <c r="AO41" s="526"/>
      <c r="AP41" s="526"/>
      <c r="AQ41" s="526"/>
      <c r="AR41" s="526"/>
      <c r="AS41" s="526"/>
      <c r="AT41" s="526"/>
      <c r="AU41" s="526"/>
      <c r="AV41" s="526"/>
      <c r="AW41" s="526"/>
      <c r="AX41" s="526"/>
      <c r="AY41" s="526"/>
      <c r="AZ41" s="526"/>
      <c r="BA41" s="526"/>
      <c r="BB41" s="526"/>
      <c r="BC41" s="526"/>
      <c r="BD41" s="526"/>
      <c r="BE41" s="526"/>
      <c r="BF41" s="526"/>
      <c r="BG41" s="526"/>
      <c r="BH41" s="526"/>
      <c r="BI41" s="526"/>
      <c r="BJ41" s="526"/>
      <c r="BK41" s="526"/>
      <c r="BL41" s="526"/>
      <c r="BM41" s="526"/>
      <c r="BN41" s="526"/>
      <c r="BO41" s="526"/>
      <c r="BP41" s="526"/>
      <c r="BQ41" s="526"/>
      <c r="BR41" s="526"/>
      <c r="BS41" s="526"/>
      <c r="BT41" s="526"/>
      <c r="BU41" s="526"/>
      <c r="BV41" s="526"/>
      <c r="BW41" s="526"/>
      <c r="BX41" s="526"/>
      <c r="BY41" s="526"/>
      <c r="BZ41" s="526"/>
      <c r="CA41" s="526"/>
      <c r="CB41" s="526"/>
      <c r="CC41" s="526"/>
      <c r="CD41" s="526"/>
      <c r="CE41" s="526"/>
      <c r="CF41" s="526"/>
      <c r="CG41" s="526"/>
      <c r="CH41" s="526"/>
      <c r="CI41" s="526"/>
      <c r="CJ41" s="526"/>
      <c r="CK41" s="526"/>
      <c r="CL41" s="526"/>
      <c r="CM41" s="526"/>
      <c r="CN41" s="526"/>
      <c r="CO41" s="530"/>
      <c r="CP41" s="530"/>
      <c r="CQ41" s="530"/>
      <c r="CR41" s="530"/>
      <c r="CS41" s="530"/>
      <c r="CT41" s="530"/>
      <c r="CU41" s="530"/>
      <c r="CV41" s="530"/>
      <c r="CW41" s="530"/>
      <c r="CX41" s="530"/>
    </row>
    <row r="42" spans="1:102" s="531" customFormat="1" ht="15" customHeight="1" thickBot="1">
      <c r="A42" s="917" t="s">
        <v>717</v>
      </c>
      <c r="B42" s="917"/>
      <c r="C42" s="547">
        <f>C39-C40-C41</f>
        <v>0</v>
      </c>
      <c r="D42" s="547">
        <f t="shared" ref="D42:I42" si="9">D39-D40-D41</f>
        <v>0</v>
      </c>
      <c r="E42" s="547">
        <f t="shared" si="9"/>
        <v>0</v>
      </c>
      <c r="F42" s="547">
        <f t="shared" si="9"/>
        <v>0</v>
      </c>
      <c r="G42" s="547">
        <f t="shared" si="9"/>
        <v>0</v>
      </c>
      <c r="H42" s="547">
        <f t="shared" si="9"/>
        <v>0</v>
      </c>
      <c r="I42" s="547">
        <f t="shared" si="9"/>
        <v>0</v>
      </c>
      <c r="J42" s="546"/>
      <c r="K42" s="526"/>
      <c r="L42" s="526"/>
      <c r="M42" s="526"/>
      <c r="N42" s="526"/>
      <c r="O42" s="526"/>
      <c r="P42" s="526"/>
      <c r="Q42" s="526"/>
      <c r="R42" s="526"/>
      <c r="S42" s="526"/>
      <c r="T42" s="526"/>
      <c r="U42" s="526"/>
      <c r="V42" s="526"/>
      <c r="W42" s="526"/>
      <c r="X42" s="526"/>
      <c r="Y42" s="526"/>
      <c r="Z42" s="526"/>
      <c r="AA42" s="526"/>
      <c r="AB42" s="526"/>
      <c r="AC42" s="526"/>
      <c r="AD42" s="526"/>
      <c r="AE42" s="526"/>
      <c r="AF42" s="526"/>
      <c r="AG42" s="526"/>
      <c r="AH42" s="526"/>
      <c r="AI42" s="526"/>
      <c r="AJ42" s="526"/>
      <c r="AK42" s="526"/>
      <c r="AL42" s="526"/>
      <c r="AM42" s="526"/>
      <c r="AN42" s="526"/>
      <c r="AO42" s="526"/>
      <c r="AP42" s="526"/>
      <c r="AQ42" s="526"/>
      <c r="AR42" s="526"/>
      <c r="AS42" s="526"/>
      <c r="AT42" s="526"/>
      <c r="AU42" s="526"/>
      <c r="AV42" s="526"/>
      <c r="AW42" s="526"/>
      <c r="AX42" s="526"/>
      <c r="AY42" s="526"/>
      <c r="AZ42" s="526"/>
      <c r="BA42" s="526"/>
      <c r="BB42" s="526"/>
      <c r="BC42" s="526"/>
      <c r="BD42" s="526"/>
      <c r="BE42" s="526"/>
      <c r="BF42" s="526"/>
      <c r="BG42" s="526"/>
      <c r="BH42" s="526"/>
      <c r="BI42" s="526"/>
      <c r="BJ42" s="526"/>
      <c r="BK42" s="526"/>
      <c r="BL42" s="526"/>
      <c r="BM42" s="526"/>
      <c r="BN42" s="526"/>
      <c r="BO42" s="526"/>
      <c r="BP42" s="526"/>
      <c r="BQ42" s="526"/>
      <c r="BR42" s="526"/>
      <c r="BS42" s="526"/>
      <c r="BT42" s="526"/>
      <c r="BU42" s="526"/>
      <c r="BV42" s="526"/>
      <c r="BW42" s="526"/>
      <c r="BX42" s="526"/>
      <c r="BY42" s="526"/>
      <c r="BZ42" s="526"/>
      <c r="CA42" s="526"/>
      <c r="CB42" s="526"/>
      <c r="CC42" s="526"/>
      <c r="CD42" s="526"/>
      <c r="CE42" s="526"/>
      <c r="CF42" s="526"/>
      <c r="CG42" s="526"/>
      <c r="CH42" s="526"/>
      <c r="CI42" s="526"/>
      <c r="CJ42" s="526"/>
      <c r="CK42" s="526"/>
      <c r="CL42" s="526"/>
      <c r="CM42" s="526"/>
      <c r="CN42" s="526"/>
      <c r="CO42" s="530"/>
      <c r="CP42" s="530"/>
      <c r="CQ42" s="530"/>
      <c r="CR42" s="530"/>
      <c r="CS42" s="530"/>
      <c r="CT42" s="530"/>
      <c r="CU42" s="530"/>
      <c r="CV42" s="530"/>
      <c r="CW42" s="530"/>
      <c r="CX42" s="530"/>
    </row>
    <row r="43" spans="1:102" s="531" customFormat="1" ht="15" customHeight="1" thickTop="1">
      <c r="A43" s="925" t="s">
        <v>695</v>
      </c>
      <c r="B43" s="926"/>
      <c r="C43" s="548">
        <f>C42+J19</f>
        <v>0</v>
      </c>
      <c r="D43" s="548">
        <f t="shared" ref="D43:I43" si="10">D42+C43</f>
        <v>0</v>
      </c>
      <c r="E43" s="548">
        <f t="shared" si="10"/>
        <v>0</v>
      </c>
      <c r="F43" s="548">
        <f t="shared" si="10"/>
        <v>0</v>
      </c>
      <c r="G43" s="548">
        <f t="shared" si="10"/>
        <v>0</v>
      </c>
      <c r="H43" s="548">
        <f t="shared" si="10"/>
        <v>0</v>
      </c>
      <c r="I43" s="548">
        <f t="shared" si="10"/>
        <v>0</v>
      </c>
      <c r="J43" s="546"/>
      <c r="K43" s="526"/>
      <c r="L43" s="526"/>
      <c r="M43" s="526"/>
      <c r="N43" s="526"/>
      <c r="O43" s="526"/>
      <c r="P43" s="526"/>
      <c r="Q43" s="526"/>
      <c r="R43" s="526"/>
      <c r="S43" s="526"/>
      <c r="T43" s="526"/>
      <c r="U43" s="526"/>
      <c r="V43" s="526"/>
      <c r="W43" s="526"/>
      <c r="X43" s="526"/>
      <c r="Y43" s="526"/>
      <c r="Z43" s="526"/>
      <c r="AA43" s="526"/>
      <c r="AB43" s="526"/>
      <c r="AC43" s="526"/>
      <c r="AD43" s="526"/>
      <c r="AE43" s="526"/>
      <c r="AF43" s="526"/>
      <c r="AG43" s="526"/>
      <c r="AH43" s="526"/>
      <c r="AI43" s="526"/>
      <c r="AJ43" s="526"/>
      <c r="AK43" s="526"/>
      <c r="AL43" s="526"/>
      <c r="AM43" s="526"/>
      <c r="AN43" s="526"/>
      <c r="AO43" s="526"/>
      <c r="AP43" s="526"/>
      <c r="AQ43" s="526"/>
      <c r="AR43" s="526"/>
      <c r="AS43" s="526"/>
      <c r="AT43" s="526"/>
      <c r="AU43" s="526"/>
      <c r="AV43" s="526"/>
      <c r="AW43" s="526"/>
      <c r="AX43" s="526"/>
      <c r="AY43" s="526"/>
      <c r="AZ43" s="526"/>
      <c r="BA43" s="526"/>
      <c r="BB43" s="526"/>
      <c r="BC43" s="526"/>
      <c r="BD43" s="526"/>
      <c r="BE43" s="526"/>
      <c r="BF43" s="526"/>
      <c r="BG43" s="526"/>
      <c r="BH43" s="526"/>
      <c r="BI43" s="526"/>
      <c r="BJ43" s="526"/>
      <c r="BK43" s="526"/>
      <c r="BL43" s="526"/>
      <c r="BM43" s="526"/>
      <c r="BN43" s="526"/>
      <c r="BO43" s="526"/>
      <c r="BP43" s="526"/>
      <c r="BQ43" s="526"/>
      <c r="BR43" s="526"/>
      <c r="BS43" s="526"/>
      <c r="BT43" s="526"/>
      <c r="BU43" s="526"/>
      <c r="BV43" s="526"/>
      <c r="BW43" s="526"/>
      <c r="BX43" s="526"/>
      <c r="BY43" s="526"/>
      <c r="BZ43" s="526"/>
      <c r="CA43" s="526"/>
      <c r="CB43" s="526"/>
      <c r="CC43" s="526"/>
      <c r="CD43" s="526"/>
      <c r="CE43" s="526"/>
      <c r="CF43" s="526"/>
      <c r="CG43" s="526"/>
      <c r="CH43" s="526"/>
      <c r="CI43" s="526"/>
      <c r="CJ43" s="526"/>
      <c r="CK43" s="526"/>
      <c r="CL43" s="526"/>
      <c r="CM43" s="526"/>
      <c r="CN43" s="526"/>
      <c r="CO43" s="530"/>
      <c r="CP43" s="530"/>
      <c r="CQ43" s="530"/>
      <c r="CR43" s="530"/>
      <c r="CS43" s="530"/>
      <c r="CT43" s="530"/>
      <c r="CU43" s="530"/>
      <c r="CV43" s="530"/>
      <c r="CW43" s="530"/>
      <c r="CX43" s="530"/>
    </row>
    <row r="44" spans="1:102" ht="9.4" customHeight="1">
      <c r="A44" s="536"/>
      <c r="B44" s="555"/>
      <c r="C44" s="549"/>
      <c r="D44" s="549"/>
      <c r="E44" s="549"/>
      <c r="F44" s="549"/>
      <c r="G44" s="549"/>
      <c r="H44" s="549"/>
      <c r="I44" s="549"/>
      <c r="J44" s="541"/>
      <c r="CO44" s="520"/>
      <c r="CP44" s="520"/>
      <c r="CQ44" s="520"/>
      <c r="CR44" s="520"/>
      <c r="CS44" s="520"/>
      <c r="CT44" s="520"/>
      <c r="CU44" s="520"/>
      <c r="CV44" s="520"/>
      <c r="CW44" s="520"/>
      <c r="CX44" s="520"/>
    </row>
    <row r="45" spans="1:102" s="526" customFormat="1" ht="15" customHeight="1">
      <c r="A45" s="917" t="s">
        <v>508</v>
      </c>
      <c r="B45" s="917"/>
      <c r="C45" s="534" t="e">
        <f>C39/(C40+C41+(50%*C42))</f>
        <v>#DIV/0!</v>
      </c>
      <c r="D45" s="534" t="e">
        <f t="shared" ref="D45:I45" si="11">D39/(D40+D41+(50%*D42))</f>
        <v>#DIV/0!</v>
      </c>
      <c r="E45" s="534" t="e">
        <f t="shared" si="11"/>
        <v>#DIV/0!</v>
      </c>
      <c r="F45" s="534" t="e">
        <f t="shared" si="11"/>
        <v>#DIV/0!</v>
      </c>
      <c r="G45" s="534" t="e">
        <f t="shared" si="11"/>
        <v>#DIV/0!</v>
      </c>
      <c r="H45" s="534" t="e">
        <f t="shared" si="11"/>
        <v>#DIV/0!</v>
      </c>
      <c r="I45" s="534" t="e">
        <f t="shared" si="11"/>
        <v>#DIV/0!</v>
      </c>
      <c r="J45" s="542"/>
      <c r="CO45" s="521"/>
      <c r="CP45" s="521"/>
      <c r="CQ45" s="521"/>
      <c r="CR45" s="521"/>
      <c r="CS45" s="521"/>
      <c r="CT45" s="521"/>
      <c r="CU45" s="521"/>
      <c r="CV45" s="521"/>
      <c r="CW45" s="521"/>
      <c r="CX45" s="521"/>
    </row>
    <row r="46" spans="1:102" ht="15" customHeight="1">
      <c r="A46" s="915" t="s">
        <v>885</v>
      </c>
      <c r="B46" s="916"/>
      <c r="C46" s="550" t="e">
        <f>AVERAGE('Pg. 19 30-Yr. Annual Cash Flow '!C21,'Pg. 19 30-Yr. Annual Cash Flow '!D21,'Pg. 19 30-Yr. Annual Cash Flow '!E21,'Pg. 19 30-Yr. Annual Cash Flow '!F21,'Pg. 19 30-Yr. Annual Cash Flow '!G21,'Pg. 19 30-Yr. Annual Cash Flow '!H21,'Pg. 19 30-Yr. Annual Cash Flow '!I21,'Pg. 19 30-Yr. Annual Cash Flow '!J21,'Pg. 19 30-Yr. Annual Cash Flow '!C45,'Pg. 19 30-Yr. Annual Cash Flow '!D45,'Pg. 19 30-Yr. Annual Cash Flow '!E45,'Pg. 19 30-Yr. Annual Cash Flow '!F45,'Pg. 19 30-Yr. Annual Cash Flow '!G45,'Pg. 19 30-Yr. Annual Cash Flow '!H45,'Pg. 19 30-Yr. Annual Cash Flow '!I45,'Pg. 20 Annual Cash Flow cont.'!C21,D21,E21,F21,G21,H21,I21,J21,C45)</f>
        <v>#DIV/0!</v>
      </c>
      <c r="D46" s="550" t="e">
        <f>AVERAGE('Pg. 19 30-Yr. Annual Cash Flow '!C21,'Pg. 19 30-Yr. Annual Cash Flow '!D21,'Pg. 19 30-Yr. Annual Cash Flow '!E21,'Pg. 19 30-Yr. Annual Cash Flow '!F21,'Pg. 19 30-Yr. Annual Cash Flow '!G21,'Pg. 19 30-Yr. Annual Cash Flow '!H21,'Pg. 19 30-Yr. Annual Cash Flow '!I21,'Pg. 19 30-Yr. Annual Cash Flow '!J21,'Pg. 19 30-Yr. Annual Cash Flow '!C45,'Pg. 19 30-Yr. Annual Cash Flow '!D45,'Pg. 19 30-Yr. Annual Cash Flow '!E45,'Pg. 19 30-Yr. Annual Cash Flow '!F45,'Pg. 19 30-Yr. Annual Cash Flow '!G45,'Pg. 19 30-Yr. Annual Cash Flow '!H45,'Pg. 19 30-Yr. Annual Cash Flow '!I45,'Pg. 20 Annual Cash Flow cont.'!C21,D21,E21,F21,G21,H21,I21,J21,C45,D45)</f>
        <v>#DIV/0!</v>
      </c>
      <c r="E46" s="550" t="e">
        <f>AVERAGE('Pg. 19 30-Yr. Annual Cash Flow '!C21,'Pg. 19 30-Yr. Annual Cash Flow '!D21,'Pg. 19 30-Yr. Annual Cash Flow '!E21,'Pg. 19 30-Yr. Annual Cash Flow '!F21,'Pg. 19 30-Yr. Annual Cash Flow '!G21,'Pg. 19 30-Yr. Annual Cash Flow '!H21,'Pg. 19 30-Yr. Annual Cash Flow '!I21,'Pg. 19 30-Yr. Annual Cash Flow '!J21,'Pg. 19 30-Yr. Annual Cash Flow '!C45,'Pg. 19 30-Yr. Annual Cash Flow '!D45,'Pg. 19 30-Yr. Annual Cash Flow '!E45,'Pg. 19 30-Yr. Annual Cash Flow '!F45,'Pg. 19 30-Yr. Annual Cash Flow '!G45,'Pg. 19 30-Yr. Annual Cash Flow '!H45,'Pg. 19 30-Yr. Annual Cash Flow '!I45,'Pg. 20 Annual Cash Flow cont.'!C21,D21,E21,F21,G21,H21,I21,J21,C45,D45,E45)</f>
        <v>#DIV/0!</v>
      </c>
      <c r="F46" s="550" t="e">
        <f>AVERAGE('Pg. 19 30-Yr. Annual Cash Flow '!C21,'Pg. 19 30-Yr. Annual Cash Flow '!D21,'Pg. 19 30-Yr. Annual Cash Flow '!E21,'Pg. 19 30-Yr. Annual Cash Flow '!F21,'Pg. 19 30-Yr. Annual Cash Flow '!G21,'Pg. 19 30-Yr. Annual Cash Flow '!H21,'Pg. 19 30-Yr. Annual Cash Flow '!I21,'Pg. 19 30-Yr. Annual Cash Flow '!J21,'Pg. 19 30-Yr. Annual Cash Flow '!C45,'Pg. 19 30-Yr. Annual Cash Flow '!D45,'Pg. 19 30-Yr. Annual Cash Flow '!E45,'Pg. 19 30-Yr. Annual Cash Flow '!F45,'Pg. 19 30-Yr. Annual Cash Flow '!G45,'Pg. 19 30-Yr. Annual Cash Flow '!H45,'Pg. 19 30-Yr. Annual Cash Flow '!I45,'Pg. 20 Annual Cash Flow cont.'!C21,D21,E21,F21,G21,H21,I21,J21,C45,D45,E45,F45)</f>
        <v>#DIV/0!</v>
      </c>
      <c r="G46" s="550" t="e">
        <f>AVERAGE('Pg. 19 30-Yr. Annual Cash Flow '!C21,'Pg. 19 30-Yr. Annual Cash Flow '!D21,'Pg. 19 30-Yr. Annual Cash Flow '!E21,'Pg. 19 30-Yr. Annual Cash Flow '!F21,'Pg. 19 30-Yr. Annual Cash Flow '!G21,'Pg. 19 30-Yr. Annual Cash Flow '!H21,'Pg. 19 30-Yr. Annual Cash Flow '!I21,'Pg. 19 30-Yr. Annual Cash Flow '!J21,'Pg. 19 30-Yr. Annual Cash Flow '!C45,'Pg. 19 30-Yr. Annual Cash Flow '!D45,'Pg. 19 30-Yr. Annual Cash Flow '!E45,'Pg. 19 30-Yr. Annual Cash Flow '!F45,'Pg. 19 30-Yr. Annual Cash Flow '!G45,'Pg. 19 30-Yr. Annual Cash Flow '!H45,'Pg. 19 30-Yr. Annual Cash Flow '!I45,'Pg. 20 Annual Cash Flow cont.'!C21,D21,E21,F21,G21,H21,I21,J21,C45,D45,E45,F45,G45)</f>
        <v>#DIV/0!</v>
      </c>
      <c r="H46" s="550" t="e">
        <f>AVERAGE('Pg. 19 30-Yr. Annual Cash Flow '!C21,'Pg. 19 30-Yr. Annual Cash Flow '!D21,'Pg. 19 30-Yr. Annual Cash Flow '!E21,'Pg. 19 30-Yr. Annual Cash Flow '!F21,'Pg. 19 30-Yr. Annual Cash Flow '!G21,'Pg. 19 30-Yr. Annual Cash Flow '!H21,'Pg. 19 30-Yr. Annual Cash Flow '!I21,'Pg. 19 30-Yr. Annual Cash Flow '!J21,'Pg. 19 30-Yr. Annual Cash Flow '!C45,'Pg. 19 30-Yr. Annual Cash Flow '!D45,'Pg. 19 30-Yr. Annual Cash Flow '!E45,'Pg. 19 30-Yr. Annual Cash Flow '!F45,'Pg. 19 30-Yr. Annual Cash Flow '!G45,'Pg. 19 30-Yr. Annual Cash Flow '!H45,'Pg. 19 30-Yr. Annual Cash Flow '!I45,'Pg. 20 Annual Cash Flow cont.'!C21,D21,E21,F21,G21,H21,I21,J21,C45,D45,E45,F45,G45,H45)</f>
        <v>#DIV/0!</v>
      </c>
      <c r="I46" s="550" t="e">
        <f>AVERAGE('Pg. 19 30-Yr. Annual Cash Flow '!C21,'Pg. 19 30-Yr. Annual Cash Flow '!D21,'Pg. 19 30-Yr. Annual Cash Flow '!E21,'Pg. 19 30-Yr. Annual Cash Flow '!F21,'Pg. 19 30-Yr. Annual Cash Flow '!G21,'Pg. 19 30-Yr. Annual Cash Flow '!H21,'Pg. 19 30-Yr. Annual Cash Flow '!I21,'Pg. 19 30-Yr. Annual Cash Flow '!J21,'Pg. 19 30-Yr. Annual Cash Flow '!C45,'Pg. 19 30-Yr. Annual Cash Flow '!D45,'Pg. 19 30-Yr. Annual Cash Flow '!E45,'Pg. 19 30-Yr. Annual Cash Flow '!F45,'Pg. 19 30-Yr. Annual Cash Flow '!G45,'Pg. 19 30-Yr. Annual Cash Flow '!H45,'Pg. 19 30-Yr. Annual Cash Flow '!I45,'Pg. 20 Annual Cash Flow cont.'!C21,D21,E21,F21,G21,H21,I21,J21,C45,D45,E45,F45,G45,H45,I45)</f>
        <v>#DIV/0!</v>
      </c>
      <c r="J46" s="541"/>
      <c r="CO46" s="520"/>
      <c r="CP46" s="520"/>
      <c r="CQ46" s="520"/>
      <c r="CR46" s="520"/>
      <c r="CS46" s="520"/>
      <c r="CT46" s="520"/>
      <c r="CU46" s="520"/>
      <c r="CV46" s="520"/>
      <c r="CW46" s="520"/>
      <c r="CX46" s="520"/>
    </row>
  </sheetData>
  <sheetProtection algorithmName="SHA-512" hashValue="LSgXOli58hyxD9/RmfQDCNbD+hQ0tZjD1uKKDYZiDPM8fC3BQ7Kxwygh21tL0YcLDv3PtfwzdURi/nA1XOaVIw==" saltValue="ySaKnRB/kdCRqB4s5U1z3A==" spinCount="100000" sheet="1" selectLockedCells="1"/>
  <mergeCells count="41">
    <mergeCell ref="A35:I35"/>
    <mergeCell ref="B1:E1"/>
    <mergeCell ref="C2:J2"/>
    <mergeCell ref="C3:J3"/>
    <mergeCell ref="A20:B20"/>
    <mergeCell ref="A21:B21"/>
    <mergeCell ref="A13:B13"/>
    <mergeCell ref="A19:B19"/>
    <mergeCell ref="A16:B16"/>
    <mergeCell ref="A39:B39"/>
    <mergeCell ref="A38:I38"/>
    <mergeCell ref="A37:B37"/>
    <mergeCell ref="A43:B43"/>
    <mergeCell ref="K4:K23"/>
    <mergeCell ref="A4:B4"/>
    <mergeCell ref="A5:B5"/>
    <mergeCell ref="A6:B6"/>
    <mergeCell ref="A7:B7"/>
    <mergeCell ref="A8:B8"/>
    <mergeCell ref="A10:B10"/>
    <mergeCell ref="A12:B12"/>
    <mergeCell ref="A15:B15"/>
    <mergeCell ref="A17:B17"/>
    <mergeCell ref="A18:B18"/>
    <mergeCell ref="A40:B40"/>
    <mergeCell ref="A46:B46"/>
    <mergeCell ref="A22:B22"/>
    <mergeCell ref="A45:B45"/>
    <mergeCell ref="A29:B29"/>
    <mergeCell ref="A26:J26"/>
    <mergeCell ref="A27:B27"/>
    <mergeCell ref="A28:B28"/>
    <mergeCell ref="A42:B42"/>
    <mergeCell ref="C27:I27"/>
    <mergeCell ref="A30:B30"/>
    <mergeCell ref="A31:B31"/>
    <mergeCell ref="A32:B32"/>
    <mergeCell ref="A34:B34"/>
    <mergeCell ref="A33:I33"/>
    <mergeCell ref="A41:B41"/>
    <mergeCell ref="A36:B36"/>
  </mergeCells>
  <phoneticPr fontId="0" type="noConversion"/>
  <printOptions horizontalCentered="1"/>
  <pageMargins left="0.25" right="0.25" top="0.25" bottom="0.5" header="0.3" footer="0.3"/>
  <pageSetup scale="81" firstPageNumber="25" fitToHeight="0" orientation="portrait" r:id="rId1"/>
  <headerFooter>
    <oddHeader xml:space="preserve">&amp;R
</oddHeader>
    <oddFooter>&amp;L&amp;"Arial,Regular"HOME - HTF&amp;C&amp;"Arial,Regular"Page 20 of 30&amp;R&amp;"Arial,Regular"2023</oddFooter>
  </headerFooter>
  <ignoredErrors>
    <ignoredError sqref="A1" numberStoredAsText="1"/>
    <ignoredError sqref="D46:I46 D22:J22" evalError="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8">
    <pageSetUpPr fitToPage="1"/>
  </sheetPr>
  <dimension ref="A2:AQ59"/>
  <sheetViews>
    <sheetView showGridLines="0" showRowColHeaders="0" zoomScaleNormal="100" workbookViewId="0">
      <selection activeCell="B10" sqref="B10:S10"/>
    </sheetView>
  </sheetViews>
  <sheetFormatPr defaultColWidth="8.7109375" defaultRowHeight="12.75"/>
  <cols>
    <col min="1" max="27" width="2.85546875" style="98" customWidth="1"/>
    <col min="28" max="47" width="2.85546875" style="89" customWidth="1"/>
    <col min="48" max="16384" width="8.7109375" style="89"/>
  </cols>
  <sheetData>
    <row r="2" spans="1:43" ht="13.5" customHeight="1">
      <c r="A2" s="327" t="s">
        <v>410</v>
      </c>
      <c r="B2" s="620" t="s">
        <v>454</v>
      </c>
      <c r="C2" s="620"/>
      <c r="D2" s="620"/>
      <c r="E2" s="620"/>
      <c r="F2" s="620"/>
      <c r="G2" s="620"/>
      <c r="H2" s="620"/>
      <c r="I2" s="620"/>
      <c r="J2" s="620"/>
      <c r="K2" s="620"/>
      <c r="L2" s="620"/>
      <c r="M2" s="620"/>
      <c r="N2" s="620"/>
      <c r="O2" s="620"/>
      <c r="P2" s="620"/>
    </row>
    <row r="3" spans="1:43" ht="13.5" customHeight="1">
      <c r="F3" s="278"/>
    </row>
    <row r="4" spans="1:43" ht="18" customHeight="1">
      <c r="B4" s="620" t="s">
        <v>455</v>
      </c>
      <c r="C4" s="620"/>
      <c r="D4" s="620"/>
      <c r="E4" s="620"/>
      <c r="F4" s="620"/>
      <c r="G4" s="620"/>
      <c r="H4" s="620"/>
      <c r="I4" s="620"/>
      <c r="J4" s="620"/>
      <c r="K4" s="620"/>
      <c r="L4" s="620"/>
      <c r="M4" s="620"/>
      <c r="N4" s="620"/>
      <c r="O4" s="620"/>
      <c r="P4" s="620"/>
      <c r="Q4" s="620"/>
      <c r="R4" s="620"/>
      <c r="S4" s="121"/>
      <c r="T4" s="121"/>
      <c r="U4" s="121"/>
      <c r="V4" s="121"/>
      <c r="W4" s="121"/>
      <c r="X4" s="121"/>
      <c r="Y4" s="121"/>
      <c r="Z4" s="121"/>
    </row>
    <row r="5" spans="1:43" ht="18" customHeight="1">
      <c r="F5" s="278"/>
    </row>
    <row r="6" spans="1:43" ht="18" customHeight="1">
      <c r="B6" s="632" t="s">
        <v>831</v>
      </c>
      <c r="C6" s="632"/>
      <c r="D6" s="632"/>
      <c r="E6" s="632"/>
      <c r="F6" s="632"/>
      <c r="G6" s="632"/>
      <c r="H6" s="632"/>
      <c r="I6" s="632"/>
      <c r="J6" s="632"/>
      <c r="K6" s="632"/>
      <c r="L6" s="632"/>
      <c r="M6" s="632"/>
      <c r="N6" s="632"/>
      <c r="O6" s="632"/>
      <c r="P6" s="632"/>
      <c r="Q6" s="632"/>
      <c r="R6" s="632"/>
      <c r="S6" s="632"/>
      <c r="T6" s="632"/>
      <c r="U6" s="632"/>
      <c r="V6" s="632"/>
      <c r="W6" s="632"/>
      <c r="X6" s="632"/>
      <c r="Y6" s="632"/>
      <c r="Z6" s="632"/>
      <c r="AA6" s="632"/>
      <c r="AB6" s="632"/>
      <c r="AC6" s="632"/>
      <c r="AD6" s="632"/>
      <c r="AE6" s="632"/>
      <c r="AF6" s="632"/>
      <c r="AG6" s="632"/>
      <c r="AH6" s="632"/>
      <c r="AI6" s="632"/>
      <c r="AJ6" s="632"/>
      <c r="AK6" s="632"/>
      <c r="AL6" s="632"/>
      <c r="AM6" s="632"/>
      <c r="AN6" s="632"/>
      <c r="AO6" s="632"/>
      <c r="AP6" s="632"/>
      <c r="AQ6" s="632"/>
    </row>
    <row r="7" spans="1:43" ht="18" customHeight="1">
      <c r="F7" s="179"/>
    </row>
    <row r="8" spans="1:43" s="98" customFormat="1" ht="48.75" customHeight="1">
      <c r="B8" s="626" t="s">
        <v>832</v>
      </c>
      <c r="C8" s="626"/>
      <c r="D8" s="626"/>
      <c r="E8" s="626"/>
      <c r="F8" s="626"/>
      <c r="G8" s="626"/>
      <c r="H8" s="626"/>
      <c r="I8" s="626"/>
      <c r="J8" s="626"/>
      <c r="K8" s="626"/>
      <c r="L8" s="626"/>
      <c r="M8" s="626"/>
      <c r="N8" s="626"/>
      <c r="O8" s="626"/>
      <c r="P8" s="626"/>
      <c r="Q8" s="626"/>
      <c r="R8" s="626"/>
      <c r="S8" s="626"/>
      <c r="T8" s="626"/>
      <c r="U8" s="626"/>
      <c r="V8" s="626"/>
      <c r="W8" s="626"/>
      <c r="X8" s="626"/>
      <c r="Y8" s="626"/>
      <c r="Z8" s="626"/>
      <c r="AA8" s="626"/>
      <c r="AB8" s="626"/>
      <c r="AC8" s="626"/>
      <c r="AD8" s="626"/>
      <c r="AE8" s="626"/>
      <c r="AF8" s="626"/>
      <c r="AG8" s="626"/>
      <c r="AH8" s="626"/>
      <c r="AI8" s="626"/>
      <c r="AJ8" s="626"/>
      <c r="AK8" s="626"/>
      <c r="AL8" s="626"/>
      <c r="AM8" s="626"/>
      <c r="AN8" s="626"/>
      <c r="AO8" s="626"/>
      <c r="AP8" s="626"/>
      <c r="AQ8" s="626"/>
    </row>
    <row r="9" spans="1:43" s="98" customFormat="1" ht="18" customHeight="1">
      <c r="B9" s="43"/>
      <c r="C9" s="43"/>
      <c r="D9" s="43"/>
      <c r="E9" s="43"/>
      <c r="F9" s="43"/>
      <c r="G9" s="43"/>
      <c r="H9" s="43"/>
      <c r="I9" s="43"/>
      <c r="J9" s="43"/>
      <c r="K9" s="43"/>
      <c r="L9" s="43"/>
      <c r="M9" s="43"/>
      <c r="N9" s="43"/>
      <c r="O9" s="43"/>
      <c r="P9" s="43"/>
      <c r="Q9" s="43"/>
      <c r="R9" s="43"/>
      <c r="S9" s="43"/>
      <c r="T9" s="43"/>
      <c r="U9" s="43"/>
      <c r="V9" s="43"/>
      <c r="W9" s="43"/>
      <c r="X9" s="43"/>
      <c r="Y9" s="43"/>
      <c r="Z9" s="43"/>
    </row>
    <row r="10" spans="1:43" ht="18" customHeight="1">
      <c r="B10" s="937"/>
      <c r="C10" s="937"/>
      <c r="D10" s="937"/>
      <c r="E10" s="937"/>
      <c r="F10" s="937"/>
      <c r="G10" s="937"/>
      <c r="H10" s="937"/>
      <c r="I10" s="937"/>
      <c r="J10" s="937"/>
      <c r="K10" s="937"/>
      <c r="L10" s="937"/>
      <c r="M10" s="937"/>
      <c r="N10" s="937"/>
      <c r="O10" s="937"/>
      <c r="P10" s="937"/>
      <c r="Q10" s="937"/>
      <c r="R10" s="937"/>
      <c r="S10" s="937"/>
      <c r="T10" s="316"/>
      <c r="U10" s="632" t="s">
        <v>833</v>
      </c>
      <c r="V10" s="632"/>
      <c r="W10" s="632"/>
      <c r="X10" s="632"/>
      <c r="Y10" s="632"/>
      <c r="Z10" s="632"/>
      <c r="AA10" s="632"/>
      <c r="AB10" s="632"/>
      <c r="AC10" s="632"/>
      <c r="AD10" s="632"/>
      <c r="AE10" s="632"/>
      <c r="AF10" s="632"/>
      <c r="AG10" s="632"/>
      <c r="AH10" s="632"/>
      <c r="AI10" s="632"/>
      <c r="AJ10" s="632"/>
      <c r="AK10" s="632"/>
      <c r="AL10" s="632"/>
      <c r="AM10" s="632"/>
      <c r="AN10" s="632"/>
      <c r="AO10" s="632"/>
      <c r="AP10" s="632"/>
      <c r="AQ10" s="632"/>
    </row>
    <row r="11" spans="1:43" ht="18" customHeight="1">
      <c r="B11" s="632" t="s">
        <v>834</v>
      </c>
      <c r="C11" s="632"/>
      <c r="D11" s="632"/>
      <c r="E11" s="632"/>
      <c r="F11" s="632"/>
      <c r="G11" s="632"/>
      <c r="H11" s="632"/>
      <c r="I11" s="632"/>
      <c r="J11" s="632"/>
      <c r="K11" s="632"/>
      <c r="L11" s="632"/>
      <c r="M11" s="632"/>
      <c r="N11" s="632"/>
      <c r="O11" s="632"/>
      <c r="P11" s="632"/>
      <c r="Q11" s="77"/>
      <c r="R11" s="77"/>
      <c r="S11" s="77"/>
      <c r="T11" s="77"/>
      <c r="U11" s="77"/>
      <c r="V11" s="77"/>
      <c r="W11" s="77"/>
      <c r="X11" s="77"/>
      <c r="Y11" s="77"/>
      <c r="Z11" s="77"/>
      <c r="AA11" s="77"/>
    </row>
    <row r="12" spans="1:43" ht="25.5" customHeight="1">
      <c r="B12" s="937"/>
      <c r="C12" s="937"/>
      <c r="D12" s="937"/>
      <c r="E12" s="937"/>
      <c r="F12" s="937"/>
      <c r="G12" s="937"/>
      <c r="H12" s="937"/>
      <c r="I12" s="937"/>
      <c r="J12" s="937"/>
      <c r="K12" s="937"/>
      <c r="L12" s="937"/>
      <c r="M12" s="937"/>
      <c r="N12" s="937"/>
      <c r="O12" s="937"/>
      <c r="P12" s="937"/>
      <c r="Q12" s="937"/>
      <c r="R12" s="937"/>
      <c r="S12" s="937"/>
      <c r="T12" s="316"/>
      <c r="U12" s="630" t="s">
        <v>835</v>
      </c>
      <c r="V12" s="630"/>
      <c r="W12" s="630"/>
      <c r="X12" s="630"/>
      <c r="Y12" s="630"/>
      <c r="Z12" s="630"/>
      <c r="AA12" s="630"/>
      <c r="AB12" s="937"/>
      <c r="AC12" s="937"/>
      <c r="AD12" s="937"/>
      <c r="AE12" s="937"/>
      <c r="AF12" s="937"/>
      <c r="AG12" s="937"/>
      <c r="AH12" s="937"/>
      <c r="AI12" s="937"/>
      <c r="AJ12" s="937"/>
      <c r="AK12" s="937"/>
      <c r="AL12" s="937"/>
      <c r="AM12" s="937"/>
      <c r="AN12" s="627" t="s">
        <v>886</v>
      </c>
      <c r="AO12" s="627"/>
      <c r="AP12" s="627"/>
      <c r="AQ12" s="627"/>
    </row>
    <row r="13" spans="1:43" ht="18" customHeight="1">
      <c r="B13" s="43"/>
      <c r="C13" s="43"/>
      <c r="D13" s="43"/>
      <c r="E13" s="77"/>
      <c r="F13" s="77"/>
      <c r="G13" s="43"/>
      <c r="H13" s="43"/>
      <c r="I13" s="43"/>
      <c r="J13" s="43"/>
      <c r="K13" s="43"/>
      <c r="L13" s="43"/>
      <c r="M13" s="43"/>
      <c r="N13" s="43"/>
      <c r="O13" s="43"/>
      <c r="P13" s="43"/>
      <c r="Q13" s="43"/>
      <c r="R13" s="43"/>
      <c r="S13" s="77"/>
      <c r="T13" s="77"/>
      <c r="U13" s="77"/>
      <c r="V13" s="77"/>
      <c r="W13" s="43"/>
      <c r="X13" s="43"/>
      <c r="Y13" s="43"/>
      <c r="Z13" s="43"/>
      <c r="AA13" s="77"/>
    </row>
    <row r="14" spans="1:43" ht="18" customHeight="1">
      <c r="B14" s="316" t="s">
        <v>887</v>
      </c>
      <c r="C14" s="937"/>
      <c r="D14" s="937"/>
      <c r="E14" s="937"/>
      <c r="F14" s="937"/>
      <c r="G14" s="937"/>
      <c r="H14" s="937"/>
      <c r="I14" s="937"/>
      <c r="J14" s="937"/>
      <c r="K14" s="937"/>
      <c r="L14" s="937"/>
      <c r="M14" s="937"/>
      <c r="N14" s="632" t="s">
        <v>836</v>
      </c>
      <c r="O14" s="632"/>
      <c r="P14" s="632"/>
      <c r="Q14" s="632"/>
      <c r="R14" s="632"/>
      <c r="S14" s="632"/>
      <c r="T14" s="632"/>
      <c r="U14" s="632"/>
      <c r="V14" s="632"/>
      <c r="W14" s="632"/>
      <c r="X14" s="632"/>
      <c r="Y14" s="632"/>
      <c r="AB14" s="98"/>
      <c r="AC14" s="98"/>
      <c r="AD14" s="98"/>
      <c r="AE14" s="98"/>
      <c r="AF14" s="98"/>
      <c r="AG14" s="98"/>
      <c r="AH14" s="98"/>
      <c r="AI14" s="98"/>
      <c r="AJ14" s="98"/>
      <c r="AK14" s="98"/>
      <c r="AL14" s="98"/>
      <c r="AM14" s="98"/>
      <c r="AN14" s="98"/>
      <c r="AO14" s="98"/>
      <c r="AP14" s="98"/>
      <c r="AQ14" s="98"/>
    </row>
    <row r="15" spans="1:43" ht="18" customHeight="1">
      <c r="B15" s="43"/>
      <c r="C15" s="43"/>
      <c r="D15" s="43"/>
      <c r="E15" s="77"/>
      <c r="F15" s="77"/>
      <c r="G15" s="43"/>
      <c r="H15" s="43"/>
      <c r="I15" s="43"/>
      <c r="J15" s="43"/>
      <c r="K15" s="43"/>
      <c r="L15" s="43"/>
      <c r="M15" s="43"/>
      <c r="N15" s="43"/>
      <c r="O15" s="43"/>
      <c r="P15" s="43"/>
      <c r="Q15" s="43"/>
      <c r="R15" s="43"/>
      <c r="S15" s="77"/>
      <c r="T15" s="77"/>
      <c r="U15" s="77"/>
      <c r="V15" s="77"/>
      <c r="W15" s="43"/>
      <c r="X15" s="43"/>
      <c r="Y15" s="43"/>
      <c r="Z15" s="43"/>
      <c r="AA15" s="77"/>
    </row>
    <row r="16" spans="1:43" ht="18" customHeight="1">
      <c r="B16" s="43"/>
      <c r="C16" s="43"/>
      <c r="D16" s="43"/>
      <c r="E16" s="43"/>
      <c r="G16" s="43"/>
      <c r="H16" s="43"/>
      <c r="I16" s="43"/>
      <c r="J16" s="43"/>
      <c r="K16" s="43"/>
      <c r="L16" s="43"/>
      <c r="M16" s="43"/>
      <c r="N16" s="43"/>
      <c r="O16" s="43"/>
      <c r="P16" s="43"/>
      <c r="Q16" s="43"/>
      <c r="R16" s="43"/>
      <c r="W16" s="43"/>
      <c r="X16" s="43"/>
      <c r="Y16" s="43"/>
      <c r="Z16" s="43"/>
    </row>
    <row r="17" spans="2:43" ht="18" customHeight="1">
      <c r="B17" s="632" t="s">
        <v>904</v>
      </c>
      <c r="C17" s="632"/>
      <c r="D17" s="632"/>
      <c r="E17" s="632"/>
      <c r="F17" s="632"/>
      <c r="G17" s="632"/>
      <c r="H17" s="632"/>
      <c r="I17" s="632"/>
      <c r="J17" s="632"/>
      <c r="K17" s="632"/>
      <c r="L17" s="632"/>
      <c r="M17" s="632"/>
      <c r="N17" s="632"/>
      <c r="O17" s="632"/>
      <c r="P17" s="632"/>
      <c r="Q17" s="632"/>
      <c r="R17" s="632"/>
      <c r="S17" s="632"/>
      <c r="T17" s="632"/>
      <c r="U17" s="632"/>
      <c r="V17" s="632"/>
      <c r="W17" s="632"/>
      <c r="X17" s="632"/>
      <c r="Y17" s="632"/>
      <c r="Z17" s="632"/>
      <c r="AA17" s="632"/>
      <c r="AB17" s="632"/>
      <c r="AC17" s="632"/>
      <c r="AD17" s="632"/>
      <c r="AE17" s="632"/>
      <c r="AF17" s="632"/>
      <c r="AG17" s="632"/>
      <c r="AH17" s="632"/>
      <c r="AI17" s="632"/>
      <c r="AJ17" s="632"/>
      <c r="AK17" s="632"/>
      <c r="AL17" s="632"/>
      <c r="AM17" s="632"/>
      <c r="AN17" s="632"/>
      <c r="AO17" s="632"/>
      <c r="AP17" s="632"/>
      <c r="AQ17" s="632"/>
    </row>
    <row r="18" spans="2:43" ht="18" customHeight="1">
      <c r="B18" s="43"/>
      <c r="C18" s="43"/>
      <c r="D18" s="43"/>
      <c r="E18" s="43"/>
      <c r="F18" s="43"/>
      <c r="G18" s="43"/>
      <c r="H18" s="43"/>
      <c r="I18" s="43"/>
      <c r="J18" s="43"/>
      <c r="K18" s="43"/>
      <c r="L18" s="43"/>
      <c r="M18" s="43"/>
      <c r="N18" s="43"/>
      <c r="O18" s="43"/>
      <c r="P18" s="43"/>
      <c r="Q18" s="43"/>
      <c r="R18" s="43"/>
      <c r="S18" s="43"/>
      <c r="T18" s="43"/>
      <c r="U18" s="43"/>
      <c r="V18" s="43"/>
      <c r="W18" s="43"/>
      <c r="X18" s="43"/>
      <c r="Y18" s="43"/>
      <c r="Z18" s="43"/>
      <c r="AA18" s="43"/>
    </row>
    <row r="19" spans="2:43" ht="18" customHeight="1">
      <c r="B19" s="632" t="s">
        <v>905</v>
      </c>
      <c r="C19" s="632"/>
      <c r="D19" s="632"/>
      <c r="E19" s="632"/>
      <c r="F19" s="632"/>
      <c r="G19" s="632"/>
      <c r="H19" s="632"/>
      <c r="I19" s="632"/>
      <c r="J19" s="632"/>
      <c r="K19" s="632"/>
      <c r="L19" s="632"/>
      <c r="M19" s="632"/>
      <c r="N19" s="632"/>
      <c r="O19" s="632"/>
      <c r="P19" s="632"/>
      <c r="Q19" s="632"/>
      <c r="R19" s="632"/>
      <c r="S19" s="632"/>
      <c r="T19" s="632"/>
      <c r="U19" s="632"/>
      <c r="V19" s="632"/>
      <c r="W19" s="632"/>
      <c r="X19" s="632"/>
      <c r="Y19" s="632"/>
      <c r="Z19" s="632"/>
      <c r="AA19" s="632"/>
      <c r="AB19" s="632"/>
      <c r="AC19" s="632"/>
      <c r="AD19" s="632"/>
      <c r="AE19" s="632"/>
      <c r="AF19" s="632"/>
      <c r="AG19" s="632"/>
      <c r="AH19" s="632"/>
      <c r="AI19" s="632"/>
      <c r="AJ19" s="632"/>
      <c r="AK19" s="632"/>
      <c r="AL19" s="632"/>
      <c r="AM19" s="632"/>
      <c r="AN19" s="632"/>
      <c r="AO19" s="632"/>
      <c r="AP19" s="632"/>
      <c r="AQ19" s="632"/>
    </row>
    <row r="20" spans="2:43" ht="18" customHeight="1">
      <c r="B20" s="43"/>
      <c r="C20" s="43"/>
      <c r="D20" s="43"/>
      <c r="E20" s="43"/>
      <c r="F20" s="43"/>
      <c r="G20" s="43"/>
      <c r="H20" s="43"/>
      <c r="I20" s="43"/>
      <c r="J20" s="43"/>
      <c r="K20" s="43"/>
      <c r="L20" s="43"/>
      <c r="M20" s="43"/>
      <c r="N20" s="43"/>
      <c r="O20" s="43"/>
      <c r="P20" s="43"/>
      <c r="Q20" s="43"/>
      <c r="R20" s="43"/>
      <c r="S20" s="43"/>
      <c r="T20" s="43"/>
      <c r="U20" s="43"/>
      <c r="V20" s="43"/>
      <c r="W20" s="43"/>
      <c r="X20" s="43"/>
      <c r="Y20" s="43"/>
      <c r="Z20" s="43"/>
      <c r="AA20" s="43"/>
    </row>
    <row r="21" spans="2:43" ht="26.45" customHeight="1">
      <c r="B21" s="626" t="s">
        <v>906</v>
      </c>
      <c r="C21" s="626"/>
      <c r="D21" s="626"/>
      <c r="E21" s="626"/>
      <c r="F21" s="626"/>
      <c r="G21" s="626"/>
      <c r="H21" s="626"/>
      <c r="I21" s="626"/>
      <c r="J21" s="626"/>
      <c r="K21" s="626"/>
      <c r="L21" s="626"/>
      <c r="M21" s="626"/>
      <c r="N21" s="626"/>
      <c r="O21" s="626"/>
      <c r="P21" s="626"/>
      <c r="Q21" s="626"/>
      <c r="R21" s="626"/>
      <c r="S21" s="626"/>
      <c r="T21" s="626"/>
      <c r="U21" s="626"/>
      <c r="V21" s="626"/>
      <c r="W21" s="626"/>
      <c r="X21" s="626"/>
      <c r="Y21" s="626"/>
      <c r="Z21" s="626"/>
      <c r="AA21" s="626"/>
      <c r="AB21" s="626"/>
      <c r="AC21" s="626"/>
      <c r="AD21" s="626"/>
      <c r="AE21" s="626"/>
      <c r="AF21" s="626"/>
      <c r="AG21" s="626"/>
      <c r="AH21" s="626"/>
      <c r="AI21" s="626"/>
      <c r="AJ21" s="626"/>
      <c r="AK21" s="626"/>
      <c r="AL21" s="626"/>
      <c r="AM21" s="626"/>
      <c r="AN21" s="626"/>
      <c r="AO21" s="626"/>
      <c r="AP21" s="626"/>
      <c r="AQ21" s="626"/>
    </row>
    <row r="22" spans="2:43" ht="18" customHeight="1">
      <c r="B22" s="179"/>
      <c r="C22" s="179"/>
      <c r="D22" s="179"/>
      <c r="E22" s="179"/>
      <c r="F22" s="179"/>
      <c r="G22" s="179"/>
      <c r="H22" s="179"/>
      <c r="I22" s="179"/>
      <c r="J22" s="179"/>
      <c r="K22" s="179"/>
      <c r="L22" s="179"/>
      <c r="M22" s="179"/>
      <c r="N22" s="179"/>
      <c r="O22" s="179"/>
      <c r="P22" s="179"/>
      <c r="Q22" s="179"/>
      <c r="R22" s="179"/>
      <c r="S22" s="179"/>
      <c r="T22" s="179"/>
      <c r="U22" s="179"/>
      <c r="V22" s="179"/>
      <c r="W22" s="179"/>
      <c r="X22" s="179"/>
      <c r="Y22" s="179"/>
      <c r="Z22" s="179"/>
      <c r="AA22" s="179"/>
    </row>
    <row r="23" spans="2:43" ht="26.45" customHeight="1">
      <c r="B23" s="939" t="s">
        <v>907</v>
      </c>
      <c r="C23" s="939"/>
      <c r="D23" s="939"/>
      <c r="E23" s="939"/>
      <c r="F23" s="939"/>
      <c r="G23" s="939"/>
      <c r="H23" s="939"/>
      <c r="I23" s="939"/>
      <c r="J23" s="939"/>
      <c r="K23" s="939"/>
      <c r="L23" s="939"/>
      <c r="M23" s="939"/>
      <c r="N23" s="939"/>
      <c r="O23" s="939"/>
      <c r="P23" s="939"/>
      <c r="Q23" s="939"/>
      <c r="R23" s="939"/>
      <c r="S23" s="939"/>
      <c r="T23" s="939"/>
      <c r="U23" s="939"/>
      <c r="V23" s="939"/>
      <c r="W23" s="939"/>
      <c r="X23" s="939"/>
      <c r="Y23" s="939"/>
      <c r="Z23" s="939"/>
      <c r="AA23" s="939"/>
      <c r="AB23" s="939"/>
      <c r="AC23" s="939"/>
      <c r="AD23" s="939"/>
      <c r="AE23" s="939"/>
      <c r="AF23" s="939"/>
      <c r="AG23" s="939"/>
      <c r="AH23" s="939"/>
      <c r="AI23" s="939"/>
      <c r="AJ23" s="939"/>
      <c r="AK23" s="939"/>
      <c r="AL23" s="939"/>
      <c r="AM23" s="939"/>
      <c r="AN23" s="939"/>
      <c r="AO23" s="939"/>
      <c r="AP23" s="939"/>
      <c r="AQ23" s="939"/>
    </row>
    <row r="24" spans="2:43" ht="18" customHeight="1">
      <c r="B24" s="179"/>
      <c r="C24" s="179"/>
      <c r="D24" s="179"/>
      <c r="E24" s="179"/>
      <c r="F24" s="179"/>
      <c r="G24" s="179"/>
      <c r="H24" s="179"/>
      <c r="I24" s="179"/>
      <c r="J24" s="179"/>
      <c r="K24" s="179"/>
      <c r="L24" s="179"/>
      <c r="M24" s="179"/>
      <c r="N24" s="179"/>
      <c r="O24" s="179"/>
      <c r="P24" s="179"/>
      <c r="Q24" s="179"/>
      <c r="R24" s="179"/>
      <c r="S24" s="179"/>
      <c r="T24" s="179"/>
      <c r="U24" s="179"/>
      <c r="V24" s="179"/>
      <c r="W24" s="179"/>
      <c r="X24" s="179"/>
      <c r="Y24" s="179"/>
      <c r="Z24" s="179"/>
      <c r="AA24" s="179"/>
    </row>
    <row r="25" spans="2:43" ht="26.45" customHeight="1">
      <c r="B25" s="939" t="s">
        <v>908</v>
      </c>
      <c r="C25" s="939"/>
      <c r="D25" s="939"/>
      <c r="E25" s="939"/>
      <c r="F25" s="939"/>
      <c r="G25" s="939"/>
      <c r="H25" s="939"/>
      <c r="I25" s="939"/>
      <c r="J25" s="939"/>
      <c r="K25" s="939"/>
      <c r="L25" s="939"/>
      <c r="M25" s="939"/>
      <c r="N25" s="939"/>
      <c r="O25" s="939"/>
      <c r="P25" s="939"/>
      <c r="Q25" s="939"/>
      <c r="R25" s="939"/>
      <c r="S25" s="939"/>
      <c r="T25" s="939"/>
      <c r="U25" s="939"/>
      <c r="V25" s="939"/>
      <c r="W25" s="939"/>
      <c r="X25" s="939"/>
      <c r="Y25" s="939"/>
      <c r="Z25" s="939"/>
      <c r="AA25" s="939"/>
      <c r="AB25" s="939"/>
      <c r="AC25" s="939"/>
      <c r="AD25" s="939"/>
      <c r="AE25" s="939"/>
      <c r="AF25" s="939"/>
      <c r="AG25" s="939"/>
      <c r="AH25" s="939"/>
      <c r="AI25" s="939"/>
      <c r="AJ25" s="939"/>
      <c r="AK25" s="939"/>
      <c r="AL25" s="939"/>
      <c r="AM25" s="939"/>
      <c r="AN25" s="939"/>
      <c r="AO25" s="939"/>
      <c r="AP25" s="939"/>
      <c r="AQ25" s="939"/>
    </row>
    <row r="26" spans="2:43" ht="18" customHeight="1">
      <c r="B26" s="179"/>
      <c r="C26" s="179"/>
      <c r="D26" s="179"/>
      <c r="E26" s="179"/>
      <c r="F26" s="179"/>
      <c r="G26" s="179"/>
      <c r="H26" s="179"/>
      <c r="I26" s="179"/>
      <c r="J26" s="179"/>
      <c r="K26" s="179"/>
      <c r="L26" s="179"/>
      <c r="M26" s="179"/>
      <c r="N26" s="179"/>
      <c r="O26" s="179"/>
      <c r="P26" s="179"/>
      <c r="Q26" s="179"/>
      <c r="R26" s="179"/>
      <c r="S26" s="179"/>
      <c r="T26" s="179"/>
      <c r="U26" s="179"/>
      <c r="V26" s="179"/>
      <c r="W26" s="179"/>
      <c r="X26" s="179"/>
      <c r="Y26" s="179"/>
      <c r="Z26" s="179"/>
      <c r="AA26" s="179"/>
    </row>
    <row r="27" spans="2:43" ht="18" customHeight="1">
      <c r="B27" s="939"/>
      <c r="C27" s="939"/>
      <c r="D27" s="939"/>
      <c r="E27" s="939"/>
      <c r="F27" s="939"/>
      <c r="G27" s="939"/>
      <c r="H27" s="939"/>
      <c r="I27" s="939"/>
      <c r="J27" s="939"/>
      <c r="K27" s="939"/>
      <c r="L27" s="939"/>
      <c r="M27" s="939"/>
      <c r="N27" s="939"/>
      <c r="O27" s="939"/>
      <c r="P27" s="939"/>
      <c r="Q27" s="939"/>
      <c r="R27" s="939"/>
      <c r="S27" s="939"/>
      <c r="T27" s="939"/>
      <c r="U27" s="939"/>
      <c r="V27" s="939"/>
      <c r="W27" s="939"/>
      <c r="X27" s="939"/>
      <c r="Y27" s="939"/>
      <c r="Z27" s="939"/>
      <c r="AA27" s="939"/>
      <c r="AB27" s="939"/>
      <c r="AC27" s="939"/>
      <c r="AD27" s="939"/>
      <c r="AE27" s="939"/>
      <c r="AF27" s="939"/>
      <c r="AG27" s="939"/>
      <c r="AH27" s="939"/>
      <c r="AI27" s="939"/>
      <c r="AJ27" s="939"/>
      <c r="AK27" s="939"/>
      <c r="AL27" s="939"/>
      <c r="AM27" s="939"/>
      <c r="AN27" s="939"/>
      <c r="AO27" s="939"/>
      <c r="AP27" s="939"/>
      <c r="AQ27" s="939"/>
    </row>
    <row r="28" spans="2:43" ht="18" customHeight="1">
      <c r="B28" s="43"/>
      <c r="C28" s="43"/>
      <c r="D28" s="43"/>
      <c r="E28" s="43"/>
      <c r="F28" s="43"/>
      <c r="G28" s="43"/>
      <c r="H28" s="43"/>
      <c r="I28" s="43"/>
      <c r="J28" s="43"/>
      <c r="K28" s="43"/>
      <c r="L28" s="43"/>
      <c r="M28" s="43"/>
      <c r="N28" s="43"/>
      <c r="O28" s="43"/>
      <c r="P28" s="43"/>
      <c r="Q28" s="43"/>
      <c r="R28" s="43"/>
      <c r="S28" s="43"/>
      <c r="T28" s="43"/>
      <c r="U28" s="43"/>
      <c r="V28" s="43"/>
      <c r="W28" s="43"/>
      <c r="X28" s="43"/>
      <c r="Y28" s="43"/>
      <c r="Z28" s="43"/>
      <c r="AA28" s="43"/>
    </row>
    <row r="29" spans="2:43" ht="18" customHeight="1">
      <c r="B29" s="939"/>
      <c r="C29" s="939"/>
      <c r="D29" s="939"/>
      <c r="E29" s="939"/>
      <c r="F29" s="939"/>
      <c r="G29" s="939"/>
      <c r="H29" s="939"/>
      <c r="I29" s="939"/>
      <c r="J29" s="939"/>
      <c r="K29" s="939"/>
      <c r="L29" s="939"/>
      <c r="M29" s="939"/>
      <c r="N29" s="939"/>
      <c r="O29" s="939"/>
      <c r="P29" s="939"/>
      <c r="Q29" s="939"/>
      <c r="R29" s="939"/>
      <c r="S29" s="939"/>
      <c r="T29" s="939"/>
      <c r="U29" s="939"/>
      <c r="V29" s="939"/>
      <c r="W29" s="939"/>
      <c r="X29" s="939"/>
      <c r="Y29" s="939"/>
      <c r="Z29" s="939"/>
      <c r="AA29" s="939"/>
      <c r="AB29" s="939"/>
      <c r="AC29" s="939"/>
      <c r="AD29" s="939"/>
      <c r="AE29" s="939"/>
      <c r="AF29" s="939"/>
      <c r="AG29" s="939"/>
      <c r="AH29" s="939"/>
      <c r="AI29" s="939"/>
      <c r="AJ29" s="939"/>
      <c r="AK29" s="939"/>
      <c r="AL29" s="939"/>
      <c r="AM29" s="939"/>
      <c r="AN29" s="939"/>
      <c r="AO29" s="939"/>
      <c r="AP29" s="939"/>
      <c r="AQ29" s="939"/>
    </row>
    <row r="30" spans="2:43" ht="18" customHeight="1">
      <c r="B30" s="43"/>
      <c r="C30" s="43"/>
      <c r="D30" s="43"/>
      <c r="E30" s="43"/>
      <c r="F30" s="43"/>
      <c r="G30" s="43"/>
      <c r="H30" s="43"/>
      <c r="I30" s="43"/>
      <c r="J30" s="43"/>
      <c r="K30" s="43"/>
      <c r="L30" s="43"/>
      <c r="M30" s="43"/>
      <c r="N30" s="43"/>
      <c r="O30" s="43"/>
      <c r="P30" s="43"/>
      <c r="Q30" s="43"/>
      <c r="R30" s="43"/>
      <c r="S30" s="43"/>
      <c r="T30" s="43"/>
      <c r="U30" s="43"/>
      <c r="V30" s="43"/>
      <c r="W30" s="43"/>
      <c r="X30" s="43"/>
      <c r="Y30" s="43"/>
      <c r="Z30" s="43"/>
      <c r="AA30" s="43"/>
    </row>
    <row r="31" spans="2:43" ht="18" customHeight="1">
      <c r="B31" s="940"/>
      <c r="C31" s="940"/>
      <c r="D31" s="940"/>
      <c r="E31" s="940"/>
      <c r="F31" s="940"/>
      <c r="G31" s="940"/>
      <c r="H31" s="940"/>
      <c r="I31" s="940"/>
      <c r="J31" s="940"/>
      <c r="K31" s="940"/>
      <c r="L31" s="940"/>
      <c r="M31" s="940"/>
      <c r="N31" s="940"/>
      <c r="O31" s="940"/>
      <c r="P31" s="940"/>
      <c r="Q31" s="940"/>
      <c r="R31" s="940"/>
      <c r="S31" s="940"/>
      <c r="T31" s="940"/>
      <c r="U31" s="940"/>
      <c r="V31" s="940"/>
      <c r="W31" s="940"/>
      <c r="X31" s="940"/>
      <c r="Y31" s="940"/>
      <c r="Z31" s="940"/>
      <c r="AA31" s="940"/>
      <c r="AB31" s="940"/>
      <c r="AC31" s="940"/>
      <c r="AD31" s="940"/>
      <c r="AE31" s="940"/>
      <c r="AF31" s="940"/>
      <c r="AG31" s="940"/>
      <c r="AH31" s="940"/>
      <c r="AI31" s="940"/>
      <c r="AJ31" s="940"/>
      <c r="AK31" s="940"/>
      <c r="AL31" s="940"/>
      <c r="AM31" s="940"/>
      <c r="AN31" s="940"/>
      <c r="AO31" s="940"/>
      <c r="AP31" s="940"/>
      <c r="AQ31" s="940"/>
    </row>
    <row r="32" spans="2:43" ht="18" customHeight="1">
      <c r="B32" s="277"/>
      <c r="C32" s="277"/>
      <c r="D32" s="277"/>
      <c r="E32" s="277"/>
      <c r="F32" s="277"/>
      <c r="G32" s="277"/>
      <c r="H32" s="277"/>
      <c r="I32" s="277"/>
      <c r="J32" s="277"/>
      <c r="K32" s="277"/>
      <c r="L32" s="277"/>
      <c r="M32" s="277"/>
      <c r="N32" s="277"/>
      <c r="O32" s="277"/>
      <c r="P32" s="277"/>
      <c r="Q32" s="277"/>
      <c r="R32" s="277"/>
      <c r="S32" s="277"/>
      <c r="T32" s="277"/>
      <c r="U32" s="277"/>
      <c r="V32" s="277"/>
      <c r="W32" s="277"/>
      <c r="X32" s="277"/>
      <c r="Y32" s="277"/>
      <c r="Z32" s="277"/>
      <c r="AA32" s="277"/>
      <c r="AB32" s="277"/>
      <c r="AC32" s="277"/>
      <c r="AD32" s="277"/>
      <c r="AE32" s="277"/>
      <c r="AF32" s="277"/>
      <c r="AG32" s="277"/>
      <c r="AH32" s="277"/>
      <c r="AI32" s="277"/>
      <c r="AJ32" s="277"/>
      <c r="AK32" s="277"/>
      <c r="AL32" s="277"/>
      <c r="AM32" s="277"/>
      <c r="AN32" s="277"/>
      <c r="AO32" s="277"/>
      <c r="AP32" s="277"/>
      <c r="AQ32" s="277"/>
    </row>
    <row r="33" spans="2:43" ht="18" customHeight="1"/>
    <row r="34" spans="2:43" ht="18" customHeight="1">
      <c r="B34" s="77"/>
      <c r="C34" s="77"/>
      <c r="D34" s="77"/>
      <c r="E34" s="77"/>
      <c r="F34" s="938"/>
      <c r="G34" s="938"/>
      <c r="H34" s="938"/>
      <c r="I34" s="938"/>
      <c r="J34" s="938"/>
      <c r="K34" s="938"/>
      <c r="L34" s="938"/>
      <c r="M34" s="938"/>
      <c r="N34" s="938"/>
      <c r="O34" s="938"/>
      <c r="P34" s="938"/>
      <c r="Q34" s="938"/>
      <c r="R34" s="938"/>
      <c r="S34" s="938"/>
      <c r="T34" s="938"/>
      <c r="U34" s="938"/>
      <c r="V34" s="938"/>
      <c r="W34" s="938"/>
    </row>
    <row r="35" spans="2:43" ht="18" customHeight="1">
      <c r="B35" s="89"/>
      <c r="C35" s="77"/>
      <c r="D35" s="77"/>
      <c r="E35" s="77"/>
      <c r="F35" s="941" t="s">
        <v>837</v>
      </c>
      <c r="G35" s="941"/>
      <c r="H35" s="941"/>
      <c r="I35" s="941"/>
      <c r="J35" s="941"/>
      <c r="K35" s="941"/>
      <c r="L35" s="941"/>
      <c r="M35" s="941"/>
      <c r="N35" s="941"/>
      <c r="O35" s="941"/>
      <c r="P35" s="941"/>
      <c r="Q35" s="941"/>
      <c r="R35" s="941"/>
      <c r="S35" s="941"/>
      <c r="T35" s="941"/>
      <c r="U35" s="941"/>
      <c r="V35" s="941"/>
      <c r="W35" s="941"/>
    </row>
    <row r="36" spans="2:43" ht="18" customHeight="1">
      <c r="B36" s="632"/>
      <c r="C36" s="632"/>
      <c r="D36" s="632"/>
      <c r="E36" s="632"/>
      <c r="F36" s="943"/>
      <c r="G36" s="943"/>
      <c r="H36" s="943"/>
      <c r="I36" s="943"/>
      <c r="J36" s="943"/>
      <c r="K36" s="943"/>
      <c r="L36" s="943"/>
      <c r="M36" s="943"/>
      <c r="N36" s="943"/>
      <c r="O36" s="943"/>
      <c r="P36" s="943"/>
      <c r="Q36" s="943"/>
      <c r="R36" s="943"/>
      <c r="S36" s="943"/>
      <c r="T36" s="943"/>
      <c r="U36" s="943"/>
      <c r="V36" s="943"/>
      <c r="W36" s="943"/>
    </row>
    <row r="37" spans="2:43" ht="18" customHeight="1">
      <c r="B37" s="632"/>
      <c r="C37" s="632"/>
      <c r="D37" s="632"/>
      <c r="E37" s="632"/>
      <c r="F37" s="620" t="s">
        <v>838</v>
      </c>
      <c r="G37" s="620"/>
      <c r="H37" s="620"/>
      <c r="I37" s="620"/>
      <c r="J37" s="620"/>
      <c r="K37" s="620"/>
      <c r="L37" s="620"/>
      <c r="M37" s="620"/>
      <c r="N37" s="620"/>
      <c r="O37" s="620"/>
      <c r="P37" s="620"/>
      <c r="Q37" s="620"/>
      <c r="R37" s="620"/>
      <c r="S37" s="620"/>
      <c r="T37" s="620"/>
      <c r="U37" s="620"/>
      <c r="V37" s="620"/>
      <c r="W37" s="620"/>
    </row>
    <row r="38" spans="2:43" ht="18" customHeight="1">
      <c r="B38" s="632"/>
      <c r="C38" s="632"/>
      <c r="D38" s="632"/>
      <c r="E38" s="632"/>
      <c r="F38" s="942"/>
      <c r="G38" s="942"/>
      <c r="H38" s="942"/>
      <c r="I38" s="942"/>
      <c r="J38" s="942"/>
      <c r="K38" s="942"/>
      <c r="L38" s="942"/>
      <c r="M38" s="942"/>
      <c r="N38" s="942"/>
      <c r="O38" s="942"/>
      <c r="P38" s="942"/>
      <c r="Q38" s="942"/>
      <c r="R38" s="942"/>
      <c r="S38" s="942"/>
      <c r="T38" s="942"/>
      <c r="U38" s="942"/>
      <c r="V38" s="942"/>
      <c r="W38" s="942"/>
      <c r="X38" s="276"/>
      <c r="Y38" s="276"/>
      <c r="Z38" s="276"/>
    </row>
    <row r="39" spans="2:43" ht="18" customHeight="1">
      <c r="F39" s="620" t="s">
        <v>121</v>
      </c>
      <c r="G39" s="620"/>
      <c r="H39" s="620"/>
      <c r="I39" s="620"/>
      <c r="J39" s="620"/>
      <c r="K39" s="620"/>
      <c r="L39" s="620"/>
      <c r="M39" s="620"/>
      <c r="N39" s="620"/>
      <c r="O39" s="620"/>
      <c r="P39" s="620"/>
      <c r="Q39" s="620"/>
      <c r="R39" s="620"/>
      <c r="S39" s="620"/>
      <c r="T39" s="620"/>
      <c r="U39" s="620"/>
      <c r="V39" s="620"/>
      <c r="W39" s="620"/>
    </row>
    <row r="40" spans="2:43" ht="18" customHeight="1"/>
    <row r="41" spans="2:43" ht="18" customHeight="1"/>
    <row r="42" spans="2:43" ht="18" customHeight="1">
      <c r="AA42" s="77"/>
    </row>
    <row r="43" spans="2:43" ht="18" customHeight="1">
      <c r="B43" s="632" t="s">
        <v>456</v>
      </c>
      <c r="C43" s="632"/>
      <c r="D43" s="632"/>
      <c r="E43" s="632"/>
      <c r="F43" s="632"/>
      <c r="G43" s="632"/>
      <c r="H43" s="632"/>
      <c r="I43" s="632"/>
      <c r="J43" s="632"/>
      <c r="K43" s="632"/>
      <c r="L43" s="632"/>
      <c r="M43" s="632"/>
      <c r="N43" s="632"/>
      <c r="O43" s="632"/>
      <c r="P43" s="632"/>
      <c r="Q43" s="632"/>
      <c r="R43" s="632"/>
      <c r="S43" s="632"/>
      <c r="T43" s="632"/>
      <c r="U43" s="632"/>
      <c r="V43" s="632"/>
      <c r="W43" s="632"/>
      <c r="X43" s="632"/>
      <c r="AB43" s="98"/>
      <c r="AC43" s="98"/>
      <c r="AD43" s="98"/>
      <c r="AE43" s="98"/>
      <c r="AF43" s="98"/>
      <c r="AG43" s="98"/>
      <c r="AH43" s="98"/>
      <c r="AI43" s="98"/>
      <c r="AJ43" s="98"/>
      <c r="AK43" s="98"/>
      <c r="AL43" s="98"/>
      <c r="AM43" s="98"/>
      <c r="AN43" s="98"/>
      <c r="AO43" s="98"/>
      <c r="AP43" s="98"/>
      <c r="AQ43" s="98"/>
    </row>
    <row r="44" spans="2:43" ht="18" customHeight="1">
      <c r="F44" s="179"/>
    </row>
    <row r="45" spans="2:43" ht="18" customHeight="1">
      <c r="F45" s="179"/>
    </row>
    <row r="46" spans="2:43" ht="18" customHeight="1">
      <c r="G46" s="179"/>
      <c r="H46" s="179"/>
      <c r="I46" s="179"/>
      <c r="J46" s="179"/>
      <c r="K46" s="179"/>
      <c r="L46" s="179"/>
      <c r="M46" s="179"/>
      <c r="N46" s="179"/>
      <c r="O46" s="179"/>
      <c r="P46" s="179"/>
      <c r="Q46" s="179"/>
      <c r="R46" s="179"/>
      <c r="S46" s="179"/>
      <c r="T46" s="179"/>
      <c r="U46" s="179"/>
      <c r="V46" s="179"/>
      <c r="W46" s="179"/>
      <c r="X46" s="179"/>
      <c r="Y46" s="179"/>
      <c r="Z46" s="179"/>
    </row>
    <row r="47" spans="2:43" ht="18" customHeight="1">
      <c r="F47" s="179"/>
    </row>
    <row r="48" spans="2:43" ht="18" customHeight="1">
      <c r="G48" s="179"/>
      <c r="H48" s="179"/>
      <c r="I48" s="179"/>
      <c r="J48" s="179"/>
      <c r="K48" s="179"/>
      <c r="L48" s="179"/>
      <c r="M48" s="179"/>
      <c r="N48" s="179"/>
      <c r="O48" s="179"/>
      <c r="P48" s="179"/>
      <c r="Q48" s="179"/>
      <c r="R48" s="179"/>
      <c r="S48" s="179"/>
      <c r="T48" s="179"/>
      <c r="U48" s="179"/>
      <c r="V48" s="179"/>
      <c r="W48" s="179"/>
      <c r="X48" s="179"/>
      <c r="Y48" s="179"/>
      <c r="Z48" s="179"/>
    </row>
    <row r="49" spans="6:26" ht="18" customHeight="1">
      <c r="F49" s="179"/>
    </row>
    <row r="50" spans="6:26" ht="13.5" customHeight="1">
      <c r="G50" s="179"/>
      <c r="H50" s="179"/>
      <c r="I50" s="179"/>
      <c r="J50" s="179"/>
      <c r="K50" s="179"/>
      <c r="L50" s="179"/>
      <c r="M50" s="179"/>
      <c r="N50" s="179"/>
      <c r="O50" s="179"/>
      <c r="P50" s="179"/>
      <c r="Q50" s="179"/>
      <c r="R50" s="179"/>
      <c r="S50" s="179"/>
      <c r="T50" s="179"/>
      <c r="U50" s="179"/>
      <c r="V50" s="179"/>
      <c r="W50" s="179"/>
      <c r="X50" s="179"/>
      <c r="Y50" s="179"/>
      <c r="Z50" s="179"/>
    </row>
    <row r="51" spans="6:26">
      <c r="F51" s="179"/>
    </row>
    <row r="52" spans="6:26">
      <c r="G52" s="179"/>
      <c r="H52" s="179"/>
      <c r="I52" s="179"/>
      <c r="J52" s="179"/>
      <c r="K52" s="179"/>
      <c r="L52" s="179"/>
      <c r="M52" s="179"/>
      <c r="N52" s="179"/>
      <c r="O52" s="179"/>
      <c r="P52" s="179"/>
      <c r="Q52" s="179"/>
      <c r="R52" s="179"/>
      <c r="S52" s="179"/>
      <c r="T52" s="179"/>
      <c r="U52" s="179"/>
      <c r="V52" s="179"/>
      <c r="W52" s="179"/>
      <c r="X52" s="179"/>
      <c r="Y52" s="179"/>
      <c r="Z52" s="179"/>
    </row>
    <row r="53" spans="6:26">
      <c r="F53" s="179"/>
    </row>
    <row r="54" spans="6:26">
      <c r="G54" s="179"/>
      <c r="H54" s="179"/>
      <c r="I54" s="179"/>
      <c r="J54" s="179"/>
      <c r="K54" s="179"/>
      <c r="L54" s="179"/>
      <c r="M54" s="179"/>
      <c r="N54" s="179"/>
      <c r="O54" s="179"/>
      <c r="P54" s="179"/>
      <c r="Q54" s="179"/>
      <c r="R54" s="179"/>
      <c r="S54" s="179"/>
      <c r="T54" s="179"/>
      <c r="U54" s="179"/>
      <c r="V54" s="179"/>
      <c r="W54" s="179"/>
      <c r="X54" s="179"/>
      <c r="Y54" s="179"/>
      <c r="Z54" s="179"/>
    </row>
    <row r="55" spans="6:26">
      <c r="F55" s="179"/>
    </row>
    <row r="56" spans="6:26">
      <c r="G56" s="179"/>
      <c r="H56" s="179"/>
      <c r="I56" s="179"/>
      <c r="J56" s="179"/>
      <c r="K56" s="179"/>
      <c r="L56" s="179"/>
      <c r="M56" s="179"/>
      <c r="N56" s="179"/>
      <c r="O56" s="179"/>
      <c r="P56" s="179"/>
      <c r="Q56" s="179"/>
      <c r="R56" s="179"/>
      <c r="S56" s="179"/>
      <c r="T56" s="179"/>
      <c r="U56" s="179"/>
      <c r="V56" s="179"/>
      <c r="W56" s="179"/>
      <c r="X56" s="179"/>
      <c r="Y56" s="179"/>
      <c r="Z56" s="179"/>
    </row>
    <row r="57" spans="6:26">
      <c r="F57" s="179"/>
    </row>
    <row r="58" spans="6:26">
      <c r="G58" s="179"/>
      <c r="H58" s="179"/>
      <c r="I58" s="179"/>
      <c r="J58" s="179"/>
      <c r="K58" s="179"/>
      <c r="L58" s="179"/>
      <c r="M58" s="179"/>
      <c r="N58" s="179"/>
      <c r="O58" s="179"/>
      <c r="P58" s="179"/>
      <c r="Q58" s="179"/>
      <c r="R58" s="179"/>
      <c r="S58" s="179"/>
      <c r="T58" s="179"/>
      <c r="U58" s="179"/>
      <c r="V58" s="179"/>
      <c r="W58" s="179"/>
      <c r="X58" s="179"/>
      <c r="Y58" s="179"/>
      <c r="Z58" s="179"/>
    </row>
    <row r="59" spans="6:26">
      <c r="F59" s="179"/>
    </row>
  </sheetData>
  <sheetProtection algorithmName="SHA-512" hashValue="bgdczrYlTXile0DZdOFOm/1mV+u7Z3ovw0IKccbwxQ7uFOwffnrEhdQJyVsE1dDtOk2ym5WPoboxalcJDhLZ1g==" saltValue="E6dmFyTEw1ZCaZnjo3brFw==" spinCount="100000" sheet="1" selectLockedCells="1"/>
  <mergeCells count="30">
    <mergeCell ref="B2:P2"/>
    <mergeCell ref="B43:X43"/>
    <mergeCell ref="B10:S10"/>
    <mergeCell ref="B12:S12"/>
    <mergeCell ref="B6:AQ6"/>
    <mergeCell ref="B8:AQ8"/>
    <mergeCell ref="F39:W39"/>
    <mergeCell ref="F35:W35"/>
    <mergeCell ref="U10:AQ10"/>
    <mergeCell ref="B36:E36"/>
    <mergeCell ref="B37:E38"/>
    <mergeCell ref="B4:R4"/>
    <mergeCell ref="B11:P11"/>
    <mergeCell ref="F38:W38"/>
    <mergeCell ref="F36:W36"/>
    <mergeCell ref="AN12:AQ12"/>
    <mergeCell ref="N14:Y14"/>
    <mergeCell ref="AB12:AM12"/>
    <mergeCell ref="U12:AA12"/>
    <mergeCell ref="C14:M14"/>
    <mergeCell ref="F37:W37"/>
    <mergeCell ref="F34:W34"/>
    <mergeCell ref="B21:AQ21"/>
    <mergeCell ref="B17:AQ17"/>
    <mergeCell ref="B27:AQ27"/>
    <mergeCell ref="B25:AQ25"/>
    <mergeCell ref="B23:AQ23"/>
    <mergeCell ref="B29:AQ29"/>
    <mergeCell ref="B31:AQ31"/>
    <mergeCell ref="B19:AQ19"/>
  </mergeCells>
  <printOptions horizontalCentered="1"/>
  <pageMargins left="0.25" right="0.25" top="0.25" bottom="0.5" header="0.3" footer="0.3"/>
  <pageSetup scale="81" orientation="portrait" r:id="rId1"/>
  <headerFooter>
    <oddHeader xml:space="preserve">&amp;R
</oddHeader>
    <oddFooter>&amp;L&amp;"Arial Narrow,Regular"HOME - HTF&amp;C&amp;"Arial Narrow,Regular"Page 21 of 30&amp;R&amp;"Arial Narrow,Regular"2023</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9">
    <pageSetUpPr fitToPage="1"/>
  </sheetPr>
  <dimension ref="A1:W33"/>
  <sheetViews>
    <sheetView showGridLines="0" showRowColHeaders="0" zoomScaleNormal="100" workbookViewId="0"/>
  </sheetViews>
  <sheetFormatPr defaultColWidth="5" defaultRowHeight="12.75"/>
  <cols>
    <col min="1" max="1" width="2.5703125" style="30" customWidth="1"/>
    <col min="2" max="2" width="4.42578125" style="30" customWidth="1"/>
    <col min="3" max="3" width="5.140625" style="30" customWidth="1"/>
    <col min="4" max="4" width="3.7109375" style="30" customWidth="1"/>
    <col min="5" max="5" width="3.5703125" style="30" customWidth="1"/>
    <col min="6" max="11" width="4.42578125" style="30" customWidth="1"/>
    <col min="12" max="12" width="7" style="30" customWidth="1"/>
    <col min="13" max="13" width="4.42578125" style="30" customWidth="1"/>
    <col min="14" max="14" width="6.42578125" style="30" customWidth="1"/>
    <col min="15" max="15" width="4.42578125" style="30" customWidth="1"/>
    <col min="16" max="16" width="4.42578125" style="33" customWidth="1"/>
    <col min="17" max="17" width="6.140625" style="33" customWidth="1"/>
    <col min="18" max="18" width="4" style="33" customWidth="1"/>
    <col min="19" max="19" width="6.42578125" style="33" customWidth="1"/>
    <col min="20" max="23" width="4.42578125" style="33" customWidth="1"/>
    <col min="24" max="24" width="0.85546875" style="33" customWidth="1"/>
    <col min="25" max="28" width="45.7109375" style="33" customWidth="1"/>
    <col min="29" max="16384" width="5" style="33"/>
  </cols>
  <sheetData>
    <row r="1" spans="1:23">
      <c r="A1" s="209" t="s">
        <v>411</v>
      </c>
      <c r="B1" s="600" t="s">
        <v>313</v>
      </c>
      <c r="C1" s="600"/>
      <c r="D1" s="600"/>
      <c r="E1" s="600"/>
      <c r="F1" s="600"/>
      <c r="G1" s="600"/>
      <c r="H1" s="600"/>
      <c r="I1" s="600"/>
      <c r="J1" s="600"/>
      <c r="K1" s="600"/>
      <c r="L1" s="600"/>
      <c r="M1" s="600"/>
      <c r="N1" s="600"/>
      <c r="O1" s="600"/>
      <c r="P1" s="600"/>
      <c r="Q1" s="600"/>
      <c r="R1" s="89"/>
      <c r="S1" s="89"/>
      <c r="T1" s="89"/>
      <c r="U1" s="89"/>
      <c r="V1" s="89"/>
      <c r="W1" s="89"/>
    </row>
    <row r="2" spans="1:23">
      <c r="A2" s="52"/>
      <c r="B2" s="52"/>
      <c r="C2" s="52"/>
      <c r="D2" s="52"/>
      <c r="E2" s="52"/>
      <c r="F2" s="52"/>
      <c r="G2" s="52"/>
      <c r="H2" s="52"/>
      <c r="I2" s="52"/>
      <c r="J2" s="89"/>
      <c r="K2" s="89"/>
      <c r="L2" s="89"/>
      <c r="M2" s="89"/>
      <c r="N2" s="89"/>
      <c r="O2" s="89"/>
      <c r="P2" s="89"/>
      <c r="Q2" s="89"/>
      <c r="R2" s="89"/>
      <c r="S2" s="89"/>
      <c r="T2" s="89"/>
      <c r="U2" s="89"/>
      <c r="V2" s="89"/>
      <c r="W2" s="89"/>
    </row>
    <row r="3" spans="1:23" ht="43.35" customHeight="1">
      <c r="A3" s="52"/>
      <c r="B3" s="257" t="s">
        <v>1</v>
      </c>
      <c r="C3" s="946" t="s">
        <v>630</v>
      </c>
      <c r="D3" s="946"/>
      <c r="E3" s="946"/>
      <c r="F3" s="946"/>
      <c r="G3" s="946"/>
      <c r="H3" s="946"/>
      <c r="I3" s="946"/>
      <c r="J3" s="946"/>
      <c r="K3" s="946"/>
      <c r="L3" s="946"/>
      <c r="M3" s="946"/>
      <c r="N3" s="946"/>
      <c r="O3" s="946"/>
      <c r="P3" s="946"/>
      <c r="Q3" s="946"/>
      <c r="R3" s="946"/>
      <c r="S3" s="946"/>
      <c r="T3" s="946"/>
      <c r="U3" s="946"/>
      <c r="V3" s="946"/>
      <c r="W3" s="946"/>
    </row>
    <row r="4" spans="1:23" ht="21.6" customHeight="1">
      <c r="A4" s="52"/>
      <c r="B4" s="257" t="s">
        <v>2</v>
      </c>
      <c r="C4" s="946" t="s">
        <v>326</v>
      </c>
      <c r="D4" s="946"/>
      <c r="E4" s="946"/>
      <c r="F4" s="946"/>
      <c r="G4" s="946"/>
      <c r="H4" s="946"/>
      <c r="I4" s="946"/>
      <c r="J4" s="946"/>
      <c r="K4" s="946"/>
      <c r="L4" s="946"/>
      <c r="M4" s="946"/>
      <c r="N4" s="946"/>
      <c r="O4" s="946"/>
      <c r="P4" s="946"/>
      <c r="Q4" s="946"/>
      <c r="R4" s="946"/>
      <c r="S4" s="946"/>
      <c r="T4" s="946"/>
      <c r="U4" s="946"/>
      <c r="V4" s="946"/>
      <c r="W4" s="946"/>
    </row>
    <row r="5" spans="1:23" ht="28.7" customHeight="1">
      <c r="A5" s="52"/>
      <c r="B5" s="257" t="s">
        <v>3</v>
      </c>
      <c r="C5" s="946" t="s">
        <v>567</v>
      </c>
      <c r="D5" s="946"/>
      <c r="E5" s="946"/>
      <c r="F5" s="946"/>
      <c r="G5" s="946"/>
      <c r="H5" s="946"/>
      <c r="I5" s="946"/>
      <c r="J5" s="946"/>
      <c r="K5" s="946"/>
      <c r="L5" s="946"/>
      <c r="M5" s="946"/>
      <c r="N5" s="946"/>
      <c r="O5" s="946"/>
      <c r="P5" s="946"/>
      <c r="Q5" s="946"/>
      <c r="R5" s="946"/>
      <c r="S5" s="946"/>
      <c r="T5" s="946"/>
      <c r="U5" s="946"/>
      <c r="V5" s="946"/>
      <c r="W5" s="946"/>
    </row>
    <row r="6" spans="1:23" ht="28.7" customHeight="1">
      <c r="A6" s="52"/>
      <c r="B6" s="257" t="s">
        <v>21</v>
      </c>
      <c r="C6" s="946" t="s">
        <v>661</v>
      </c>
      <c r="D6" s="946"/>
      <c r="E6" s="946"/>
      <c r="F6" s="946"/>
      <c r="G6" s="946"/>
      <c r="H6" s="946"/>
      <c r="I6" s="946"/>
      <c r="J6" s="946"/>
      <c r="K6" s="946"/>
      <c r="L6" s="946"/>
      <c r="M6" s="946"/>
      <c r="N6" s="946"/>
      <c r="O6" s="946"/>
      <c r="P6" s="946"/>
      <c r="Q6" s="946"/>
      <c r="R6" s="946"/>
      <c r="S6" s="946"/>
      <c r="T6" s="946"/>
      <c r="U6" s="946"/>
      <c r="V6" s="946"/>
      <c r="W6" s="946"/>
    </row>
    <row r="7" spans="1:23" ht="43.35" customHeight="1">
      <c r="A7" s="52"/>
      <c r="B7" s="257" t="s">
        <v>22</v>
      </c>
      <c r="C7" s="946" t="s">
        <v>314</v>
      </c>
      <c r="D7" s="946"/>
      <c r="E7" s="946"/>
      <c r="F7" s="946"/>
      <c r="G7" s="946"/>
      <c r="H7" s="946"/>
      <c r="I7" s="946"/>
      <c r="J7" s="946"/>
      <c r="K7" s="946"/>
      <c r="L7" s="946"/>
      <c r="M7" s="946"/>
      <c r="N7" s="946"/>
      <c r="O7" s="946"/>
      <c r="P7" s="946"/>
      <c r="Q7" s="946"/>
      <c r="R7" s="946"/>
      <c r="S7" s="946"/>
      <c r="T7" s="946"/>
      <c r="U7" s="946"/>
      <c r="V7" s="946"/>
      <c r="W7" s="946"/>
    </row>
    <row r="8" spans="1:23" ht="28.7" customHeight="1">
      <c r="A8" s="52"/>
      <c r="B8" s="257" t="s">
        <v>69</v>
      </c>
      <c r="C8" s="946" t="s">
        <v>566</v>
      </c>
      <c r="D8" s="946"/>
      <c r="E8" s="946"/>
      <c r="F8" s="946"/>
      <c r="G8" s="946"/>
      <c r="H8" s="946"/>
      <c r="I8" s="946"/>
      <c r="J8" s="946"/>
      <c r="K8" s="946"/>
      <c r="L8" s="946"/>
      <c r="M8" s="946"/>
      <c r="N8" s="946"/>
      <c r="O8" s="946"/>
      <c r="P8" s="946"/>
      <c r="Q8" s="946"/>
      <c r="R8" s="946"/>
      <c r="S8" s="946"/>
      <c r="T8" s="946"/>
      <c r="U8" s="946"/>
      <c r="V8" s="946"/>
      <c r="W8" s="946"/>
    </row>
    <row r="9" spans="1:23" ht="54" customHeight="1">
      <c r="A9" s="52"/>
      <c r="B9" s="257" t="s">
        <v>519</v>
      </c>
      <c r="C9" s="946" t="s">
        <v>585</v>
      </c>
      <c r="D9" s="946"/>
      <c r="E9" s="946"/>
      <c r="F9" s="946"/>
      <c r="G9" s="946"/>
      <c r="H9" s="946"/>
      <c r="I9" s="946"/>
      <c r="J9" s="946"/>
      <c r="K9" s="946"/>
      <c r="L9" s="946"/>
      <c r="M9" s="946"/>
      <c r="N9" s="946"/>
      <c r="O9" s="946"/>
      <c r="P9" s="946"/>
      <c r="Q9" s="946"/>
      <c r="R9" s="946"/>
      <c r="S9" s="946"/>
      <c r="T9" s="946"/>
      <c r="U9" s="946"/>
      <c r="V9" s="946"/>
      <c r="W9" s="946"/>
    </row>
    <row r="10" spans="1:23" ht="28.7" customHeight="1">
      <c r="A10" s="52"/>
      <c r="B10" s="257" t="s">
        <v>732</v>
      </c>
      <c r="C10" s="946" t="s">
        <v>589</v>
      </c>
      <c r="D10" s="946"/>
      <c r="E10" s="946"/>
      <c r="F10" s="946"/>
      <c r="G10" s="946"/>
      <c r="H10" s="946"/>
      <c r="I10" s="946"/>
      <c r="J10" s="946"/>
      <c r="K10" s="946"/>
      <c r="L10" s="946"/>
      <c r="M10" s="946"/>
      <c r="N10" s="946"/>
      <c r="O10" s="946"/>
      <c r="P10" s="946"/>
      <c r="Q10" s="946"/>
      <c r="R10" s="946"/>
      <c r="S10" s="946"/>
      <c r="T10" s="946"/>
      <c r="U10" s="946"/>
      <c r="V10" s="946"/>
      <c r="W10" s="946"/>
    </row>
    <row r="11" spans="1:23" ht="21.6" customHeight="1">
      <c r="A11" s="52"/>
      <c r="B11" s="257" t="s">
        <v>929</v>
      </c>
      <c r="C11" s="946" t="s">
        <v>803</v>
      </c>
      <c r="D11" s="946"/>
      <c r="E11" s="946"/>
      <c r="F11" s="946"/>
      <c r="G11" s="946"/>
      <c r="H11" s="946"/>
      <c r="I11" s="946"/>
      <c r="J11" s="946"/>
      <c r="K11" s="946"/>
      <c r="L11" s="946"/>
      <c r="M11" s="946"/>
      <c r="N11" s="946"/>
      <c r="O11" s="946"/>
      <c r="P11" s="946"/>
      <c r="Q11" s="946"/>
      <c r="R11" s="946"/>
      <c r="S11" s="946"/>
      <c r="T11" s="946"/>
      <c r="U11" s="946"/>
      <c r="V11" s="946"/>
      <c r="W11" s="946"/>
    </row>
    <row r="12" spans="1:23" ht="28.7" customHeight="1">
      <c r="A12" s="52"/>
      <c r="B12" s="257" t="s">
        <v>930</v>
      </c>
      <c r="C12" s="946" t="s">
        <v>568</v>
      </c>
      <c r="D12" s="946"/>
      <c r="E12" s="946"/>
      <c r="F12" s="946"/>
      <c r="G12" s="946"/>
      <c r="H12" s="946"/>
      <c r="I12" s="946"/>
      <c r="J12" s="946"/>
      <c r="K12" s="946"/>
      <c r="L12" s="946"/>
      <c r="M12" s="946"/>
      <c r="N12" s="946"/>
      <c r="O12" s="946"/>
      <c r="P12" s="946"/>
      <c r="Q12" s="946"/>
      <c r="R12" s="946"/>
      <c r="S12" s="946"/>
      <c r="T12" s="946"/>
      <c r="U12" s="946"/>
      <c r="V12" s="946"/>
      <c r="W12" s="946"/>
    </row>
    <row r="13" spans="1:23" ht="28.7" customHeight="1">
      <c r="A13" s="52"/>
      <c r="B13" s="257" t="s">
        <v>931</v>
      </c>
      <c r="C13" s="946" t="s">
        <v>586</v>
      </c>
      <c r="D13" s="946"/>
      <c r="E13" s="946"/>
      <c r="F13" s="946"/>
      <c r="G13" s="946"/>
      <c r="H13" s="946"/>
      <c r="I13" s="946"/>
      <c r="J13" s="946"/>
      <c r="K13" s="946"/>
      <c r="L13" s="946"/>
      <c r="M13" s="946"/>
      <c r="N13" s="946"/>
      <c r="O13" s="946"/>
      <c r="P13" s="946"/>
      <c r="Q13" s="946"/>
      <c r="R13" s="946"/>
      <c r="S13" s="946"/>
      <c r="T13" s="946"/>
      <c r="U13" s="946"/>
      <c r="V13" s="946"/>
      <c r="W13" s="946"/>
    </row>
    <row r="14" spans="1:23" ht="21.6" customHeight="1">
      <c r="A14" s="52"/>
      <c r="B14" s="257" t="s">
        <v>932</v>
      </c>
      <c r="C14" s="946" t="s">
        <v>671</v>
      </c>
      <c r="D14" s="946"/>
      <c r="E14" s="946"/>
      <c r="F14" s="946"/>
      <c r="G14" s="946"/>
      <c r="H14" s="946"/>
      <c r="I14" s="946"/>
      <c r="J14" s="946"/>
      <c r="K14" s="946"/>
      <c r="L14" s="946"/>
      <c r="M14" s="946"/>
      <c r="N14" s="946"/>
      <c r="O14" s="946"/>
      <c r="P14" s="946"/>
      <c r="Q14" s="946"/>
      <c r="R14" s="946"/>
      <c r="S14" s="946"/>
      <c r="T14" s="946"/>
      <c r="U14" s="946"/>
      <c r="V14" s="946"/>
      <c r="W14" s="946"/>
    </row>
    <row r="15" spans="1:23" ht="28.7" customHeight="1">
      <c r="A15" s="52"/>
      <c r="B15" s="257" t="s">
        <v>933</v>
      </c>
      <c r="C15" s="946" t="s">
        <v>537</v>
      </c>
      <c r="D15" s="946"/>
      <c r="E15" s="946"/>
      <c r="F15" s="946"/>
      <c r="G15" s="946"/>
      <c r="H15" s="946"/>
      <c r="I15" s="946"/>
      <c r="J15" s="946"/>
      <c r="K15" s="946"/>
      <c r="L15" s="946"/>
      <c r="M15" s="946"/>
      <c r="N15" s="946"/>
      <c r="O15" s="946"/>
      <c r="P15" s="946"/>
      <c r="Q15" s="946"/>
      <c r="R15" s="946"/>
      <c r="S15" s="946"/>
      <c r="T15" s="946"/>
      <c r="U15" s="946"/>
      <c r="V15" s="946"/>
      <c r="W15" s="946"/>
    </row>
    <row r="16" spans="1:23" ht="65.25" customHeight="1">
      <c r="A16" s="52"/>
      <c r="B16" s="686" t="s">
        <v>565</v>
      </c>
      <c r="C16" s="686"/>
      <c r="D16" s="686"/>
      <c r="E16" s="686"/>
      <c r="F16" s="686"/>
      <c r="G16" s="686"/>
      <c r="H16" s="686"/>
      <c r="I16" s="686"/>
      <c r="J16" s="686"/>
      <c r="K16" s="686"/>
      <c r="L16" s="686"/>
      <c r="M16" s="686"/>
      <c r="N16" s="686"/>
      <c r="O16" s="686"/>
      <c r="P16" s="686"/>
      <c r="Q16" s="686"/>
      <c r="R16" s="686"/>
      <c r="S16" s="686"/>
      <c r="T16" s="686"/>
      <c r="U16" s="686"/>
      <c r="V16" s="686"/>
      <c r="W16" s="686"/>
    </row>
    <row r="17" spans="1:23" ht="21.6" customHeight="1">
      <c r="A17" s="48"/>
      <c r="B17" s="803" t="s">
        <v>545</v>
      </c>
      <c r="C17" s="803"/>
      <c r="D17" s="803"/>
      <c r="E17" s="803"/>
      <c r="F17" s="803"/>
      <c r="G17" s="803"/>
      <c r="H17" s="803"/>
      <c r="I17" s="803"/>
      <c r="J17" s="803"/>
      <c r="K17" s="803"/>
      <c r="L17" s="803"/>
      <c r="M17" s="803"/>
      <c r="N17" s="803"/>
      <c r="O17" s="803"/>
      <c r="P17" s="803"/>
      <c r="Q17" s="803"/>
      <c r="R17" s="359"/>
      <c r="S17" s="47" t="s">
        <v>458</v>
      </c>
      <c r="T17" s="950"/>
      <c r="U17" s="950"/>
      <c r="V17" s="377">
        <v>20</v>
      </c>
      <c r="W17" s="272"/>
    </row>
    <row r="18" spans="1:23" ht="21.6" customHeight="1">
      <c r="A18" s="2"/>
      <c r="F18" s="48" t="s">
        <v>780</v>
      </c>
      <c r="G18" s="48"/>
      <c r="H18" s="48"/>
      <c r="I18" s="2"/>
      <c r="J18" s="2"/>
      <c r="K18" s="2"/>
      <c r="L18" s="2"/>
      <c r="M18" s="2"/>
      <c r="N18" s="2"/>
      <c r="O18" s="48"/>
      <c r="P18" s="2"/>
      <c r="Q18" s="2"/>
      <c r="R18" s="2"/>
      <c r="S18" s="2"/>
      <c r="T18" s="2"/>
      <c r="U18" s="2"/>
      <c r="V18" s="2"/>
      <c r="W18" s="2"/>
    </row>
    <row r="19" spans="1:23" ht="21.6" customHeight="1">
      <c r="A19" s="48"/>
      <c r="B19" s="803" t="s">
        <v>293</v>
      </c>
      <c r="C19" s="803"/>
      <c r="D19" s="944"/>
      <c r="E19" s="944"/>
      <c r="F19" s="944"/>
      <c r="G19" s="944"/>
      <c r="H19" s="944"/>
      <c r="I19" s="944"/>
      <c r="J19" s="944"/>
      <c r="K19" s="944"/>
      <c r="L19" s="944"/>
      <c r="M19" s="2"/>
      <c r="N19" s="46" t="s">
        <v>315</v>
      </c>
      <c r="O19" s="944"/>
      <c r="P19" s="944"/>
      <c r="Q19" s="944"/>
      <c r="R19" s="944"/>
      <c r="S19" s="944"/>
      <c r="T19" s="944"/>
      <c r="U19" s="944"/>
      <c r="V19" s="944"/>
      <c r="W19" s="944"/>
    </row>
    <row r="20" spans="1:23">
      <c r="A20" s="48"/>
      <c r="B20" s="46"/>
      <c r="C20" s="46"/>
      <c r="D20" s="803" t="s">
        <v>316</v>
      </c>
      <c r="E20" s="803"/>
      <c r="F20" s="803"/>
      <c r="G20" s="803"/>
      <c r="H20" s="803"/>
      <c r="I20" s="803"/>
      <c r="J20" s="803"/>
      <c r="K20" s="803"/>
      <c r="L20" s="803"/>
      <c r="M20" s="2"/>
      <c r="N20" s="2"/>
      <c r="O20" s="803" t="s">
        <v>317</v>
      </c>
      <c r="P20" s="803"/>
      <c r="Q20" s="803"/>
      <c r="R20" s="803"/>
      <c r="S20" s="803"/>
      <c r="T20" s="803"/>
      <c r="U20" s="803"/>
      <c r="V20" s="803"/>
      <c r="W20" s="803"/>
    </row>
    <row r="21" spans="1:23" s="15" customFormat="1" ht="24.75" customHeight="1">
      <c r="A21" s="48"/>
      <c r="B21" s="803" t="s">
        <v>318</v>
      </c>
      <c r="C21" s="803"/>
      <c r="D21" s="944"/>
      <c r="E21" s="944"/>
      <c r="F21" s="944"/>
      <c r="G21" s="944"/>
      <c r="H21" s="944"/>
      <c r="I21" s="944"/>
      <c r="J21" s="944"/>
      <c r="K21" s="944"/>
      <c r="L21" s="944"/>
      <c r="M21" s="2"/>
      <c r="N21" s="47" t="s">
        <v>319</v>
      </c>
      <c r="O21" s="944"/>
      <c r="P21" s="944"/>
      <c r="Q21" s="944"/>
      <c r="R21" s="944"/>
      <c r="S21" s="944"/>
      <c r="T21" s="944"/>
      <c r="U21" s="944"/>
      <c r="V21" s="944"/>
      <c r="W21" s="944"/>
    </row>
    <row r="22" spans="1:23" ht="9" customHeight="1">
      <c r="A22" s="48"/>
      <c r="B22" s="2"/>
      <c r="C22" s="2"/>
      <c r="D22" s="694"/>
      <c r="E22" s="694"/>
      <c r="F22" s="694"/>
      <c r="G22" s="694"/>
      <c r="H22" s="694"/>
      <c r="I22" s="694"/>
      <c r="J22" s="694"/>
      <c r="K22" s="694"/>
      <c r="L22" s="694"/>
      <c r="M22" s="2"/>
      <c r="N22" s="2"/>
      <c r="O22" s="693"/>
      <c r="P22" s="693"/>
      <c r="Q22" s="693"/>
      <c r="R22" s="693"/>
      <c r="S22" s="693"/>
      <c r="T22" s="693"/>
      <c r="U22" s="693"/>
      <c r="V22" s="693"/>
      <c r="W22" s="693"/>
    </row>
    <row r="23" spans="1:23" ht="21.6" customHeight="1">
      <c r="A23" s="48"/>
      <c r="B23" s="682" t="s">
        <v>320</v>
      </c>
      <c r="C23" s="682"/>
      <c r="D23" s="945"/>
      <c r="E23" s="945"/>
      <c r="F23" s="945"/>
      <c r="G23" s="945"/>
      <c r="H23" s="945"/>
      <c r="I23" s="945"/>
      <c r="J23" s="945"/>
      <c r="K23" s="945"/>
      <c r="L23" s="945"/>
      <c r="M23" s="2"/>
      <c r="N23" s="949" t="s">
        <v>321</v>
      </c>
      <c r="O23" s="949"/>
      <c r="P23" s="949"/>
      <c r="Q23" s="944"/>
      <c r="R23" s="944"/>
      <c r="S23" s="944"/>
      <c r="T23" s="944"/>
      <c r="U23" s="944"/>
      <c r="V23" s="944"/>
      <c r="W23" s="944"/>
    </row>
    <row r="24" spans="1:23" ht="21.6" customHeight="1">
      <c r="A24" s="48"/>
      <c r="B24" s="803" t="s">
        <v>322</v>
      </c>
      <c r="C24" s="803"/>
      <c r="D24" s="681"/>
      <c r="E24" s="681"/>
      <c r="F24" s="681"/>
      <c r="G24" s="681"/>
      <c r="H24" s="681"/>
      <c r="I24" s="681"/>
      <c r="J24" s="681"/>
      <c r="K24" s="681"/>
      <c r="L24" s="681"/>
      <c r="M24" s="2"/>
      <c r="N24" s="681"/>
      <c r="O24" s="681"/>
      <c r="P24" s="681"/>
      <c r="Q24" s="681"/>
      <c r="R24" s="681"/>
      <c r="S24" s="681"/>
      <c r="T24" s="681"/>
      <c r="U24" s="681"/>
      <c r="V24" s="681"/>
      <c r="W24" s="681"/>
    </row>
    <row r="25" spans="1:23" ht="21.6" customHeight="1">
      <c r="A25" s="48"/>
      <c r="B25" s="803" t="s">
        <v>457</v>
      </c>
      <c r="C25" s="803"/>
      <c r="D25" s="803"/>
      <c r="E25" s="803"/>
      <c r="F25" s="803"/>
      <c r="G25" s="803"/>
      <c r="H25" s="803"/>
      <c r="I25" s="803"/>
      <c r="J25" s="803"/>
      <c r="K25" s="803"/>
      <c r="L25" s="803"/>
      <c r="M25" s="359"/>
      <c r="N25" s="47" t="s">
        <v>458</v>
      </c>
      <c r="O25" s="950"/>
      <c r="P25" s="950"/>
      <c r="Q25" s="207">
        <v>20</v>
      </c>
      <c r="R25" s="272"/>
      <c r="S25" s="378"/>
      <c r="V25" s="47"/>
      <c r="W25" s="47"/>
    </row>
    <row r="26" spans="1:23" ht="21.6" customHeight="1">
      <c r="A26" s="48"/>
      <c r="B26" s="803" t="s">
        <v>323</v>
      </c>
      <c r="C26" s="803"/>
      <c r="D26" s="803"/>
      <c r="E26" s="803"/>
      <c r="F26" s="803"/>
      <c r="G26" s="947"/>
      <c r="H26" s="947"/>
      <c r="I26" s="947"/>
      <c r="J26" s="947"/>
      <c r="K26" s="379"/>
      <c r="L26" s="379"/>
      <c r="M26" s="2"/>
      <c r="N26" s="949" t="s">
        <v>324</v>
      </c>
      <c r="O26" s="949"/>
      <c r="P26" s="949"/>
      <c r="Q26" s="945"/>
      <c r="R26" s="945"/>
      <c r="S26" s="945"/>
      <c r="T26" s="945"/>
      <c r="U26" s="945"/>
      <c r="V26" s="945"/>
      <c r="W26" s="945"/>
    </row>
    <row r="27" spans="1:23" ht="13.5" customHeight="1">
      <c r="A27" s="52"/>
      <c r="B27" s="52"/>
      <c r="C27" s="52"/>
      <c r="D27" s="52"/>
      <c r="E27" s="89"/>
      <c r="F27" s="89"/>
      <c r="G27" s="89"/>
      <c r="H27" s="89"/>
      <c r="I27" s="89"/>
      <c r="J27" s="89"/>
      <c r="K27" s="89"/>
      <c r="L27" s="89"/>
      <c r="M27" s="15"/>
      <c r="N27" s="2"/>
      <c r="O27" s="2"/>
      <c r="P27" s="2"/>
      <c r="Q27" s="948" t="s">
        <v>325</v>
      </c>
      <c r="R27" s="948"/>
      <c r="S27" s="948"/>
      <c r="T27" s="948"/>
      <c r="U27" s="948"/>
      <c r="V27" s="948"/>
      <c r="W27" s="948"/>
    </row>
    <row r="28" spans="1:23">
      <c r="A28" s="93"/>
      <c r="B28" s="93"/>
      <c r="C28" s="93"/>
      <c r="D28" s="93"/>
      <c r="E28" s="93"/>
      <c r="F28" s="93"/>
      <c r="G28" s="96"/>
      <c r="H28" s="96"/>
      <c r="I28" s="96"/>
      <c r="J28" s="96"/>
      <c r="K28" s="96"/>
      <c r="L28" s="96"/>
      <c r="M28" s="96"/>
      <c r="N28" s="96"/>
      <c r="O28" s="96"/>
      <c r="P28" s="96"/>
      <c r="Q28" s="96"/>
      <c r="R28" s="96"/>
      <c r="S28" s="96"/>
      <c r="T28" s="96"/>
      <c r="U28" s="96"/>
      <c r="V28" s="96"/>
      <c r="W28" s="96"/>
    </row>
    <row r="29" spans="1:23">
      <c r="A29" s="93"/>
      <c r="B29" s="93"/>
      <c r="C29" s="93"/>
      <c r="D29" s="93"/>
      <c r="E29" s="93"/>
      <c r="F29" s="93"/>
      <c r="G29" s="96"/>
      <c r="H29" s="96"/>
      <c r="I29" s="96"/>
      <c r="J29" s="96"/>
      <c r="K29" s="96"/>
      <c r="L29" s="96"/>
      <c r="M29" s="96"/>
      <c r="N29" s="96"/>
      <c r="O29" s="96"/>
      <c r="P29" s="96"/>
      <c r="Q29" s="96"/>
      <c r="R29" s="96"/>
      <c r="S29" s="96"/>
      <c r="T29" s="96"/>
      <c r="U29" s="96"/>
      <c r="V29" s="96"/>
      <c r="W29" s="96"/>
    </row>
    <row r="30" spans="1:23">
      <c r="G30" s="33"/>
      <c r="H30" s="33"/>
      <c r="I30" s="33"/>
      <c r="J30" s="33"/>
      <c r="K30" s="33"/>
      <c r="L30" s="33"/>
      <c r="M30" s="33"/>
      <c r="N30" s="33"/>
      <c r="O30" s="33"/>
    </row>
    <row r="31" spans="1:23">
      <c r="G31" s="33"/>
      <c r="H31" s="33"/>
      <c r="I31" s="33"/>
      <c r="J31" s="33"/>
      <c r="K31" s="33"/>
      <c r="L31" s="33"/>
      <c r="M31" s="33"/>
      <c r="N31" s="33"/>
      <c r="O31" s="33"/>
    </row>
    <row r="32" spans="1:23">
      <c r="G32" s="33"/>
      <c r="H32" s="33"/>
      <c r="I32" s="33"/>
      <c r="J32" s="33"/>
      <c r="K32" s="33"/>
      <c r="L32" s="33"/>
      <c r="M32" s="33"/>
      <c r="N32" s="33"/>
      <c r="O32" s="33"/>
    </row>
    <row r="33" spans="7:15">
      <c r="G33" s="33"/>
      <c r="H33" s="33"/>
      <c r="I33" s="33"/>
      <c r="J33" s="33"/>
      <c r="K33" s="33"/>
      <c r="L33" s="33"/>
      <c r="M33" s="33"/>
      <c r="N33" s="33"/>
      <c r="O33" s="33"/>
    </row>
  </sheetData>
  <sheetProtection algorithmName="SHA-512" hashValue="RkXHLqcsCUeSZ7XfBmk2vSte0CpB/xp7QoIGp2puiIc9xJC4FRrd00k18Xngw79SpGff7JzHpA6/hDce0TuZpA==" saltValue="wfuj0OCtkzFvvtb4Q8Z5Xg==" spinCount="100000" sheet="1" selectLockedCells="1"/>
  <mergeCells count="41">
    <mergeCell ref="G26:J26"/>
    <mergeCell ref="B26:F26"/>
    <mergeCell ref="B21:C21"/>
    <mergeCell ref="B16:W16"/>
    <mergeCell ref="Q27:W27"/>
    <mergeCell ref="N24:W24"/>
    <mergeCell ref="O22:W22"/>
    <mergeCell ref="N23:P23"/>
    <mergeCell ref="Q23:W23"/>
    <mergeCell ref="N26:P26"/>
    <mergeCell ref="Q26:W26"/>
    <mergeCell ref="O25:P25"/>
    <mergeCell ref="B25:L25"/>
    <mergeCell ref="B23:C23"/>
    <mergeCell ref="B24:C24"/>
    <mergeCell ref="T17:U17"/>
    <mergeCell ref="B1:Q1"/>
    <mergeCell ref="C3:W3"/>
    <mergeCell ref="C15:W15"/>
    <mergeCell ref="C14:W14"/>
    <mergeCell ref="C13:W13"/>
    <mergeCell ref="C12:W12"/>
    <mergeCell ref="C11:W11"/>
    <mergeCell ref="C10:W10"/>
    <mergeCell ref="C9:W9"/>
    <mergeCell ref="C8:W8"/>
    <mergeCell ref="C7:W7"/>
    <mergeCell ref="C6:W6"/>
    <mergeCell ref="C5:W5"/>
    <mergeCell ref="C4:W4"/>
    <mergeCell ref="B17:Q17"/>
    <mergeCell ref="B19:C19"/>
    <mergeCell ref="D24:L24"/>
    <mergeCell ref="D22:L22"/>
    <mergeCell ref="D20:L20"/>
    <mergeCell ref="O21:W21"/>
    <mergeCell ref="O19:W19"/>
    <mergeCell ref="O20:W20"/>
    <mergeCell ref="D23:L23"/>
    <mergeCell ref="D21:L21"/>
    <mergeCell ref="D19:L19"/>
  </mergeCells>
  <printOptions horizontalCentered="1"/>
  <pageMargins left="0.25" right="0.25" top="0.25" bottom="0.5" header="0.3" footer="0.3"/>
  <pageSetup scale="97" orientation="portrait" r:id="rId1"/>
  <headerFooter>
    <oddHeader xml:space="preserve">&amp;R
</oddHeader>
    <oddFooter>&amp;L&amp;"Arial Narrow,Regular"HOME - HTF&amp;C&amp;"Arial Narrow,Regular"Page 22 of 30&amp;R&amp;"Arial Narrow,Regular"202&amp;"Arial,Regular"3</oddFooter>
  </headerFooter>
  <ignoredErrors>
    <ignoredError sqref="A1" numberStoredAsText="1"/>
  </ignoredError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0">
    <pageSetUpPr fitToPage="1"/>
  </sheetPr>
  <dimension ref="A1:CJ385"/>
  <sheetViews>
    <sheetView showGridLines="0" showRowColHeaders="0" zoomScaleNormal="100" workbookViewId="0">
      <selection activeCell="I5" sqref="I5"/>
    </sheetView>
  </sheetViews>
  <sheetFormatPr defaultColWidth="8.7109375" defaultRowHeight="12.75"/>
  <cols>
    <col min="1" max="1" width="4" style="15" customWidth="1"/>
    <col min="2" max="3" width="4.5703125" style="15" customWidth="1"/>
    <col min="4" max="4" width="14.28515625" style="15" customWidth="1"/>
    <col min="5" max="5" width="19.7109375" style="15" customWidth="1"/>
    <col min="6" max="6" width="3.5703125" style="15" customWidth="1"/>
    <col min="7" max="7" width="18.7109375" style="15" customWidth="1"/>
    <col min="8" max="8" width="3.42578125" style="15" customWidth="1"/>
    <col min="9" max="9" width="19.28515625" style="15" customWidth="1"/>
    <col min="10" max="15" width="8.7109375" style="89" customWidth="1"/>
    <col min="16" max="88" width="8.7109375" style="89"/>
    <col min="89" max="16384" width="8.7109375" style="15"/>
  </cols>
  <sheetData>
    <row r="1" spans="1:9">
      <c r="A1" s="261" t="s">
        <v>412</v>
      </c>
      <c r="B1" s="96" t="s">
        <v>477</v>
      </c>
      <c r="D1" s="89"/>
      <c r="E1" s="182"/>
      <c r="F1" s="182"/>
      <c r="G1" s="182"/>
      <c r="H1" s="89"/>
      <c r="I1" s="89"/>
    </row>
    <row r="2" spans="1:9">
      <c r="A2" s="261"/>
      <c r="C2" s="96"/>
      <c r="D2" s="89"/>
      <c r="E2" s="182"/>
      <c r="F2" s="182"/>
      <c r="G2" s="182"/>
      <c r="H2" s="89"/>
      <c r="I2" s="89"/>
    </row>
    <row r="3" spans="1:9" ht="20.100000000000001" customHeight="1">
      <c r="A3" s="89"/>
      <c r="B3" s="96" t="s">
        <v>889</v>
      </c>
      <c r="C3" s="957"/>
      <c r="D3" s="957"/>
      <c r="E3" s="688" t="s">
        <v>477</v>
      </c>
      <c r="F3" s="688"/>
      <c r="G3" s="688"/>
      <c r="H3" s="89"/>
      <c r="I3" s="89"/>
    </row>
    <row r="4" spans="1:9" ht="20.65" customHeight="1">
      <c r="A4" s="89"/>
      <c r="B4" s="182"/>
      <c r="C4" s="182"/>
      <c r="D4" s="182"/>
      <c r="E4" s="182"/>
      <c r="F4" s="182"/>
      <c r="G4" s="182"/>
      <c r="H4" s="89"/>
      <c r="I4" s="89"/>
    </row>
    <row r="5" spans="1:9" ht="15.75" customHeight="1">
      <c r="A5" s="89"/>
      <c r="B5" s="591"/>
      <c r="C5" s="591"/>
      <c r="D5" s="591"/>
      <c r="E5" s="591"/>
      <c r="F5" s="182"/>
      <c r="G5" s="182"/>
      <c r="H5" s="93" t="s">
        <v>890</v>
      </c>
      <c r="I5" s="357"/>
    </row>
    <row r="6" spans="1:9" ht="7.5" customHeight="1">
      <c r="A6" s="89"/>
      <c r="B6" s="52"/>
      <c r="C6" s="52"/>
      <c r="D6" s="52"/>
      <c r="E6" s="52"/>
      <c r="F6" s="182"/>
      <c r="G6" s="182"/>
      <c r="H6" s="100"/>
      <c r="I6" s="89"/>
    </row>
    <row r="7" spans="1:9" ht="15.75" customHeight="1">
      <c r="A7" s="89"/>
      <c r="B7" s="591"/>
      <c r="C7" s="591"/>
      <c r="D7" s="591"/>
      <c r="E7" s="591"/>
      <c r="F7" s="182"/>
      <c r="G7" s="182"/>
      <c r="H7" s="89"/>
      <c r="I7" s="89"/>
    </row>
    <row r="8" spans="1:9" ht="7.15" customHeight="1">
      <c r="A8" s="89"/>
      <c r="B8" s="52"/>
      <c r="C8" s="52"/>
      <c r="D8" s="52"/>
      <c r="E8" s="52"/>
      <c r="F8" s="182"/>
      <c r="G8" s="182"/>
      <c r="H8" s="89"/>
      <c r="I8" s="89"/>
    </row>
    <row r="9" spans="1:9" ht="15.75" customHeight="1">
      <c r="A9" s="89"/>
      <c r="B9" s="591"/>
      <c r="C9" s="591"/>
      <c r="D9" s="591"/>
      <c r="E9" s="591"/>
      <c r="F9" s="182"/>
      <c r="G9" s="182"/>
      <c r="H9" s="89"/>
      <c r="I9" s="89"/>
    </row>
    <row r="10" spans="1:9" ht="7.5" customHeight="1">
      <c r="A10" s="89"/>
      <c r="B10" s="52"/>
      <c r="C10" s="52"/>
      <c r="D10" s="52"/>
      <c r="E10" s="52"/>
      <c r="F10" s="182"/>
      <c r="G10" s="182"/>
      <c r="H10" s="89"/>
      <c r="I10" s="89"/>
    </row>
    <row r="11" spans="1:9">
      <c r="A11" s="89"/>
      <c r="B11" s="591"/>
      <c r="C11" s="591"/>
      <c r="D11" s="591"/>
      <c r="E11" s="591"/>
      <c r="F11" s="179"/>
      <c r="G11" s="179"/>
      <c r="H11" s="98"/>
      <c r="I11" s="89"/>
    </row>
    <row r="12" spans="1:9">
      <c r="A12" s="89"/>
      <c r="B12" s="182"/>
      <c r="C12" s="182"/>
      <c r="D12" s="182"/>
      <c r="E12" s="182"/>
      <c r="F12" s="182"/>
      <c r="G12" s="182"/>
      <c r="H12" s="89"/>
      <c r="I12" s="89"/>
    </row>
    <row r="13" spans="1:9">
      <c r="A13" s="89"/>
      <c r="B13" s="182"/>
      <c r="C13" s="182"/>
      <c r="D13" s="182"/>
      <c r="E13" s="182"/>
      <c r="F13" s="182"/>
      <c r="G13" s="182"/>
      <c r="H13" s="89"/>
      <c r="I13" s="89"/>
    </row>
    <row r="14" spans="1:9" ht="13.15" customHeight="1">
      <c r="A14" s="89"/>
      <c r="B14" s="84" t="s">
        <v>462</v>
      </c>
      <c r="C14" s="782"/>
      <c r="D14" s="782"/>
      <c r="E14" s="782"/>
      <c r="F14" s="98"/>
      <c r="H14" s="98"/>
      <c r="I14" s="89"/>
    </row>
    <row r="15" spans="1:9">
      <c r="A15" s="89"/>
      <c r="B15" s="302"/>
      <c r="C15" s="958" t="s">
        <v>461</v>
      </c>
      <c r="D15" s="958"/>
      <c r="E15" s="958"/>
      <c r="F15" s="182"/>
      <c r="G15" s="182"/>
      <c r="H15" s="89"/>
      <c r="I15" s="89"/>
    </row>
    <row r="16" spans="1:9">
      <c r="A16" s="89"/>
      <c r="B16" s="302"/>
      <c r="C16" s="182"/>
      <c r="D16" s="182"/>
      <c r="E16" s="182"/>
      <c r="F16" s="182"/>
      <c r="G16" s="182"/>
      <c r="H16" s="89"/>
      <c r="I16" s="89"/>
    </row>
    <row r="17" spans="1:9" ht="15.75" customHeight="1">
      <c r="A17" s="89"/>
      <c r="B17" s="302" t="s">
        <v>891</v>
      </c>
      <c r="C17" s="591"/>
      <c r="D17" s="591"/>
      <c r="E17" s="591"/>
      <c r="F17" s="52"/>
      <c r="G17" s="182"/>
      <c r="H17" s="89"/>
      <c r="I17" s="89"/>
    </row>
    <row r="18" spans="1:9" ht="15.75" customHeight="1">
      <c r="A18" s="89"/>
      <c r="B18" s="182"/>
      <c r="C18" s="182"/>
      <c r="D18" s="182"/>
      <c r="E18" s="182"/>
      <c r="F18" s="182"/>
      <c r="G18" s="182"/>
      <c r="H18" s="89"/>
      <c r="I18" s="89"/>
    </row>
    <row r="19" spans="1:9" ht="15.75" customHeight="1">
      <c r="A19" s="89"/>
      <c r="B19" s="182"/>
      <c r="C19" s="182"/>
      <c r="D19" s="182"/>
      <c r="E19" s="182"/>
      <c r="F19" s="182"/>
      <c r="G19" s="182"/>
      <c r="H19" s="89"/>
      <c r="I19" s="89"/>
    </row>
    <row r="20" spans="1:9">
      <c r="A20" s="89"/>
      <c r="B20" s="627" t="s">
        <v>569</v>
      </c>
      <c r="C20" s="627"/>
      <c r="D20" s="627"/>
      <c r="E20" s="627"/>
      <c r="F20" s="627"/>
      <c r="G20" s="627"/>
      <c r="H20" s="627"/>
      <c r="I20" s="627"/>
    </row>
    <row r="21" spans="1:9">
      <c r="A21" s="89"/>
      <c r="B21" s="627" t="s">
        <v>571</v>
      </c>
      <c r="C21" s="627"/>
      <c r="D21" s="627"/>
      <c r="E21" s="627"/>
      <c r="F21" s="627"/>
      <c r="G21" s="627"/>
      <c r="H21" s="627"/>
      <c r="I21" s="627"/>
    </row>
    <row r="22" spans="1:9" ht="12.75" customHeight="1">
      <c r="A22" s="89"/>
      <c r="B22" s="632" t="s">
        <v>460</v>
      </c>
      <c r="C22" s="632"/>
      <c r="D22" s="632"/>
      <c r="E22" s="632"/>
      <c r="F22" s="632"/>
      <c r="G22" s="782"/>
      <c r="H22" s="782"/>
      <c r="I22" s="782"/>
    </row>
    <row r="23" spans="1:9" ht="16.149999999999999" customHeight="1">
      <c r="A23" s="89"/>
      <c r="B23" s="627" t="s">
        <v>459</v>
      </c>
      <c r="C23" s="627"/>
      <c r="D23" s="627"/>
      <c r="E23" s="627"/>
      <c r="F23" s="627"/>
      <c r="G23" s="627"/>
      <c r="H23" s="627"/>
      <c r="I23" s="627"/>
    </row>
    <row r="24" spans="1:9">
      <c r="A24" s="89"/>
      <c r="B24" s="182"/>
      <c r="C24" s="182"/>
      <c r="D24" s="182"/>
      <c r="E24" s="182"/>
      <c r="F24" s="182"/>
      <c r="G24" s="182"/>
      <c r="H24" s="89"/>
      <c r="I24" s="89"/>
    </row>
    <row r="25" spans="1:9">
      <c r="A25" s="89"/>
      <c r="B25" s="626" t="s">
        <v>253</v>
      </c>
      <c r="C25" s="626"/>
      <c r="D25" s="626"/>
      <c r="E25" s="626"/>
      <c r="F25" s="626"/>
      <c r="G25" s="626"/>
      <c r="H25" s="706"/>
      <c r="I25" s="89"/>
    </row>
    <row r="26" spans="1:9" ht="9" customHeight="1">
      <c r="A26" s="89"/>
      <c r="B26" s="756"/>
      <c r="C26" s="756"/>
      <c r="D26" s="756"/>
      <c r="E26" s="182"/>
      <c r="F26" s="182"/>
      <c r="G26" s="182"/>
      <c r="H26" s="89"/>
      <c r="I26" s="89"/>
    </row>
    <row r="27" spans="1:9" ht="18" customHeight="1">
      <c r="A27" s="89"/>
      <c r="B27" s="893" t="s">
        <v>243</v>
      </c>
      <c r="C27" s="954"/>
      <c r="D27" s="955"/>
      <c r="E27" s="951"/>
      <c r="F27" s="952"/>
      <c r="G27" s="380"/>
      <c r="H27" s="380"/>
      <c r="I27" s="381"/>
    </row>
    <row r="28" spans="1:9" ht="18" customHeight="1">
      <c r="A28" s="89"/>
      <c r="B28" s="893" t="s">
        <v>244</v>
      </c>
      <c r="C28" s="954"/>
      <c r="D28" s="954"/>
      <c r="E28" s="951"/>
      <c r="F28" s="952"/>
      <c r="G28" s="952"/>
      <c r="H28" s="952"/>
      <c r="I28" s="953"/>
    </row>
    <row r="29" spans="1:9" ht="18" customHeight="1">
      <c r="A29" s="89"/>
      <c r="B29" s="893" t="s">
        <v>245</v>
      </c>
      <c r="C29" s="954"/>
      <c r="D29" s="954"/>
      <c r="E29" s="951"/>
      <c r="F29" s="952"/>
      <c r="G29" s="952"/>
      <c r="H29" s="952"/>
      <c r="I29" s="953"/>
    </row>
    <row r="30" spans="1:9" ht="18" customHeight="1">
      <c r="A30" s="89"/>
      <c r="B30" s="893" t="s">
        <v>246</v>
      </c>
      <c r="C30" s="954"/>
      <c r="D30" s="954"/>
      <c r="E30" s="951"/>
      <c r="F30" s="952"/>
      <c r="G30" s="952"/>
      <c r="H30" s="952"/>
      <c r="I30" s="953"/>
    </row>
    <row r="31" spans="1:9" ht="18" customHeight="1">
      <c r="A31" s="89"/>
      <c r="B31" s="893" t="s">
        <v>247</v>
      </c>
      <c r="C31" s="954"/>
      <c r="D31" s="954"/>
      <c r="E31" s="951"/>
      <c r="F31" s="952"/>
      <c r="G31" s="952"/>
      <c r="H31" s="952"/>
      <c r="I31" s="953"/>
    </row>
    <row r="32" spans="1:9" ht="18" customHeight="1">
      <c r="A32" s="89"/>
      <c r="B32" s="893" t="s">
        <v>248</v>
      </c>
      <c r="C32" s="954"/>
      <c r="D32" s="954"/>
      <c r="E32" s="951"/>
      <c r="F32" s="952"/>
      <c r="G32" s="952"/>
      <c r="H32" s="952"/>
      <c r="I32" s="953"/>
    </row>
    <row r="33" spans="1:9" ht="18" customHeight="1">
      <c r="A33" s="89"/>
      <c r="B33" s="893" t="s">
        <v>249</v>
      </c>
      <c r="C33" s="954"/>
      <c r="D33" s="954"/>
      <c r="E33" s="951"/>
      <c r="F33" s="952"/>
      <c r="G33" s="952"/>
      <c r="H33" s="952"/>
      <c r="I33" s="953"/>
    </row>
    <row r="34" spans="1:9" ht="18" customHeight="1">
      <c r="A34" s="89"/>
      <c r="B34" s="893" t="s">
        <v>250</v>
      </c>
      <c r="C34" s="954"/>
      <c r="D34" s="954"/>
      <c r="E34" s="951"/>
      <c r="F34" s="952"/>
      <c r="G34" s="952"/>
      <c r="H34" s="952"/>
      <c r="I34" s="953"/>
    </row>
    <row r="35" spans="1:9" ht="18" customHeight="1">
      <c r="A35" s="89"/>
      <c r="B35" s="893" t="s">
        <v>251</v>
      </c>
      <c r="C35" s="954"/>
      <c r="D35" s="954"/>
      <c r="E35" s="951"/>
      <c r="F35" s="952"/>
      <c r="G35" s="952"/>
      <c r="H35" s="952"/>
      <c r="I35" s="953"/>
    </row>
    <row r="36" spans="1:9" ht="18" customHeight="1">
      <c r="A36" s="89"/>
      <c r="B36" s="179"/>
      <c r="C36" s="179"/>
      <c r="D36" s="179"/>
      <c r="E36" s="179"/>
      <c r="F36" s="179"/>
      <c r="G36" s="179"/>
      <c r="H36" s="179"/>
      <c r="I36" s="89"/>
    </row>
    <row r="37" spans="1:9">
      <c r="A37" s="89"/>
      <c r="B37" s="182"/>
      <c r="C37" s="182"/>
      <c r="D37" s="182"/>
      <c r="E37" s="182"/>
      <c r="F37" s="182"/>
      <c r="G37" s="182"/>
      <c r="H37" s="89"/>
      <c r="I37" s="89"/>
    </row>
    <row r="38" spans="1:9" ht="21.6" customHeight="1">
      <c r="A38" s="89"/>
      <c r="B38" s="632" t="s">
        <v>252</v>
      </c>
      <c r="C38" s="632"/>
      <c r="D38" s="632"/>
      <c r="E38" s="632"/>
      <c r="F38" s="632"/>
      <c r="G38" s="632"/>
      <c r="H38" s="632"/>
      <c r="I38" s="632"/>
    </row>
    <row r="39" spans="1:9">
      <c r="A39" s="89"/>
      <c r="B39" s="89"/>
      <c r="C39" s="89"/>
      <c r="D39" s="89"/>
      <c r="E39" s="89"/>
      <c r="F39" s="89"/>
      <c r="G39" s="89"/>
      <c r="H39" s="89"/>
      <c r="I39" s="89"/>
    </row>
    <row r="40" spans="1:9">
      <c r="A40" s="89"/>
      <c r="B40" s="627" t="s">
        <v>257</v>
      </c>
      <c r="C40" s="627"/>
      <c r="D40" s="627"/>
      <c r="E40" s="89"/>
      <c r="F40" s="89"/>
      <c r="G40" s="89"/>
      <c r="H40" s="89"/>
      <c r="I40" s="89"/>
    </row>
    <row r="41" spans="1:9">
      <c r="A41" s="89"/>
      <c r="B41" s="89"/>
      <c r="C41" s="89"/>
      <c r="D41" s="89"/>
      <c r="E41" s="89"/>
      <c r="F41" s="89"/>
      <c r="G41" s="89"/>
      <c r="H41" s="89"/>
      <c r="I41" s="89"/>
    </row>
    <row r="42" spans="1:9">
      <c r="A42" s="89"/>
      <c r="B42" s="89"/>
      <c r="C42" s="89"/>
      <c r="D42" s="89"/>
      <c r="E42" s="89"/>
      <c r="F42" s="89"/>
      <c r="G42" s="89"/>
      <c r="H42" s="89"/>
      <c r="I42" s="89"/>
    </row>
    <row r="43" spans="1:9">
      <c r="A43" s="89"/>
      <c r="B43" s="593"/>
      <c r="C43" s="593"/>
      <c r="D43" s="593"/>
      <c r="E43" s="593"/>
      <c r="F43" s="89"/>
      <c r="G43" s="89"/>
      <c r="H43" s="89"/>
      <c r="I43" s="89"/>
    </row>
    <row r="44" spans="1:9">
      <c r="A44" s="89"/>
      <c r="B44" s="809" t="s">
        <v>934</v>
      </c>
      <c r="C44" s="809"/>
      <c r="D44" s="89"/>
      <c r="E44" s="89"/>
      <c r="F44" s="89"/>
      <c r="G44" s="89"/>
      <c r="H44" s="89"/>
      <c r="I44" s="89"/>
    </row>
    <row r="45" spans="1:9">
      <c r="A45" s="89"/>
      <c r="B45" s="591"/>
      <c r="C45" s="591"/>
      <c r="D45" s="591"/>
      <c r="E45" s="591"/>
      <c r="F45" s="89"/>
      <c r="G45" s="89"/>
      <c r="H45" s="89"/>
      <c r="I45" s="89"/>
    </row>
    <row r="46" spans="1:9">
      <c r="A46" s="89"/>
      <c r="B46" s="96" t="s">
        <v>401</v>
      </c>
      <c r="C46" s="89"/>
      <c r="D46" s="89"/>
      <c r="E46" s="89"/>
      <c r="F46" s="89"/>
      <c r="G46" s="89"/>
      <c r="H46" s="89"/>
      <c r="I46" s="89"/>
    </row>
    <row r="47" spans="1:9">
      <c r="A47" s="89"/>
      <c r="B47" s="89"/>
      <c r="C47" s="89"/>
      <c r="D47" s="89"/>
      <c r="E47" s="89"/>
      <c r="F47" s="89"/>
      <c r="G47" s="89"/>
      <c r="H47" s="89"/>
      <c r="I47" s="89"/>
    </row>
    <row r="48" spans="1:9">
      <c r="A48" s="89"/>
      <c r="B48" s="627" t="s">
        <v>258</v>
      </c>
      <c r="C48" s="627"/>
      <c r="D48" s="627"/>
      <c r="E48" s="89"/>
      <c r="F48" s="89"/>
      <c r="G48" s="89"/>
      <c r="H48" s="89"/>
      <c r="I48" s="89"/>
    </row>
    <row r="49" spans="1:9">
      <c r="A49" s="89"/>
      <c r="B49" s="89"/>
      <c r="C49" s="89"/>
      <c r="D49" s="89"/>
      <c r="E49" s="89"/>
      <c r="F49" s="89"/>
      <c r="G49" s="89"/>
      <c r="H49" s="89"/>
      <c r="I49" s="89"/>
    </row>
    <row r="50" spans="1:9">
      <c r="A50" s="262" t="s">
        <v>536</v>
      </c>
      <c r="B50" s="956" t="s">
        <v>570</v>
      </c>
      <c r="C50" s="956"/>
      <c r="D50" s="956"/>
      <c r="E50" s="956"/>
      <c r="F50" s="956"/>
      <c r="G50" s="956"/>
      <c r="H50" s="956"/>
      <c r="I50" s="956"/>
    </row>
    <row r="51" spans="1:9" s="89" customFormat="1"/>
    <row r="52" spans="1:9" s="89" customFormat="1"/>
    <row r="53" spans="1:9" s="89" customFormat="1"/>
    <row r="54" spans="1:9" s="89" customFormat="1"/>
    <row r="55" spans="1:9" s="89" customFormat="1"/>
    <row r="56" spans="1:9" s="89" customFormat="1"/>
    <row r="57" spans="1:9" s="89" customFormat="1"/>
    <row r="58" spans="1:9" s="89" customFormat="1"/>
    <row r="59" spans="1:9" s="89" customFormat="1"/>
    <row r="60" spans="1:9" s="89" customFormat="1"/>
    <row r="61" spans="1:9" s="89" customFormat="1"/>
    <row r="62" spans="1:9" s="89" customFormat="1"/>
    <row r="63" spans="1:9" s="89" customFormat="1"/>
    <row r="64" spans="1:9" s="89" customFormat="1"/>
    <row r="65" s="89" customFormat="1"/>
    <row r="66" s="89" customFormat="1"/>
    <row r="67" s="89" customFormat="1"/>
    <row r="68" s="89" customFormat="1"/>
    <row r="69" s="89" customFormat="1"/>
    <row r="70" s="89" customFormat="1"/>
    <row r="71" s="89" customFormat="1"/>
    <row r="72" s="89" customFormat="1"/>
    <row r="73" s="89" customFormat="1"/>
    <row r="74" s="89" customFormat="1"/>
    <row r="75" s="89" customFormat="1"/>
    <row r="76" s="89" customFormat="1"/>
    <row r="77" s="89" customFormat="1"/>
    <row r="78" s="89" customFormat="1"/>
    <row r="79" s="89" customFormat="1"/>
    <row r="80" s="89" customFormat="1"/>
    <row r="81" s="89" customFormat="1"/>
    <row r="82" s="89" customFormat="1"/>
    <row r="83" s="89" customFormat="1"/>
    <row r="84" s="89" customFormat="1"/>
    <row r="85" s="89" customFormat="1"/>
    <row r="86" s="89" customFormat="1"/>
    <row r="87" s="89" customFormat="1"/>
    <row r="88" s="89" customFormat="1"/>
    <row r="89" s="89" customFormat="1"/>
    <row r="90" s="89" customFormat="1"/>
    <row r="91" s="89" customFormat="1"/>
    <row r="92" s="89" customFormat="1"/>
    <row r="93" s="89" customFormat="1"/>
    <row r="94" s="89" customFormat="1"/>
    <row r="95" s="89" customFormat="1"/>
    <row r="96" s="89" customFormat="1"/>
    <row r="97" s="89" customFormat="1"/>
    <row r="98" s="89" customFormat="1"/>
    <row r="99" s="89" customFormat="1"/>
    <row r="100" s="89" customFormat="1"/>
    <row r="101" s="89" customFormat="1"/>
    <row r="102" s="89" customFormat="1"/>
    <row r="103" s="89" customFormat="1"/>
    <row r="104" s="89" customFormat="1"/>
    <row r="105" s="89" customFormat="1"/>
    <row r="106" s="89" customFormat="1"/>
    <row r="107" s="89" customFormat="1"/>
    <row r="108" s="89" customFormat="1"/>
    <row r="109" s="89" customFormat="1"/>
    <row r="110" s="89" customFormat="1"/>
    <row r="111" s="89" customFormat="1"/>
    <row r="112" s="89" customFormat="1"/>
    <row r="113" s="89" customFormat="1"/>
    <row r="114" s="89" customFormat="1"/>
    <row r="115" s="89" customFormat="1"/>
    <row r="116" s="89" customFormat="1"/>
    <row r="117" s="89" customFormat="1"/>
    <row r="118" s="89" customFormat="1"/>
    <row r="119" s="89" customFormat="1"/>
    <row r="120" s="89" customFormat="1"/>
    <row r="121" s="89" customFormat="1"/>
    <row r="122" s="89" customFormat="1"/>
    <row r="123" s="89" customFormat="1"/>
    <row r="124" s="89" customFormat="1"/>
    <row r="125" s="89" customFormat="1"/>
    <row r="126" s="89" customFormat="1"/>
    <row r="127" s="89" customFormat="1"/>
    <row r="128" s="89" customFormat="1"/>
    <row r="129" s="89" customFormat="1"/>
    <row r="130" s="89" customFormat="1"/>
    <row r="131" s="89" customFormat="1"/>
    <row r="132" s="89" customFormat="1"/>
    <row r="133" s="89" customFormat="1"/>
    <row r="134" s="89" customFormat="1"/>
    <row r="135" s="89" customFormat="1"/>
    <row r="136" s="89" customFormat="1"/>
    <row r="137" s="89" customFormat="1"/>
    <row r="138" s="89" customFormat="1"/>
    <row r="139" s="89" customFormat="1"/>
    <row r="140" s="89" customFormat="1"/>
    <row r="141" s="89" customFormat="1"/>
    <row r="142" s="89" customFormat="1"/>
    <row r="143" s="89" customFormat="1"/>
    <row r="144" s="89" customFormat="1"/>
    <row r="145" s="89" customFormat="1"/>
    <row r="146" s="89" customFormat="1"/>
    <row r="147" s="89" customFormat="1"/>
    <row r="148" s="89" customFormat="1"/>
    <row r="149" s="89" customFormat="1"/>
    <row r="150" s="89" customFormat="1"/>
    <row r="151" s="89" customFormat="1"/>
    <row r="152" s="89" customFormat="1"/>
    <row r="153" s="89" customFormat="1"/>
    <row r="154" s="89" customFormat="1"/>
    <row r="155" s="89" customFormat="1"/>
    <row r="156" s="89" customFormat="1"/>
    <row r="157" s="89" customFormat="1"/>
    <row r="158" s="89" customFormat="1"/>
    <row r="159" s="89" customFormat="1"/>
    <row r="160" s="89" customFormat="1"/>
    <row r="161" s="89" customFormat="1"/>
    <row r="162" s="89" customFormat="1"/>
    <row r="163" s="89" customFormat="1"/>
    <row r="164" s="89" customFormat="1"/>
    <row r="165" s="89" customFormat="1"/>
    <row r="166" s="89" customFormat="1"/>
    <row r="167" s="89" customFormat="1"/>
    <row r="168" s="89" customFormat="1"/>
    <row r="169" s="89" customFormat="1"/>
    <row r="170" s="89" customFormat="1"/>
    <row r="171" s="89" customFormat="1"/>
    <row r="172" s="89" customFormat="1"/>
    <row r="173" s="89" customFormat="1"/>
    <row r="174" s="89" customFormat="1"/>
    <row r="175" s="89" customFormat="1"/>
    <row r="176" s="89" customFormat="1"/>
    <row r="177" s="89" customFormat="1"/>
    <row r="178" s="89" customFormat="1"/>
    <row r="179" s="89" customFormat="1"/>
    <row r="180" s="89" customFormat="1"/>
    <row r="181" s="89" customFormat="1"/>
    <row r="182" s="89" customFormat="1"/>
    <row r="183" s="89" customFormat="1"/>
    <row r="184" s="89" customFormat="1"/>
    <row r="185" s="89" customFormat="1"/>
    <row r="186" s="89" customFormat="1"/>
    <row r="187" s="89" customFormat="1"/>
    <row r="188" s="89" customFormat="1"/>
    <row r="189" s="89" customFormat="1"/>
    <row r="190" s="89" customFormat="1"/>
    <row r="191" s="89" customFormat="1"/>
    <row r="192" s="89" customFormat="1"/>
    <row r="193" s="89" customFormat="1"/>
    <row r="194" s="89" customFormat="1"/>
    <row r="195" s="89" customFormat="1"/>
    <row r="196" s="89" customFormat="1"/>
    <row r="197" s="89" customFormat="1"/>
    <row r="198" s="89" customFormat="1"/>
    <row r="199" s="89" customFormat="1"/>
    <row r="200" s="89" customFormat="1"/>
    <row r="201" s="89" customFormat="1"/>
    <row r="202" s="89" customFormat="1"/>
    <row r="203" s="89" customFormat="1"/>
    <row r="204" s="89" customFormat="1"/>
    <row r="205" s="89" customFormat="1"/>
    <row r="206" s="89" customFormat="1"/>
    <row r="207" s="89" customFormat="1"/>
    <row r="208" s="89" customFormat="1"/>
    <row r="209" s="89" customFormat="1"/>
    <row r="210" s="89" customFormat="1"/>
    <row r="211" s="89" customFormat="1"/>
    <row r="212" s="89" customFormat="1"/>
    <row r="213" s="89" customFormat="1"/>
    <row r="214" s="89" customFormat="1"/>
    <row r="215" s="89" customFormat="1"/>
    <row r="216" s="89" customFormat="1"/>
    <row r="217" s="89" customFormat="1"/>
    <row r="218" s="89" customFormat="1"/>
    <row r="219" s="89" customFormat="1"/>
    <row r="220" s="89" customFormat="1"/>
    <row r="221" s="89" customFormat="1"/>
    <row r="222" s="89" customFormat="1"/>
    <row r="223" s="89" customFormat="1"/>
    <row r="224" s="89" customFormat="1"/>
    <row r="225" s="89" customFormat="1"/>
    <row r="226" s="89" customFormat="1"/>
    <row r="227" s="89" customFormat="1"/>
    <row r="228" s="89" customFormat="1"/>
    <row r="229" s="89" customFormat="1"/>
    <row r="230" s="89" customFormat="1"/>
    <row r="231" s="89" customFormat="1"/>
    <row r="232" s="89" customFormat="1"/>
    <row r="233" s="89" customFormat="1"/>
    <row r="234" s="89" customFormat="1"/>
    <row r="235" s="89" customFormat="1"/>
    <row r="236" s="89" customFormat="1"/>
    <row r="237" s="89" customFormat="1"/>
    <row r="238" s="89" customFormat="1"/>
    <row r="239" s="89" customFormat="1"/>
    <row r="240" s="89" customFormat="1"/>
    <row r="241" s="89" customFormat="1"/>
    <row r="242" s="89" customFormat="1"/>
    <row r="243" s="89" customFormat="1"/>
    <row r="244" s="89" customFormat="1"/>
    <row r="245" s="89" customFormat="1"/>
    <row r="246" s="89" customFormat="1"/>
    <row r="247" s="89" customFormat="1"/>
    <row r="248" s="89" customFormat="1"/>
    <row r="249" s="89" customFormat="1"/>
    <row r="250" s="89" customFormat="1"/>
    <row r="251" s="89" customFormat="1"/>
    <row r="252" s="89" customFormat="1"/>
    <row r="253" s="89" customFormat="1"/>
    <row r="254" s="89" customFormat="1"/>
    <row r="255" s="89" customFormat="1"/>
    <row r="256" s="89" customFormat="1"/>
    <row r="257" s="89" customFormat="1"/>
    <row r="258" s="89" customFormat="1"/>
    <row r="259" s="89" customFormat="1"/>
    <row r="260" s="89" customFormat="1"/>
    <row r="261" s="89" customFormat="1"/>
    <row r="262" s="89" customFormat="1"/>
    <row r="263" s="89" customFormat="1"/>
    <row r="264" s="89" customFormat="1"/>
    <row r="265" s="89" customFormat="1"/>
    <row r="266" s="89" customFormat="1"/>
    <row r="267" s="89" customFormat="1"/>
    <row r="268" s="89" customFormat="1"/>
    <row r="269" s="89" customFormat="1"/>
    <row r="270" s="89" customFormat="1"/>
    <row r="271" s="89" customFormat="1"/>
    <row r="272" s="89" customFormat="1"/>
    <row r="273" s="89" customFormat="1"/>
    <row r="274" s="89" customFormat="1"/>
    <row r="275" s="89" customFormat="1"/>
    <row r="276" s="89" customFormat="1"/>
    <row r="277" s="89" customFormat="1"/>
    <row r="278" s="89" customFormat="1"/>
    <row r="279" s="89" customFormat="1"/>
    <row r="280" s="89" customFormat="1"/>
    <row r="281" s="89" customFormat="1"/>
    <row r="282" s="89" customFormat="1"/>
    <row r="283" s="89" customFormat="1"/>
    <row r="284" s="89" customFormat="1"/>
    <row r="285" s="89" customFormat="1"/>
    <row r="286" s="89" customFormat="1"/>
    <row r="287" s="89" customFormat="1"/>
    <row r="288" s="89" customFormat="1"/>
    <row r="289" s="89" customFormat="1"/>
    <row r="290" s="89" customFormat="1"/>
    <row r="291" s="89" customFormat="1"/>
    <row r="292" s="89" customFormat="1"/>
    <row r="293" s="89" customFormat="1"/>
    <row r="294" s="89" customFormat="1"/>
    <row r="295" s="89" customFormat="1"/>
    <row r="296" s="89" customFormat="1"/>
    <row r="297" s="89" customFormat="1"/>
    <row r="298" s="89" customFormat="1"/>
    <row r="299" s="89" customFormat="1"/>
    <row r="300" s="89" customFormat="1"/>
    <row r="301" s="89" customFormat="1"/>
    <row r="302" s="89" customFormat="1"/>
    <row r="303" s="89" customFormat="1"/>
    <row r="304" s="89" customFormat="1"/>
    <row r="305" s="89" customFormat="1"/>
    <row r="306" s="89" customFormat="1"/>
    <row r="307" s="89" customFormat="1"/>
    <row r="308" s="89" customFormat="1"/>
    <row r="309" s="89" customFormat="1"/>
    <row r="310" s="89" customFormat="1"/>
    <row r="311" s="89" customFormat="1"/>
    <row r="312" s="89" customFormat="1"/>
    <row r="313" s="89" customFormat="1"/>
    <row r="314" s="89" customFormat="1"/>
    <row r="315" s="89" customFormat="1"/>
    <row r="316" s="89" customFormat="1"/>
    <row r="317" s="89" customFormat="1"/>
    <row r="318" s="89" customFormat="1"/>
    <row r="319" s="89" customFormat="1"/>
    <row r="320" s="89" customFormat="1"/>
    <row r="321" s="89" customFormat="1"/>
    <row r="322" s="89" customFormat="1"/>
    <row r="323" s="89" customFormat="1"/>
    <row r="324" s="89" customFormat="1"/>
    <row r="325" s="89" customFormat="1"/>
    <row r="326" s="89" customFormat="1"/>
    <row r="327" s="89" customFormat="1"/>
    <row r="328" s="89" customFormat="1"/>
    <row r="329" s="89" customFormat="1"/>
    <row r="330" s="89" customFormat="1"/>
    <row r="331" s="89" customFormat="1"/>
    <row r="332" s="89" customFormat="1"/>
    <row r="333" s="89" customFormat="1"/>
    <row r="334" s="89" customFormat="1"/>
    <row r="335" s="89" customFormat="1"/>
    <row r="336" s="89" customFormat="1"/>
    <row r="337" s="89" customFormat="1"/>
    <row r="338" s="89" customFormat="1"/>
    <row r="339" s="89" customFormat="1"/>
    <row r="340" s="89" customFormat="1"/>
    <row r="341" s="89" customFormat="1"/>
    <row r="342" s="89" customFormat="1"/>
    <row r="343" s="89" customFormat="1"/>
    <row r="344" s="89" customFormat="1"/>
    <row r="345" s="89" customFormat="1"/>
    <row r="346" s="89" customFormat="1"/>
    <row r="347" s="89" customFormat="1"/>
    <row r="348" s="89" customFormat="1"/>
    <row r="349" s="89" customFormat="1"/>
    <row r="350" s="89" customFormat="1"/>
    <row r="351" s="89" customFormat="1"/>
    <row r="352" s="89" customFormat="1"/>
    <row r="353" s="89" customFormat="1"/>
    <row r="354" s="89" customFormat="1"/>
    <row r="355" s="89" customFormat="1"/>
    <row r="356" s="89" customFormat="1"/>
    <row r="357" s="89" customFormat="1"/>
    <row r="358" s="89" customFormat="1"/>
    <row r="359" s="89" customFormat="1"/>
    <row r="360" s="89" customFormat="1"/>
    <row r="361" s="89" customFormat="1"/>
    <row r="362" s="89" customFormat="1"/>
    <row r="363" s="89" customFormat="1"/>
    <row r="364" s="89" customFormat="1"/>
    <row r="365" s="89" customFormat="1"/>
    <row r="366" s="89" customFormat="1"/>
    <row r="367" s="89" customFormat="1"/>
    <row r="368" s="89" customFormat="1"/>
    <row r="369" s="89" customFormat="1"/>
    <row r="370" s="89" customFormat="1"/>
    <row r="371" s="89" customFormat="1"/>
    <row r="372" s="89" customFormat="1"/>
    <row r="373" s="89" customFormat="1"/>
    <row r="374" s="89" customFormat="1"/>
    <row r="375" s="89" customFormat="1"/>
    <row r="376" s="89" customFormat="1"/>
    <row r="377" s="89" customFormat="1"/>
    <row r="378" s="89" customFormat="1"/>
    <row r="379" s="89" customFormat="1"/>
    <row r="380" s="89" customFormat="1"/>
    <row r="381" s="89" customFormat="1"/>
    <row r="382" s="89" customFormat="1"/>
    <row r="383" s="89" customFormat="1"/>
    <row r="384" s="89" customFormat="1"/>
    <row r="385" s="89" customFormat="1"/>
  </sheetData>
  <sheetProtection algorithmName="SHA-512" hashValue="khoSrNnaWrZbbNwBblWtVsxLzZbQck0bppWWiRkn8R4+BpYqNfZewr+w+3ZwZJRcEbSkIPyWAHMUW2R3mq9b9Q==" saltValue="fqLIAUK40TOdAMtF4Eab1g==" spinCount="100000" sheet="1" selectLockedCells="1"/>
  <mergeCells count="41">
    <mergeCell ref="E3:G3"/>
    <mergeCell ref="B22:F22"/>
    <mergeCell ref="G22:I22"/>
    <mergeCell ref="B25:H25"/>
    <mergeCell ref="B20:I20"/>
    <mergeCell ref="B21:I21"/>
    <mergeCell ref="B23:I23"/>
    <mergeCell ref="B7:E7"/>
    <mergeCell ref="B5:E5"/>
    <mergeCell ref="C17:E17"/>
    <mergeCell ref="C14:E14"/>
    <mergeCell ref="B11:E11"/>
    <mergeCell ref="B9:E9"/>
    <mergeCell ref="C3:D3"/>
    <mergeCell ref="C15:E15"/>
    <mergeCell ref="B50:I50"/>
    <mergeCell ref="E34:I34"/>
    <mergeCell ref="B43:E43"/>
    <mergeCell ref="B48:D48"/>
    <mergeCell ref="B34:D34"/>
    <mergeCell ref="B35:D35"/>
    <mergeCell ref="B38:I38"/>
    <mergeCell ref="B40:D40"/>
    <mergeCell ref="B45:E45"/>
    <mergeCell ref="E35:I35"/>
    <mergeCell ref="B44:C44"/>
    <mergeCell ref="B26:D26"/>
    <mergeCell ref="E33:I33"/>
    <mergeCell ref="E28:I28"/>
    <mergeCell ref="E29:I29"/>
    <mergeCell ref="B33:D33"/>
    <mergeCell ref="E27:F27"/>
    <mergeCell ref="E30:I30"/>
    <mergeCell ref="E31:I31"/>
    <mergeCell ref="E32:I32"/>
    <mergeCell ref="B27:D27"/>
    <mergeCell ref="B31:D31"/>
    <mergeCell ref="B28:D28"/>
    <mergeCell ref="B29:D29"/>
    <mergeCell ref="B30:D30"/>
    <mergeCell ref="B32:D32"/>
  </mergeCells>
  <printOptions horizontalCentered="1"/>
  <pageMargins left="0.25" right="0.25" top="0.25" bottom="0.5" header="0.3" footer="0.3"/>
  <pageSetup orientation="portrait" r:id="rId1"/>
  <headerFooter>
    <oddHeader xml:space="preserve">&amp;R
</oddHeader>
    <oddFooter>&amp;L&amp;"Arial Narrow,Regular"HOME - HTF&amp;C&amp;"Arial Narrow,Regular"Page 23 of 30&amp;R&amp;"Arial Narrow,Regular"2023</oddFooter>
  </headerFooter>
  <ignoredErrors>
    <ignoredError sqref="A1" numberStoredAsText="1"/>
  </ignoredError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1">
    <pageSetUpPr fitToPage="1"/>
  </sheetPr>
  <dimension ref="A1:R270"/>
  <sheetViews>
    <sheetView showGridLines="0" showRowColHeaders="0" zoomScaleNormal="100" workbookViewId="0"/>
  </sheetViews>
  <sheetFormatPr defaultColWidth="8.7109375" defaultRowHeight="12.75"/>
  <cols>
    <col min="1" max="1" width="3.5703125" customWidth="1"/>
    <col min="2" max="2" width="3.42578125" customWidth="1"/>
    <col min="3" max="3" width="10.85546875" customWidth="1"/>
    <col min="4" max="4" width="21.85546875" customWidth="1"/>
    <col min="5" max="5" width="20.7109375" style="20" customWidth="1"/>
    <col min="6" max="6" width="12.85546875" bestFit="1" customWidth="1"/>
    <col min="7" max="7" width="12.42578125" customWidth="1"/>
    <col min="8" max="8" width="13.7109375" style="332" customWidth="1"/>
  </cols>
  <sheetData>
    <row r="1" spans="1:18">
      <c r="A1" s="297" t="s">
        <v>413</v>
      </c>
      <c r="B1" s="82" t="s">
        <v>572</v>
      </c>
      <c r="C1" s="82"/>
      <c r="D1" s="82"/>
      <c r="E1" s="82"/>
      <c r="F1" s="82"/>
      <c r="G1" s="82"/>
      <c r="I1" s="329"/>
      <c r="J1" s="181"/>
      <c r="K1" s="181"/>
      <c r="L1" s="181"/>
      <c r="M1" s="181"/>
      <c r="N1" s="181"/>
      <c r="O1" s="181"/>
      <c r="P1" s="181"/>
      <c r="Q1" s="181"/>
      <c r="R1" s="181"/>
    </row>
    <row r="2" spans="1:18">
      <c r="A2" s="2"/>
      <c r="B2" s="2"/>
      <c r="C2" s="2"/>
      <c r="D2" s="2"/>
      <c r="E2" s="2"/>
      <c r="F2" s="2"/>
      <c r="G2" s="2"/>
      <c r="H2" s="229"/>
      <c r="I2" s="329"/>
      <c r="J2" s="181"/>
      <c r="K2" s="181"/>
      <c r="L2" s="181"/>
      <c r="M2" s="181"/>
      <c r="N2" s="181"/>
      <c r="O2" s="181"/>
      <c r="P2" s="181"/>
      <c r="Q2" s="181"/>
      <c r="R2" s="181"/>
    </row>
    <row r="3" spans="1:18">
      <c r="A3" s="2"/>
      <c r="B3" s="2"/>
      <c r="C3" s="82" t="s">
        <v>385</v>
      </c>
      <c r="D3" s="82"/>
      <c r="E3" s="82"/>
      <c r="F3" s="82"/>
      <c r="G3" s="82"/>
      <c r="H3" s="333"/>
      <c r="I3" s="329"/>
      <c r="J3" s="181"/>
      <c r="K3" s="181"/>
      <c r="L3" s="181"/>
      <c r="M3" s="181"/>
      <c r="N3" s="181"/>
      <c r="O3" s="181"/>
      <c r="P3" s="181"/>
      <c r="Q3" s="181"/>
      <c r="R3" s="181"/>
    </row>
    <row r="4" spans="1:18">
      <c r="A4" s="2"/>
      <c r="B4" s="2"/>
      <c r="C4" s="2"/>
      <c r="D4" s="2"/>
      <c r="E4" s="2"/>
      <c r="F4" s="2"/>
      <c r="G4" s="2"/>
      <c r="H4" s="229"/>
      <c r="I4" s="329"/>
      <c r="J4" s="181"/>
      <c r="K4" s="181"/>
      <c r="L4" s="181"/>
      <c r="M4" s="181"/>
      <c r="N4" s="181"/>
      <c r="O4" s="181"/>
      <c r="P4" s="181"/>
      <c r="Q4" s="181"/>
      <c r="R4" s="181"/>
    </row>
    <row r="5" spans="1:18">
      <c r="A5" s="2"/>
      <c r="B5" s="2"/>
      <c r="C5" s="298" t="s">
        <v>121</v>
      </c>
      <c r="D5" s="298" t="s">
        <v>386</v>
      </c>
      <c r="E5" s="299" t="s">
        <v>52</v>
      </c>
      <c r="F5" s="298" t="s">
        <v>387</v>
      </c>
      <c r="G5" s="298" t="s">
        <v>388</v>
      </c>
      <c r="H5" s="298" t="s">
        <v>389</v>
      </c>
      <c r="I5" s="329"/>
      <c r="J5" s="181"/>
      <c r="K5" s="181"/>
      <c r="L5" s="181"/>
      <c r="M5" s="181"/>
      <c r="N5" s="181"/>
      <c r="O5" s="181"/>
      <c r="P5" s="181"/>
      <c r="Q5" s="181"/>
      <c r="R5" s="181"/>
    </row>
    <row r="6" spans="1:18">
      <c r="A6" s="10"/>
      <c r="B6" s="10"/>
      <c r="C6" s="10"/>
      <c r="D6" s="10"/>
      <c r="E6" s="10"/>
      <c r="F6" s="10"/>
      <c r="G6" s="10"/>
      <c r="H6" s="334"/>
      <c r="I6" s="330"/>
    </row>
    <row r="7" spans="1:18">
      <c r="A7" s="10"/>
      <c r="B7" s="10"/>
      <c r="C7" s="10"/>
      <c r="D7" s="300"/>
      <c r="E7" s="27"/>
      <c r="F7" s="10"/>
      <c r="G7" s="10"/>
      <c r="H7" s="334"/>
      <c r="I7" s="330"/>
    </row>
    <row r="8" spans="1:18">
      <c r="A8" s="10"/>
      <c r="B8" s="10"/>
      <c r="C8" s="10"/>
      <c r="D8" s="10"/>
      <c r="E8" s="27"/>
      <c r="F8" s="10"/>
      <c r="G8" s="10"/>
      <c r="H8" s="334"/>
      <c r="I8" s="330"/>
    </row>
    <row r="9" spans="1:18">
      <c r="A9" s="10"/>
      <c r="B9" s="10"/>
      <c r="C9" s="10"/>
      <c r="D9" s="10"/>
      <c r="E9" s="27"/>
      <c r="F9" s="10"/>
      <c r="G9" s="10"/>
      <c r="H9" s="334"/>
      <c r="I9" s="330"/>
    </row>
    <row r="10" spans="1:18" ht="13.5" thickBot="1">
      <c r="A10" s="10"/>
      <c r="B10" s="10"/>
      <c r="C10" s="10"/>
      <c r="D10" s="10"/>
      <c r="E10" s="27"/>
      <c r="F10" s="10"/>
      <c r="G10" s="10"/>
      <c r="H10" s="334"/>
      <c r="I10" s="330"/>
    </row>
    <row r="11" spans="1:18" ht="34.15" customHeight="1" thickBot="1">
      <c r="A11" s="10"/>
      <c r="B11" s="10"/>
      <c r="C11" s="959" t="s">
        <v>398</v>
      </c>
      <c r="D11" s="960"/>
      <c r="E11" s="960"/>
      <c r="F11" s="960"/>
      <c r="G11" s="960"/>
      <c r="H11" s="961"/>
      <c r="I11" s="330"/>
    </row>
    <row r="12" spans="1:18">
      <c r="A12" s="10"/>
      <c r="B12" s="10"/>
      <c r="C12" s="10"/>
      <c r="D12" s="10"/>
      <c r="E12" s="27"/>
      <c r="F12" s="10"/>
      <c r="G12" s="10"/>
      <c r="H12" s="334"/>
      <c r="I12" s="330"/>
    </row>
    <row r="13" spans="1:18" ht="25.5">
      <c r="A13" s="10"/>
      <c r="B13" s="10"/>
      <c r="C13" s="331">
        <v>40923</v>
      </c>
      <c r="D13" s="10" t="s">
        <v>390</v>
      </c>
      <c r="E13" s="27" t="s">
        <v>391</v>
      </c>
      <c r="F13" s="560">
        <v>70000</v>
      </c>
      <c r="G13" s="560"/>
      <c r="H13" s="560">
        <f>F13-G13</f>
        <v>70000</v>
      </c>
      <c r="I13" s="330"/>
    </row>
    <row r="14" spans="1:18">
      <c r="A14" s="10"/>
      <c r="B14" s="10"/>
      <c r="C14" s="331">
        <v>40923</v>
      </c>
      <c r="D14" s="10" t="s">
        <v>390</v>
      </c>
      <c r="E14" s="27" t="s">
        <v>538</v>
      </c>
      <c r="F14" s="560"/>
      <c r="G14" s="560">
        <v>-7000</v>
      </c>
      <c r="H14" s="560">
        <f t="shared" ref="H14:H19" si="0">H13+F14+G14</f>
        <v>63000</v>
      </c>
      <c r="I14" s="38"/>
    </row>
    <row r="15" spans="1:18">
      <c r="A15" s="10"/>
      <c r="B15" s="10"/>
      <c r="C15" s="331">
        <v>40954</v>
      </c>
      <c r="D15" s="10" t="s">
        <v>392</v>
      </c>
      <c r="E15" s="27" t="s">
        <v>393</v>
      </c>
      <c r="F15" s="560"/>
      <c r="G15" s="560">
        <v>-500</v>
      </c>
      <c r="H15" s="560">
        <f t="shared" si="0"/>
        <v>62500</v>
      </c>
      <c r="I15" s="1"/>
    </row>
    <row r="16" spans="1:18">
      <c r="A16" s="10"/>
      <c r="B16" s="10"/>
      <c r="C16" s="331">
        <v>40983</v>
      </c>
      <c r="D16" s="10" t="s">
        <v>392</v>
      </c>
      <c r="E16" s="27" t="s">
        <v>394</v>
      </c>
      <c r="F16" s="560"/>
      <c r="G16" s="560">
        <v>-500</v>
      </c>
      <c r="H16" s="560">
        <f t="shared" si="0"/>
        <v>62000</v>
      </c>
      <c r="I16" s="1"/>
    </row>
    <row r="17" spans="1:9">
      <c r="A17" s="10"/>
      <c r="B17" s="10"/>
      <c r="C17" s="331">
        <v>41014</v>
      </c>
      <c r="D17" s="10" t="s">
        <v>392</v>
      </c>
      <c r="E17" s="27" t="s">
        <v>395</v>
      </c>
      <c r="F17" s="560"/>
      <c r="G17" s="560">
        <v>-500</v>
      </c>
      <c r="H17" s="560">
        <f t="shared" si="0"/>
        <v>61500</v>
      </c>
      <c r="I17" s="1"/>
    </row>
    <row r="18" spans="1:9" ht="25.5">
      <c r="A18" s="10"/>
      <c r="B18" s="10"/>
      <c r="C18" s="331">
        <v>41090</v>
      </c>
      <c r="D18" s="10" t="s">
        <v>396</v>
      </c>
      <c r="E18" s="27" t="s">
        <v>397</v>
      </c>
      <c r="F18" s="560">
        <v>80000</v>
      </c>
      <c r="G18" s="560"/>
      <c r="H18" s="560">
        <f t="shared" si="0"/>
        <v>141500</v>
      </c>
      <c r="I18" s="1"/>
    </row>
    <row r="19" spans="1:9">
      <c r="A19" s="10"/>
      <c r="B19" s="10"/>
      <c r="C19" s="331">
        <v>41090</v>
      </c>
      <c r="D19" s="10" t="s">
        <v>396</v>
      </c>
      <c r="E19" s="27" t="s">
        <v>538</v>
      </c>
      <c r="F19" s="14"/>
      <c r="G19" s="560">
        <v>-8000</v>
      </c>
      <c r="H19" s="560">
        <f t="shared" si="0"/>
        <v>133500</v>
      </c>
      <c r="I19" s="1"/>
    </row>
    <row r="20" spans="1:9">
      <c r="A20" s="1"/>
      <c r="B20" s="1"/>
      <c r="C20" s="1"/>
      <c r="D20" s="1"/>
      <c r="E20" s="39"/>
      <c r="F20" s="1"/>
      <c r="G20" s="1"/>
      <c r="H20" s="335"/>
      <c r="I20" s="1"/>
    </row>
    <row r="21" spans="1:9">
      <c r="A21" s="1"/>
      <c r="B21" s="1"/>
      <c r="C21" s="1"/>
      <c r="D21" s="1"/>
      <c r="E21" s="39"/>
      <c r="F21" s="1"/>
      <c r="G21" s="1"/>
      <c r="H21" s="335"/>
      <c r="I21" s="1"/>
    </row>
    <row r="22" spans="1:9">
      <c r="A22" s="1"/>
      <c r="B22" s="1"/>
      <c r="C22" s="1"/>
      <c r="D22" s="1"/>
      <c r="E22" s="39"/>
      <c r="F22" s="1"/>
      <c r="G22" s="1"/>
      <c r="H22" s="335"/>
      <c r="I22" s="1"/>
    </row>
    <row r="23" spans="1:9">
      <c r="A23" s="1"/>
      <c r="B23" s="1"/>
      <c r="C23" s="1"/>
      <c r="D23" s="1"/>
      <c r="E23" s="39"/>
      <c r="F23" s="1"/>
      <c r="G23" s="1"/>
      <c r="H23" s="335"/>
      <c r="I23" s="1"/>
    </row>
    <row r="24" spans="1:9">
      <c r="A24" s="1"/>
      <c r="B24" s="1"/>
      <c r="C24" s="1"/>
      <c r="D24" s="1"/>
      <c r="E24" s="39"/>
      <c r="F24" s="1"/>
      <c r="G24" s="1"/>
      <c r="H24" s="335"/>
      <c r="I24" s="1"/>
    </row>
    <row r="25" spans="1:9">
      <c r="A25" s="1"/>
      <c r="B25" s="1"/>
      <c r="C25" s="1"/>
      <c r="D25" s="1"/>
      <c r="E25" s="39"/>
      <c r="F25" s="1"/>
      <c r="G25" s="1"/>
      <c r="H25" s="335"/>
      <c r="I25" s="1"/>
    </row>
    <row r="26" spans="1:9">
      <c r="A26" s="1"/>
      <c r="B26" s="1"/>
      <c r="C26" s="1"/>
      <c r="D26" s="1"/>
      <c r="E26" s="39"/>
      <c r="F26" s="1"/>
      <c r="G26" s="1"/>
      <c r="H26" s="335"/>
      <c r="I26" s="1"/>
    </row>
    <row r="27" spans="1:9">
      <c r="A27" s="1"/>
      <c r="B27" s="1"/>
      <c r="C27" s="1"/>
      <c r="D27" s="1"/>
      <c r="E27" s="39"/>
      <c r="F27" s="1"/>
      <c r="G27" s="1"/>
      <c r="H27" s="335"/>
      <c r="I27" s="1"/>
    </row>
    <row r="28" spans="1:9">
      <c r="A28" s="1"/>
      <c r="B28" s="1"/>
      <c r="C28" s="1"/>
      <c r="D28" s="1"/>
      <c r="E28" s="39"/>
      <c r="F28" s="1"/>
      <c r="G28" s="1"/>
      <c r="H28" s="335"/>
      <c r="I28" s="1"/>
    </row>
    <row r="29" spans="1:9">
      <c r="A29" s="1"/>
      <c r="B29" s="1"/>
      <c r="C29" s="1"/>
      <c r="D29" s="1"/>
      <c r="E29" s="39"/>
      <c r="F29" s="1"/>
      <c r="G29" s="1"/>
      <c r="H29" s="335"/>
      <c r="I29" s="1"/>
    </row>
    <row r="30" spans="1:9">
      <c r="A30" s="1"/>
      <c r="B30" s="1"/>
      <c r="C30" s="1"/>
      <c r="D30" s="1"/>
      <c r="E30" s="39"/>
      <c r="F30" s="1"/>
      <c r="G30" s="1"/>
      <c r="H30" s="335"/>
      <c r="I30" s="1"/>
    </row>
    <row r="31" spans="1:9">
      <c r="A31" s="1"/>
      <c r="B31" s="1"/>
      <c r="C31" s="1"/>
      <c r="D31" s="1"/>
      <c r="E31" s="39"/>
      <c r="F31" s="1"/>
      <c r="G31" s="1"/>
      <c r="H31" s="335"/>
      <c r="I31" s="1"/>
    </row>
    <row r="32" spans="1:9">
      <c r="A32" s="1"/>
      <c r="B32" s="1"/>
      <c r="C32" s="1"/>
      <c r="D32" s="1"/>
      <c r="E32" s="39"/>
      <c r="F32" s="1"/>
      <c r="G32" s="1"/>
      <c r="H32" s="335"/>
      <c r="I32" s="1"/>
    </row>
    <row r="33" spans="1:9">
      <c r="A33" s="1"/>
      <c r="B33" s="1"/>
      <c r="C33" s="1"/>
      <c r="D33" s="1"/>
      <c r="E33" s="39"/>
      <c r="F33" s="1"/>
      <c r="G33" s="1"/>
      <c r="H33" s="335"/>
      <c r="I33" s="1"/>
    </row>
    <row r="34" spans="1:9">
      <c r="A34" s="1"/>
      <c r="B34" s="1"/>
      <c r="C34" s="1"/>
      <c r="D34" s="1"/>
      <c r="E34" s="39"/>
      <c r="F34" s="1"/>
      <c r="G34" s="1"/>
      <c r="H34" s="335"/>
      <c r="I34" s="1"/>
    </row>
    <row r="35" spans="1:9">
      <c r="A35" s="1"/>
      <c r="B35" s="1"/>
      <c r="C35" s="1"/>
      <c r="D35" s="1"/>
      <c r="E35" s="39"/>
      <c r="F35" s="1"/>
      <c r="G35" s="1"/>
      <c r="H35" s="335"/>
      <c r="I35" s="1"/>
    </row>
    <row r="36" spans="1:9">
      <c r="A36" s="1"/>
      <c r="B36" s="1"/>
      <c r="C36" s="1"/>
      <c r="D36" s="1"/>
      <c r="E36" s="39"/>
      <c r="F36" s="1"/>
      <c r="G36" s="1"/>
      <c r="H36" s="335"/>
      <c r="I36" s="1"/>
    </row>
    <row r="37" spans="1:9">
      <c r="A37" s="1"/>
      <c r="B37" s="1"/>
      <c r="C37" s="1"/>
      <c r="D37" s="1"/>
      <c r="E37" s="39"/>
      <c r="F37" s="1"/>
      <c r="G37" s="1"/>
      <c r="H37" s="335"/>
      <c r="I37" s="1"/>
    </row>
    <row r="38" spans="1:9">
      <c r="A38" s="1"/>
      <c r="B38" s="1"/>
      <c r="C38" s="1"/>
      <c r="D38" s="1"/>
      <c r="E38" s="39"/>
      <c r="F38" s="1"/>
      <c r="G38" s="1"/>
      <c r="H38" s="335"/>
      <c r="I38" s="1"/>
    </row>
    <row r="39" spans="1:9">
      <c r="A39" s="1"/>
      <c r="B39" s="1"/>
      <c r="C39" s="1"/>
      <c r="D39" s="1"/>
      <c r="E39" s="39"/>
      <c r="F39" s="1"/>
      <c r="G39" s="1"/>
      <c r="H39" s="335"/>
      <c r="I39" s="1"/>
    </row>
    <row r="40" spans="1:9">
      <c r="A40" s="1"/>
      <c r="B40" s="1"/>
      <c r="C40" s="1"/>
      <c r="D40" s="1"/>
      <c r="E40" s="39"/>
      <c r="F40" s="1"/>
      <c r="G40" s="1"/>
      <c r="H40" s="335"/>
      <c r="I40" s="1"/>
    </row>
    <row r="41" spans="1:9">
      <c r="A41" s="1"/>
      <c r="B41" s="1"/>
      <c r="C41" s="1"/>
      <c r="D41" s="1"/>
      <c r="E41" s="39"/>
      <c r="F41" s="1"/>
      <c r="G41" s="1"/>
      <c r="H41" s="335"/>
      <c r="I41" s="1"/>
    </row>
    <row r="42" spans="1:9">
      <c r="A42" s="1"/>
      <c r="B42" s="1"/>
      <c r="C42" s="1"/>
      <c r="D42" s="1"/>
      <c r="E42" s="39"/>
      <c r="F42" s="1"/>
      <c r="G42" s="1"/>
      <c r="H42" s="335"/>
      <c r="I42" s="1"/>
    </row>
    <row r="43" spans="1:9">
      <c r="A43" s="1"/>
      <c r="B43" s="1"/>
      <c r="C43" s="1"/>
      <c r="D43" s="1"/>
      <c r="E43" s="39"/>
      <c r="F43" s="1"/>
      <c r="G43" s="1"/>
      <c r="H43" s="335"/>
      <c r="I43" s="1"/>
    </row>
    <row r="44" spans="1:9">
      <c r="A44" s="1"/>
      <c r="B44" s="1"/>
      <c r="C44" s="1"/>
      <c r="D44" s="1"/>
      <c r="E44" s="39"/>
      <c r="F44" s="1"/>
      <c r="G44" s="1"/>
      <c r="H44" s="335"/>
      <c r="I44" s="1"/>
    </row>
    <row r="45" spans="1:9">
      <c r="A45" s="1"/>
      <c r="B45" s="1"/>
      <c r="C45" s="1"/>
      <c r="D45" s="1"/>
      <c r="E45" s="39"/>
      <c r="F45" s="1"/>
      <c r="G45" s="1"/>
      <c r="H45" s="335"/>
      <c r="I45" s="1"/>
    </row>
    <row r="46" spans="1:9">
      <c r="A46" s="1"/>
      <c r="B46" s="1"/>
      <c r="C46" s="1"/>
      <c r="D46" s="1"/>
      <c r="E46" s="39"/>
      <c r="F46" s="1"/>
      <c r="G46" s="1"/>
      <c r="H46" s="335"/>
      <c r="I46" s="1"/>
    </row>
    <row r="47" spans="1:9">
      <c r="A47" s="1"/>
      <c r="B47" s="1"/>
      <c r="C47" s="1"/>
      <c r="D47" s="1"/>
      <c r="E47" s="39"/>
      <c r="F47" s="1"/>
      <c r="G47" s="1"/>
      <c r="H47" s="335"/>
      <c r="I47" s="1"/>
    </row>
    <row r="48" spans="1:9">
      <c r="A48" s="1"/>
      <c r="B48" s="1"/>
      <c r="C48" s="1"/>
      <c r="D48" s="1"/>
      <c r="E48" s="39"/>
      <c r="F48" s="1"/>
      <c r="G48" s="1"/>
      <c r="H48" s="335"/>
      <c r="I48" s="1"/>
    </row>
    <row r="49" spans="1:9">
      <c r="A49" s="1"/>
      <c r="B49" s="1"/>
      <c r="C49" s="1"/>
      <c r="D49" s="1"/>
      <c r="E49" s="39"/>
      <c r="F49" s="1"/>
      <c r="G49" s="1"/>
      <c r="H49" s="335"/>
      <c r="I49" s="1"/>
    </row>
    <row r="50" spans="1:9">
      <c r="A50" s="10"/>
      <c r="B50" s="10"/>
      <c r="C50" s="10"/>
      <c r="D50" s="10"/>
      <c r="E50" s="27"/>
      <c r="F50" s="10"/>
      <c r="G50" s="10"/>
      <c r="H50" s="334"/>
      <c r="I50" s="10"/>
    </row>
    <row r="51" spans="1:9">
      <c r="A51" s="10"/>
      <c r="B51" s="10"/>
      <c r="C51" s="10"/>
      <c r="D51" s="10"/>
      <c r="E51" s="27"/>
      <c r="F51" s="10"/>
      <c r="G51" s="10"/>
      <c r="H51" s="334"/>
      <c r="I51" s="10"/>
    </row>
    <row r="52" spans="1:9">
      <c r="A52" s="10"/>
      <c r="B52" s="10"/>
      <c r="C52" s="10"/>
      <c r="D52" s="10"/>
      <c r="E52" s="27"/>
      <c r="F52" s="10"/>
      <c r="G52" s="10"/>
      <c r="H52" s="334"/>
      <c r="I52" s="10"/>
    </row>
    <row r="53" spans="1:9">
      <c r="A53" s="10"/>
      <c r="B53" s="10"/>
      <c r="C53" s="10"/>
      <c r="D53" s="10"/>
      <c r="E53" s="27"/>
      <c r="F53" s="10"/>
      <c r="G53" s="10"/>
      <c r="H53" s="334"/>
      <c r="I53" s="10"/>
    </row>
    <row r="54" spans="1:9">
      <c r="A54" s="10"/>
      <c r="B54" s="10"/>
      <c r="C54" s="10"/>
      <c r="D54" s="10"/>
      <c r="E54" s="27"/>
      <c r="F54" s="10"/>
      <c r="G54" s="10"/>
      <c r="H54" s="334"/>
      <c r="I54" s="10"/>
    </row>
    <row r="55" spans="1:9">
      <c r="A55" s="10"/>
      <c r="B55" s="10"/>
      <c r="C55" s="10"/>
      <c r="D55" s="10"/>
      <c r="E55" s="27"/>
      <c r="F55" s="10"/>
      <c r="G55" s="10"/>
      <c r="H55" s="334"/>
      <c r="I55" s="10"/>
    </row>
    <row r="56" spans="1:9">
      <c r="A56" s="10"/>
      <c r="B56" s="10"/>
      <c r="C56" s="10"/>
      <c r="D56" s="10"/>
      <c r="E56" s="27"/>
      <c r="F56" s="10"/>
      <c r="G56" s="10"/>
      <c r="H56" s="334"/>
      <c r="I56" s="10"/>
    </row>
    <row r="57" spans="1:9">
      <c r="A57" s="10"/>
      <c r="B57" s="10"/>
      <c r="C57" s="10"/>
      <c r="D57" s="10"/>
      <c r="E57" s="27"/>
      <c r="F57" s="10"/>
      <c r="G57" s="10"/>
      <c r="H57" s="334"/>
      <c r="I57" s="10"/>
    </row>
    <row r="58" spans="1:9">
      <c r="A58" s="10"/>
      <c r="B58" s="10"/>
      <c r="C58" s="10"/>
      <c r="D58" s="10"/>
      <c r="E58" s="27"/>
      <c r="F58" s="10"/>
      <c r="G58" s="10"/>
      <c r="H58" s="334"/>
      <c r="I58" s="10"/>
    </row>
    <row r="59" spans="1:9">
      <c r="A59" s="10"/>
      <c r="B59" s="10"/>
      <c r="C59" s="10"/>
      <c r="D59" s="10"/>
      <c r="E59" s="27"/>
      <c r="F59" s="10"/>
      <c r="G59" s="10"/>
      <c r="H59" s="334"/>
      <c r="I59" s="10"/>
    </row>
    <row r="60" spans="1:9">
      <c r="A60" s="10"/>
      <c r="B60" s="10"/>
      <c r="C60" s="10"/>
      <c r="D60" s="10"/>
      <c r="E60" s="27"/>
      <c r="F60" s="10"/>
      <c r="G60" s="10"/>
      <c r="H60" s="334"/>
      <c r="I60" s="10"/>
    </row>
    <row r="61" spans="1:9">
      <c r="A61" s="10"/>
      <c r="B61" s="10"/>
      <c r="C61" s="10"/>
      <c r="D61" s="10"/>
      <c r="E61" s="27"/>
      <c r="F61" s="10"/>
      <c r="G61" s="10"/>
      <c r="H61" s="334"/>
      <c r="I61" s="10"/>
    </row>
    <row r="62" spans="1:9">
      <c r="A62" s="10"/>
      <c r="B62" s="10"/>
      <c r="C62" s="10"/>
      <c r="D62" s="10"/>
      <c r="E62" s="27"/>
      <c r="F62" s="10"/>
      <c r="G62" s="10"/>
      <c r="H62" s="334"/>
      <c r="I62" s="10"/>
    </row>
    <row r="63" spans="1:9">
      <c r="A63" s="10"/>
      <c r="B63" s="10"/>
      <c r="C63" s="10"/>
      <c r="D63" s="10"/>
      <c r="E63" s="27"/>
      <c r="F63" s="10"/>
      <c r="G63" s="10"/>
      <c r="H63" s="334"/>
      <c r="I63" s="10"/>
    </row>
    <row r="64" spans="1:9">
      <c r="A64" s="10"/>
      <c r="B64" s="10"/>
      <c r="C64" s="10"/>
      <c r="D64" s="10"/>
      <c r="E64" s="27"/>
      <c r="F64" s="10"/>
      <c r="G64" s="10"/>
      <c r="H64" s="334"/>
      <c r="I64" s="10"/>
    </row>
    <row r="65" spans="1:9">
      <c r="A65" s="10"/>
      <c r="B65" s="10"/>
      <c r="C65" s="10"/>
      <c r="D65" s="10"/>
      <c r="E65" s="27"/>
      <c r="F65" s="10"/>
      <c r="G65" s="10"/>
      <c r="H65" s="334"/>
      <c r="I65" s="10"/>
    </row>
    <row r="66" spans="1:9">
      <c r="A66" s="10"/>
      <c r="B66" s="10"/>
      <c r="C66" s="10"/>
      <c r="D66" s="10"/>
      <c r="E66" s="27"/>
      <c r="F66" s="10"/>
      <c r="G66" s="10"/>
      <c r="H66" s="334"/>
      <c r="I66" s="10"/>
    </row>
    <row r="67" spans="1:9">
      <c r="A67" s="10"/>
      <c r="B67" s="10"/>
      <c r="C67" s="10"/>
      <c r="D67" s="10"/>
      <c r="E67" s="27"/>
      <c r="F67" s="10"/>
      <c r="G67" s="10"/>
      <c r="H67" s="334"/>
      <c r="I67" s="10"/>
    </row>
    <row r="68" spans="1:9">
      <c r="A68" s="10"/>
      <c r="B68" s="10"/>
      <c r="C68" s="10"/>
      <c r="D68" s="10"/>
      <c r="E68" s="27"/>
      <c r="F68" s="10"/>
      <c r="G68" s="10"/>
      <c r="H68" s="334"/>
      <c r="I68" s="10"/>
    </row>
    <row r="69" spans="1:9">
      <c r="A69" s="10"/>
      <c r="B69" s="10"/>
      <c r="C69" s="10"/>
      <c r="D69" s="10"/>
      <c r="E69" s="27"/>
      <c r="F69" s="10"/>
      <c r="G69" s="10"/>
      <c r="H69" s="334"/>
      <c r="I69" s="10"/>
    </row>
    <row r="70" spans="1:9">
      <c r="A70" s="10"/>
      <c r="B70" s="10"/>
      <c r="C70" s="10"/>
      <c r="D70" s="10"/>
      <c r="E70" s="27"/>
      <c r="F70" s="10"/>
      <c r="G70" s="10"/>
      <c r="H70" s="334"/>
      <c r="I70" s="10"/>
    </row>
    <row r="71" spans="1:9">
      <c r="A71" s="10"/>
      <c r="B71" s="10"/>
      <c r="C71" s="10"/>
      <c r="D71" s="10"/>
      <c r="E71" s="27"/>
      <c r="F71" s="10"/>
      <c r="G71" s="10"/>
      <c r="H71" s="334"/>
      <c r="I71" s="10"/>
    </row>
    <row r="72" spans="1:9">
      <c r="A72" s="10"/>
      <c r="B72" s="10"/>
      <c r="C72" s="10"/>
      <c r="D72" s="10"/>
      <c r="E72" s="27"/>
      <c r="F72" s="10"/>
      <c r="G72" s="10"/>
      <c r="H72" s="334"/>
      <c r="I72" s="10"/>
    </row>
    <row r="73" spans="1:9">
      <c r="A73" s="10"/>
      <c r="B73" s="10"/>
      <c r="C73" s="10"/>
      <c r="D73" s="10"/>
      <c r="E73" s="27"/>
      <c r="F73" s="10"/>
      <c r="G73" s="10"/>
      <c r="H73" s="334"/>
      <c r="I73" s="10"/>
    </row>
    <row r="74" spans="1:9">
      <c r="A74" s="10"/>
      <c r="B74" s="10"/>
      <c r="C74" s="10"/>
      <c r="D74" s="10"/>
      <c r="E74" s="27"/>
      <c r="F74" s="10"/>
      <c r="G74" s="10"/>
      <c r="H74" s="334"/>
      <c r="I74" s="10"/>
    </row>
    <row r="75" spans="1:9">
      <c r="A75" s="10"/>
      <c r="B75" s="10"/>
      <c r="C75" s="10"/>
      <c r="D75" s="10"/>
      <c r="E75" s="27"/>
      <c r="F75" s="10"/>
      <c r="G75" s="10"/>
      <c r="H75" s="334"/>
      <c r="I75" s="10"/>
    </row>
    <row r="76" spans="1:9">
      <c r="A76" s="10"/>
      <c r="B76" s="10"/>
      <c r="C76" s="10"/>
      <c r="D76" s="10"/>
      <c r="E76" s="27"/>
      <c r="F76" s="10"/>
      <c r="G76" s="10"/>
      <c r="H76" s="334"/>
      <c r="I76" s="10"/>
    </row>
    <row r="77" spans="1:9">
      <c r="A77" s="10"/>
      <c r="B77" s="10"/>
      <c r="C77" s="10"/>
      <c r="D77" s="10"/>
      <c r="E77" s="27"/>
      <c r="F77" s="10"/>
      <c r="G77" s="10"/>
      <c r="H77" s="334"/>
      <c r="I77" s="10"/>
    </row>
    <row r="78" spans="1:9">
      <c r="A78" s="10"/>
      <c r="B78" s="10"/>
      <c r="C78" s="10"/>
      <c r="D78" s="10"/>
      <c r="E78" s="27"/>
      <c r="F78" s="10"/>
      <c r="G78" s="10"/>
      <c r="H78" s="334"/>
      <c r="I78" s="10"/>
    </row>
    <row r="79" spans="1:9">
      <c r="A79" s="10"/>
      <c r="B79" s="10"/>
      <c r="C79" s="10"/>
      <c r="D79" s="10"/>
      <c r="E79" s="27"/>
      <c r="F79" s="10"/>
      <c r="G79" s="10"/>
      <c r="H79" s="334"/>
      <c r="I79" s="10"/>
    </row>
    <row r="80" spans="1:9">
      <c r="A80" s="10"/>
      <c r="B80" s="10"/>
      <c r="C80" s="10"/>
      <c r="D80" s="10"/>
      <c r="E80" s="27"/>
      <c r="F80" s="10"/>
      <c r="G80" s="10"/>
      <c r="H80" s="334"/>
      <c r="I80" s="10"/>
    </row>
    <row r="81" spans="1:9">
      <c r="A81" s="10"/>
      <c r="B81" s="10"/>
      <c r="C81" s="10"/>
      <c r="D81" s="10"/>
      <c r="E81" s="27"/>
      <c r="F81" s="10"/>
      <c r="G81" s="10"/>
      <c r="H81" s="334"/>
      <c r="I81" s="10"/>
    </row>
    <row r="82" spans="1:9">
      <c r="A82" s="10"/>
      <c r="B82" s="10"/>
      <c r="C82" s="10"/>
      <c r="D82" s="10"/>
      <c r="E82" s="27"/>
      <c r="F82" s="10"/>
      <c r="G82" s="10"/>
      <c r="H82" s="334"/>
      <c r="I82" s="10"/>
    </row>
    <row r="83" spans="1:9">
      <c r="A83" s="10"/>
      <c r="B83" s="10"/>
      <c r="C83" s="10"/>
      <c r="D83" s="10"/>
      <c r="E83" s="27"/>
      <c r="F83" s="10"/>
      <c r="G83" s="10"/>
      <c r="H83" s="334"/>
      <c r="I83" s="10"/>
    </row>
    <row r="84" spans="1:9">
      <c r="A84" s="10"/>
      <c r="B84" s="10"/>
      <c r="C84" s="10"/>
      <c r="D84" s="10"/>
      <c r="E84" s="27"/>
      <c r="F84" s="10"/>
      <c r="G84" s="10"/>
      <c r="H84" s="334"/>
      <c r="I84" s="10"/>
    </row>
    <row r="85" spans="1:9">
      <c r="A85" s="10"/>
      <c r="B85" s="10"/>
      <c r="C85" s="10"/>
      <c r="D85" s="10"/>
      <c r="E85" s="27"/>
      <c r="F85" s="10"/>
      <c r="G85" s="10"/>
      <c r="H85" s="334"/>
      <c r="I85" s="10"/>
    </row>
    <row r="86" spans="1:9">
      <c r="A86" s="10"/>
      <c r="B86" s="10"/>
      <c r="C86" s="10"/>
      <c r="D86" s="10"/>
      <c r="E86" s="27"/>
      <c r="F86" s="10"/>
      <c r="G86" s="10"/>
      <c r="H86" s="334"/>
      <c r="I86" s="10"/>
    </row>
    <row r="87" spans="1:9">
      <c r="A87" s="10"/>
      <c r="B87" s="10"/>
      <c r="C87" s="10"/>
      <c r="D87" s="10"/>
      <c r="E87" s="27"/>
      <c r="F87" s="10"/>
      <c r="G87" s="10"/>
      <c r="H87" s="334"/>
      <c r="I87" s="10"/>
    </row>
    <row r="88" spans="1:9">
      <c r="A88" s="10"/>
      <c r="B88" s="10"/>
      <c r="C88" s="10"/>
      <c r="D88" s="10"/>
      <c r="E88" s="27"/>
      <c r="F88" s="10"/>
      <c r="G88" s="10"/>
      <c r="H88" s="334"/>
      <c r="I88" s="10"/>
    </row>
    <row r="89" spans="1:9">
      <c r="A89" s="10"/>
      <c r="B89" s="10"/>
      <c r="C89" s="10"/>
      <c r="D89" s="10"/>
      <c r="E89" s="27"/>
      <c r="F89" s="10"/>
      <c r="G89" s="10"/>
      <c r="H89" s="334"/>
      <c r="I89" s="10"/>
    </row>
    <row r="90" spans="1:9">
      <c r="A90" s="10"/>
      <c r="B90" s="10"/>
      <c r="C90" s="10"/>
      <c r="D90" s="10"/>
      <c r="E90" s="27"/>
      <c r="F90" s="10"/>
      <c r="G90" s="10"/>
      <c r="H90" s="334"/>
      <c r="I90" s="10"/>
    </row>
    <row r="91" spans="1:9">
      <c r="A91" s="10"/>
      <c r="B91" s="10"/>
      <c r="C91" s="10"/>
      <c r="D91" s="10"/>
      <c r="E91" s="27"/>
      <c r="F91" s="10"/>
      <c r="G91" s="10"/>
      <c r="H91" s="334"/>
      <c r="I91" s="10"/>
    </row>
    <row r="92" spans="1:9">
      <c r="A92" s="10"/>
      <c r="B92" s="10"/>
      <c r="C92" s="10"/>
      <c r="D92" s="10"/>
      <c r="E92" s="27"/>
      <c r="F92" s="10"/>
      <c r="G92" s="10"/>
      <c r="H92" s="334"/>
      <c r="I92" s="10"/>
    </row>
    <row r="93" spans="1:9">
      <c r="A93" s="10"/>
      <c r="B93" s="10"/>
      <c r="C93" s="10"/>
      <c r="D93" s="10"/>
      <c r="E93" s="27"/>
      <c r="F93" s="10"/>
      <c r="G93" s="10"/>
      <c r="H93" s="334"/>
      <c r="I93" s="10"/>
    </row>
    <row r="94" spans="1:9">
      <c r="A94" s="10"/>
      <c r="B94" s="10"/>
      <c r="C94" s="10"/>
      <c r="D94" s="10"/>
      <c r="E94" s="27"/>
      <c r="F94" s="10"/>
      <c r="G94" s="10"/>
      <c r="H94" s="334"/>
      <c r="I94" s="10"/>
    </row>
    <row r="95" spans="1:9">
      <c r="A95" s="10"/>
      <c r="B95" s="10"/>
      <c r="C95" s="10"/>
      <c r="D95" s="10"/>
      <c r="E95" s="27"/>
      <c r="F95" s="10"/>
      <c r="G95" s="10"/>
      <c r="H95" s="334"/>
      <c r="I95" s="10"/>
    </row>
    <row r="96" spans="1:9">
      <c r="A96" s="10"/>
      <c r="B96" s="10"/>
      <c r="C96" s="10"/>
      <c r="D96" s="10"/>
      <c r="E96" s="27"/>
      <c r="F96" s="10"/>
      <c r="G96" s="10"/>
      <c r="H96" s="334"/>
      <c r="I96" s="10"/>
    </row>
    <row r="97" spans="1:9">
      <c r="A97" s="10"/>
      <c r="B97" s="10"/>
      <c r="C97" s="10"/>
      <c r="D97" s="10"/>
      <c r="E97" s="27"/>
      <c r="F97" s="10"/>
      <c r="G97" s="10"/>
      <c r="H97" s="334"/>
      <c r="I97" s="10"/>
    </row>
    <row r="98" spans="1:9">
      <c r="A98" s="10"/>
      <c r="B98" s="10"/>
      <c r="C98" s="10"/>
      <c r="D98" s="10"/>
      <c r="E98" s="27"/>
      <c r="F98" s="10"/>
      <c r="G98" s="10"/>
      <c r="H98" s="334"/>
      <c r="I98" s="10"/>
    </row>
    <row r="99" spans="1:9">
      <c r="A99" s="10"/>
      <c r="B99" s="10"/>
      <c r="C99" s="10"/>
      <c r="D99" s="10"/>
      <c r="E99" s="27"/>
      <c r="F99" s="10"/>
      <c r="G99" s="10"/>
      <c r="H99" s="334"/>
      <c r="I99" s="10"/>
    </row>
    <row r="100" spans="1:9">
      <c r="A100" s="10"/>
      <c r="B100" s="10"/>
      <c r="C100" s="10"/>
      <c r="D100" s="10"/>
      <c r="E100" s="27"/>
      <c r="F100" s="10"/>
      <c r="G100" s="10"/>
      <c r="H100" s="334"/>
      <c r="I100" s="10"/>
    </row>
    <row r="101" spans="1:9">
      <c r="A101" s="10"/>
      <c r="B101" s="10"/>
      <c r="C101" s="10"/>
      <c r="D101" s="10"/>
      <c r="E101" s="27"/>
      <c r="F101" s="10"/>
      <c r="G101" s="10"/>
      <c r="H101" s="334"/>
      <c r="I101" s="10"/>
    </row>
    <row r="102" spans="1:9">
      <c r="A102" s="10"/>
      <c r="B102" s="10"/>
      <c r="C102" s="10"/>
      <c r="D102" s="10"/>
      <c r="E102" s="27"/>
      <c r="F102" s="10"/>
      <c r="G102" s="10"/>
      <c r="H102" s="334"/>
      <c r="I102" s="10"/>
    </row>
    <row r="103" spans="1:9">
      <c r="A103" s="10"/>
      <c r="B103" s="10"/>
      <c r="C103" s="10"/>
      <c r="D103" s="10"/>
      <c r="E103" s="27"/>
      <c r="F103" s="10"/>
      <c r="G103" s="10"/>
      <c r="H103" s="334"/>
      <c r="I103" s="10"/>
    </row>
    <row r="104" spans="1:9">
      <c r="A104" s="10"/>
      <c r="B104" s="10"/>
      <c r="C104" s="10"/>
      <c r="D104" s="10"/>
      <c r="E104" s="27"/>
      <c r="F104" s="10"/>
      <c r="G104" s="10"/>
      <c r="H104" s="334"/>
      <c r="I104" s="10"/>
    </row>
    <row r="105" spans="1:9">
      <c r="A105" s="10"/>
      <c r="B105" s="10"/>
      <c r="C105" s="10"/>
      <c r="D105" s="10"/>
      <c r="E105" s="27"/>
      <c r="F105" s="10"/>
      <c r="G105" s="10"/>
      <c r="H105" s="334"/>
      <c r="I105" s="10"/>
    </row>
    <row r="106" spans="1:9">
      <c r="A106" s="10"/>
      <c r="B106" s="10"/>
      <c r="C106" s="10"/>
      <c r="D106" s="10"/>
      <c r="E106" s="27"/>
      <c r="F106" s="10"/>
      <c r="G106" s="10"/>
      <c r="H106" s="334"/>
      <c r="I106" s="10"/>
    </row>
    <row r="107" spans="1:9">
      <c r="A107" s="10"/>
      <c r="B107" s="10"/>
      <c r="C107" s="10"/>
      <c r="D107" s="10"/>
      <c r="E107" s="27"/>
      <c r="F107" s="10"/>
      <c r="G107" s="10"/>
      <c r="H107" s="334"/>
      <c r="I107" s="10"/>
    </row>
    <row r="108" spans="1:9">
      <c r="A108" s="10"/>
      <c r="B108" s="10"/>
      <c r="C108" s="10"/>
      <c r="D108" s="10"/>
      <c r="E108" s="27"/>
      <c r="F108" s="10"/>
      <c r="G108" s="10"/>
      <c r="H108" s="334"/>
      <c r="I108" s="10"/>
    </row>
    <row r="109" spans="1:9">
      <c r="A109" s="10"/>
      <c r="B109" s="10"/>
      <c r="C109" s="10"/>
      <c r="D109" s="10"/>
      <c r="E109" s="27"/>
      <c r="F109" s="10"/>
      <c r="G109" s="10"/>
      <c r="H109" s="334"/>
      <c r="I109" s="10"/>
    </row>
    <row r="110" spans="1:9">
      <c r="A110" s="10"/>
      <c r="B110" s="10"/>
      <c r="C110" s="10"/>
      <c r="D110" s="10"/>
      <c r="E110" s="27"/>
      <c r="F110" s="10"/>
      <c r="G110" s="10"/>
      <c r="H110" s="334"/>
      <c r="I110" s="10"/>
    </row>
    <row r="111" spans="1:9">
      <c r="A111" s="10"/>
      <c r="B111" s="10"/>
      <c r="C111" s="10"/>
      <c r="D111" s="10"/>
      <c r="E111" s="27"/>
      <c r="F111" s="10"/>
      <c r="G111" s="10"/>
      <c r="H111" s="334"/>
      <c r="I111" s="10"/>
    </row>
    <row r="112" spans="1:9">
      <c r="A112" s="10"/>
      <c r="B112" s="10"/>
      <c r="C112" s="10"/>
      <c r="D112" s="10"/>
      <c r="E112" s="27"/>
      <c r="F112" s="10"/>
      <c r="G112" s="10"/>
      <c r="H112" s="334"/>
      <c r="I112" s="10"/>
    </row>
    <row r="113" spans="1:9">
      <c r="A113" s="10"/>
      <c r="B113" s="10"/>
      <c r="C113" s="10"/>
      <c r="D113" s="10"/>
      <c r="E113" s="27"/>
      <c r="F113" s="10"/>
      <c r="G113" s="10"/>
      <c r="H113" s="334"/>
      <c r="I113" s="10"/>
    </row>
    <row r="114" spans="1:9">
      <c r="A114" s="10"/>
      <c r="B114" s="10"/>
      <c r="C114" s="10"/>
      <c r="D114" s="10"/>
      <c r="E114" s="27"/>
      <c r="F114" s="10"/>
      <c r="G114" s="10"/>
      <c r="H114" s="334"/>
      <c r="I114" s="10"/>
    </row>
    <row r="115" spans="1:9">
      <c r="A115" s="10"/>
      <c r="B115" s="10"/>
      <c r="C115" s="10"/>
      <c r="D115" s="10"/>
      <c r="E115" s="27"/>
      <c r="F115" s="10"/>
      <c r="G115" s="10"/>
      <c r="H115" s="334"/>
      <c r="I115" s="10"/>
    </row>
    <row r="116" spans="1:9">
      <c r="A116" s="10"/>
      <c r="B116" s="10"/>
      <c r="C116" s="10"/>
      <c r="D116" s="10"/>
      <c r="E116" s="27"/>
      <c r="F116" s="10"/>
      <c r="G116" s="10"/>
      <c r="H116" s="334"/>
      <c r="I116" s="10"/>
    </row>
    <row r="117" spans="1:9">
      <c r="A117" s="10"/>
      <c r="B117" s="10"/>
      <c r="C117" s="10"/>
      <c r="D117" s="10"/>
      <c r="E117" s="27"/>
      <c r="F117" s="10"/>
      <c r="G117" s="10"/>
      <c r="H117" s="334"/>
      <c r="I117" s="10"/>
    </row>
    <row r="118" spans="1:9">
      <c r="A118" s="10"/>
      <c r="B118" s="10"/>
      <c r="C118" s="10"/>
      <c r="D118" s="10"/>
      <c r="E118" s="27"/>
      <c r="F118" s="10"/>
      <c r="G118" s="10"/>
      <c r="H118" s="334"/>
      <c r="I118" s="10"/>
    </row>
    <row r="119" spans="1:9">
      <c r="A119" s="10"/>
      <c r="B119" s="10"/>
      <c r="C119" s="10"/>
      <c r="D119" s="10"/>
      <c r="E119" s="27"/>
      <c r="F119" s="10"/>
      <c r="G119" s="10"/>
      <c r="H119" s="334"/>
      <c r="I119" s="10"/>
    </row>
    <row r="120" spans="1:9">
      <c r="A120" s="10"/>
      <c r="B120" s="10"/>
      <c r="C120" s="10"/>
      <c r="D120" s="10"/>
      <c r="E120" s="27"/>
      <c r="F120" s="10"/>
      <c r="G120" s="10"/>
      <c r="H120" s="334"/>
      <c r="I120" s="10"/>
    </row>
    <row r="121" spans="1:9">
      <c r="A121" s="10"/>
      <c r="B121" s="10"/>
      <c r="C121" s="10"/>
      <c r="D121" s="10"/>
      <c r="E121" s="27"/>
      <c r="F121" s="10"/>
      <c r="G121" s="10"/>
      <c r="H121" s="334"/>
      <c r="I121" s="10"/>
    </row>
    <row r="122" spans="1:9">
      <c r="A122" s="10"/>
      <c r="B122" s="10"/>
      <c r="C122" s="10"/>
      <c r="D122" s="10"/>
      <c r="E122" s="27"/>
      <c r="F122" s="10"/>
      <c r="G122" s="10"/>
      <c r="H122" s="334"/>
      <c r="I122" s="10"/>
    </row>
    <row r="123" spans="1:9">
      <c r="A123" s="10"/>
      <c r="B123" s="10"/>
      <c r="C123" s="10"/>
      <c r="D123" s="10"/>
      <c r="E123" s="27"/>
      <c r="F123" s="10"/>
      <c r="G123" s="10"/>
      <c r="H123" s="334"/>
      <c r="I123" s="10"/>
    </row>
    <row r="124" spans="1:9">
      <c r="A124" s="10"/>
      <c r="B124" s="10"/>
      <c r="C124" s="10"/>
      <c r="D124" s="10"/>
      <c r="E124" s="27"/>
      <c r="F124" s="10"/>
      <c r="G124" s="10"/>
      <c r="H124" s="334"/>
      <c r="I124" s="10"/>
    </row>
    <row r="125" spans="1:9">
      <c r="A125" s="10"/>
      <c r="B125" s="10"/>
      <c r="C125" s="10"/>
      <c r="D125" s="10"/>
      <c r="E125" s="27"/>
      <c r="F125" s="10"/>
      <c r="G125" s="10"/>
      <c r="H125" s="334"/>
      <c r="I125" s="10"/>
    </row>
    <row r="126" spans="1:9">
      <c r="A126" s="10"/>
      <c r="B126" s="10"/>
      <c r="C126" s="10"/>
      <c r="D126" s="10"/>
      <c r="E126" s="27"/>
      <c r="F126" s="10"/>
      <c r="G126" s="10"/>
      <c r="H126" s="334"/>
      <c r="I126" s="10"/>
    </row>
    <row r="127" spans="1:9">
      <c r="A127" s="10"/>
      <c r="B127" s="10"/>
      <c r="C127" s="10"/>
      <c r="D127" s="10"/>
      <c r="E127" s="27"/>
      <c r="F127" s="10"/>
      <c r="G127" s="10"/>
      <c r="H127" s="334"/>
      <c r="I127" s="10"/>
    </row>
    <row r="128" spans="1:9">
      <c r="A128" s="10"/>
      <c r="B128" s="10"/>
      <c r="C128" s="10"/>
      <c r="D128" s="10"/>
      <c r="E128" s="27"/>
      <c r="F128" s="10"/>
      <c r="G128" s="10"/>
      <c r="H128" s="334"/>
      <c r="I128" s="10"/>
    </row>
    <row r="129" spans="1:9">
      <c r="A129" s="10"/>
      <c r="B129" s="10"/>
      <c r="C129" s="10"/>
      <c r="D129" s="10"/>
      <c r="E129" s="27"/>
      <c r="F129" s="10"/>
      <c r="G129" s="10"/>
      <c r="H129" s="334"/>
      <c r="I129" s="10"/>
    </row>
    <row r="130" spans="1:9">
      <c r="A130" s="10"/>
      <c r="B130" s="10"/>
      <c r="C130" s="10"/>
      <c r="D130" s="10"/>
      <c r="E130" s="27"/>
      <c r="F130" s="10"/>
      <c r="G130" s="10"/>
      <c r="H130" s="334"/>
      <c r="I130" s="10"/>
    </row>
    <row r="131" spans="1:9">
      <c r="A131" s="10"/>
      <c r="B131" s="10"/>
      <c r="C131" s="10"/>
      <c r="D131" s="10"/>
      <c r="E131" s="27"/>
      <c r="F131" s="10"/>
      <c r="G131" s="10"/>
      <c r="H131" s="334"/>
      <c r="I131" s="10"/>
    </row>
    <row r="132" spans="1:9">
      <c r="A132" s="10"/>
      <c r="B132" s="10"/>
      <c r="C132" s="10"/>
      <c r="D132" s="10"/>
      <c r="E132" s="27"/>
      <c r="F132" s="10"/>
      <c r="G132" s="10"/>
      <c r="H132" s="334"/>
      <c r="I132" s="10"/>
    </row>
    <row r="133" spans="1:9">
      <c r="A133" s="10"/>
      <c r="B133" s="10"/>
      <c r="C133" s="10"/>
      <c r="D133" s="10"/>
      <c r="E133" s="27"/>
      <c r="F133" s="10"/>
      <c r="G133" s="10"/>
      <c r="H133" s="334"/>
      <c r="I133" s="10"/>
    </row>
    <row r="134" spans="1:9">
      <c r="A134" s="10"/>
      <c r="B134" s="10"/>
      <c r="C134" s="10"/>
      <c r="D134" s="10"/>
      <c r="E134" s="27"/>
      <c r="F134" s="10"/>
      <c r="G134" s="10"/>
      <c r="H134" s="334"/>
      <c r="I134" s="10"/>
    </row>
    <row r="135" spans="1:9">
      <c r="A135" s="10"/>
      <c r="B135" s="10"/>
      <c r="C135" s="10"/>
      <c r="D135" s="10"/>
      <c r="E135" s="27"/>
      <c r="F135" s="10"/>
      <c r="G135" s="10"/>
      <c r="H135" s="334"/>
      <c r="I135" s="10"/>
    </row>
    <row r="136" spans="1:9">
      <c r="A136" s="10"/>
      <c r="B136" s="10"/>
      <c r="C136" s="10"/>
      <c r="D136" s="10"/>
      <c r="E136" s="27"/>
      <c r="F136" s="10"/>
      <c r="G136" s="10"/>
      <c r="H136" s="334"/>
      <c r="I136" s="10"/>
    </row>
    <row r="137" spans="1:9">
      <c r="A137" s="10"/>
      <c r="B137" s="10"/>
      <c r="C137" s="10"/>
      <c r="D137" s="10"/>
      <c r="E137" s="27"/>
      <c r="F137" s="10"/>
      <c r="G137" s="10"/>
      <c r="H137" s="334"/>
      <c r="I137" s="10"/>
    </row>
    <row r="138" spans="1:9">
      <c r="A138" s="10"/>
      <c r="B138" s="10"/>
      <c r="C138" s="10"/>
      <c r="D138" s="10"/>
      <c r="E138" s="27"/>
      <c r="F138" s="10"/>
      <c r="G138" s="10"/>
      <c r="H138" s="334"/>
      <c r="I138" s="10"/>
    </row>
    <row r="139" spans="1:9">
      <c r="A139" s="10"/>
      <c r="B139" s="10"/>
      <c r="C139" s="10"/>
      <c r="D139" s="10"/>
      <c r="E139" s="27"/>
      <c r="F139" s="10"/>
      <c r="G139" s="10"/>
      <c r="H139" s="334"/>
      <c r="I139" s="10"/>
    </row>
    <row r="140" spans="1:9">
      <c r="A140" s="10"/>
      <c r="B140" s="10"/>
      <c r="C140" s="10"/>
      <c r="D140" s="10"/>
      <c r="E140" s="27"/>
      <c r="F140" s="10"/>
      <c r="G140" s="10"/>
      <c r="H140" s="334"/>
      <c r="I140" s="10"/>
    </row>
    <row r="141" spans="1:9">
      <c r="A141" s="10"/>
      <c r="B141" s="10"/>
      <c r="C141" s="10"/>
      <c r="D141" s="10"/>
      <c r="E141" s="27"/>
      <c r="F141" s="10"/>
      <c r="G141" s="10"/>
      <c r="H141" s="334"/>
      <c r="I141" s="10"/>
    </row>
    <row r="142" spans="1:9">
      <c r="A142" s="10"/>
      <c r="B142" s="10"/>
      <c r="C142" s="10"/>
      <c r="D142" s="10"/>
      <c r="E142" s="27"/>
      <c r="F142" s="10"/>
      <c r="G142" s="10"/>
      <c r="H142" s="334"/>
      <c r="I142" s="10"/>
    </row>
    <row r="143" spans="1:9">
      <c r="A143" s="10"/>
      <c r="B143" s="10"/>
      <c r="C143" s="10"/>
      <c r="D143" s="10"/>
      <c r="E143" s="27"/>
      <c r="F143" s="10"/>
      <c r="G143" s="10"/>
      <c r="H143" s="334"/>
      <c r="I143" s="10"/>
    </row>
    <row r="144" spans="1:9">
      <c r="A144" s="10"/>
      <c r="B144" s="10"/>
      <c r="C144" s="10"/>
      <c r="D144" s="10"/>
      <c r="E144" s="27"/>
      <c r="F144" s="10"/>
      <c r="G144" s="10"/>
      <c r="H144" s="334"/>
      <c r="I144" s="10"/>
    </row>
    <row r="145" spans="1:9">
      <c r="A145" s="10"/>
      <c r="B145" s="10"/>
      <c r="C145" s="10"/>
      <c r="D145" s="10"/>
      <c r="E145" s="27"/>
      <c r="F145" s="10"/>
      <c r="G145" s="10"/>
      <c r="H145" s="334"/>
      <c r="I145" s="10"/>
    </row>
    <row r="146" spans="1:9">
      <c r="A146" s="10"/>
      <c r="B146" s="10"/>
      <c r="C146" s="10"/>
      <c r="D146" s="10"/>
      <c r="E146" s="27"/>
      <c r="F146" s="10"/>
      <c r="G146" s="10"/>
      <c r="H146" s="334"/>
      <c r="I146" s="10"/>
    </row>
    <row r="147" spans="1:9">
      <c r="A147" s="10"/>
      <c r="B147" s="10"/>
      <c r="C147" s="10"/>
      <c r="D147" s="10"/>
      <c r="E147" s="27"/>
      <c r="F147" s="10"/>
      <c r="G147" s="10"/>
      <c r="H147" s="334"/>
      <c r="I147" s="10"/>
    </row>
    <row r="148" spans="1:9">
      <c r="A148" s="10"/>
      <c r="B148" s="10"/>
      <c r="C148" s="10"/>
      <c r="D148" s="10"/>
      <c r="E148" s="27"/>
      <c r="F148" s="10"/>
      <c r="G148" s="10"/>
      <c r="H148" s="334"/>
      <c r="I148" s="10"/>
    </row>
    <row r="149" spans="1:9">
      <c r="A149" s="10"/>
      <c r="B149" s="10"/>
      <c r="C149" s="10"/>
      <c r="D149" s="10"/>
      <c r="E149" s="27"/>
      <c r="F149" s="10"/>
      <c r="G149" s="10"/>
      <c r="H149" s="334"/>
      <c r="I149" s="10"/>
    </row>
    <row r="150" spans="1:9">
      <c r="A150" s="10"/>
      <c r="B150" s="10"/>
      <c r="C150" s="10"/>
      <c r="D150" s="10"/>
      <c r="E150" s="27"/>
      <c r="F150" s="10"/>
      <c r="G150" s="10"/>
      <c r="H150" s="334"/>
      <c r="I150" s="10"/>
    </row>
    <row r="151" spans="1:9">
      <c r="A151" s="10"/>
      <c r="B151" s="10"/>
      <c r="C151" s="10"/>
      <c r="D151" s="10"/>
      <c r="E151" s="27"/>
      <c r="F151" s="10"/>
      <c r="G151" s="10"/>
      <c r="H151" s="334"/>
      <c r="I151" s="10"/>
    </row>
    <row r="152" spans="1:9">
      <c r="A152" s="10"/>
      <c r="B152" s="10"/>
      <c r="C152" s="10"/>
      <c r="D152" s="10"/>
      <c r="E152" s="27"/>
      <c r="F152" s="10"/>
      <c r="G152" s="10"/>
      <c r="H152" s="334"/>
      <c r="I152" s="10"/>
    </row>
    <row r="153" spans="1:9">
      <c r="A153" s="10"/>
      <c r="B153" s="10"/>
      <c r="C153" s="10"/>
      <c r="D153" s="10"/>
      <c r="E153" s="27"/>
      <c r="F153" s="10"/>
      <c r="G153" s="10"/>
      <c r="H153" s="334"/>
      <c r="I153" s="10"/>
    </row>
    <row r="154" spans="1:9">
      <c r="A154" s="10"/>
      <c r="B154" s="10"/>
      <c r="C154" s="10"/>
      <c r="D154" s="10"/>
      <c r="E154" s="27"/>
      <c r="F154" s="10"/>
      <c r="G154" s="10"/>
      <c r="H154" s="334"/>
      <c r="I154" s="10"/>
    </row>
    <row r="155" spans="1:9">
      <c r="A155" s="10"/>
      <c r="B155" s="10"/>
      <c r="C155" s="10"/>
      <c r="D155" s="10"/>
      <c r="E155" s="27"/>
      <c r="F155" s="10"/>
      <c r="G155" s="10"/>
      <c r="H155" s="334"/>
      <c r="I155" s="10"/>
    </row>
    <row r="156" spans="1:9">
      <c r="A156" s="10"/>
      <c r="B156" s="10"/>
      <c r="C156" s="10"/>
      <c r="D156" s="10"/>
      <c r="E156" s="27"/>
      <c r="F156" s="10"/>
      <c r="G156" s="10"/>
      <c r="H156" s="334"/>
      <c r="I156" s="10"/>
    </row>
    <row r="157" spans="1:9">
      <c r="A157" s="10"/>
      <c r="B157" s="10"/>
      <c r="C157" s="10"/>
      <c r="D157" s="10"/>
      <c r="E157" s="27"/>
      <c r="F157" s="10"/>
      <c r="G157" s="10"/>
      <c r="H157" s="334"/>
      <c r="I157" s="10"/>
    </row>
    <row r="158" spans="1:9">
      <c r="A158" s="10"/>
      <c r="B158" s="10"/>
      <c r="C158" s="10"/>
      <c r="D158" s="10"/>
      <c r="E158" s="27"/>
      <c r="F158" s="10"/>
      <c r="G158" s="10"/>
      <c r="H158" s="334"/>
      <c r="I158" s="10"/>
    </row>
    <row r="159" spans="1:9">
      <c r="A159" s="10"/>
      <c r="B159" s="10"/>
      <c r="C159" s="10"/>
      <c r="D159" s="10"/>
      <c r="E159" s="27"/>
      <c r="F159" s="10"/>
      <c r="G159" s="10"/>
      <c r="H159" s="334"/>
      <c r="I159" s="10"/>
    </row>
    <row r="160" spans="1:9">
      <c r="A160" s="10"/>
      <c r="B160" s="10"/>
      <c r="C160" s="10"/>
      <c r="D160" s="10"/>
      <c r="E160" s="27"/>
      <c r="F160" s="10"/>
      <c r="G160" s="10"/>
      <c r="H160" s="334"/>
      <c r="I160" s="10"/>
    </row>
    <row r="161" spans="1:9">
      <c r="A161" s="10"/>
      <c r="B161" s="10"/>
      <c r="C161" s="10"/>
      <c r="D161" s="10"/>
      <c r="E161" s="27"/>
      <c r="F161" s="10"/>
      <c r="G161" s="10"/>
      <c r="H161" s="334"/>
      <c r="I161" s="10"/>
    </row>
    <row r="162" spans="1:9">
      <c r="A162" s="10"/>
      <c r="B162" s="10"/>
      <c r="C162" s="10"/>
      <c r="D162" s="10"/>
      <c r="E162" s="27"/>
      <c r="F162" s="10"/>
      <c r="G162" s="10"/>
      <c r="H162" s="334"/>
      <c r="I162" s="10"/>
    </row>
    <row r="163" spans="1:9">
      <c r="A163" s="10"/>
      <c r="B163" s="10"/>
      <c r="C163" s="10"/>
      <c r="D163" s="10"/>
      <c r="E163" s="27"/>
      <c r="F163" s="10"/>
      <c r="G163" s="10"/>
      <c r="H163" s="334"/>
      <c r="I163" s="10"/>
    </row>
    <row r="164" spans="1:9">
      <c r="A164" s="10"/>
      <c r="B164" s="10"/>
      <c r="C164" s="10"/>
      <c r="D164" s="10"/>
      <c r="E164" s="27"/>
      <c r="F164" s="10"/>
      <c r="G164" s="10"/>
      <c r="H164" s="334"/>
      <c r="I164" s="10"/>
    </row>
    <row r="165" spans="1:9">
      <c r="A165" s="10"/>
      <c r="B165" s="10"/>
      <c r="C165" s="10"/>
      <c r="D165" s="10"/>
      <c r="E165" s="27"/>
      <c r="F165" s="10"/>
      <c r="G165" s="10"/>
      <c r="H165" s="334"/>
      <c r="I165" s="10"/>
    </row>
    <row r="166" spans="1:9">
      <c r="A166" s="10"/>
      <c r="B166" s="10"/>
      <c r="C166" s="10"/>
      <c r="D166" s="10"/>
      <c r="E166" s="27"/>
      <c r="F166" s="10"/>
      <c r="G166" s="10"/>
      <c r="H166" s="334"/>
      <c r="I166" s="10"/>
    </row>
    <row r="167" spans="1:9">
      <c r="A167" s="10"/>
      <c r="B167" s="10"/>
      <c r="C167" s="10"/>
      <c r="D167" s="10"/>
      <c r="E167" s="27"/>
      <c r="F167" s="10"/>
      <c r="G167" s="10"/>
      <c r="H167" s="334"/>
      <c r="I167" s="10"/>
    </row>
    <row r="168" spans="1:9">
      <c r="A168" s="10"/>
      <c r="B168" s="10"/>
      <c r="C168" s="10"/>
      <c r="D168" s="10"/>
      <c r="E168" s="27"/>
      <c r="F168" s="10"/>
      <c r="G168" s="10"/>
      <c r="H168" s="334"/>
      <c r="I168" s="10"/>
    </row>
    <row r="169" spans="1:9">
      <c r="A169" s="10"/>
      <c r="B169" s="10"/>
      <c r="C169" s="10"/>
      <c r="D169" s="10"/>
      <c r="E169" s="27"/>
      <c r="F169" s="10"/>
      <c r="G169" s="10"/>
      <c r="H169" s="334"/>
      <c r="I169" s="10"/>
    </row>
    <row r="170" spans="1:9">
      <c r="A170" s="10"/>
      <c r="B170" s="10"/>
      <c r="C170" s="10"/>
      <c r="D170" s="10"/>
      <c r="E170" s="27"/>
      <c r="F170" s="10"/>
      <c r="G170" s="10"/>
      <c r="H170" s="334"/>
      <c r="I170" s="10"/>
    </row>
    <row r="171" spans="1:9">
      <c r="A171" s="10"/>
      <c r="B171" s="10"/>
      <c r="C171" s="10"/>
      <c r="D171" s="10"/>
      <c r="E171" s="27"/>
      <c r="F171" s="10"/>
      <c r="G171" s="10"/>
      <c r="H171" s="334"/>
      <c r="I171" s="10"/>
    </row>
    <row r="172" spans="1:9">
      <c r="A172" s="10"/>
      <c r="B172" s="10"/>
      <c r="C172" s="10"/>
      <c r="D172" s="10"/>
      <c r="E172" s="27"/>
      <c r="F172" s="10"/>
      <c r="G172" s="10"/>
      <c r="H172" s="334"/>
      <c r="I172" s="10"/>
    </row>
    <row r="173" spans="1:9">
      <c r="A173" s="10"/>
      <c r="B173" s="10"/>
      <c r="C173" s="10"/>
      <c r="D173" s="10"/>
      <c r="E173" s="27"/>
      <c r="F173" s="10"/>
      <c r="G173" s="10"/>
      <c r="H173" s="334"/>
      <c r="I173" s="10"/>
    </row>
    <row r="174" spans="1:9">
      <c r="A174" s="10"/>
      <c r="B174" s="10"/>
      <c r="C174" s="10"/>
      <c r="D174" s="10"/>
      <c r="E174" s="27"/>
      <c r="F174" s="10"/>
      <c r="G174" s="10"/>
      <c r="H174" s="334"/>
      <c r="I174" s="10"/>
    </row>
    <row r="175" spans="1:9">
      <c r="A175" s="10"/>
      <c r="B175" s="10"/>
      <c r="C175" s="10"/>
      <c r="D175" s="10"/>
      <c r="E175" s="27"/>
      <c r="F175" s="10"/>
      <c r="G175" s="10"/>
      <c r="H175" s="334"/>
      <c r="I175" s="10"/>
    </row>
    <row r="176" spans="1:9">
      <c r="A176" s="10"/>
      <c r="B176" s="10"/>
      <c r="C176" s="10"/>
      <c r="D176" s="10"/>
      <c r="E176" s="27"/>
      <c r="F176" s="10"/>
      <c r="G176" s="10"/>
      <c r="H176" s="334"/>
      <c r="I176" s="10"/>
    </row>
    <row r="177" spans="1:9">
      <c r="A177" s="10"/>
      <c r="B177" s="10"/>
      <c r="C177" s="10"/>
      <c r="D177" s="10"/>
      <c r="E177" s="27"/>
      <c r="F177" s="10"/>
      <c r="G177" s="10"/>
      <c r="H177" s="334"/>
      <c r="I177" s="10"/>
    </row>
    <row r="178" spans="1:9">
      <c r="A178" s="10"/>
      <c r="B178" s="10"/>
      <c r="C178" s="10"/>
      <c r="D178" s="10"/>
      <c r="E178" s="27"/>
      <c r="F178" s="10"/>
      <c r="G178" s="10"/>
      <c r="H178" s="334"/>
      <c r="I178" s="10"/>
    </row>
    <row r="179" spans="1:9">
      <c r="A179" s="10"/>
      <c r="B179" s="10"/>
      <c r="C179" s="10"/>
      <c r="D179" s="10"/>
      <c r="E179" s="27"/>
      <c r="F179" s="10"/>
      <c r="G179" s="10"/>
      <c r="H179" s="334"/>
      <c r="I179" s="10"/>
    </row>
    <row r="180" spans="1:9">
      <c r="A180" s="10"/>
      <c r="B180" s="10"/>
      <c r="C180" s="10"/>
      <c r="D180" s="10"/>
      <c r="E180" s="27"/>
      <c r="F180" s="10"/>
      <c r="G180" s="10"/>
      <c r="H180" s="334"/>
      <c r="I180" s="10"/>
    </row>
    <row r="181" spans="1:9">
      <c r="A181" s="10"/>
      <c r="B181" s="10"/>
      <c r="C181" s="10"/>
      <c r="D181" s="10"/>
      <c r="E181" s="27"/>
      <c r="F181" s="10"/>
      <c r="G181" s="10"/>
      <c r="H181" s="334"/>
      <c r="I181" s="10"/>
    </row>
    <row r="182" spans="1:9">
      <c r="A182" s="10"/>
      <c r="B182" s="10"/>
      <c r="C182" s="10"/>
      <c r="D182" s="10"/>
      <c r="E182" s="27"/>
      <c r="F182" s="10"/>
      <c r="G182" s="10"/>
      <c r="H182" s="334"/>
      <c r="I182" s="10"/>
    </row>
    <row r="183" spans="1:9">
      <c r="A183" s="10"/>
      <c r="B183" s="10"/>
      <c r="C183" s="10"/>
      <c r="D183" s="10"/>
      <c r="E183" s="27"/>
      <c r="F183" s="10"/>
      <c r="G183" s="10"/>
      <c r="H183" s="334"/>
      <c r="I183" s="10"/>
    </row>
    <row r="184" spans="1:9">
      <c r="A184" s="10"/>
      <c r="B184" s="10"/>
      <c r="C184" s="10"/>
      <c r="D184" s="10"/>
      <c r="E184" s="27"/>
      <c r="F184" s="10"/>
      <c r="G184" s="10"/>
      <c r="H184" s="334"/>
      <c r="I184" s="10"/>
    </row>
    <row r="185" spans="1:9">
      <c r="A185" s="10"/>
      <c r="B185" s="10"/>
      <c r="C185" s="10"/>
      <c r="D185" s="10"/>
      <c r="E185" s="27"/>
      <c r="F185" s="10"/>
      <c r="G185" s="10"/>
      <c r="H185" s="334"/>
      <c r="I185" s="10"/>
    </row>
    <row r="186" spans="1:9">
      <c r="A186" s="10"/>
      <c r="B186" s="10"/>
      <c r="C186" s="10"/>
      <c r="D186" s="10"/>
      <c r="E186" s="27"/>
      <c r="F186" s="10"/>
      <c r="G186" s="10"/>
      <c r="H186" s="334"/>
      <c r="I186" s="10"/>
    </row>
    <row r="187" spans="1:9">
      <c r="A187" s="10"/>
      <c r="B187" s="10"/>
      <c r="C187" s="10"/>
      <c r="D187" s="10"/>
      <c r="E187" s="27"/>
      <c r="F187" s="10"/>
      <c r="G187" s="10"/>
      <c r="H187" s="334"/>
      <c r="I187" s="10"/>
    </row>
    <row r="188" spans="1:9">
      <c r="A188" s="10"/>
      <c r="B188" s="10"/>
      <c r="C188" s="10"/>
      <c r="D188" s="10"/>
      <c r="E188" s="27"/>
      <c r="F188" s="10"/>
      <c r="G188" s="10"/>
      <c r="H188" s="334"/>
      <c r="I188" s="10"/>
    </row>
    <row r="189" spans="1:9">
      <c r="A189" s="10"/>
      <c r="B189" s="10"/>
      <c r="C189" s="10"/>
      <c r="D189" s="10"/>
      <c r="E189" s="27"/>
      <c r="F189" s="10"/>
      <c r="G189" s="10"/>
      <c r="H189" s="334"/>
      <c r="I189" s="10"/>
    </row>
    <row r="190" spans="1:9">
      <c r="A190" s="10"/>
      <c r="B190" s="10"/>
      <c r="C190" s="10"/>
      <c r="D190" s="10"/>
      <c r="E190" s="27"/>
      <c r="F190" s="10"/>
      <c r="G190" s="10"/>
      <c r="H190" s="334"/>
      <c r="I190" s="10"/>
    </row>
    <row r="191" spans="1:9">
      <c r="A191" s="10"/>
      <c r="B191" s="10"/>
      <c r="C191" s="10"/>
      <c r="D191" s="10"/>
      <c r="E191" s="27"/>
      <c r="F191" s="10"/>
      <c r="G191" s="10"/>
      <c r="H191" s="334"/>
      <c r="I191" s="10"/>
    </row>
    <row r="192" spans="1:9">
      <c r="A192" s="10"/>
      <c r="B192" s="10"/>
      <c r="C192" s="10"/>
      <c r="D192" s="10"/>
      <c r="E192" s="27"/>
      <c r="F192" s="10"/>
      <c r="G192" s="10"/>
      <c r="H192" s="334"/>
      <c r="I192" s="10"/>
    </row>
    <row r="193" spans="1:9">
      <c r="A193" s="10"/>
      <c r="B193" s="10"/>
      <c r="C193" s="10"/>
      <c r="D193" s="10"/>
      <c r="E193" s="27"/>
      <c r="F193" s="10"/>
      <c r="G193" s="10"/>
      <c r="H193" s="334"/>
      <c r="I193" s="10"/>
    </row>
    <row r="194" spans="1:9">
      <c r="A194" s="10"/>
      <c r="B194" s="10"/>
      <c r="C194" s="10"/>
      <c r="D194" s="10"/>
      <c r="E194" s="27"/>
      <c r="F194" s="10"/>
      <c r="G194" s="10"/>
      <c r="H194" s="334"/>
      <c r="I194" s="10"/>
    </row>
    <row r="195" spans="1:9">
      <c r="A195" s="10"/>
      <c r="B195" s="10"/>
      <c r="C195" s="10"/>
      <c r="D195" s="10"/>
      <c r="E195" s="27"/>
      <c r="F195" s="10"/>
      <c r="G195" s="10"/>
      <c r="H195" s="334"/>
      <c r="I195" s="10"/>
    </row>
    <row r="196" spans="1:9">
      <c r="A196" s="10"/>
      <c r="B196" s="10"/>
      <c r="C196" s="10"/>
      <c r="D196" s="10"/>
      <c r="E196" s="27"/>
      <c r="F196" s="10"/>
      <c r="G196" s="10"/>
      <c r="H196" s="334"/>
      <c r="I196" s="10"/>
    </row>
    <row r="197" spans="1:9">
      <c r="A197" s="10"/>
      <c r="B197" s="10"/>
      <c r="C197" s="10"/>
      <c r="D197" s="10"/>
      <c r="E197" s="27"/>
      <c r="F197" s="10"/>
      <c r="G197" s="10"/>
      <c r="H197" s="334"/>
      <c r="I197" s="10"/>
    </row>
    <row r="198" spans="1:9">
      <c r="A198" s="10"/>
      <c r="B198" s="10"/>
      <c r="C198" s="10"/>
      <c r="D198" s="10"/>
      <c r="E198" s="27"/>
      <c r="F198" s="10"/>
      <c r="G198" s="10"/>
      <c r="H198" s="334"/>
      <c r="I198" s="10"/>
    </row>
    <row r="199" spans="1:9">
      <c r="A199" s="10"/>
      <c r="B199" s="10"/>
      <c r="C199" s="10"/>
      <c r="D199" s="10"/>
      <c r="E199" s="27"/>
      <c r="F199" s="10"/>
      <c r="G199" s="10"/>
      <c r="H199" s="334"/>
      <c r="I199" s="10"/>
    </row>
    <row r="200" spans="1:9">
      <c r="A200" s="10"/>
      <c r="B200" s="10"/>
      <c r="C200" s="10"/>
      <c r="D200" s="10"/>
      <c r="E200" s="27"/>
      <c r="F200" s="10"/>
      <c r="G200" s="10"/>
      <c r="H200" s="334"/>
      <c r="I200" s="10"/>
    </row>
    <row r="201" spans="1:9">
      <c r="A201" s="10"/>
      <c r="B201" s="10"/>
      <c r="C201" s="10"/>
      <c r="D201" s="10"/>
      <c r="E201" s="27"/>
      <c r="F201" s="10"/>
      <c r="G201" s="10"/>
      <c r="H201" s="334"/>
      <c r="I201" s="10"/>
    </row>
    <row r="202" spans="1:9">
      <c r="A202" s="10"/>
      <c r="B202" s="10"/>
      <c r="C202" s="10"/>
      <c r="D202" s="10"/>
      <c r="E202" s="27"/>
      <c r="F202" s="10"/>
      <c r="G202" s="10"/>
      <c r="H202" s="334"/>
      <c r="I202" s="10"/>
    </row>
    <row r="203" spans="1:9">
      <c r="A203" s="10"/>
      <c r="B203" s="10"/>
      <c r="C203" s="10"/>
      <c r="D203" s="10"/>
      <c r="E203" s="27"/>
      <c r="F203" s="10"/>
      <c r="G203" s="10"/>
      <c r="H203" s="334"/>
      <c r="I203" s="10"/>
    </row>
    <row r="204" spans="1:9">
      <c r="A204" s="10"/>
      <c r="B204" s="10"/>
      <c r="C204" s="10"/>
      <c r="D204" s="10"/>
      <c r="E204" s="27"/>
      <c r="F204" s="10"/>
      <c r="G204" s="10"/>
      <c r="H204" s="334"/>
      <c r="I204" s="10"/>
    </row>
    <row r="205" spans="1:9">
      <c r="A205" s="10"/>
      <c r="B205" s="10"/>
      <c r="C205" s="10"/>
      <c r="D205" s="10"/>
      <c r="E205" s="27"/>
      <c r="F205" s="10"/>
      <c r="G205" s="10"/>
      <c r="H205" s="334"/>
      <c r="I205" s="10"/>
    </row>
    <row r="206" spans="1:9">
      <c r="A206" s="10"/>
      <c r="B206" s="10"/>
      <c r="C206" s="10"/>
      <c r="D206" s="10"/>
      <c r="E206" s="27"/>
      <c r="F206" s="10"/>
      <c r="G206" s="10"/>
      <c r="H206" s="334"/>
      <c r="I206" s="10"/>
    </row>
    <row r="207" spans="1:9">
      <c r="A207" s="10"/>
      <c r="B207" s="10"/>
      <c r="C207" s="10"/>
      <c r="D207" s="10"/>
      <c r="E207" s="27"/>
      <c r="F207" s="10"/>
      <c r="G207" s="10"/>
      <c r="H207" s="334"/>
      <c r="I207" s="10"/>
    </row>
    <row r="208" spans="1:9">
      <c r="A208" s="10"/>
      <c r="B208" s="10"/>
      <c r="C208" s="10"/>
      <c r="D208" s="10"/>
      <c r="E208" s="27"/>
      <c r="F208" s="10"/>
      <c r="G208" s="10"/>
      <c r="H208" s="334"/>
      <c r="I208" s="10"/>
    </row>
    <row r="209" spans="1:9">
      <c r="A209" s="10"/>
      <c r="B209" s="10"/>
      <c r="C209" s="10"/>
      <c r="D209" s="10"/>
      <c r="E209" s="27"/>
      <c r="F209" s="10"/>
      <c r="G209" s="10"/>
      <c r="H209" s="334"/>
      <c r="I209" s="10"/>
    </row>
    <row r="210" spans="1:9">
      <c r="A210" s="10"/>
      <c r="B210" s="10"/>
      <c r="C210" s="10"/>
      <c r="D210" s="10"/>
      <c r="E210" s="27"/>
      <c r="F210" s="10"/>
      <c r="G210" s="10"/>
      <c r="H210" s="334"/>
      <c r="I210" s="10"/>
    </row>
    <row r="211" spans="1:9">
      <c r="A211" s="10"/>
      <c r="B211" s="10"/>
      <c r="C211" s="10"/>
      <c r="D211" s="10"/>
      <c r="E211" s="27"/>
      <c r="F211" s="10"/>
      <c r="G211" s="10"/>
      <c r="H211" s="334"/>
      <c r="I211" s="10"/>
    </row>
    <row r="212" spans="1:9">
      <c r="A212" s="10"/>
      <c r="B212" s="10"/>
      <c r="C212" s="10"/>
      <c r="D212" s="10"/>
      <c r="E212" s="27"/>
      <c r="F212" s="10"/>
      <c r="G212" s="10"/>
      <c r="H212" s="334"/>
      <c r="I212" s="10"/>
    </row>
    <row r="213" spans="1:9">
      <c r="A213" s="10"/>
      <c r="B213" s="10"/>
      <c r="C213" s="10"/>
      <c r="D213" s="10"/>
      <c r="E213" s="27"/>
      <c r="F213" s="10"/>
      <c r="G213" s="10"/>
      <c r="H213" s="334"/>
      <c r="I213" s="10"/>
    </row>
    <row r="214" spans="1:9">
      <c r="A214" s="10"/>
      <c r="B214" s="10"/>
      <c r="C214" s="10"/>
      <c r="D214" s="10"/>
      <c r="E214" s="27"/>
      <c r="F214" s="10"/>
      <c r="G214" s="10"/>
      <c r="H214" s="334"/>
      <c r="I214" s="10"/>
    </row>
    <row r="215" spans="1:9">
      <c r="A215" s="10"/>
      <c r="B215" s="10"/>
      <c r="C215" s="10"/>
      <c r="D215" s="10"/>
      <c r="E215" s="27"/>
      <c r="F215" s="10"/>
      <c r="G215" s="10"/>
      <c r="H215" s="334"/>
      <c r="I215" s="10"/>
    </row>
    <row r="216" spans="1:9">
      <c r="A216" s="10"/>
      <c r="B216" s="10"/>
      <c r="C216" s="10"/>
      <c r="D216" s="10"/>
      <c r="E216" s="27"/>
      <c r="F216" s="10"/>
      <c r="G216" s="10"/>
      <c r="H216" s="334"/>
      <c r="I216" s="10"/>
    </row>
    <row r="217" spans="1:9">
      <c r="A217" s="10"/>
      <c r="B217" s="10"/>
      <c r="C217" s="10"/>
      <c r="D217" s="10"/>
      <c r="E217" s="27"/>
      <c r="F217" s="10"/>
      <c r="G217" s="10"/>
      <c r="H217" s="334"/>
      <c r="I217" s="10"/>
    </row>
    <row r="218" spans="1:9">
      <c r="A218" s="10"/>
      <c r="B218" s="10"/>
      <c r="C218" s="10"/>
      <c r="D218" s="10"/>
      <c r="E218" s="27"/>
      <c r="F218" s="10"/>
      <c r="G218" s="10"/>
      <c r="H218" s="334"/>
      <c r="I218" s="10"/>
    </row>
    <row r="219" spans="1:9">
      <c r="A219" s="10"/>
      <c r="B219" s="10"/>
      <c r="C219" s="10"/>
      <c r="D219" s="10"/>
      <c r="E219" s="27"/>
      <c r="F219" s="10"/>
      <c r="G219" s="10"/>
      <c r="H219" s="334"/>
      <c r="I219" s="10"/>
    </row>
    <row r="220" spans="1:9">
      <c r="A220" s="10"/>
      <c r="B220" s="10"/>
      <c r="C220" s="10"/>
      <c r="D220" s="10"/>
      <c r="E220" s="27"/>
      <c r="F220" s="10"/>
      <c r="G220" s="10"/>
      <c r="H220" s="334"/>
      <c r="I220" s="10"/>
    </row>
    <row r="221" spans="1:9">
      <c r="A221" s="10"/>
      <c r="B221" s="10"/>
      <c r="C221" s="10"/>
      <c r="D221" s="10"/>
      <c r="E221" s="27"/>
      <c r="F221" s="10"/>
      <c r="G221" s="10"/>
      <c r="H221" s="334"/>
      <c r="I221" s="10"/>
    </row>
    <row r="222" spans="1:9">
      <c r="A222" s="10"/>
      <c r="B222" s="10"/>
      <c r="C222" s="10"/>
      <c r="D222" s="10"/>
      <c r="E222" s="27"/>
      <c r="F222" s="10"/>
      <c r="G222" s="10"/>
      <c r="H222" s="334"/>
      <c r="I222" s="10"/>
    </row>
    <row r="223" spans="1:9">
      <c r="A223" s="10"/>
      <c r="B223" s="10"/>
      <c r="C223" s="10"/>
      <c r="D223" s="10"/>
      <c r="E223" s="27"/>
      <c r="F223" s="10"/>
      <c r="G223" s="10"/>
      <c r="H223" s="334"/>
      <c r="I223" s="10"/>
    </row>
    <row r="224" spans="1:9">
      <c r="A224" s="10"/>
      <c r="B224" s="10"/>
      <c r="C224" s="10"/>
      <c r="D224" s="10"/>
      <c r="E224" s="27"/>
      <c r="F224" s="10"/>
      <c r="G224" s="10"/>
      <c r="H224" s="334"/>
      <c r="I224" s="10"/>
    </row>
    <row r="225" spans="1:9">
      <c r="A225" s="10"/>
      <c r="B225" s="10"/>
      <c r="C225" s="10"/>
      <c r="D225" s="10"/>
      <c r="E225" s="27"/>
      <c r="F225" s="10"/>
      <c r="G225" s="10"/>
      <c r="H225" s="334"/>
      <c r="I225" s="10"/>
    </row>
    <row r="226" spans="1:9">
      <c r="A226" s="10"/>
      <c r="B226" s="10"/>
      <c r="C226" s="10"/>
      <c r="D226" s="10"/>
      <c r="E226" s="27"/>
      <c r="F226" s="10"/>
      <c r="G226" s="10"/>
      <c r="H226" s="334"/>
      <c r="I226" s="10"/>
    </row>
    <row r="227" spans="1:9">
      <c r="A227" s="10"/>
      <c r="B227" s="10"/>
      <c r="C227" s="10"/>
      <c r="D227" s="10"/>
      <c r="E227" s="27"/>
      <c r="F227" s="10"/>
      <c r="G227" s="10"/>
      <c r="H227" s="334"/>
      <c r="I227" s="10"/>
    </row>
    <row r="228" spans="1:9">
      <c r="A228" s="10"/>
      <c r="B228" s="10"/>
      <c r="C228" s="10"/>
      <c r="D228" s="10"/>
      <c r="E228" s="27"/>
      <c r="F228" s="10"/>
      <c r="G228" s="10"/>
      <c r="H228" s="334"/>
      <c r="I228" s="10"/>
    </row>
    <row r="229" spans="1:9">
      <c r="A229" s="10"/>
      <c r="B229" s="10"/>
      <c r="C229" s="10"/>
      <c r="D229" s="10"/>
      <c r="E229" s="27"/>
      <c r="F229" s="10"/>
      <c r="G229" s="10"/>
      <c r="H229" s="334"/>
      <c r="I229" s="10"/>
    </row>
    <row r="230" spans="1:9">
      <c r="A230" s="10"/>
      <c r="B230" s="10"/>
      <c r="C230" s="10"/>
      <c r="D230" s="10"/>
      <c r="E230" s="27"/>
      <c r="F230" s="10"/>
      <c r="G230" s="10"/>
      <c r="H230" s="334"/>
      <c r="I230" s="10"/>
    </row>
    <row r="231" spans="1:9">
      <c r="A231" s="10"/>
      <c r="B231" s="10"/>
      <c r="C231" s="10"/>
      <c r="D231" s="10"/>
      <c r="E231" s="27"/>
      <c r="F231" s="10"/>
      <c r="G231" s="10"/>
      <c r="H231" s="334"/>
      <c r="I231" s="10"/>
    </row>
    <row r="232" spans="1:9">
      <c r="A232" s="10"/>
      <c r="B232" s="10"/>
      <c r="C232" s="10"/>
      <c r="D232" s="10"/>
      <c r="E232" s="27"/>
      <c r="F232" s="10"/>
      <c r="G232" s="10"/>
      <c r="H232" s="334"/>
      <c r="I232" s="10"/>
    </row>
    <row r="233" spans="1:9">
      <c r="A233" s="10"/>
      <c r="B233" s="10"/>
      <c r="C233" s="10"/>
      <c r="D233" s="10"/>
      <c r="E233" s="27"/>
      <c r="F233" s="10"/>
      <c r="G233" s="10"/>
      <c r="H233" s="334"/>
      <c r="I233" s="10"/>
    </row>
    <row r="234" spans="1:9">
      <c r="A234" s="10"/>
      <c r="B234" s="10"/>
      <c r="C234" s="10"/>
      <c r="D234" s="10"/>
      <c r="E234" s="27"/>
      <c r="F234" s="10"/>
      <c r="G234" s="10"/>
      <c r="H234" s="334"/>
      <c r="I234" s="10"/>
    </row>
    <row r="235" spans="1:9">
      <c r="A235" s="10"/>
      <c r="B235" s="10"/>
      <c r="C235" s="10"/>
      <c r="D235" s="10"/>
      <c r="E235" s="27"/>
      <c r="F235" s="10"/>
      <c r="G235" s="10"/>
      <c r="H235" s="334"/>
      <c r="I235" s="10"/>
    </row>
    <row r="236" spans="1:9">
      <c r="A236" s="10"/>
      <c r="B236" s="10"/>
      <c r="C236" s="10"/>
      <c r="D236" s="10"/>
      <c r="E236" s="27"/>
      <c r="F236" s="10"/>
      <c r="G236" s="10"/>
      <c r="H236" s="334"/>
      <c r="I236" s="10"/>
    </row>
    <row r="237" spans="1:9">
      <c r="A237" s="10"/>
      <c r="B237" s="10"/>
      <c r="C237" s="10"/>
      <c r="D237" s="10"/>
      <c r="E237" s="27"/>
      <c r="F237" s="10"/>
      <c r="G237" s="10"/>
      <c r="H237" s="334"/>
      <c r="I237" s="10"/>
    </row>
    <row r="238" spans="1:9">
      <c r="A238" s="10"/>
      <c r="B238" s="10"/>
      <c r="C238" s="10"/>
      <c r="D238" s="10"/>
      <c r="E238" s="27"/>
      <c r="F238" s="10"/>
      <c r="G238" s="10"/>
      <c r="H238" s="334"/>
      <c r="I238" s="10"/>
    </row>
    <row r="239" spans="1:9">
      <c r="A239" s="10"/>
      <c r="B239" s="10"/>
      <c r="C239" s="10"/>
      <c r="D239" s="10"/>
      <c r="E239" s="27"/>
      <c r="F239" s="10"/>
      <c r="G239" s="10"/>
      <c r="H239" s="334"/>
      <c r="I239" s="10"/>
    </row>
    <row r="240" spans="1:9">
      <c r="A240" s="10"/>
      <c r="B240" s="10"/>
      <c r="C240" s="10"/>
      <c r="D240" s="10"/>
      <c r="E240" s="27"/>
      <c r="F240" s="10"/>
      <c r="G240" s="10"/>
      <c r="H240" s="334"/>
      <c r="I240" s="10"/>
    </row>
    <row r="241" spans="1:9">
      <c r="A241" s="10"/>
      <c r="B241" s="10"/>
      <c r="C241" s="10"/>
      <c r="D241" s="10"/>
      <c r="E241" s="27"/>
      <c r="F241" s="10"/>
      <c r="G241" s="10"/>
      <c r="H241" s="334"/>
      <c r="I241" s="10"/>
    </row>
    <row r="242" spans="1:9">
      <c r="A242" s="10"/>
      <c r="B242" s="10"/>
      <c r="C242" s="10"/>
      <c r="D242" s="10"/>
      <c r="E242" s="27"/>
      <c r="F242" s="10"/>
      <c r="G242" s="10"/>
      <c r="H242" s="334"/>
      <c r="I242" s="10"/>
    </row>
    <row r="243" spans="1:9">
      <c r="A243" s="10"/>
      <c r="B243" s="10"/>
      <c r="C243" s="10"/>
      <c r="D243" s="10"/>
      <c r="E243" s="27"/>
      <c r="F243" s="10"/>
      <c r="G243" s="10"/>
      <c r="H243" s="334"/>
      <c r="I243" s="10"/>
    </row>
    <row r="244" spans="1:9">
      <c r="A244" s="10"/>
      <c r="B244" s="10"/>
      <c r="C244" s="10"/>
      <c r="D244" s="10"/>
      <c r="E244" s="27"/>
      <c r="F244" s="10"/>
      <c r="G244" s="10"/>
      <c r="H244" s="334"/>
      <c r="I244" s="10"/>
    </row>
    <row r="245" spans="1:9">
      <c r="A245" s="10"/>
      <c r="B245" s="10"/>
      <c r="C245" s="10"/>
      <c r="D245" s="10"/>
      <c r="E245" s="27"/>
      <c r="F245" s="10"/>
      <c r="G245" s="10"/>
      <c r="H245" s="334"/>
      <c r="I245" s="10"/>
    </row>
    <row r="246" spans="1:9">
      <c r="A246" s="10"/>
      <c r="B246" s="10"/>
      <c r="C246" s="10"/>
      <c r="D246" s="10"/>
      <c r="E246" s="27"/>
      <c r="F246" s="10"/>
      <c r="G246" s="10"/>
      <c r="H246" s="334"/>
      <c r="I246" s="10"/>
    </row>
    <row r="247" spans="1:9">
      <c r="A247" s="10"/>
      <c r="B247" s="10"/>
      <c r="C247" s="10"/>
      <c r="D247" s="10"/>
      <c r="E247" s="27"/>
      <c r="F247" s="10"/>
      <c r="G247" s="10"/>
      <c r="H247" s="334"/>
      <c r="I247" s="10"/>
    </row>
    <row r="248" spans="1:9">
      <c r="A248" s="10"/>
      <c r="B248" s="10"/>
      <c r="C248" s="10"/>
      <c r="D248" s="10"/>
      <c r="E248" s="27"/>
      <c r="F248" s="10"/>
      <c r="G248" s="10"/>
      <c r="H248" s="334"/>
      <c r="I248" s="10"/>
    </row>
    <row r="249" spans="1:9">
      <c r="A249" s="10"/>
      <c r="B249" s="10"/>
      <c r="C249" s="10"/>
      <c r="D249" s="10"/>
      <c r="E249" s="27"/>
      <c r="F249" s="10"/>
      <c r="G249" s="10"/>
      <c r="H249" s="334"/>
      <c r="I249" s="10"/>
    </row>
    <row r="250" spans="1:9">
      <c r="A250" s="10"/>
      <c r="B250" s="10"/>
      <c r="C250" s="10"/>
      <c r="D250" s="10"/>
      <c r="E250" s="27"/>
      <c r="F250" s="10"/>
      <c r="G250" s="10"/>
      <c r="H250" s="334"/>
      <c r="I250" s="10"/>
    </row>
    <row r="251" spans="1:9">
      <c r="A251" s="10"/>
      <c r="B251" s="10"/>
      <c r="C251" s="10"/>
      <c r="D251" s="10"/>
      <c r="E251" s="27"/>
      <c r="F251" s="10"/>
      <c r="G251" s="10"/>
      <c r="H251" s="334"/>
      <c r="I251" s="10"/>
    </row>
    <row r="252" spans="1:9">
      <c r="A252" s="10"/>
      <c r="B252" s="10"/>
      <c r="C252" s="10"/>
      <c r="D252" s="10"/>
      <c r="E252" s="27"/>
      <c r="F252" s="10"/>
      <c r="G252" s="10"/>
      <c r="H252" s="334"/>
      <c r="I252" s="10"/>
    </row>
    <row r="253" spans="1:9">
      <c r="A253" s="10"/>
      <c r="B253" s="10"/>
      <c r="C253" s="10"/>
      <c r="D253" s="10"/>
      <c r="E253" s="27"/>
      <c r="F253" s="10"/>
      <c r="G253" s="10"/>
      <c r="H253" s="334"/>
      <c r="I253" s="10"/>
    </row>
    <row r="254" spans="1:9">
      <c r="A254" s="10"/>
      <c r="B254" s="10"/>
      <c r="C254" s="10"/>
      <c r="D254" s="10"/>
      <c r="E254" s="27"/>
      <c r="F254" s="10"/>
      <c r="G254" s="10"/>
      <c r="H254" s="334"/>
      <c r="I254" s="10"/>
    </row>
    <row r="255" spans="1:9">
      <c r="A255" s="10"/>
      <c r="B255" s="10"/>
      <c r="C255" s="10"/>
      <c r="D255" s="10"/>
      <c r="E255" s="27"/>
      <c r="F255" s="10"/>
      <c r="G255" s="10"/>
      <c r="H255" s="334"/>
      <c r="I255" s="10"/>
    </row>
    <row r="256" spans="1:9">
      <c r="A256" s="10"/>
      <c r="B256" s="10"/>
      <c r="C256" s="10"/>
      <c r="D256" s="10"/>
      <c r="E256" s="27"/>
      <c r="F256" s="10"/>
      <c r="G256" s="10"/>
      <c r="H256" s="334"/>
      <c r="I256" s="10"/>
    </row>
    <row r="257" spans="1:9">
      <c r="A257" s="10"/>
      <c r="B257" s="10"/>
      <c r="C257" s="10"/>
      <c r="D257" s="10"/>
      <c r="E257" s="27"/>
      <c r="F257" s="10"/>
      <c r="G257" s="10"/>
      <c r="H257" s="334"/>
      <c r="I257" s="10"/>
    </row>
    <row r="258" spans="1:9">
      <c r="A258" s="10"/>
      <c r="B258" s="10"/>
      <c r="C258" s="10"/>
      <c r="D258" s="10"/>
      <c r="E258" s="27"/>
      <c r="F258" s="10"/>
      <c r="G258" s="10"/>
      <c r="H258" s="334"/>
      <c r="I258" s="10"/>
    </row>
    <row r="259" spans="1:9">
      <c r="A259" s="10"/>
      <c r="B259" s="10"/>
      <c r="C259" s="10"/>
      <c r="D259" s="10"/>
      <c r="E259" s="27"/>
      <c r="F259" s="10"/>
      <c r="G259" s="10"/>
      <c r="H259" s="334"/>
      <c r="I259" s="10"/>
    </row>
    <row r="260" spans="1:9">
      <c r="A260" s="10"/>
      <c r="B260" s="10"/>
      <c r="C260" s="10"/>
      <c r="D260" s="10"/>
      <c r="E260" s="27"/>
      <c r="F260" s="10"/>
      <c r="G260" s="10"/>
      <c r="H260" s="334"/>
      <c r="I260" s="10"/>
    </row>
    <row r="261" spans="1:9">
      <c r="A261" s="10"/>
      <c r="B261" s="10"/>
      <c r="C261" s="10"/>
      <c r="D261" s="10"/>
      <c r="E261" s="27"/>
      <c r="F261" s="10"/>
      <c r="G261" s="10"/>
      <c r="H261" s="334"/>
      <c r="I261" s="10"/>
    </row>
    <row r="262" spans="1:9">
      <c r="A262" s="10"/>
      <c r="B262" s="10"/>
      <c r="C262" s="10"/>
      <c r="D262" s="10"/>
      <c r="E262" s="27"/>
      <c r="F262" s="10"/>
      <c r="G262" s="10"/>
      <c r="H262" s="334"/>
      <c r="I262" s="10"/>
    </row>
    <row r="263" spans="1:9">
      <c r="A263" s="10"/>
      <c r="B263" s="10"/>
      <c r="C263" s="10"/>
      <c r="D263" s="10"/>
      <c r="E263" s="27"/>
      <c r="F263" s="10"/>
      <c r="G263" s="10"/>
      <c r="H263" s="334"/>
      <c r="I263" s="10"/>
    </row>
    <row r="264" spans="1:9">
      <c r="A264" s="10"/>
      <c r="B264" s="10"/>
      <c r="C264" s="10"/>
      <c r="D264" s="10"/>
      <c r="E264" s="27"/>
      <c r="F264" s="10"/>
      <c r="G264" s="10"/>
      <c r="H264" s="334"/>
      <c r="I264" s="10"/>
    </row>
    <row r="265" spans="1:9">
      <c r="A265" s="10"/>
      <c r="B265" s="10"/>
      <c r="C265" s="10"/>
      <c r="D265" s="10"/>
      <c r="E265" s="27"/>
      <c r="F265" s="10"/>
      <c r="G265" s="10"/>
      <c r="H265" s="334"/>
      <c r="I265" s="10"/>
    </row>
    <row r="266" spans="1:9">
      <c r="A266" s="10"/>
      <c r="B266" s="10"/>
      <c r="C266" s="10"/>
      <c r="D266" s="10"/>
      <c r="E266" s="27"/>
      <c r="F266" s="10"/>
      <c r="G266" s="10"/>
      <c r="H266" s="334"/>
      <c r="I266" s="10"/>
    </row>
    <row r="267" spans="1:9">
      <c r="A267" s="10"/>
      <c r="B267" s="10"/>
      <c r="C267" s="10"/>
      <c r="D267" s="10"/>
      <c r="E267" s="27"/>
      <c r="F267" s="10"/>
      <c r="G267" s="10"/>
      <c r="H267" s="334"/>
      <c r="I267" s="10"/>
    </row>
    <row r="268" spans="1:9">
      <c r="A268" s="10"/>
      <c r="B268" s="10"/>
      <c r="C268" s="10"/>
      <c r="D268" s="10"/>
      <c r="E268" s="27"/>
      <c r="F268" s="10"/>
      <c r="G268" s="10"/>
      <c r="H268" s="334"/>
      <c r="I268" s="10"/>
    </row>
    <row r="269" spans="1:9">
      <c r="A269" s="10"/>
      <c r="B269" s="10"/>
      <c r="C269" s="10"/>
      <c r="D269" s="10"/>
      <c r="E269" s="27"/>
      <c r="F269" s="10"/>
      <c r="G269" s="10"/>
      <c r="H269" s="334"/>
      <c r="I269" s="10"/>
    </row>
    <row r="270" spans="1:9">
      <c r="A270" s="10"/>
      <c r="B270" s="10"/>
      <c r="C270" s="10"/>
      <c r="D270" s="10"/>
      <c r="E270" s="27"/>
      <c r="F270" s="10"/>
      <c r="G270" s="10"/>
      <c r="H270" s="334"/>
      <c r="I270" s="10"/>
    </row>
  </sheetData>
  <sheetProtection algorithmName="SHA-512" hashValue="ljzCEkuOCnjITU6LYfbDi6aqAAmTst/J1t9t75oMIL7kFrxrtEPm+N0zdBl3hZwtRUOICgWPNd29va3V26XVhw==" saltValue="Rr66PTGKqpf1gQqb4Nts5w==" spinCount="100000" sheet="1" objects="1" scenarios="1"/>
  <mergeCells count="1">
    <mergeCell ref="C11:H11"/>
  </mergeCells>
  <printOptions horizontalCentered="1"/>
  <pageMargins left="0.25" right="0.25" top="0.25" bottom="0.5" header="0.3" footer="0.3"/>
  <pageSetup orientation="portrait" r:id="rId1"/>
  <headerFooter>
    <oddHeader xml:space="preserve">&amp;R
</oddHeader>
    <oddFooter>&amp;L&amp;"Arial Narrow,Regular"HOME - HTF&amp;C&amp;"Arial Narrow,Regular"Page 24 of 30&amp;R&amp;"Arial Narrow,Regular"2023</oddFooter>
  </headerFooter>
  <ignoredErrors>
    <ignoredError sqref="H13:H19" unlockedFormula="1"/>
    <ignoredError sqref="A1" numberStoredAsText="1"/>
  </ignoredError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2">
    <pageSetUpPr fitToPage="1"/>
  </sheetPr>
  <dimension ref="A1:AV242"/>
  <sheetViews>
    <sheetView showGridLines="0" showRowColHeaders="0" zoomScaleNormal="100" workbookViewId="0">
      <selection activeCell="D12" sqref="D12:L12"/>
    </sheetView>
  </sheetViews>
  <sheetFormatPr defaultColWidth="8.7109375" defaultRowHeight="12.75"/>
  <cols>
    <col min="1" max="1" width="4" style="218" customWidth="1"/>
    <col min="2" max="2" width="2.42578125" style="6" bestFit="1" customWidth="1"/>
    <col min="3" max="3" width="15.28515625" style="3" customWidth="1"/>
    <col min="4" max="12" width="7.7109375" style="3" customWidth="1"/>
    <col min="13" max="48" width="8.7109375" style="218"/>
    <col min="49" max="16384" width="8.7109375" style="3"/>
  </cols>
  <sheetData>
    <row r="1" spans="1:48">
      <c r="A1" s="76" t="s">
        <v>421</v>
      </c>
      <c r="B1" s="217"/>
      <c r="C1" s="181"/>
      <c r="D1" s="181"/>
      <c r="E1" s="181"/>
      <c r="F1" s="181"/>
      <c r="G1" s="181"/>
      <c r="H1" s="181"/>
      <c r="I1" s="181"/>
      <c r="J1" s="181"/>
      <c r="K1" s="181"/>
      <c r="L1" s="181"/>
    </row>
    <row r="2" spans="1:48">
      <c r="A2" s="181"/>
      <c r="B2" s="217"/>
      <c r="C2" s="181"/>
      <c r="D2" s="181"/>
      <c r="E2" s="181"/>
      <c r="F2" s="181"/>
      <c r="G2" s="181"/>
      <c r="H2" s="181"/>
      <c r="I2" s="181"/>
      <c r="J2" s="181"/>
      <c r="K2" s="181"/>
      <c r="L2" s="181"/>
    </row>
    <row r="3" spans="1:48">
      <c r="A3" s="181"/>
      <c r="B3" s="217"/>
      <c r="C3" s="181"/>
      <c r="D3" s="181"/>
      <c r="E3" s="181"/>
      <c r="F3" s="181"/>
      <c r="G3" s="181"/>
      <c r="H3" s="181"/>
      <c r="I3" s="181"/>
      <c r="J3" s="181"/>
      <c r="K3" s="181"/>
      <c r="L3" s="181"/>
    </row>
    <row r="4" spans="1:48">
      <c r="A4" s="181"/>
      <c r="B4" s="217"/>
      <c r="C4" s="181"/>
      <c r="D4" s="181"/>
      <c r="E4" s="181"/>
      <c r="F4" s="181"/>
      <c r="G4" s="181"/>
      <c r="H4" s="181"/>
      <c r="I4" s="181"/>
      <c r="J4" s="181"/>
      <c r="K4" s="181"/>
      <c r="L4" s="181"/>
    </row>
    <row r="5" spans="1:48">
      <c r="A5" s="181"/>
      <c r="B5" s="217"/>
      <c r="C5" s="181"/>
      <c r="D5" s="181"/>
      <c r="E5" s="181"/>
      <c r="F5" s="181"/>
      <c r="G5" s="181"/>
      <c r="H5" s="181"/>
      <c r="I5" s="181"/>
      <c r="J5" s="181"/>
      <c r="K5" s="181"/>
      <c r="L5" s="181"/>
    </row>
    <row r="6" spans="1:48" ht="18.75">
      <c r="A6" s="181"/>
      <c r="B6" s="217"/>
      <c r="C6" s="294"/>
      <c r="D6" s="181"/>
      <c r="E6" s="181"/>
      <c r="F6" s="181"/>
      <c r="G6" s="181"/>
      <c r="H6" s="181"/>
      <c r="I6" s="181"/>
      <c r="J6" s="181"/>
      <c r="K6" s="181"/>
      <c r="L6" s="181"/>
    </row>
    <row r="7" spans="1:48" ht="18.75">
      <c r="A7" s="181"/>
      <c r="B7" s="217"/>
      <c r="C7" s="294"/>
      <c r="D7" s="181"/>
      <c r="E7" s="181"/>
      <c r="F7" s="181"/>
      <c r="G7" s="181"/>
      <c r="H7" s="181"/>
      <c r="I7" s="181"/>
      <c r="J7" s="181"/>
      <c r="K7" s="181"/>
      <c r="L7" s="181"/>
    </row>
    <row r="8" spans="1:48" ht="18.75">
      <c r="A8" s="181"/>
      <c r="B8" s="217"/>
      <c r="C8" s="294"/>
      <c r="D8" s="181"/>
      <c r="E8" s="181"/>
      <c r="F8" s="181"/>
      <c r="G8" s="181"/>
      <c r="H8" s="181"/>
      <c r="I8" s="181"/>
      <c r="J8" s="181"/>
      <c r="K8" s="181"/>
      <c r="L8" s="181"/>
    </row>
    <row r="9" spans="1:48" ht="18.75">
      <c r="A9" s="181"/>
      <c r="B9" s="217"/>
      <c r="C9" s="294"/>
      <c r="D9" s="181"/>
      <c r="E9" s="181"/>
      <c r="F9" s="181"/>
      <c r="G9" s="181"/>
      <c r="H9" s="181"/>
      <c r="I9" s="181"/>
      <c r="J9" s="181"/>
      <c r="K9" s="181"/>
      <c r="L9" s="181"/>
    </row>
    <row r="10" spans="1:48" ht="23.25">
      <c r="A10" s="181"/>
      <c r="B10" s="965" t="s">
        <v>422</v>
      </c>
      <c r="C10" s="965"/>
      <c r="D10" s="965"/>
      <c r="E10" s="965"/>
      <c r="F10" s="965"/>
      <c r="G10" s="965"/>
      <c r="H10" s="965"/>
      <c r="I10" s="965"/>
      <c r="J10" s="965"/>
      <c r="K10" s="965"/>
      <c r="L10" s="965"/>
    </row>
    <row r="11" spans="1:48" ht="20.100000000000001" customHeight="1">
      <c r="A11" s="2"/>
      <c r="B11" s="50"/>
      <c r="C11" s="50"/>
      <c r="D11" s="50"/>
      <c r="E11" s="50"/>
      <c r="F11" s="50"/>
      <c r="G11" s="50"/>
      <c r="H11" s="50"/>
      <c r="I11" s="50"/>
      <c r="J11" s="50"/>
      <c r="K11" s="50"/>
      <c r="L11" s="50"/>
      <c r="M11" s="319"/>
      <c r="N11" s="319"/>
    </row>
    <row r="12" spans="1:48" ht="20.100000000000001" customHeight="1">
      <c r="A12" s="2"/>
      <c r="B12" s="601" t="s">
        <v>423</v>
      </c>
      <c r="C12" s="601"/>
      <c r="D12" s="962"/>
      <c r="E12" s="962"/>
      <c r="F12" s="962"/>
      <c r="G12" s="962"/>
      <c r="H12" s="962"/>
      <c r="I12" s="962"/>
      <c r="J12" s="962"/>
      <c r="K12" s="962"/>
      <c r="L12" s="962"/>
      <c r="M12" s="319"/>
      <c r="N12" s="319"/>
    </row>
    <row r="13" spans="1:48" ht="20.100000000000001" customHeight="1">
      <c r="A13" s="2"/>
      <c r="B13" s="53"/>
      <c r="C13" s="182"/>
      <c r="D13" s="142"/>
      <c r="E13" s="142"/>
      <c r="F13" s="142"/>
      <c r="G13" s="142"/>
      <c r="H13" s="142"/>
      <c r="I13" s="142"/>
      <c r="J13" s="142"/>
      <c r="K13" s="142"/>
      <c r="L13" s="142"/>
      <c r="M13" s="319"/>
      <c r="N13" s="319"/>
    </row>
    <row r="14" spans="1:48" s="326" customFormat="1" ht="20.100000000000001" customHeight="1">
      <c r="A14" s="44"/>
      <c r="B14" s="659" t="s">
        <v>424</v>
      </c>
      <c r="C14" s="659"/>
      <c r="D14" s="962"/>
      <c r="E14" s="962"/>
      <c r="F14" s="962"/>
      <c r="G14" s="962"/>
      <c r="H14" s="962"/>
      <c r="I14" s="962"/>
      <c r="J14" s="962"/>
      <c r="K14" s="962"/>
      <c r="L14" s="962"/>
      <c r="M14" s="562"/>
      <c r="N14" s="562"/>
      <c r="O14" s="325"/>
      <c r="P14" s="325"/>
      <c r="Q14" s="325"/>
      <c r="R14" s="325"/>
      <c r="S14" s="325"/>
      <c r="T14" s="325"/>
      <c r="U14" s="325"/>
      <c r="V14" s="325"/>
      <c r="W14" s="325"/>
      <c r="X14" s="325"/>
      <c r="Y14" s="325"/>
      <c r="Z14" s="325"/>
      <c r="AA14" s="325"/>
      <c r="AB14" s="325"/>
      <c r="AC14" s="325"/>
      <c r="AD14" s="325"/>
      <c r="AE14" s="325"/>
      <c r="AF14" s="325"/>
      <c r="AG14" s="325"/>
      <c r="AH14" s="325"/>
      <c r="AI14" s="325"/>
      <c r="AJ14" s="325"/>
      <c r="AK14" s="325"/>
      <c r="AL14" s="325"/>
      <c r="AM14" s="325"/>
      <c r="AN14" s="325"/>
      <c r="AO14" s="325"/>
      <c r="AP14" s="325"/>
      <c r="AQ14" s="325"/>
      <c r="AR14" s="325"/>
      <c r="AS14" s="325"/>
      <c r="AT14" s="325"/>
      <c r="AU14" s="325"/>
      <c r="AV14" s="325"/>
    </row>
    <row r="15" spans="1:48" ht="20.100000000000001" customHeight="1">
      <c r="A15" s="2"/>
      <c r="B15" s="51"/>
      <c r="C15" s="320"/>
      <c r="D15" s="2"/>
      <c r="E15" s="2"/>
      <c r="F15" s="2"/>
      <c r="G15" s="2"/>
      <c r="H15" s="2"/>
      <c r="I15" s="2"/>
      <c r="J15" s="2"/>
      <c r="K15" s="2"/>
      <c r="L15" s="2"/>
      <c r="M15" s="319"/>
      <c r="N15" s="319"/>
    </row>
    <row r="16" spans="1:48" s="323" customFormat="1" ht="16.5" customHeight="1">
      <c r="A16" s="18"/>
      <c r="B16" s="948" t="s">
        <v>425</v>
      </c>
      <c r="C16" s="948"/>
      <c r="D16" s="948"/>
      <c r="E16" s="948"/>
      <c r="F16" s="948"/>
      <c r="G16" s="948"/>
      <c r="H16" s="948"/>
      <c r="I16" s="948"/>
      <c r="J16" s="948"/>
      <c r="K16" s="948"/>
      <c r="L16" s="948"/>
      <c r="M16" s="563"/>
      <c r="N16" s="563"/>
      <c r="O16" s="322"/>
      <c r="P16" s="322"/>
      <c r="Q16" s="322"/>
      <c r="R16" s="322"/>
      <c r="S16" s="322"/>
      <c r="T16" s="322"/>
      <c r="U16" s="322"/>
      <c r="V16" s="322"/>
      <c r="W16" s="322"/>
      <c r="X16" s="322"/>
      <c r="Y16" s="322"/>
      <c r="Z16" s="322"/>
      <c r="AA16" s="322"/>
      <c r="AB16" s="322"/>
      <c r="AC16" s="322"/>
      <c r="AD16" s="322"/>
      <c r="AE16" s="322"/>
      <c r="AF16" s="322"/>
      <c r="AG16" s="322"/>
      <c r="AH16" s="322"/>
      <c r="AI16" s="322"/>
      <c r="AJ16" s="322"/>
      <c r="AK16" s="322"/>
      <c r="AL16" s="322"/>
      <c r="AM16" s="322"/>
      <c r="AN16" s="322"/>
      <c r="AO16" s="322"/>
      <c r="AP16" s="322"/>
      <c r="AQ16" s="322"/>
      <c r="AR16" s="322"/>
      <c r="AS16" s="322"/>
      <c r="AT16" s="322"/>
      <c r="AU16" s="322"/>
      <c r="AV16" s="322"/>
    </row>
    <row r="17" spans="1:14" ht="20.100000000000001" customHeight="1">
      <c r="A17" s="2"/>
      <c r="B17" s="51"/>
      <c r="C17" s="320"/>
      <c r="D17" s="2"/>
      <c r="E17" s="2"/>
      <c r="F17" s="2"/>
      <c r="G17" s="2"/>
      <c r="H17" s="2"/>
      <c r="I17" s="2"/>
      <c r="J17" s="2"/>
      <c r="K17" s="2"/>
      <c r="L17" s="2"/>
      <c r="M17" s="319"/>
      <c r="N17" s="319"/>
    </row>
    <row r="18" spans="1:14" ht="26.25" customHeight="1">
      <c r="A18" s="2"/>
      <c r="B18" s="561" t="s">
        <v>1</v>
      </c>
      <c r="C18" s="758" t="s">
        <v>587</v>
      </c>
      <c r="D18" s="758"/>
      <c r="E18" s="758"/>
      <c r="F18" s="758"/>
      <c r="G18" s="758"/>
      <c r="H18" s="758"/>
      <c r="I18" s="758"/>
      <c r="J18" s="758"/>
      <c r="K18" s="758"/>
      <c r="L18" s="758"/>
      <c r="M18" s="319"/>
      <c r="N18" s="319"/>
    </row>
    <row r="19" spans="1:14" ht="20.100000000000001" customHeight="1">
      <c r="A19" s="2"/>
      <c r="B19" s="317"/>
      <c r="C19" s="321"/>
      <c r="D19" s="321"/>
      <c r="E19" s="321"/>
      <c r="F19" s="321"/>
      <c r="G19" s="321"/>
      <c r="H19" s="321"/>
      <c r="I19" s="321"/>
      <c r="J19" s="321"/>
      <c r="K19" s="321"/>
      <c r="L19" s="321"/>
      <c r="M19" s="319"/>
      <c r="N19" s="319"/>
    </row>
    <row r="20" spans="1:14" ht="66.75" customHeight="1">
      <c r="A20" s="2"/>
      <c r="B20" s="561" t="s">
        <v>2</v>
      </c>
      <c r="C20" s="758" t="s">
        <v>588</v>
      </c>
      <c r="D20" s="758"/>
      <c r="E20" s="758"/>
      <c r="F20" s="758"/>
      <c r="G20" s="758"/>
      <c r="H20" s="758"/>
      <c r="I20" s="758"/>
      <c r="J20" s="758"/>
      <c r="K20" s="758"/>
      <c r="L20" s="758"/>
      <c r="M20" s="319"/>
      <c r="N20" s="319"/>
    </row>
    <row r="21" spans="1:14" ht="20.100000000000001" customHeight="1">
      <c r="A21" s="2"/>
      <c r="B21" s="318"/>
      <c r="C21" s="303"/>
      <c r="D21" s="18"/>
      <c r="E21" s="18"/>
      <c r="F21" s="18"/>
      <c r="G21" s="18"/>
      <c r="H21" s="18"/>
      <c r="I21" s="18"/>
      <c r="J21" s="18"/>
      <c r="K21" s="18"/>
      <c r="L21" s="18"/>
      <c r="M21" s="319"/>
      <c r="N21" s="319"/>
    </row>
    <row r="22" spans="1:14" ht="18.75" customHeight="1">
      <c r="A22" s="2"/>
      <c r="B22" s="561" t="s">
        <v>3</v>
      </c>
      <c r="C22" s="758" t="s">
        <v>426</v>
      </c>
      <c r="D22" s="758"/>
      <c r="E22" s="758"/>
      <c r="F22" s="758"/>
      <c r="G22" s="758"/>
      <c r="H22" s="758"/>
      <c r="I22" s="758"/>
      <c r="J22" s="758"/>
      <c r="K22" s="758"/>
      <c r="L22" s="758"/>
      <c r="M22" s="319"/>
      <c r="N22" s="319"/>
    </row>
    <row r="23" spans="1:14" ht="20.100000000000001" customHeight="1">
      <c r="A23" s="2"/>
      <c r="B23" s="51"/>
      <c r="C23" s="320"/>
      <c r="D23" s="2"/>
      <c r="E23" s="2"/>
      <c r="F23" s="2"/>
      <c r="G23" s="2"/>
      <c r="H23" s="2"/>
      <c r="I23" s="2"/>
      <c r="J23" s="2"/>
      <c r="K23" s="2"/>
      <c r="L23" s="2"/>
      <c r="M23" s="319"/>
      <c r="N23" s="319"/>
    </row>
    <row r="24" spans="1:14" ht="20.100000000000001" customHeight="1">
      <c r="A24" s="2"/>
      <c r="B24" s="51"/>
      <c r="C24" s="962"/>
      <c r="D24" s="962"/>
      <c r="E24" s="962"/>
      <c r="F24" s="962"/>
      <c r="G24" s="962"/>
      <c r="H24" s="963"/>
      <c r="I24" s="963"/>
      <c r="J24" s="963"/>
      <c r="K24" s="963"/>
      <c r="L24" s="963"/>
      <c r="M24" s="319"/>
      <c r="N24" s="319"/>
    </row>
    <row r="25" spans="1:14" ht="20.100000000000001" customHeight="1">
      <c r="A25" s="2"/>
      <c r="B25" s="51"/>
      <c r="C25" s="948" t="s">
        <v>573</v>
      </c>
      <c r="D25" s="948"/>
      <c r="E25" s="948"/>
      <c r="F25" s="948"/>
      <c r="G25" s="948"/>
      <c r="H25" s="2"/>
      <c r="I25" s="2"/>
      <c r="J25" s="2"/>
      <c r="K25" s="2"/>
      <c r="L25" s="2"/>
      <c r="M25" s="319"/>
      <c r="N25" s="319"/>
    </row>
    <row r="26" spans="1:14" ht="20.100000000000001" customHeight="1">
      <c r="A26" s="2"/>
      <c r="B26" s="51"/>
      <c r="C26" s="2"/>
      <c r="D26" s="2"/>
      <c r="E26" s="2"/>
      <c r="F26" s="2"/>
      <c r="G26" s="2"/>
      <c r="H26" s="2"/>
      <c r="I26" s="2"/>
      <c r="J26" s="2"/>
      <c r="K26" s="2"/>
      <c r="L26" s="2"/>
      <c r="M26" s="319"/>
      <c r="N26" s="319"/>
    </row>
    <row r="27" spans="1:14" ht="30" customHeight="1">
      <c r="A27" s="2"/>
      <c r="B27" s="51"/>
      <c r="C27" s="962"/>
      <c r="D27" s="962"/>
      <c r="E27" s="962"/>
      <c r="F27" s="962"/>
      <c r="G27" s="962"/>
      <c r="H27" s="963"/>
      <c r="I27" s="963"/>
      <c r="J27" s="963"/>
      <c r="K27" s="963"/>
      <c r="L27" s="963"/>
      <c r="M27" s="319"/>
      <c r="N27" s="319"/>
    </row>
    <row r="28" spans="1:14" ht="20.100000000000001" customHeight="1">
      <c r="A28" s="2"/>
      <c r="B28" s="51"/>
      <c r="C28" s="948" t="s">
        <v>935</v>
      </c>
      <c r="D28" s="948"/>
      <c r="E28" s="948"/>
      <c r="F28" s="948"/>
      <c r="G28" s="948"/>
      <c r="H28" s="2"/>
      <c r="I28" s="2"/>
      <c r="J28" s="2"/>
      <c r="K28" s="2"/>
      <c r="L28" s="2"/>
      <c r="M28" s="319"/>
      <c r="N28" s="319"/>
    </row>
    <row r="29" spans="1:14" ht="20.100000000000001" customHeight="1">
      <c r="A29" s="2"/>
      <c r="B29" s="51"/>
      <c r="C29" s="48"/>
      <c r="D29" s="48"/>
      <c r="E29" s="48"/>
      <c r="F29" s="48"/>
      <c r="G29" s="48"/>
      <c r="H29" s="2"/>
      <c r="I29" s="2"/>
      <c r="J29" s="2"/>
      <c r="K29" s="2"/>
      <c r="L29" s="2"/>
      <c r="M29" s="319"/>
      <c r="N29" s="319"/>
    </row>
    <row r="30" spans="1:14" ht="20.100000000000001" customHeight="1">
      <c r="A30" s="2"/>
      <c r="B30" s="51"/>
      <c r="C30" s="962"/>
      <c r="D30" s="962"/>
      <c r="E30" s="962"/>
      <c r="F30" s="962"/>
      <c r="G30" s="962"/>
      <c r="H30" s="963"/>
      <c r="I30" s="963"/>
      <c r="J30" s="963"/>
      <c r="K30" s="963"/>
      <c r="L30" s="963"/>
      <c r="M30" s="319"/>
      <c r="N30" s="319"/>
    </row>
    <row r="31" spans="1:14" ht="20.100000000000001" customHeight="1">
      <c r="A31" s="2"/>
      <c r="B31" s="51"/>
      <c r="C31" s="948" t="s">
        <v>401</v>
      </c>
      <c r="D31" s="948"/>
      <c r="E31" s="948"/>
      <c r="F31" s="948"/>
      <c r="G31" s="948"/>
      <c r="H31" s="2"/>
      <c r="I31" s="2"/>
      <c r="J31" s="2"/>
      <c r="K31" s="2"/>
      <c r="L31" s="2"/>
      <c r="M31" s="319"/>
      <c r="N31" s="319"/>
    </row>
    <row r="32" spans="1:14" ht="20.100000000000001" customHeight="1">
      <c r="A32" s="2"/>
      <c r="B32" s="51"/>
      <c r="C32" s="48"/>
      <c r="D32" s="48"/>
      <c r="E32" s="48"/>
      <c r="F32" s="48"/>
      <c r="G32" s="48"/>
      <c r="H32" s="2"/>
      <c r="I32" s="2"/>
      <c r="J32" s="2"/>
      <c r="K32" s="2"/>
      <c r="L32" s="2"/>
      <c r="M32" s="319"/>
      <c r="N32" s="319"/>
    </row>
    <row r="33" spans="1:14" ht="20.100000000000001" customHeight="1">
      <c r="A33" s="2"/>
      <c r="B33" s="51"/>
      <c r="C33" s="964"/>
      <c r="D33" s="964"/>
      <c r="E33" s="964"/>
      <c r="F33" s="964"/>
      <c r="G33" s="964"/>
      <c r="H33" s="963"/>
      <c r="I33" s="963"/>
      <c r="J33" s="963"/>
      <c r="K33" s="963"/>
      <c r="L33" s="963"/>
      <c r="M33" s="319"/>
      <c r="N33" s="319"/>
    </row>
    <row r="34" spans="1:14" ht="20.100000000000001" customHeight="1">
      <c r="A34" s="2"/>
      <c r="B34" s="51"/>
      <c r="C34" s="948" t="s">
        <v>936</v>
      </c>
      <c r="D34" s="948"/>
      <c r="E34" s="948"/>
      <c r="F34" s="948"/>
      <c r="G34" s="948"/>
      <c r="H34" s="2"/>
      <c r="I34" s="2"/>
      <c r="J34" s="2"/>
      <c r="K34" s="2"/>
      <c r="L34" s="2"/>
      <c r="M34" s="319"/>
      <c r="N34" s="319"/>
    </row>
    <row r="35" spans="1:14" s="218" customFormat="1" ht="20.100000000000001" customHeight="1">
      <c r="A35" s="2"/>
      <c r="B35" s="51"/>
      <c r="C35" s="319"/>
      <c r="D35" s="319"/>
      <c r="E35" s="319"/>
      <c r="F35" s="319"/>
      <c r="G35" s="319"/>
      <c r="H35" s="2"/>
      <c r="I35" s="2"/>
      <c r="J35" s="2"/>
      <c r="K35" s="2"/>
      <c r="L35" s="2"/>
      <c r="M35" s="319"/>
      <c r="N35" s="319"/>
    </row>
    <row r="36" spans="1:14" s="218" customFormat="1" ht="30" customHeight="1">
      <c r="A36" s="2"/>
      <c r="B36" s="51"/>
      <c r="C36" s="2"/>
      <c r="D36" s="2"/>
      <c r="E36" s="2"/>
      <c r="F36" s="2"/>
      <c r="G36" s="2"/>
      <c r="H36" s="2"/>
      <c r="I36" s="2"/>
      <c r="J36" s="2"/>
      <c r="K36" s="2"/>
      <c r="L36" s="2"/>
      <c r="M36" s="319"/>
      <c r="N36" s="319"/>
    </row>
    <row r="37" spans="1:14" s="218" customFormat="1">
      <c r="A37" s="2"/>
      <c r="B37" s="51"/>
      <c r="C37" s="2"/>
      <c r="D37" s="2"/>
      <c r="E37" s="2"/>
      <c r="F37" s="2"/>
      <c r="G37" s="2"/>
      <c r="H37" s="2"/>
      <c r="I37" s="2"/>
      <c r="J37" s="2"/>
      <c r="K37" s="2"/>
      <c r="L37" s="2"/>
      <c r="M37" s="319"/>
      <c r="N37" s="319"/>
    </row>
    <row r="38" spans="1:14" s="218" customFormat="1">
      <c r="A38" s="2"/>
      <c r="B38" s="51"/>
      <c r="C38" s="2"/>
      <c r="D38" s="2"/>
      <c r="E38" s="2"/>
      <c r="F38" s="2"/>
      <c r="G38" s="2"/>
      <c r="H38" s="2"/>
      <c r="I38" s="2"/>
      <c r="J38" s="2"/>
      <c r="K38" s="2"/>
      <c r="L38" s="2"/>
      <c r="M38" s="319"/>
      <c r="N38" s="319"/>
    </row>
    <row r="39" spans="1:14" s="218" customFormat="1">
      <c r="A39" s="2"/>
      <c r="B39" s="51"/>
      <c r="C39" s="2"/>
      <c r="D39" s="2"/>
      <c r="E39" s="2"/>
      <c r="F39" s="2"/>
      <c r="G39" s="2"/>
      <c r="H39" s="2"/>
      <c r="I39" s="2"/>
      <c r="J39" s="2"/>
      <c r="K39" s="2"/>
      <c r="L39" s="2"/>
      <c r="M39" s="319"/>
      <c r="N39" s="319"/>
    </row>
    <row r="40" spans="1:14" s="218" customFormat="1">
      <c r="A40" s="2"/>
      <c r="B40" s="51"/>
      <c r="C40" s="2"/>
      <c r="D40" s="2"/>
      <c r="E40" s="2"/>
      <c r="F40" s="2"/>
      <c r="G40" s="2"/>
      <c r="H40" s="2"/>
      <c r="I40" s="2"/>
      <c r="J40" s="2"/>
      <c r="K40" s="2"/>
      <c r="L40" s="2"/>
      <c r="M40" s="319"/>
      <c r="N40" s="319"/>
    </row>
    <row r="41" spans="1:14" s="218" customFormat="1">
      <c r="A41" s="2"/>
      <c r="B41" s="51"/>
      <c r="C41" s="2"/>
      <c r="D41" s="2"/>
      <c r="E41" s="2"/>
      <c r="F41" s="2"/>
      <c r="G41" s="2"/>
      <c r="H41" s="2"/>
      <c r="I41" s="2"/>
      <c r="J41" s="2"/>
      <c r="K41" s="2"/>
      <c r="L41" s="2"/>
      <c r="M41" s="319"/>
      <c r="N41" s="319"/>
    </row>
    <row r="42" spans="1:14" s="218" customFormat="1">
      <c r="A42" s="2"/>
      <c r="B42" s="51"/>
      <c r="C42" s="2"/>
      <c r="D42" s="2"/>
      <c r="E42" s="2"/>
      <c r="F42" s="2"/>
      <c r="G42" s="2"/>
      <c r="H42" s="2"/>
      <c r="I42" s="2"/>
      <c r="J42" s="2"/>
      <c r="K42" s="2"/>
      <c r="L42" s="2"/>
      <c r="M42" s="319"/>
      <c r="N42" s="319"/>
    </row>
    <row r="43" spans="1:14" s="218" customFormat="1">
      <c r="A43" s="2"/>
      <c r="B43" s="51"/>
      <c r="C43" s="2"/>
      <c r="D43" s="2"/>
      <c r="E43" s="2"/>
      <c r="F43" s="2"/>
      <c r="G43" s="2"/>
      <c r="H43" s="2"/>
      <c r="I43" s="2"/>
      <c r="J43" s="2"/>
      <c r="K43" s="2"/>
      <c r="L43" s="2"/>
      <c r="M43" s="319"/>
      <c r="N43" s="319"/>
    </row>
    <row r="44" spans="1:14" s="218" customFormat="1">
      <c r="A44" s="319"/>
      <c r="B44" s="564"/>
      <c r="C44" s="319"/>
      <c r="D44" s="319"/>
      <c r="E44" s="319"/>
      <c r="F44" s="319"/>
      <c r="G44" s="319"/>
      <c r="H44" s="319"/>
      <c r="I44" s="319"/>
      <c r="J44" s="319"/>
      <c r="K44" s="319"/>
      <c r="L44" s="319"/>
      <c r="M44" s="319"/>
      <c r="N44" s="319"/>
    </row>
    <row r="45" spans="1:14" s="218" customFormat="1">
      <c r="A45" s="319"/>
      <c r="B45" s="564"/>
      <c r="C45" s="319"/>
      <c r="D45" s="319"/>
      <c r="E45" s="319"/>
      <c r="F45" s="319"/>
      <c r="G45" s="319"/>
      <c r="H45" s="319"/>
      <c r="I45" s="319"/>
      <c r="J45" s="319"/>
      <c r="K45" s="319"/>
      <c r="L45" s="319"/>
      <c r="M45" s="319"/>
      <c r="N45" s="319"/>
    </row>
    <row r="46" spans="1:14" s="218" customFormat="1">
      <c r="A46" s="565"/>
      <c r="B46" s="564"/>
      <c r="C46" s="319"/>
      <c r="D46" s="319"/>
      <c r="E46" s="319"/>
      <c r="F46" s="319"/>
      <c r="G46" s="319"/>
      <c r="H46" s="319"/>
      <c r="I46" s="319"/>
      <c r="J46" s="319"/>
      <c r="K46" s="319"/>
      <c r="L46" s="319"/>
      <c r="M46" s="319"/>
      <c r="N46" s="319"/>
    </row>
    <row r="47" spans="1:14" s="218" customFormat="1">
      <c r="A47" s="319"/>
      <c r="B47" s="564"/>
      <c r="C47" s="319"/>
      <c r="D47" s="319"/>
      <c r="E47" s="319"/>
      <c r="F47" s="319"/>
      <c r="G47" s="319"/>
      <c r="H47" s="319"/>
      <c r="I47" s="319"/>
      <c r="J47" s="319"/>
      <c r="K47" s="319"/>
      <c r="L47" s="319"/>
      <c r="M47" s="319"/>
      <c r="N47" s="319"/>
    </row>
    <row r="48" spans="1:14" s="218" customFormat="1">
      <c r="A48" s="565"/>
      <c r="B48" s="564"/>
      <c r="C48" s="319"/>
      <c r="D48" s="319"/>
      <c r="E48" s="319"/>
      <c r="F48" s="319"/>
      <c r="G48" s="319"/>
      <c r="H48" s="319"/>
      <c r="I48" s="319"/>
      <c r="J48" s="319"/>
      <c r="K48" s="319"/>
      <c r="L48" s="319"/>
      <c r="M48" s="319"/>
      <c r="N48" s="319"/>
    </row>
    <row r="49" spans="1:14" s="218" customFormat="1">
      <c r="A49" s="319"/>
      <c r="B49" s="564"/>
      <c r="C49" s="319"/>
      <c r="D49" s="319"/>
      <c r="E49" s="319"/>
      <c r="F49" s="319"/>
      <c r="G49" s="319"/>
      <c r="H49" s="319"/>
      <c r="I49" s="319"/>
      <c r="J49" s="319"/>
      <c r="K49" s="319"/>
      <c r="L49" s="319"/>
      <c r="M49" s="319"/>
      <c r="N49" s="319"/>
    </row>
    <row r="50" spans="1:14" s="218" customFormat="1">
      <c r="A50" s="565"/>
      <c r="B50" s="564"/>
      <c r="C50" s="319"/>
      <c r="D50" s="319"/>
      <c r="E50" s="319"/>
      <c r="F50" s="319"/>
      <c r="G50" s="319"/>
      <c r="H50" s="319"/>
      <c r="I50" s="319"/>
      <c r="J50" s="319"/>
      <c r="K50" s="319"/>
      <c r="L50" s="319"/>
      <c r="M50" s="319"/>
      <c r="N50" s="319"/>
    </row>
    <row r="51" spans="1:14" s="218" customFormat="1">
      <c r="A51" s="319"/>
      <c r="B51" s="564"/>
      <c r="C51" s="319"/>
      <c r="D51" s="319"/>
      <c r="E51" s="319"/>
      <c r="F51" s="319"/>
      <c r="G51" s="319"/>
      <c r="H51" s="319"/>
      <c r="I51" s="319"/>
      <c r="J51" s="319"/>
      <c r="K51" s="319"/>
      <c r="L51" s="319"/>
      <c r="M51" s="319"/>
      <c r="N51" s="319"/>
    </row>
    <row r="52" spans="1:14" s="218" customFormat="1">
      <c r="A52" s="565"/>
      <c r="B52" s="564"/>
      <c r="C52" s="319"/>
      <c r="D52" s="319"/>
      <c r="E52" s="319"/>
      <c r="F52" s="319"/>
      <c r="G52" s="319"/>
      <c r="H52" s="319"/>
      <c r="I52" s="319"/>
      <c r="J52" s="319"/>
      <c r="K52" s="319"/>
      <c r="L52" s="319"/>
      <c r="M52" s="319"/>
      <c r="N52" s="319"/>
    </row>
    <row r="53" spans="1:14" s="218" customFormat="1">
      <c r="A53" s="319"/>
      <c r="B53" s="564"/>
      <c r="C53" s="319"/>
      <c r="D53" s="319"/>
      <c r="E53" s="319"/>
      <c r="F53" s="319"/>
      <c r="G53" s="319"/>
      <c r="H53" s="319"/>
      <c r="I53" s="319"/>
      <c r="J53" s="319"/>
      <c r="K53" s="319"/>
      <c r="L53" s="319"/>
      <c r="M53" s="319"/>
      <c r="N53" s="319"/>
    </row>
    <row r="54" spans="1:14" s="218" customFormat="1">
      <c r="A54" s="319"/>
      <c r="B54" s="564"/>
      <c r="C54" s="319"/>
      <c r="D54" s="319"/>
      <c r="E54" s="319"/>
      <c r="F54" s="319"/>
      <c r="G54" s="319"/>
      <c r="H54" s="319"/>
      <c r="I54" s="319"/>
      <c r="J54" s="319"/>
      <c r="K54" s="319"/>
      <c r="L54" s="319"/>
      <c r="M54" s="319"/>
      <c r="N54" s="319"/>
    </row>
    <row r="55" spans="1:14" s="218" customFormat="1">
      <c r="A55" s="319"/>
      <c r="B55" s="564"/>
      <c r="C55" s="319"/>
      <c r="D55" s="319"/>
      <c r="E55" s="319"/>
      <c r="F55" s="319"/>
      <c r="G55" s="319"/>
      <c r="H55" s="319"/>
      <c r="I55" s="319"/>
      <c r="J55" s="319"/>
      <c r="K55" s="319"/>
      <c r="L55" s="319"/>
      <c r="M55" s="319"/>
      <c r="N55" s="319"/>
    </row>
    <row r="56" spans="1:14" s="218" customFormat="1">
      <c r="A56" s="319"/>
      <c r="B56" s="564"/>
      <c r="C56" s="319"/>
      <c r="D56" s="319"/>
      <c r="E56" s="319"/>
      <c r="F56" s="319"/>
      <c r="G56" s="319"/>
      <c r="H56" s="319"/>
      <c r="I56" s="319"/>
      <c r="J56" s="319"/>
      <c r="K56" s="319"/>
      <c r="L56" s="319"/>
      <c r="M56" s="319"/>
      <c r="N56" s="319"/>
    </row>
    <row r="57" spans="1:14" s="218" customFormat="1">
      <c r="A57" s="319"/>
      <c r="B57" s="564"/>
      <c r="C57" s="319"/>
      <c r="D57" s="319"/>
      <c r="E57" s="319"/>
      <c r="F57" s="319"/>
      <c r="G57" s="319"/>
      <c r="H57" s="319"/>
      <c r="I57" s="319"/>
      <c r="J57" s="319"/>
      <c r="K57" s="319"/>
      <c r="L57" s="319"/>
      <c r="M57" s="319"/>
      <c r="N57" s="319"/>
    </row>
    <row r="58" spans="1:14" s="218" customFormat="1">
      <c r="A58" s="319"/>
      <c r="B58" s="564"/>
      <c r="C58" s="319"/>
      <c r="D58" s="319"/>
      <c r="E58" s="319"/>
      <c r="F58" s="319"/>
      <c r="G58" s="319"/>
      <c r="H58" s="319"/>
      <c r="I58" s="319"/>
      <c r="J58" s="319"/>
      <c r="K58" s="319"/>
      <c r="L58" s="319"/>
      <c r="M58" s="319"/>
      <c r="N58" s="319"/>
    </row>
    <row r="59" spans="1:14" s="218" customFormat="1">
      <c r="A59" s="319"/>
      <c r="B59" s="564"/>
      <c r="C59" s="319"/>
      <c r="D59" s="319"/>
      <c r="E59" s="319"/>
      <c r="F59" s="319"/>
      <c r="G59" s="319"/>
      <c r="H59" s="319"/>
      <c r="I59" s="319"/>
      <c r="J59" s="319"/>
      <c r="K59" s="319"/>
      <c r="L59" s="319"/>
      <c r="M59" s="319"/>
      <c r="N59" s="319"/>
    </row>
    <row r="60" spans="1:14" s="218" customFormat="1">
      <c r="A60" s="319"/>
      <c r="B60" s="564"/>
      <c r="C60" s="319"/>
      <c r="D60" s="319"/>
      <c r="E60" s="319"/>
      <c r="F60" s="319"/>
      <c r="G60" s="319"/>
      <c r="H60" s="319"/>
      <c r="I60" s="319"/>
      <c r="J60" s="319"/>
      <c r="K60" s="319"/>
      <c r="L60" s="319"/>
      <c r="M60" s="319"/>
      <c r="N60" s="319"/>
    </row>
    <row r="61" spans="1:14" s="218" customFormat="1">
      <c r="A61" s="319"/>
      <c r="B61" s="564"/>
      <c r="C61" s="319"/>
      <c r="D61" s="319"/>
      <c r="E61" s="319"/>
      <c r="F61" s="319"/>
      <c r="G61" s="319"/>
      <c r="H61" s="319"/>
      <c r="I61" s="319"/>
      <c r="J61" s="319"/>
      <c r="K61" s="319"/>
      <c r="L61" s="319"/>
      <c r="M61" s="319"/>
      <c r="N61" s="319"/>
    </row>
    <row r="62" spans="1:14" s="218" customFormat="1">
      <c r="A62" s="319"/>
      <c r="B62" s="564"/>
      <c r="C62" s="319"/>
      <c r="D62" s="319"/>
      <c r="E62" s="319"/>
      <c r="F62" s="319"/>
      <c r="G62" s="319"/>
      <c r="H62" s="319"/>
      <c r="I62" s="319"/>
      <c r="J62" s="319"/>
      <c r="K62" s="319"/>
      <c r="L62" s="319"/>
      <c r="M62" s="319"/>
      <c r="N62" s="319"/>
    </row>
    <row r="63" spans="1:14" s="218" customFormat="1">
      <c r="A63" s="319"/>
      <c r="B63" s="564"/>
      <c r="C63" s="319"/>
      <c r="D63" s="319"/>
      <c r="E63" s="319"/>
      <c r="F63" s="319"/>
      <c r="G63" s="319"/>
      <c r="H63" s="319"/>
      <c r="I63" s="319"/>
      <c r="J63" s="319"/>
      <c r="K63" s="319"/>
      <c r="L63" s="319"/>
      <c r="M63" s="319"/>
      <c r="N63" s="319"/>
    </row>
    <row r="64" spans="1:14" s="218" customFormat="1">
      <c r="A64" s="319"/>
      <c r="B64" s="564"/>
      <c r="C64" s="319"/>
      <c r="D64" s="319"/>
      <c r="E64" s="319"/>
      <c r="F64" s="319"/>
      <c r="G64" s="319"/>
      <c r="H64" s="319"/>
      <c r="I64" s="319"/>
      <c r="J64" s="319"/>
      <c r="K64" s="319"/>
      <c r="L64" s="319"/>
      <c r="M64" s="319"/>
      <c r="N64" s="319"/>
    </row>
    <row r="65" spans="1:14" s="218" customFormat="1">
      <c r="A65" s="319"/>
      <c r="B65" s="564"/>
      <c r="C65" s="319"/>
      <c r="D65" s="319"/>
      <c r="E65" s="319"/>
      <c r="F65" s="319"/>
      <c r="G65" s="319"/>
      <c r="H65" s="319"/>
      <c r="I65" s="319"/>
      <c r="J65" s="319"/>
      <c r="K65" s="319"/>
      <c r="L65" s="319"/>
      <c r="M65" s="319"/>
      <c r="N65" s="319"/>
    </row>
    <row r="66" spans="1:14" s="218" customFormat="1">
      <c r="A66" s="319"/>
      <c r="B66" s="564"/>
      <c r="C66" s="319"/>
      <c r="D66" s="319"/>
      <c r="E66" s="319"/>
      <c r="F66" s="319"/>
      <c r="G66" s="319"/>
      <c r="H66" s="319"/>
      <c r="I66" s="319"/>
      <c r="J66" s="319"/>
      <c r="K66" s="319"/>
      <c r="L66" s="319"/>
      <c r="M66" s="319"/>
      <c r="N66" s="319"/>
    </row>
    <row r="67" spans="1:14" s="218" customFormat="1">
      <c r="A67" s="319"/>
      <c r="B67" s="564"/>
      <c r="C67" s="319"/>
      <c r="D67" s="319"/>
      <c r="E67" s="319"/>
      <c r="F67" s="319"/>
      <c r="G67" s="319"/>
      <c r="H67" s="319"/>
      <c r="I67" s="319"/>
      <c r="J67" s="319"/>
      <c r="K67" s="319"/>
      <c r="L67" s="319"/>
      <c r="M67" s="319"/>
      <c r="N67" s="319"/>
    </row>
    <row r="68" spans="1:14" s="218" customFormat="1">
      <c r="A68" s="319"/>
      <c r="B68" s="564"/>
      <c r="C68" s="319"/>
      <c r="D68" s="319"/>
      <c r="E68" s="319"/>
      <c r="F68" s="319"/>
      <c r="G68" s="319"/>
      <c r="H68" s="319"/>
      <c r="I68" s="319"/>
      <c r="J68" s="319"/>
      <c r="K68" s="319"/>
      <c r="L68" s="319"/>
      <c r="M68" s="319"/>
      <c r="N68" s="319"/>
    </row>
    <row r="69" spans="1:14" s="218" customFormat="1">
      <c r="A69" s="319"/>
      <c r="B69" s="564"/>
      <c r="C69" s="319"/>
      <c r="D69" s="319"/>
      <c r="E69" s="319"/>
      <c r="F69" s="319"/>
      <c r="G69" s="319"/>
      <c r="H69" s="319"/>
      <c r="I69" s="319"/>
      <c r="J69" s="319"/>
      <c r="K69" s="319"/>
      <c r="L69" s="319"/>
      <c r="M69" s="319"/>
      <c r="N69" s="319"/>
    </row>
    <row r="70" spans="1:14" s="218" customFormat="1">
      <c r="A70" s="319"/>
      <c r="B70" s="564"/>
      <c r="C70" s="319"/>
      <c r="D70" s="319"/>
      <c r="E70" s="319"/>
      <c r="F70" s="319"/>
      <c r="G70" s="319"/>
      <c r="H70" s="319"/>
      <c r="I70" s="319"/>
      <c r="J70" s="319"/>
      <c r="K70" s="319"/>
      <c r="L70" s="319"/>
      <c r="M70" s="319"/>
      <c r="N70" s="319"/>
    </row>
    <row r="71" spans="1:14" s="218" customFormat="1">
      <c r="A71" s="319"/>
      <c r="B71" s="564"/>
      <c r="C71" s="319"/>
      <c r="D71" s="319"/>
      <c r="E71" s="319"/>
      <c r="F71" s="319"/>
      <c r="G71" s="319"/>
      <c r="H71" s="319"/>
      <c r="I71" s="319"/>
      <c r="J71" s="319"/>
      <c r="K71" s="319"/>
      <c r="L71" s="319"/>
      <c r="M71" s="319"/>
      <c r="N71" s="319"/>
    </row>
    <row r="72" spans="1:14" s="218" customFormat="1">
      <c r="A72" s="319"/>
      <c r="B72" s="564"/>
      <c r="C72" s="319"/>
      <c r="D72" s="319"/>
      <c r="E72" s="319"/>
      <c r="F72" s="319"/>
      <c r="G72" s="319"/>
      <c r="H72" s="319"/>
      <c r="I72" s="319"/>
      <c r="J72" s="319"/>
      <c r="K72" s="319"/>
      <c r="L72" s="319"/>
      <c r="M72" s="319"/>
      <c r="N72" s="319"/>
    </row>
    <row r="73" spans="1:14" s="218" customFormat="1">
      <c r="A73" s="319"/>
      <c r="B73" s="564"/>
      <c r="C73" s="319"/>
      <c r="D73" s="319"/>
      <c r="E73" s="319"/>
      <c r="F73" s="319"/>
      <c r="G73" s="319"/>
      <c r="H73" s="319"/>
      <c r="I73" s="319"/>
      <c r="J73" s="319"/>
      <c r="K73" s="319"/>
      <c r="L73" s="319"/>
      <c r="M73" s="319"/>
      <c r="N73" s="319"/>
    </row>
    <row r="74" spans="1:14" s="218" customFormat="1">
      <c r="A74" s="319"/>
      <c r="B74" s="564"/>
      <c r="C74" s="319"/>
      <c r="D74" s="319"/>
      <c r="E74" s="319"/>
      <c r="F74" s="319"/>
      <c r="G74" s="319"/>
      <c r="H74" s="319"/>
      <c r="I74" s="319"/>
      <c r="J74" s="319"/>
      <c r="K74" s="319"/>
      <c r="L74" s="319"/>
      <c r="M74" s="319"/>
      <c r="N74" s="319"/>
    </row>
    <row r="75" spans="1:14" s="218" customFormat="1">
      <c r="A75" s="319"/>
      <c r="B75" s="564"/>
      <c r="C75" s="319"/>
      <c r="D75" s="319"/>
      <c r="E75" s="319"/>
      <c r="F75" s="319"/>
      <c r="G75" s="319"/>
      <c r="H75" s="319"/>
      <c r="I75" s="319"/>
      <c r="J75" s="319"/>
      <c r="K75" s="319"/>
      <c r="L75" s="319"/>
      <c r="M75" s="319"/>
      <c r="N75" s="319"/>
    </row>
    <row r="76" spans="1:14" s="218" customFormat="1">
      <c r="A76" s="319"/>
      <c r="B76" s="564"/>
      <c r="C76" s="319"/>
      <c r="D76" s="319"/>
      <c r="E76" s="319"/>
      <c r="F76" s="319"/>
      <c r="G76" s="319"/>
      <c r="H76" s="319"/>
      <c r="I76" s="319"/>
      <c r="J76" s="319"/>
      <c r="K76" s="319"/>
      <c r="L76" s="319"/>
      <c r="M76" s="319"/>
      <c r="N76" s="319"/>
    </row>
    <row r="77" spans="1:14" s="218" customFormat="1">
      <c r="A77" s="319"/>
      <c r="B77" s="564"/>
      <c r="C77" s="319"/>
      <c r="D77" s="319"/>
      <c r="E77" s="319"/>
      <c r="F77" s="319"/>
      <c r="G77" s="319"/>
      <c r="H77" s="319"/>
      <c r="I77" s="319"/>
      <c r="J77" s="319"/>
      <c r="K77" s="319"/>
      <c r="L77" s="319"/>
      <c r="M77" s="319"/>
      <c r="N77" s="319"/>
    </row>
    <row r="78" spans="1:14" s="218" customFormat="1">
      <c r="A78" s="319"/>
      <c r="B78" s="564"/>
      <c r="C78" s="319"/>
      <c r="D78" s="319"/>
      <c r="E78" s="319"/>
      <c r="F78" s="319"/>
      <c r="G78" s="319"/>
      <c r="H78" s="319"/>
      <c r="I78" s="319"/>
      <c r="J78" s="319"/>
      <c r="K78" s="319"/>
      <c r="L78" s="319"/>
      <c r="M78" s="319"/>
      <c r="N78" s="319"/>
    </row>
    <row r="79" spans="1:14" s="218" customFormat="1">
      <c r="A79" s="319"/>
      <c r="B79" s="564"/>
      <c r="C79" s="319"/>
      <c r="D79" s="319"/>
      <c r="E79" s="319"/>
      <c r="F79" s="319"/>
      <c r="G79" s="319"/>
      <c r="H79" s="319"/>
      <c r="I79" s="319"/>
      <c r="J79" s="319"/>
      <c r="K79" s="319"/>
      <c r="L79" s="319"/>
      <c r="M79" s="319"/>
      <c r="N79" s="319"/>
    </row>
    <row r="80" spans="1:14" s="218" customFormat="1">
      <c r="A80" s="319"/>
      <c r="B80" s="564"/>
      <c r="C80" s="319"/>
      <c r="D80" s="319"/>
      <c r="E80" s="319"/>
      <c r="F80" s="319"/>
      <c r="G80" s="319"/>
      <c r="H80" s="319"/>
      <c r="I80" s="319"/>
      <c r="J80" s="319"/>
      <c r="K80" s="319"/>
      <c r="L80" s="319"/>
      <c r="M80" s="319"/>
      <c r="N80" s="319"/>
    </row>
    <row r="81" spans="1:14" s="218" customFormat="1">
      <c r="A81" s="319"/>
      <c r="B81" s="564"/>
      <c r="C81" s="319"/>
      <c r="D81" s="319"/>
      <c r="E81" s="319"/>
      <c r="F81" s="319"/>
      <c r="G81" s="319"/>
      <c r="H81" s="319"/>
      <c r="I81" s="319"/>
      <c r="J81" s="319"/>
      <c r="K81" s="319"/>
      <c r="L81" s="319"/>
      <c r="M81" s="319"/>
      <c r="N81" s="319"/>
    </row>
    <row r="82" spans="1:14" s="218" customFormat="1">
      <c r="A82" s="319"/>
      <c r="B82" s="564"/>
      <c r="C82" s="319"/>
      <c r="D82" s="319"/>
      <c r="E82" s="319"/>
      <c r="F82" s="319"/>
      <c r="G82" s="319"/>
      <c r="H82" s="319"/>
      <c r="I82" s="319"/>
      <c r="J82" s="319"/>
      <c r="K82" s="319"/>
      <c r="L82" s="319"/>
      <c r="M82" s="319"/>
      <c r="N82" s="319"/>
    </row>
    <row r="83" spans="1:14" s="218" customFormat="1">
      <c r="A83" s="319"/>
      <c r="B83" s="564"/>
      <c r="C83" s="319"/>
      <c r="D83" s="319"/>
      <c r="E83" s="319"/>
      <c r="F83" s="319"/>
      <c r="G83" s="319"/>
      <c r="H83" s="319"/>
      <c r="I83" s="319"/>
      <c r="J83" s="319"/>
      <c r="K83" s="319"/>
      <c r="L83" s="319"/>
      <c r="M83" s="319"/>
      <c r="N83" s="319"/>
    </row>
    <row r="84" spans="1:14" s="218" customFormat="1">
      <c r="A84" s="319"/>
      <c r="B84" s="564"/>
      <c r="C84" s="319"/>
      <c r="D84" s="319"/>
      <c r="E84" s="319"/>
      <c r="F84" s="319"/>
      <c r="G84" s="319"/>
      <c r="H84" s="319"/>
      <c r="I84" s="319"/>
      <c r="J84" s="319"/>
      <c r="K84" s="319"/>
      <c r="L84" s="319"/>
      <c r="M84" s="319"/>
      <c r="N84" s="319"/>
    </row>
    <row r="85" spans="1:14" s="218" customFormat="1">
      <c r="A85" s="319"/>
      <c r="B85" s="564"/>
      <c r="C85" s="319"/>
      <c r="D85" s="319"/>
      <c r="E85" s="319"/>
      <c r="F85" s="319"/>
      <c r="G85" s="319"/>
      <c r="H85" s="319"/>
      <c r="I85" s="319"/>
      <c r="J85" s="319"/>
      <c r="K85" s="319"/>
      <c r="L85" s="319"/>
      <c r="M85" s="319"/>
      <c r="N85" s="319"/>
    </row>
    <row r="86" spans="1:14" s="218" customFormat="1">
      <c r="A86" s="319"/>
      <c r="B86" s="564"/>
      <c r="C86" s="319"/>
      <c r="D86" s="319"/>
      <c r="E86" s="319"/>
      <c r="F86" s="319"/>
      <c r="G86" s="319"/>
      <c r="H86" s="319"/>
      <c r="I86" s="319"/>
      <c r="J86" s="319"/>
      <c r="K86" s="319"/>
      <c r="L86" s="319"/>
      <c r="M86" s="319"/>
      <c r="N86" s="319"/>
    </row>
    <row r="87" spans="1:14" s="218" customFormat="1">
      <c r="A87" s="319"/>
      <c r="B87" s="564"/>
      <c r="C87" s="319"/>
      <c r="D87" s="319"/>
      <c r="E87" s="319"/>
      <c r="F87" s="319"/>
      <c r="G87" s="319"/>
      <c r="H87" s="319"/>
      <c r="I87" s="319"/>
      <c r="J87" s="319"/>
      <c r="K87" s="319"/>
      <c r="L87" s="319"/>
      <c r="M87" s="319"/>
      <c r="N87" s="319"/>
    </row>
    <row r="88" spans="1:14" s="218" customFormat="1">
      <c r="A88" s="319"/>
      <c r="B88" s="564"/>
      <c r="C88" s="319"/>
      <c r="D88" s="319"/>
      <c r="E88" s="319"/>
      <c r="F88" s="319"/>
      <c r="G88" s="319"/>
      <c r="H88" s="319"/>
      <c r="I88" s="319"/>
      <c r="J88" s="319"/>
      <c r="K88" s="319"/>
      <c r="L88" s="319"/>
      <c r="M88" s="319"/>
      <c r="N88" s="319"/>
    </row>
    <row r="89" spans="1:14" s="218" customFormat="1">
      <c r="A89" s="319"/>
      <c r="B89" s="564"/>
      <c r="C89" s="319"/>
      <c r="D89" s="319"/>
      <c r="E89" s="319"/>
      <c r="F89" s="319"/>
      <c r="G89" s="319"/>
      <c r="H89" s="319"/>
      <c r="I89" s="319"/>
      <c r="J89" s="319"/>
      <c r="K89" s="319"/>
      <c r="L89" s="319"/>
      <c r="M89" s="319"/>
      <c r="N89" s="319"/>
    </row>
    <row r="90" spans="1:14" s="218" customFormat="1">
      <c r="A90" s="319"/>
      <c r="B90" s="564"/>
      <c r="C90" s="319"/>
      <c r="D90" s="319"/>
      <c r="E90" s="319"/>
      <c r="F90" s="319"/>
      <c r="G90" s="319"/>
      <c r="H90" s="319"/>
      <c r="I90" s="319"/>
      <c r="J90" s="319"/>
      <c r="K90" s="319"/>
      <c r="L90" s="319"/>
      <c r="M90" s="319"/>
      <c r="N90" s="319"/>
    </row>
    <row r="91" spans="1:14" s="218" customFormat="1">
      <c r="A91" s="319"/>
      <c r="B91" s="564"/>
      <c r="C91" s="319"/>
      <c r="D91" s="319"/>
      <c r="E91" s="319"/>
      <c r="F91" s="319"/>
      <c r="G91" s="319"/>
      <c r="H91" s="319"/>
      <c r="I91" s="319"/>
      <c r="J91" s="319"/>
      <c r="K91" s="319"/>
      <c r="L91" s="319"/>
      <c r="M91" s="319"/>
      <c r="N91" s="319"/>
    </row>
    <row r="92" spans="1:14" s="218" customFormat="1">
      <c r="A92" s="319"/>
      <c r="B92" s="564"/>
      <c r="C92" s="319"/>
      <c r="D92" s="319"/>
      <c r="E92" s="319"/>
      <c r="F92" s="319"/>
      <c r="G92" s="319"/>
      <c r="H92" s="319"/>
      <c r="I92" s="319"/>
      <c r="J92" s="319"/>
      <c r="K92" s="319"/>
      <c r="L92" s="319"/>
      <c r="M92" s="319"/>
      <c r="N92" s="319"/>
    </row>
    <row r="93" spans="1:14" s="218" customFormat="1">
      <c r="A93" s="319"/>
      <c r="B93" s="564"/>
      <c r="C93" s="319"/>
      <c r="D93" s="319"/>
      <c r="E93" s="319"/>
      <c r="F93" s="319"/>
      <c r="G93" s="319"/>
      <c r="H93" s="319"/>
      <c r="I93" s="319"/>
      <c r="J93" s="319"/>
      <c r="K93" s="319"/>
      <c r="L93" s="319"/>
      <c r="M93" s="319"/>
      <c r="N93" s="319"/>
    </row>
    <row r="94" spans="1:14" s="218" customFormat="1">
      <c r="A94" s="319"/>
      <c r="B94" s="564"/>
      <c r="C94" s="319"/>
      <c r="D94" s="319"/>
      <c r="E94" s="319"/>
      <c r="F94" s="319"/>
      <c r="G94" s="319"/>
      <c r="H94" s="319"/>
      <c r="I94" s="319"/>
      <c r="J94" s="319"/>
      <c r="K94" s="319"/>
      <c r="L94" s="319"/>
      <c r="M94" s="319"/>
      <c r="N94" s="319"/>
    </row>
    <row r="95" spans="1:14" s="218" customFormat="1">
      <c r="A95" s="319"/>
      <c r="B95" s="564"/>
      <c r="C95" s="319"/>
      <c r="D95" s="319"/>
      <c r="E95" s="319"/>
      <c r="F95" s="319"/>
      <c r="G95" s="319"/>
      <c r="H95" s="319"/>
      <c r="I95" s="319"/>
      <c r="J95" s="319"/>
      <c r="K95" s="319"/>
      <c r="L95" s="319"/>
      <c r="M95" s="319"/>
      <c r="N95" s="319"/>
    </row>
    <row r="96" spans="1:14" s="218" customFormat="1">
      <c r="A96" s="319"/>
      <c r="B96" s="564"/>
      <c r="C96" s="319"/>
      <c r="D96" s="319"/>
      <c r="E96" s="319"/>
      <c r="F96" s="319"/>
      <c r="G96" s="319"/>
      <c r="H96" s="319"/>
      <c r="I96" s="319"/>
      <c r="J96" s="319"/>
      <c r="K96" s="319"/>
      <c r="L96" s="319"/>
      <c r="M96" s="319"/>
      <c r="N96" s="319"/>
    </row>
    <row r="97" spans="1:14" s="218" customFormat="1">
      <c r="A97" s="319"/>
      <c r="B97" s="564"/>
      <c r="C97" s="319"/>
      <c r="D97" s="319"/>
      <c r="E97" s="319"/>
      <c r="F97" s="319"/>
      <c r="G97" s="319"/>
      <c r="H97" s="319"/>
      <c r="I97" s="319"/>
      <c r="J97" s="319"/>
      <c r="K97" s="319"/>
      <c r="L97" s="319"/>
      <c r="M97" s="319"/>
      <c r="N97" s="319"/>
    </row>
    <row r="98" spans="1:14" s="218" customFormat="1">
      <c r="A98" s="319"/>
      <c r="B98" s="564"/>
      <c r="C98" s="319"/>
      <c r="D98" s="319"/>
      <c r="E98" s="319"/>
      <c r="F98" s="319"/>
      <c r="G98" s="319"/>
      <c r="H98" s="319"/>
      <c r="I98" s="319"/>
      <c r="J98" s="319"/>
      <c r="K98" s="319"/>
      <c r="L98" s="319"/>
      <c r="M98" s="319"/>
      <c r="N98" s="319"/>
    </row>
    <row r="99" spans="1:14" s="218" customFormat="1">
      <c r="A99" s="319"/>
      <c r="B99" s="564"/>
      <c r="C99" s="319"/>
      <c r="D99" s="319"/>
      <c r="E99" s="319"/>
      <c r="F99" s="319"/>
      <c r="G99" s="319"/>
      <c r="H99" s="319"/>
      <c r="I99" s="319"/>
      <c r="J99" s="319"/>
      <c r="K99" s="319"/>
      <c r="L99" s="319"/>
      <c r="M99" s="319"/>
      <c r="N99" s="319"/>
    </row>
    <row r="100" spans="1:14" s="218" customFormat="1">
      <c r="A100" s="319"/>
      <c r="B100" s="564"/>
      <c r="C100" s="319"/>
      <c r="D100" s="319"/>
      <c r="E100" s="319"/>
      <c r="F100" s="319"/>
      <c r="G100" s="319"/>
      <c r="H100" s="319"/>
      <c r="I100" s="319"/>
      <c r="J100" s="319"/>
      <c r="K100" s="319"/>
      <c r="L100" s="319"/>
      <c r="M100" s="319"/>
      <c r="N100" s="319"/>
    </row>
    <row r="101" spans="1:14" s="218" customFormat="1">
      <c r="A101" s="319"/>
      <c r="B101" s="564"/>
      <c r="C101" s="319"/>
      <c r="D101" s="319"/>
      <c r="E101" s="319"/>
      <c r="F101" s="319"/>
      <c r="G101" s="319"/>
      <c r="H101" s="319"/>
      <c r="I101" s="319"/>
      <c r="J101" s="319"/>
      <c r="K101" s="319"/>
      <c r="L101" s="319"/>
      <c r="M101" s="319"/>
      <c r="N101" s="319"/>
    </row>
    <row r="102" spans="1:14" s="218" customFormat="1">
      <c r="A102" s="319"/>
      <c r="B102" s="564"/>
      <c r="C102" s="319"/>
      <c r="D102" s="319"/>
      <c r="E102" s="319"/>
      <c r="F102" s="319"/>
      <c r="G102" s="319"/>
      <c r="H102" s="319"/>
      <c r="I102" s="319"/>
      <c r="J102" s="319"/>
      <c r="K102" s="319"/>
      <c r="L102" s="319"/>
      <c r="M102" s="319"/>
      <c r="N102" s="319"/>
    </row>
    <row r="103" spans="1:14" s="218" customFormat="1">
      <c r="A103" s="319"/>
      <c r="B103" s="564"/>
      <c r="C103" s="319"/>
      <c r="D103" s="319"/>
      <c r="E103" s="319"/>
      <c r="F103" s="319"/>
      <c r="G103" s="319"/>
      <c r="H103" s="319"/>
      <c r="I103" s="319"/>
      <c r="J103" s="319"/>
      <c r="K103" s="319"/>
      <c r="L103" s="319"/>
      <c r="M103" s="319"/>
      <c r="N103" s="319"/>
    </row>
    <row r="104" spans="1:14" s="218" customFormat="1">
      <c r="A104" s="319"/>
      <c r="B104" s="564"/>
      <c r="C104" s="319"/>
      <c r="D104" s="319"/>
      <c r="E104" s="319"/>
      <c r="F104" s="319"/>
      <c r="G104" s="319"/>
      <c r="H104" s="319"/>
      <c r="I104" s="319"/>
      <c r="J104" s="319"/>
      <c r="K104" s="319"/>
      <c r="L104" s="319"/>
      <c r="M104" s="319"/>
      <c r="N104" s="319"/>
    </row>
    <row r="105" spans="1:14" s="218" customFormat="1">
      <c r="A105" s="319"/>
      <c r="B105" s="564"/>
      <c r="C105" s="319"/>
      <c r="D105" s="319"/>
      <c r="E105" s="319"/>
      <c r="F105" s="319"/>
      <c r="G105" s="319"/>
      <c r="H105" s="319"/>
      <c r="I105" s="319"/>
      <c r="J105" s="319"/>
      <c r="K105" s="319"/>
      <c r="L105" s="319"/>
      <c r="M105" s="319"/>
      <c r="N105" s="319"/>
    </row>
    <row r="106" spans="1:14" s="218" customFormat="1">
      <c r="A106" s="319"/>
      <c r="B106" s="564"/>
      <c r="C106" s="319"/>
      <c r="D106" s="319"/>
      <c r="E106" s="319"/>
      <c r="F106" s="319"/>
      <c r="G106" s="319"/>
      <c r="H106" s="319"/>
      <c r="I106" s="319"/>
      <c r="J106" s="319"/>
      <c r="K106" s="319"/>
      <c r="L106" s="319"/>
      <c r="M106" s="319"/>
      <c r="N106" s="319"/>
    </row>
    <row r="107" spans="1:14" s="218" customFormat="1">
      <c r="A107" s="319"/>
      <c r="B107" s="564"/>
      <c r="C107" s="319"/>
      <c r="D107" s="319"/>
      <c r="E107" s="319"/>
      <c r="F107" s="319"/>
      <c r="G107" s="319"/>
      <c r="H107" s="319"/>
      <c r="I107" s="319"/>
      <c r="J107" s="319"/>
      <c r="K107" s="319"/>
      <c r="L107" s="319"/>
      <c r="M107" s="319"/>
      <c r="N107" s="319"/>
    </row>
    <row r="108" spans="1:14" s="218" customFormat="1">
      <c r="A108" s="319"/>
      <c r="B108" s="564"/>
      <c r="C108" s="319"/>
      <c r="D108" s="319"/>
      <c r="E108" s="319"/>
      <c r="F108" s="319"/>
      <c r="G108" s="319"/>
      <c r="H108" s="319"/>
      <c r="I108" s="319"/>
      <c r="J108" s="319"/>
      <c r="K108" s="319"/>
      <c r="L108" s="319"/>
      <c r="M108" s="319"/>
      <c r="N108" s="319"/>
    </row>
    <row r="109" spans="1:14" s="218" customFormat="1">
      <c r="A109" s="319"/>
      <c r="B109" s="564"/>
      <c r="C109" s="319"/>
      <c r="D109" s="319"/>
      <c r="E109" s="319"/>
      <c r="F109" s="319"/>
      <c r="G109" s="319"/>
      <c r="H109" s="319"/>
      <c r="I109" s="319"/>
      <c r="J109" s="319"/>
      <c r="K109" s="319"/>
      <c r="L109" s="319"/>
      <c r="M109" s="319"/>
      <c r="N109" s="319"/>
    </row>
    <row r="110" spans="1:14" s="218" customFormat="1">
      <c r="A110" s="319"/>
      <c r="B110" s="564"/>
      <c r="C110" s="319"/>
      <c r="D110" s="319"/>
      <c r="E110" s="319"/>
      <c r="F110" s="319"/>
      <c r="G110" s="319"/>
      <c r="H110" s="319"/>
      <c r="I110" s="319"/>
      <c r="J110" s="319"/>
      <c r="K110" s="319"/>
      <c r="L110" s="319"/>
      <c r="M110" s="319"/>
      <c r="N110" s="319"/>
    </row>
    <row r="111" spans="1:14" s="218" customFormat="1">
      <c r="A111" s="319"/>
      <c r="B111" s="564"/>
      <c r="C111" s="319"/>
      <c r="D111" s="319"/>
      <c r="E111" s="319"/>
      <c r="F111" s="319"/>
      <c r="G111" s="319"/>
      <c r="H111" s="319"/>
      <c r="I111" s="319"/>
      <c r="J111" s="319"/>
      <c r="K111" s="319"/>
      <c r="L111" s="319"/>
      <c r="M111" s="319"/>
      <c r="N111" s="319"/>
    </row>
    <row r="112" spans="1:14" s="218" customFormat="1">
      <c r="A112" s="319"/>
      <c r="B112" s="564"/>
      <c r="C112" s="319"/>
      <c r="D112" s="319"/>
      <c r="E112" s="319"/>
      <c r="F112" s="319"/>
      <c r="G112" s="319"/>
      <c r="H112" s="319"/>
      <c r="I112" s="319"/>
      <c r="J112" s="319"/>
      <c r="K112" s="319"/>
      <c r="L112" s="319"/>
      <c r="M112" s="319"/>
      <c r="N112" s="319"/>
    </row>
    <row r="113" spans="1:14" s="218" customFormat="1">
      <c r="A113" s="319"/>
      <c r="B113" s="564"/>
      <c r="C113" s="319"/>
      <c r="D113" s="319"/>
      <c r="E113" s="319"/>
      <c r="F113" s="319"/>
      <c r="G113" s="319"/>
      <c r="H113" s="319"/>
      <c r="I113" s="319"/>
      <c r="J113" s="319"/>
      <c r="K113" s="319"/>
      <c r="L113" s="319"/>
      <c r="M113" s="319"/>
      <c r="N113" s="319"/>
    </row>
    <row r="114" spans="1:14" s="218" customFormat="1">
      <c r="A114" s="319"/>
      <c r="B114" s="564"/>
      <c r="C114" s="319"/>
      <c r="D114" s="319"/>
      <c r="E114" s="319"/>
      <c r="F114" s="319"/>
      <c r="G114" s="319"/>
      <c r="H114" s="319"/>
      <c r="I114" s="319"/>
      <c r="J114" s="319"/>
      <c r="K114" s="319"/>
      <c r="L114" s="319"/>
      <c r="M114" s="319"/>
      <c r="N114" s="319"/>
    </row>
    <row r="115" spans="1:14" s="218" customFormat="1">
      <c r="A115" s="319"/>
      <c r="B115" s="564"/>
      <c r="C115" s="319"/>
      <c r="D115" s="319"/>
      <c r="E115" s="319"/>
      <c r="F115" s="319"/>
      <c r="G115" s="319"/>
      <c r="H115" s="319"/>
      <c r="I115" s="319"/>
      <c r="J115" s="319"/>
      <c r="K115" s="319"/>
      <c r="L115" s="319"/>
      <c r="M115" s="319"/>
      <c r="N115" s="319"/>
    </row>
    <row r="116" spans="1:14" s="218" customFormat="1">
      <c r="A116" s="319"/>
      <c r="B116" s="564"/>
      <c r="C116" s="319"/>
      <c r="D116" s="319"/>
      <c r="E116" s="319"/>
      <c r="F116" s="319"/>
      <c r="G116" s="319"/>
      <c r="H116" s="319"/>
      <c r="I116" s="319"/>
      <c r="J116" s="319"/>
      <c r="K116" s="319"/>
      <c r="L116" s="319"/>
      <c r="M116" s="319"/>
      <c r="N116" s="319"/>
    </row>
    <row r="117" spans="1:14" s="218" customFormat="1">
      <c r="A117" s="319"/>
      <c r="B117" s="564"/>
      <c r="C117" s="319"/>
      <c r="D117" s="319"/>
      <c r="E117" s="319"/>
      <c r="F117" s="319"/>
      <c r="G117" s="319"/>
      <c r="H117" s="319"/>
      <c r="I117" s="319"/>
      <c r="J117" s="319"/>
      <c r="K117" s="319"/>
      <c r="L117" s="319"/>
      <c r="M117" s="319"/>
      <c r="N117" s="319"/>
    </row>
    <row r="118" spans="1:14" s="218" customFormat="1">
      <c r="A118" s="319"/>
      <c r="B118" s="564"/>
      <c r="C118" s="319"/>
      <c r="D118" s="319"/>
      <c r="E118" s="319"/>
      <c r="F118" s="319"/>
      <c r="G118" s="319"/>
      <c r="H118" s="319"/>
      <c r="I118" s="319"/>
      <c r="J118" s="319"/>
      <c r="K118" s="319"/>
      <c r="L118" s="319"/>
      <c r="M118" s="319"/>
      <c r="N118" s="319"/>
    </row>
    <row r="119" spans="1:14" s="218" customFormat="1">
      <c r="A119" s="319"/>
      <c r="B119" s="564"/>
      <c r="C119" s="319"/>
      <c r="D119" s="319"/>
      <c r="E119" s="319"/>
      <c r="F119" s="319"/>
      <c r="G119" s="319"/>
      <c r="H119" s="319"/>
      <c r="I119" s="319"/>
      <c r="J119" s="319"/>
      <c r="K119" s="319"/>
      <c r="L119" s="319"/>
      <c r="M119" s="319"/>
      <c r="N119" s="319"/>
    </row>
    <row r="120" spans="1:14" s="218" customFormat="1">
      <c r="A120" s="319"/>
      <c r="B120" s="564"/>
      <c r="C120" s="319"/>
      <c r="D120" s="319"/>
      <c r="E120" s="319"/>
      <c r="F120" s="319"/>
      <c r="G120" s="319"/>
      <c r="H120" s="319"/>
      <c r="I120" s="319"/>
      <c r="J120" s="319"/>
      <c r="K120" s="319"/>
      <c r="L120" s="319"/>
      <c r="M120" s="319"/>
      <c r="N120" s="319"/>
    </row>
    <row r="121" spans="1:14" s="218" customFormat="1">
      <c r="A121" s="319"/>
      <c r="B121" s="564"/>
      <c r="C121" s="319"/>
      <c r="D121" s="319"/>
      <c r="E121" s="319"/>
      <c r="F121" s="319"/>
      <c r="G121" s="319"/>
      <c r="H121" s="319"/>
      <c r="I121" s="319"/>
      <c r="J121" s="319"/>
      <c r="K121" s="319"/>
      <c r="L121" s="319"/>
      <c r="M121" s="319"/>
      <c r="N121" s="319"/>
    </row>
    <row r="122" spans="1:14" s="218" customFormat="1">
      <c r="A122" s="319"/>
      <c r="B122" s="564"/>
      <c r="C122" s="319"/>
      <c r="D122" s="319"/>
      <c r="E122" s="319"/>
      <c r="F122" s="319"/>
      <c r="G122" s="319"/>
      <c r="H122" s="319"/>
      <c r="I122" s="319"/>
      <c r="J122" s="319"/>
      <c r="K122" s="319"/>
      <c r="L122" s="319"/>
      <c r="M122" s="319"/>
      <c r="N122" s="319"/>
    </row>
    <row r="123" spans="1:14" s="218" customFormat="1">
      <c r="A123" s="319"/>
      <c r="B123" s="564"/>
      <c r="C123" s="319"/>
      <c r="D123" s="319"/>
      <c r="E123" s="319"/>
      <c r="F123" s="319"/>
      <c r="G123" s="319"/>
      <c r="H123" s="319"/>
      <c r="I123" s="319"/>
      <c r="J123" s="319"/>
      <c r="K123" s="319"/>
      <c r="L123" s="319"/>
      <c r="M123" s="319"/>
      <c r="N123" s="319"/>
    </row>
    <row r="124" spans="1:14" s="218" customFormat="1">
      <c r="A124" s="319"/>
      <c r="B124" s="564"/>
      <c r="C124" s="319"/>
      <c r="D124" s="319"/>
      <c r="E124" s="319"/>
      <c r="F124" s="319"/>
      <c r="G124" s="319"/>
      <c r="H124" s="319"/>
      <c r="I124" s="319"/>
      <c r="J124" s="319"/>
      <c r="K124" s="319"/>
      <c r="L124" s="319"/>
      <c r="M124" s="319"/>
      <c r="N124" s="319"/>
    </row>
    <row r="125" spans="1:14" s="218" customFormat="1">
      <c r="A125" s="319"/>
      <c r="B125" s="564"/>
      <c r="C125" s="319"/>
      <c r="D125" s="319"/>
      <c r="E125" s="319"/>
      <c r="F125" s="319"/>
      <c r="G125" s="319"/>
      <c r="H125" s="319"/>
      <c r="I125" s="319"/>
      <c r="J125" s="319"/>
      <c r="K125" s="319"/>
      <c r="L125" s="319"/>
      <c r="M125" s="319"/>
      <c r="N125" s="319"/>
    </row>
    <row r="126" spans="1:14" s="218" customFormat="1">
      <c r="A126" s="319"/>
      <c r="B126" s="564"/>
      <c r="C126" s="319"/>
      <c r="D126" s="319"/>
      <c r="E126" s="319"/>
      <c r="F126" s="319"/>
      <c r="G126" s="319"/>
      <c r="H126" s="319"/>
      <c r="I126" s="319"/>
      <c r="J126" s="319"/>
      <c r="K126" s="319"/>
      <c r="L126" s="319"/>
      <c r="M126" s="319"/>
      <c r="N126" s="319"/>
    </row>
    <row r="127" spans="1:14" s="218" customFormat="1">
      <c r="A127" s="319"/>
      <c r="B127" s="564"/>
      <c r="C127" s="319"/>
      <c r="D127" s="319"/>
      <c r="E127" s="319"/>
      <c r="F127" s="319"/>
      <c r="G127" s="319"/>
      <c r="H127" s="319"/>
      <c r="I127" s="319"/>
      <c r="J127" s="319"/>
      <c r="K127" s="319"/>
      <c r="L127" s="319"/>
      <c r="M127" s="319"/>
      <c r="N127" s="319"/>
    </row>
    <row r="128" spans="1:14" s="218" customFormat="1">
      <c r="A128" s="319"/>
      <c r="B128" s="564"/>
      <c r="C128" s="319"/>
      <c r="D128" s="319"/>
      <c r="E128" s="319"/>
      <c r="F128" s="319"/>
      <c r="G128" s="319"/>
      <c r="H128" s="319"/>
      <c r="I128" s="319"/>
      <c r="J128" s="319"/>
      <c r="K128" s="319"/>
      <c r="L128" s="319"/>
      <c r="M128" s="319"/>
      <c r="N128" s="319"/>
    </row>
    <row r="129" spans="1:14" s="218" customFormat="1">
      <c r="A129" s="319"/>
      <c r="B129" s="564"/>
      <c r="C129" s="319"/>
      <c r="D129" s="319"/>
      <c r="E129" s="319"/>
      <c r="F129" s="319"/>
      <c r="G129" s="319"/>
      <c r="H129" s="319"/>
      <c r="I129" s="319"/>
      <c r="J129" s="319"/>
      <c r="K129" s="319"/>
      <c r="L129" s="319"/>
      <c r="M129" s="319"/>
      <c r="N129" s="319"/>
    </row>
    <row r="130" spans="1:14" s="218" customFormat="1">
      <c r="A130" s="319"/>
      <c r="B130" s="564"/>
      <c r="C130" s="319"/>
      <c r="D130" s="319"/>
      <c r="E130" s="319"/>
      <c r="F130" s="319"/>
      <c r="G130" s="319"/>
      <c r="H130" s="319"/>
      <c r="I130" s="319"/>
      <c r="J130" s="319"/>
      <c r="K130" s="319"/>
      <c r="L130" s="319"/>
      <c r="M130" s="319"/>
      <c r="N130" s="319"/>
    </row>
    <row r="131" spans="1:14" s="218" customFormat="1">
      <c r="A131" s="319"/>
      <c r="B131" s="564"/>
      <c r="C131" s="319"/>
      <c r="D131" s="319"/>
      <c r="E131" s="319"/>
      <c r="F131" s="319"/>
      <c r="G131" s="319"/>
      <c r="H131" s="319"/>
      <c r="I131" s="319"/>
      <c r="J131" s="319"/>
      <c r="K131" s="319"/>
      <c r="L131" s="319"/>
      <c r="M131" s="319"/>
      <c r="N131" s="319"/>
    </row>
    <row r="132" spans="1:14" s="218" customFormat="1">
      <c r="A132" s="319"/>
      <c r="B132" s="564"/>
      <c r="C132" s="319"/>
      <c r="D132" s="319"/>
      <c r="E132" s="319"/>
      <c r="F132" s="319"/>
      <c r="G132" s="319"/>
      <c r="H132" s="319"/>
      <c r="I132" s="319"/>
      <c r="J132" s="319"/>
      <c r="K132" s="319"/>
      <c r="L132" s="319"/>
      <c r="M132" s="319"/>
      <c r="N132" s="319"/>
    </row>
    <row r="133" spans="1:14" s="218" customFormat="1">
      <c r="A133" s="319"/>
      <c r="B133" s="564"/>
      <c r="C133" s="319"/>
      <c r="D133" s="319"/>
      <c r="E133" s="319"/>
      <c r="F133" s="319"/>
      <c r="G133" s="319"/>
      <c r="H133" s="319"/>
      <c r="I133" s="319"/>
      <c r="J133" s="319"/>
      <c r="K133" s="319"/>
      <c r="L133" s="319"/>
      <c r="M133" s="319"/>
      <c r="N133" s="319"/>
    </row>
    <row r="134" spans="1:14" s="218" customFormat="1">
      <c r="A134" s="319"/>
      <c r="B134" s="564"/>
      <c r="C134" s="319"/>
      <c r="D134" s="319"/>
      <c r="E134" s="319"/>
      <c r="F134" s="319"/>
      <c r="G134" s="319"/>
      <c r="H134" s="319"/>
      <c r="I134" s="319"/>
      <c r="J134" s="319"/>
      <c r="K134" s="319"/>
      <c r="L134" s="319"/>
      <c r="M134" s="319"/>
      <c r="N134" s="319"/>
    </row>
    <row r="135" spans="1:14" s="218" customFormat="1">
      <c r="A135" s="319"/>
      <c r="B135" s="564"/>
      <c r="C135" s="319"/>
      <c r="D135" s="319"/>
      <c r="E135" s="319"/>
      <c r="F135" s="319"/>
      <c r="G135" s="319"/>
      <c r="H135" s="319"/>
      <c r="I135" s="319"/>
      <c r="J135" s="319"/>
      <c r="K135" s="319"/>
      <c r="L135" s="319"/>
      <c r="M135" s="319"/>
      <c r="N135" s="319"/>
    </row>
    <row r="136" spans="1:14" s="218" customFormat="1">
      <c r="A136" s="319"/>
      <c r="B136" s="564"/>
      <c r="C136" s="319"/>
      <c r="D136" s="319"/>
      <c r="E136" s="319"/>
      <c r="F136" s="319"/>
      <c r="G136" s="319"/>
      <c r="H136" s="319"/>
      <c r="I136" s="319"/>
      <c r="J136" s="319"/>
      <c r="K136" s="319"/>
      <c r="L136" s="319"/>
      <c r="M136" s="319"/>
      <c r="N136" s="319"/>
    </row>
    <row r="137" spans="1:14" s="218" customFormat="1">
      <c r="A137" s="319"/>
      <c r="B137" s="564"/>
      <c r="C137" s="319"/>
      <c r="D137" s="319"/>
      <c r="E137" s="319"/>
      <c r="F137" s="319"/>
      <c r="G137" s="319"/>
      <c r="H137" s="319"/>
      <c r="I137" s="319"/>
      <c r="J137" s="319"/>
      <c r="K137" s="319"/>
      <c r="L137" s="319"/>
      <c r="M137" s="319"/>
      <c r="N137" s="319"/>
    </row>
    <row r="138" spans="1:14" s="218" customFormat="1">
      <c r="A138" s="319"/>
      <c r="B138" s="564"/>
      <c r="C138" s="319"/>
      <c r="D138" s="319"/>
      <c r="E138" s="319"/>
      <c r="F138" s="319"/>
      <c r="G138" s="319"/>
      <c r="H138" s="319"/>
      <c r="I138" s="319"/>
      <c r="J138" s="319"/>
      <c r="K138" s="319"/>
      <c r="L138" s="319"/>
      <c r="M138" s="319"/>
      <c r="N138" s="319"/>
    </row>
    <row r="139" spans="1:14" s="218" customFormat="1">
      <c r="A139" s="319"/>
      <c r="B139" s="564"/>
      <c r="C139" s="319"/>
      <c r="D139" s="319"/>
      <c r="E139" s="319"/>
      <c r="F139" s="319"/>
      <c r="G139" s="319"/>
      <c r="H139" s="319"/>
      <c r="I139" s="319"/>
      <c r="J139" s="319"/>
      <c r="K139" s="319"/>
      <c r="L139" s="319"/>
      <c r="M139" s="319"/>
      <c r="N139" s="319"/>
    </row>
    <row r="140" spans="1:14" s="218" customFormat="1">
      <c r="A140" s="319"/>
      <c r="B140" s="564"/>
      <c r="C140" s="319"/>
      <c r="D140" s="319"/>
      <c r="E140" s="319"/>
      <c r="F140" s="319"/>
      <c r="G140" s="319"/>
      <c r="H140" s="319"/>
      <c r="I140" s="319"/>
      <c r="J140" s="319"/>
      <c r="K140" s="319"/>
      <c r="L140" s="319"/>
      <c r="M140" s="319"/>
      <c r="N140" s="319"/>
    </row>
    <row r="141" spans="1:14" s="218" customFormat="1">
      <c r="A141" s="319"/>
      <c r="B141" s="564"/>
      <c r="C141" s="319"/>
      <c r="D141" s="319"/>
      <c r="E141" s="319"/>
      <c r="F141" s="319"/>
      <c r="G141" s="319"/>
      <c r="H141" s="319"/>
      <c r="I141" s="319"/>
      <c r="J141" s="319"/>
      <c r="K141" s="319"/>
      <c r="L141" s="319"/>
      <c r="M141" s="319"/>
      <c r="N141" s="319"/>
    </row>
    <row r="142" spans="1:14" s="218" customFormat="1">
      <c r="A142" s="319"/>
      <c r="B142" s="564"/>
      <c r="C142" s="319"/>
      <c r="D142" s="319"/>
      <c r="E142" s="319"/>
      <c r="F142" s="319"/>
      <c r="G142" s="319"/>
      <c r="H142" s="319"/>
      <c r="I142" s="319"/>
      <c r="J142" s="319"/>
      <c r="K142" s="319"/>
      <c r="L142" s="319"/>
      <c r="M142" s="319"/>
      <c r="N142" s="319"/>
    </row>
    <row r="143" spans="1:14" s="218" customFormat="1">
      <c r="A143" s="319"/>
      <c r="B143" s="564"/>
      <c r="C143" s="319"/>
      <c r="D143" s="319"/>
      <c r="E143" s="319"/>
      <c r="F143" s="319"/>
      <c r="G143" s="319"/>
      <c r="H143" s="319"/>
      <c r="I143" s="319"/>
      <c r="J143" s="319"/>
      <c r="K143" s="319"/>
      <c r="L143" s="319"/>
      <c r="M143" s="319"/>
      <c r="N143" s="319"/>
    </row>
    <row r="144" spans="1:14" s="218" customFormat="1">
      <c r="A144" s="319"/>
      <c r="B144" s="564"/>
      <c r="C144" s="319"/>
      <c r="D144" s="319"/>
      <c r="E144" s="319"/>
      <c r="F144" s="319"/>
      <c r="G144" s="319"/>
      <c r="H144" s="319"/>
      <c r="I144" s="319"/>
      <c r="J144" s="319"/>
      <c r="K144" s="319"/>
      <c r="L144" s="319"/>
      <c r="M144" s="319"/>
      <c r="N144" s="319"/>
    </row>
    <row r="145" spans="1:14" s="218" customFormat="1">
      <c r="A145" s="319"/>
      <c r="B145" s="564"/>
      <c r="C145" s="319"/>
      <c r="D145" s="319"/>
      <c r="E145" s="319"/>
      <c r="F145" s="319"/>
      <c r="G145" s="319"/>
      <c r="H145" s="319"/>
      <c r="I145" s="319"/>
      <c r="J145" s="319"/>
      <c r="K145" s="319"/>
      <c r="L145" s="319"/>
      <c r="M145" s="319"/>
      <c r="N145" s="319"/>
    </row>
    <row r="146" spans="1:14" s="218" customFormat="1">
      <c r="A146" s="319"/>
      <c r="B146" s="564"/>
      <c r="C146" s="319"/>
      <c r="D146" s="319"/>
      <c r="E146" s="319"/>
      <c r="F146" s="319"/>
      <c r="G146" s="319"/>
      <c r="H146" s="319"/>
      <c r="I146" s="319"/>
      <c r="J146" s="319"/>
      <c r="K146" s="319"/>
      <c r="L146" s="319"/>
      <c r="M146" s="319"/>
      <c r="N146" s="319"/>
    </row>
    <row r="147" spans="1:14" s="218" customFormat="1">
      <c r="A147" s="319"/>
      <c r="B147" s="564"/>
      <c r="C147" s="319"/>
      <c r="D147" s="319"/>
      <c r="E147" s="319"/>
      <c r="F147" s="319"/>
      <c r="G147" s="319"/>
      <c r="H147" s="319"/>
      <c r="I147" s="319"/>
      <c r="J147" s="319"/>
      <c r="K147" s="319"/>
      <c r="L147" s="319"/>
      <c r="M147" s="319"/>
      <c r="N147" s="319"/>
    </row>
    <row r="148" spans="1:14" s="218" customFormat="1">
      <c r="A148" s="319"/>
      <c r="B148" s="564"/>
      <c r="C148" s="319"/>
      <c r="D148" s="319"/>
      <c r="E148" s="319"/>
      <c r="F148" s="319"/>
      <c r="G148" s="319"/>
      <c r="H148" s="319"/>
      <c r="I148" s="319"/>
      <c r="J148" s="319"/>
      <c r="K148" s="319"/>
      <c r="L148" s="319"/>
      <c r="M148" s="319"/>
      <c r="N148" s="319"/>
    </row>
    <row r="149" spans="1:14" s="218" customFormat="1">
      <c r="A149" s="319"/>
      <c r="B149" s="564"/>
      <c r="C149" s="319"/>
      <c r="D149" s="319"/>
      <c r="E149" s="319"/>
      <c r="F149" s="319"/>
      <c r="G149" s="319"/>
      <c r="H149" s="319"/>
      <c r="I149" s="319"/>
      <c r="J149" s="319"/>
      <c r="K149" s="319"/>
      <c r="L149" s="319"/>
      <c r="M149" s="319"/>
      <c r="N149" s="319"/>
    </row>
    <row r="150" spans="1:14" s="218" customFormat="1">
      <c r="A150" s="319"/>
      <c r="B150" s="564"/>
      <c r="C150" s="319"/>
      <c r="D150" s="319"/>
      <c r="E150" s="319"/>
      <c r="F150" s="319"/>
      <c r="G150" s="319"/>
      <c r="H150" s="319"/>
      <c r="I150" s="319"/>
      <c r="J150" s="319"/>
      <c r="K150" s="319"/>
      <c r="L150" s="319"/>
      <c r="M150" s="319"/>
      <c r="N150" s="319"/>
    </row>
    <row r="151" spans="1:14" s="218" customFormat="1">
      <c r="A151" s="319"/>
      <c r="B151" s="564"/>
      <c r="C151" s="319"/>
      <c r="D151" s="319"/>
      <c r="E151" s="319"/>
      <c r="F151" s="319"/>
      <c r="G151" s="319"/>
      <c r="H151" s="319"/>
      <c r="I151" s="319"/>
      <c r="J151" s="319"/>
      <c r="K151" s="319"/>
      <c r="L151" s="319"/>
      <c r="M151" s="319"/>
      <c r="N151" s="319"/>
    </row>
    <row r="152" spans="1:14" s="218" customFormat="1">
      <c r="A152" s="319"/>
      <c r="B152" s="564"/>
      <c r="C152" s="319"/>
      <c r="D152" s="319"/>
      <c r="E152" s="319"/>
      <c r="F152" s="319"/>
      <c r="G152" s="319"/>
      <c r="H152" s="319"/>
      <c r="I152" s="319"/>
      <c r="J152" s="319"/>
      <c r="K152" s="319"/>
      <c r="L152" s="319"/>
      <c r="M152" s="319"/>
      <c r="N152" s="319"/>
    </row>
    <row r="153" spans="1:14" s="218" customFormat="1">
      <c r="A153" s="319"/>
      <c r="B153" s="564"/>
      <c r="C153" s="319"/>
      <c r="D153" s="319"/>
      <c r="E153" s="319"/>
      <c r="F153" s="319"/>
      <c r="G153" s="319"/>
      <c r="H153" s="319"/>
      <c r="I153" s="319"/>
      <c r="J153" s="319"/>
      <c r="K153" s="319"/>
      <c r="L153" s="319"/>
      <c r="M153" s="319"/>
      <c r="N153" s="319"/>
    </row>
    <row r="154" spans="1:14" s="218" customFormat="1">
      <c r="A154" s="319"/>
      <c r="B154" s="564"/>
      <c r="C154" s="319"/>
      <c r="D154" s="319"/>
      <c r="E154" s="319"/>
      <c r="F154" s="319"/>
      <c r="G154" s="319"/>
      <c r="H154" s="319"/>
      <c r="I154" s="319"/>
      <c r="J154" s="319"/>
      <c r="K154" s="319"/>
      <c r="L154" s="319"/>
      <c r="M154" s="319"/>
      <c r="N154" s="319"/>
    </row>
    <row r="155" spans="1:14" s="218" customFormat="1">
      <c r="A155" s="319"/>
      <c r="B155" s="564"/>
      <c r="C155" s="319"/>
      <c r="D155" s="319"/>
      <c r="E155" s="319"/>
      <c r="F155" s="319"/>
      <c r="G155" s="319"/>
      <c r="H155" s="319"/>
      <c r="I155" s="319"/>
      <c r="J155" s="319"/>
      <c r="K155" s="319"/>
      <c r="L155" s="319"/>
      <c r="M155" s="319"/>
      <c r="N155" s="319"/>
    </row>
    <row r="156" spans="1:14" s="218" customFormat="1">
      <c r="A156" s="319"/>
      <c r="B156" s="564"/>
      <c r="C156" s="319"/>
      <c r="D156" s="319"/>
      <c r="E156" s="319"/>
      <c r="F156" s="319"/>
      <c r="G156" s="319"/>
      <c r="H156" s="319"/>
      <c r="I156" s="319"/>
      <c r="J156" s="319"/>
      <c r="K156" s="319"/>
      <c r="L156" s="319"/>
      <c r="M156" s="319"/>
      <c r="N156" s="319"/>
    </row>
    <row r="157" spans="1:14" s="218" customFormat="1">
      <c r="A157" s="319"/>
      <c r="B157" s="564"/>
      <c r="C157" s="319"/>
      <c r="D157" s="319"/>
      <c r="E157" s="319"/>
      <c r="F157" s="319"/>
      <c r="G157" s="319"/>
      <c r="H157" s="319"/>
      <c r="I157" s="319"/>
      <c r="J157" s="319"/>
      <c r="K157" s="319"/>
      <c r="L157" s="319"/>
      <c r="M157" s="319"/>
      <c r="N157" s="319"/>
    </row>
    <row r="158" spans="1:14" s="218" customFormat="1">
      <c r="A158" s="319"/>
      <c r="B158" s="564"/>
      <c r="C158" s="319"/>
      <c r="D158" s="319"/>
      <c r="E158" s="319"/>
      <c r="F158" s="319"/>
      <c r="G158" s="319"/>
      <c r="H158" s="319"/>
      <c r="I158" s="319"/>
      <c r="J158" s="319"/>
      <c r="K158" s="319"/>
      <c r="L158" s="319"/>
      <c r="M158" s="319"/>
      <c r="N158" s="319"/>
    </row>
    <row r="159" spans="1:14" s="218" customFormat="1">
      <c r="A159" s="319"/>
      <c r="B159" s="564"/>
      <c r="C159" s="319"/>
      <c r="D159" s="319"/>
      <c r="E159" s="319"/>
      <c r="F159" s="319"/>
      <c r="G159" s="319"/>
      <c r="H159" s="319"/>
      <c r="I159" s="319"/>
      <c r="J159" s="319"/>
      <c r="K159" s="319"/>
      <c r="L159" s="319"/>
      <c r="M159" s="319"/>
      <c r="N159" s="319"/>
    </row>
    <row r="160" spans="1:14" s="218" customFormat="1">
      <c r="A160" s="319"/>
      <c r="B160" s="564"/>
      <c r="C160" s="319"/>
      <c r="D160" s="319"/>
      <c r="E160" s="319"/>
      <c r="F160" s="319"/>
      <c r="G160" s="319"/>
      <c r="H160" s="319"/>
      <c r="I160" s="319"/>
      <c r="J160" s="319"/>
      <c r="K160" s="319"/>
      <c r="L160" s="319"/>
      <c r="M160" s="319"/>
      <c r="N160" s="319"/>
    </row>
    <row r="161" spans="1:14" s="218" customFormat="1">
      <c r="A161" s="319"/>
      <c r="B161" s="564"/>
      <c r="C161" s="319"/>
      <c r="D161" s="319"/>
      <c r="E161" s="319"/>
      <c r="F161" s="319"/>
      <c r="G161" s="319"/>
      <c r="H161" s="319"/>
      <c r="I161" s="319"/>
      <c r="J161" s="319"/>
      <c r="K161" s="319"/>
      <c r="L161" s="319"/>
      <c r="M161" s="319"/>
      <c r="N161" s="319"/>
    </row>
    <row r="162" spans="1:14" s="218" customFormat="1">
      <c r="A162" s="319"/>
      <c r="B162" s="564"/>
      <c r="C162" s="319"/>
      <c r="D162" s="319"/>
      <c r="E162" s="319"/>
      <c r="F162" s="319"/>
      <c r="G162" s="319"/>
      <c r="H162" s="319"/>
      <c r="I162" s="319"/>
      <c r="J162" s="319"/>
      <c r="K162" s="319"/>
      <c r="L162" s="319"/>
      <c r="M162" s="319"/>
      <c r="N162" s="319"/>
    </row>
    <row r="163" spans="1:14" s="218" customFormat="1">
      <c r="A163" s="319"/>
      <c r="B163" s="564"/>
      <c r="C163" s="319"/>
      <c r="D163" s="319"/>
      <c r="E163" s="319"/>
      <c r="F163" s="319"/>
      <c r="G163" s="319"/>
      <c r="H163" s="319"/>
      <c r="I163" s="319"/>
      <c r="J163" s="319"/>
      <c r="K163" s="319"/>
      <c r="L163" s="319"/>
      <c r="M163" s="319"/>
      <c r="N163" s="319"/>
    </row>
    <row r="164" spans="1:14" s="218" customFormat="1">
      <c r="A164" s="319"/>
      <c r="B164" s="564"/>
      <c r="C164" s="319"/>
      <c r="D164" s="319"/>
      <c r="E164" s="319"/>
      <c r="F164" s="319"/>
      <c r="G164" s="319"/>
      <c r="H164" s="319"/>
      <c r="I164" s="319"/>
      <c r="J164" s="319"/>
      <c r="K164" s="319"/>
      <c r="L164" s="319"/>
      <c r="M164" s="319"/>
      <c r="N164" s="319"/>
    </row>
    <row r="165" spans="1:14" s="218" customFormat="1">
      <c r="A165" s="319"/>
      <c r="B165" s="564"/>
      <c r="C165" s="319"/>
      <c r="D165" s="319"/>
      <c r="E165" s="319"/>
      <c r="F165" s="319"/>
      <c r="G165" s="319"/>
      <c r="H165" s="319"/>
      <c r="I165" s="319"/>
      <c r="J165" s="319"/>
      <c r="K165" s="319"/>
      <c r="L165" s="319"/>
      <c r="M165" s="319"/>
      <c r="N165" s="319"/>
    </row>
    <row r="166" spans="1:14" s="218" customFormat="1">
      <c r="B166" s="295"/>
    </row>
    <row r="167" spans="1:14" s="218" customFormat="1">
      <c r="B167" s="295"/>
    </row>
    <row r="168" spans="1:14" s="218" customFormat="1">
      <c r="B168" s="295"/>
    </row>
    <row r="169" spans="1:14" s="218" customFormat="1">
      <c r="B169" s="295"/>
    </row>
    <row r="170" spans="1:14" s="218" customFormat="1">
      <c r="B170" s="295"/>
    </row>
    <row r="171" spans="1:14" s="218" customFormat="1">
      <c r="B171" s="295"/>
    </row>
    <row r="172" spans="1:14" s="218" customFormat="1">
      <c r="B172" s="295"/>
    </row>
    <row r="173" spans="1:14" s="218" customFormat="1">
      <c r="B173" s="295"/>
    </row>
    <row r="174" spans="1:14" s="218" customFormat="1">
      <c r="B174" s="295"/>
    </row>
    <row r="175" spans="1:14" s="218" customFormat="1">
      <c r="B175" s="295"/>
    </row>
    <row r="176" spans="1:14" s="218" customFormat="1">
      <c r="B176" s="295"/>
    </row>
    <row r="177" spans="2:2" s="218" customFormat="1">
      <c r="B177" s="295"/>
    </row>
    <row r="178" spans="2:2" s="218" customFormat="1">
      <c r="B178" s="295"/>
    </row>
    <row r="179" spans="2:2" s="218" customFormat="1">
      <c r="B179" s="295"/>
    </row>
    <row r="180" spans="2:2" s="218" customFormat="1">
      <c r="B180" s="295"/>
    </row>
    <row r="181" spans="2:2" s="218" customFormat="1">
      <c r="B181" s="295"/>
    </row>
    <row r="182" spans="2:2" s="218" customFormat="1">
      <c r="B182" s="295"/>
    </row>
    <row r="183" spans="2:2" s="218" customFormat="1">
      <c r="B183" s="295"/>
    </row>
    <row r="184" spans="2:2" s="218" customFormat="1">
      <c r="B184" s="295"/>
    </row>
    <row r="185" spans="2:2" s="218" customFormat="1">
      <c r="B185" s="295"/>
    </row>
    <row r="186" spans="2:2" s="218" customFormat="1">
      <c r="B186" s="295"/>
    </row>
    <row r="187" spans="2:2" s="218" customFormat="1">
      <c r="B187" s="295"/>
    </row>
    <row r="188" spans="2:2" s="218" customFormat="1">
      <c r="B188" s="295"/>
    </row>
    <row r="189" spans="2:2" s="218" customFormat="1">
      <c r="B189" s="295"/>
    </row>
    <row r="190" spans="2:2" s="218" customFormat="1">
      <c r="B190" s="295"/>
    </row>
    <row r="191" spans="2:2" s="218" customFormat="1">
      <c r="B191" s="295"/>
    </row>
    <row r="192" spans="2:2" s="218" customFormat="1">
      <c r="B192" s="295"/>
    </row>
    <row r="193" spans="2:2" s="218" customFormat="1">
      <c r="B193" s="295"/>
    </row>
    <row r="194" spans="2:2" s="218" customFormat="1">
      <c r="B194" s="295"/>
    </row>
    <row r="195" spans="2:2" s="218" customFormat="1">
      <c r="B195" s="295"/>
    </row>
    <row r="196" spans="2:2" s="218" customFormat="1">
      <c r="B196" s="295"/>
    </row>
    <row r="197" spans="2:2" s="218" customFormat="1">
      <c r="B197" s="295"/>
    </row>
    <row r="198" spans="2:2" s="218" customFormat="1">
      <c r="B198" s="295"/>
    </row>
    <row r="199" spans="2:2" s="218" customFormat="1">
      <c r="B199" s="295"/>
    </row>
    <row r="200" spans="2:2" s="218" customFormat="1">
      <c r="B200" s="295"/>
    </row>
    <row r="201" spans="2:2" s="218" customFormat="1">
      <c r="B201" s="295"/>
    </row>
    <row r="202" spans="2:2" s="218" customFormat="1">
      <c r="B202" s="295"/>
    </row>
    <row r="203" spans="2:2" s="218" customFormat="1">
      <c r="B203" s="295"/>
    </row>
    <row r="204" spans="2:2" s="218" customFormat="1">
      <c r="B204" s="295"/>
    </row>
    <row r="205" spans="2:2" s="218" customFormat="1">
      <c r="B205" s="295"/>
    </row>
    <row r="206" spans="2:2" s="218" customFormat="1">
      <c r="B206" s="295"/>
    </row>
    <row r="207" spans="2:2" s="218" customFormat="1">
      <c r="B207" s="295"/>
    </row>
    <row r="208" spans="2:2" s="218" customFormat="1">
      <c r="B208" s="295"/>
    </row>
    <row r="209" spans="2:2" s="218" customFormat="1">
      <c r="B209" s="295"/>
    </row>
    <row r="210" spans="2:2" s="218" customFormat="1">
      <c r="B210" s="295"/>
    </row>
    <row r="211" spans="2:2" s="218" customFormat="1">
      <c r="B211" s="295"/>
    </row>
    <row r="212" spans="2:2" s="218" customFormat="1">
      <c r="B212" s="295"/>
    </row>
    <row r="213" spans="2:2" s="218" customFormat="1">
      <c r="B213" s="295"/>
    </row>
    <row r="214" spans="2:2" s="218" customFormat="1">
      <c r="B214" s="295"/>
    </row>
    <row r="215" spans="2:2" s="218" customFormat="1">
      <c r="B215" s="295"/>
    </row>
    <row r="216" spans="2:2" s="218" customFormat="1">
      <c r="B216" s="295"/>
    </row>
    <row r="217" spans="2:2" s="218" customFormat="1">
      <c r="B217" s="295"/>
    </row>
    <row r="218" spans="2:2" s="218" customFormat="1">
      <c r="B218" s="295"/>
    </row>
    <row r="219" spans="2:2" s="218" customFormat="1">
      <c r="B219" s="295"/>
    </row>
    <row r="220" spans="2:2" s="218" customFormat="1">
      <c r="B220" s="295"/>
    </row>
    <row r="221" spans="2:2" s="218" customFormat="1">
      <c r="B221" s="295"/>
    </row>
    <row r="222" spans="2:2" s="218" customFormat="1">
      <c r="B222" s="295"/>
    </row>
    <row r="223" spans="2:2" s="218" customFormat="1">
      <c r="B223" s="295"/>
    </row>
    <row r="224" spans="2:2" s="218" customFormat="1">
      <c r="B224" s="295"/>
    </row>
    <row r="225" spans="2:2" s="218" customFormat="1">
      <c r="B225" s="295"/>
    </row>
    <row r="226" spans="2:2" s="218" customFormat="1">
      <c r="B226" s="295"/>
    </row>
    <row r="227" spans="2:2" s="218" customFormat="1">
      <c r="B227" s="295"/>
    </row>
    <row r="228" spans="2:2" s="218" customFormat="1">
      <c r="B228" s="295"/>
    </row>
    <row r="229" spans="2:2" s="218" customFormat="1">
      <c r="B229" s="295"/>
    </row>
    <row r="230" spans="2:2" s="218" customFormat="1">
      <c r="B230" s="295"/>
    </row>
    <row r="231" spans="2:2" s="218" customFormat="1">
      <c r="B231" s="295"/>
    </row>
    <row r="232" spans="2:2" s="218" customFormat="1">
      <c r="B232" s="295"/>
    </row>
    <row r="233" spans="2:2" s="218" customFormat="1">
      <c r="B233" s="295"/>
    </row>
    <row r="234" spans="2:2" s="218" customFormat="1">
      <c r="B234" s="295"/>
    </row>
    <row r="235" spans="2:2" s="218" customFormat="1">
      <c r="B235" s="295"/>
    </row>
    <row r="236" spans="2:2" s="218" customFormat="1">
      <c r="B236" s="295"/>
    </row>
    <row r="237" spans="2:2" s="218" customFormat="1">
      <c r="B237" s="295"/>
    </row>
    <row r="238" spans="2:2" s="218" customFormat="1">
      <c r="B238" s="295"/>
    </row>
    <row r="239" spans="2:2" s="218" customFormat="1">
      <c r="B239" s="295"/>
    </row>
    <row r="240" spans="2:2" s="218" customFormat="1">
      <c r="B240" s="295"/>
    </row>
    <row r="241" spans="2:2" s="218" customFormat="1">
      <c r="B241" s="295"/>
    </row>
    <row r="242" spans="2:2" s="218" customFormat="1">
      <c r="B242" s="295"/>
    </row>
  </sheetData>
  <sheetProtection algorithmName="SHA-512" hashValue="Fs9iewrqiT3nbMNdZKV4WnoqhblEUKR5FleIPebThbWzZAIcgDqtqwPdfvvpBoNy1Sqb9wyUHZuXcEFHQeIYjQ==" saltValue="0UXdlLPL3dD4DesbiExSlQ==" spinCount="100000" sheet="1" selectLockedCells="1"/>
  <mergeCells count="17">
    <mergeCell ref="B10:L10"/>
    <mergeCell ref="B16:L16"/>
    <mergeCell ref="C28:G28"/>
    <mergeCell ref="C34:G34"/>
    <mergeCell ref="D12:L12"/>
    <mergeCell ref="C18:L18"/>
    <mergeCell ref="C20:L20"/>
    <mergeCell ref="C22:L22"/>
    <mergeCell ref="D14:L14"/>
    <mergeCell ref="C31:G31"/>
    <mergeCell ref="C25:G25"/>
    <mergeCell ref="C24:L24"/>
    <mergeCell ref="C27:L27"/>
    <mergeCell ref="C30:L30"/>
    <mergeCell ref="C33:L33"/>
    <mergeCell ref="B12:C12"/>
    <mergeCell ref="B14:C14"/>
  </mergeCells>
  <printOptions horizontalCentered="1"/>
  <pageMargins left="0.25" right="0.25" top="0.25" bottom="0.5" header="0.3" footer="0.3"/>
  <pageSetup orientation="portrait" r:id="rId1"/>
  <headerFooter>
    <oddHeader xml:space="preserve">&amp;R
</oddHeader>
    <oddFooter>&amp;L&amp;"Arial,Regular"HOME - HTF&amp;C&amp;"Arial,Regular"Page 25 of 30&amp;R&amp;"Arial,Regular"2023</oddFooter>
  </headerFooter>
  <ignoredErrors>
    <ignoredError sqref="A1 B21 B23" numberStoredAsText="1"/>
  </ignoredErrors>
  <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3">
    <pageSetUpPr fitToPage="1"/>
  </sheetPr>
  <dimension ref="A1:S56"/>
  <sheetViews>
    <sheetView showGridLines="0" showRowColHeaders="0" zoomScaleNormal="100" workbookViewId="0"/>
  </sheetViews>
  <sheetFormatPr defaultColWidth="8.7109375" defaultRowHeight="12.75"/>
  <cols>
    <col min="1" max="1" width="2.7109375" style="89" bestFit="1" customWidth="1"/>
    <col min="2" max="2" width="4.28515625" style="89" customWidth="1"/>
    <col min="3" max="3" width="71.7109375" style="89" customWidth="1"/>
    <col min="4" max="13" width="3.28515625" style="89" customWidth="1"/>
    <col min="14" max="16384" width="8.7109375" style="89"/>
  </cols>
  <sheetData>
    <row r="1" spans="1:12" ht="15" customHeight="1">
      <c r="A1" s="194" t="s">
        <v>427</v>
      </c>
      <c r="B1" s="966" t="s">
        <v>546</v>
      </c>
      <c r="C1" s="966"/>
      <c r="D1" s="966"/>
      <c r="E1" s="966"/>
      <c r="F1" s="966"/>
      <c r="G1" s="966"/>
      <c r="H1" s="966"/>
      <c r="I1" s="966"/>
      <c r="J1" s="966"/>
      <c r="K1" s="966"/>
      <c r="L1" s="132"/>
    </row>
    <row r="2" spans="1:12" ht="23.25" customHeight="1">
      <c r="A2" s="184"/>
      <c r="B2" s="185"/>
      <c r="C2" s="186" t="s">
        <v>135</v>
      </c>
      <c r="D2" s="969" t="s">
        <v>136</v>
      </c>
      <c r="E2" s="969"/>
      <c r="F2" s="969"/>
      <c r="G2" s="969" t="s">
        <v>128</v>
      </c>
      <c r="H2" s="969"/>
      <c r="I2" s="969"/>
      <c r="J2" s="969" t="s">
        <v>137</v>
      </c>
      <c r="K2" s="969"/>
      <c r="L2" s="969"/>
    </row>
    <row r="3" spans="1:12" ht="8.1" customHeight="1">
      <c r="A3" s="184"/>
      <c r="B3" s="185"/>
      <c r="C3" s="186"/>
      <c r="D3" s="186"/>
      <c r="E3" s="186"/>
      <c r="F3" s="186"/>
      <c r="G3" s="186"/>
      <c r="H3" s="186"/>
      <c r="I3" s="186"/>
      <c r="J3" s="186"/>
      <c r="K3" s="187"/>
      <c r="L3" s="188"/>
    </row>
    <row r="4" spans="1:12" ht="15" customHeight="1">
      <c r="A4" s="184"/>
      <c r="D4" s="185"/>
      <c r="E4" s="189"/>
      <c r="F4" s="185"/>
      <c r="G4" s="185"/>
      <c r="H4" s="189"/>
      <c r="I4" s="185"/>
      <c r="J4" s="185"/>
      <c r="K4" s="189"/>
      <c r="L4" s="188"/>
    </row>
    <row r="5" spans="1:12" ht="15" customHeight="1">
      <c r="A5" s="184"/>
      <c r="B5" s="967" t="s">
        <v>815</v>
      </c>
      <c r="C5" s="967"/>
      <c r="D5" s="190"/>
      <c r="E5" s="430"/>
      <c r="F5" s="431"/>
      <c r="G5" s="431"/>
      <c r="H5" s="430"/>
      <c r="I5" s="431"/>
      <c r="J5" s="431"/>
      <c r="K5" s="430"/>
      <c r="L5" s="187"/>
    </row>
    <row r="6" spans="1:12" ht="8.1" customHeight="1">
      <c r="A6" s="184"/>
      <c r="B6" s="183"/>
      <c r="C6" s="132"/>
      <c r="D6" s="190"/>
      <c r="E6" s="431"/>
      <c r="F6" s="431"/>
      <c r="G6" s="434"/>
      <c r="H6" s="434"/>
      <c r="I6" s="434"/>
      <c r="J6" s="434"/>
      <c r="K6" s="431"/>
      <c r="L6" s="187"/>
    </row>
    <row r="7" spans="1:12" ht="15" customHeight="1">
      <c r="A7" s="184"/>
      <c r="B7" s="967" t="s">
        <v>631</v>
      </c>
      <c r="C7" s="967"/>
      <c r="D7" s="185"/>
      <c r="E7" s="185"/>
      <c r="F7" s="185"/>
      <c r="G7" s="185"/>
      <c r="H7" s="185"/>
      <c r="I7" s="185"/>
      <c r="J7" s="185"/>
      <c r="K7" s="185"/>
      <c r="L7" s="187"/>
    </row>
    <row r="8" spans="1:12" ht="15" customHeight="1">
      <c r="A8" s="132"/>
      <c r="B8" s="183"/>
      <c r="C8" s="132" t="s">
        <v>465</v>
      </c>
      <c r="D8" s="190"/>
      <c r="E8" s="430"/>
      <c r="F8" s="431"/>
      <c r="G8" s="431"/>
      <c r="H8" s="432"/>
      <c r="I8" s="431"/>
      <c r="J8" s="431"/>
      <c r="K8" s="430"/>
      <c r="L8" s="187"/>
    </row>
    <row r="9" spans="1:12" ht="15" customHeight="1">
      <c r="A9" s="132"/>
      <c r="B9" s="183"/>
      <c r="C9" s="132" t="s">
        <v>521</v>
      </c>
      <c r="D9" s="190"/>
      <c r="E9" s="430"/>
      <c r="F9" s="431"/>
      <c r="G9" s="431"/>
      <c r="H9" s="430"/>
      <c r="I9" s="431"/>
      <c r="J9" s="431"/>
      <c r="K9" s="430"/>
      <c r="L9" s="187"/>
    </row>
    <row r="10" spans="1:12" ht="15" customHeight="1">
      <c r="A10" s="132"/>
      <c r="B10" s="183"/>
      <c r="C10" s="132" t="s">
        <v>359</v>
      </c>
      <c r="D10" s="190"/>
      <c r="E10" s="430"/>
      <c r="F10" s="431"/>
      <c r="G10" s="431"/>
      <c r="H10" s="430"/>
      <c r="I10" s="431"/>
      <c r="J10" s="431"/>
      <c r="K10" s="430"/>
      <c r="L10" s="187"/>
    </row>
    <row r="11" spans="1:12" ht="15" customHeight="1">
      <c r="A11" s="132"/>
      <c r="B11" s="183"/>
      <c r="C11" s="132" t="s">
        <v>520</v>
      </c>
      <c r="D11" s="190"/>
      <c r="E11" s="430"/>
      <c r="F11" s="431"/>
      <c r="G11" s="431"/>
      <c r="H11" s="430"/>
      <c r="I11" s="431"/>
      <c r="J11" s="431"/>
      <c r="K11" s="430"/>
      <c r="L11" s="187"/>
    </row>
    <row r="12" spans="1:12" ht="15" customHeight="1">
      <c r="A12" s="132"/>
      <c r="B12" s="183"/>
      <c r="C12" s="132" t="s">
        <v>684</v>
      </c>
      <c r="D12" s="190"/>
      <c r="E12" s="430"/>
      <c r="F12" s="431"/>
      <c r="G12" s="431"/>
      <c r="H12" s="430"/>
      <c r="I12" s="431"/>
      <c r="J12" s="431"/>
      <c r="K12" s="430"/>
      <c r="L12" s="187"/>
    </row>
    <row r="13" spans="1:12" ht="15" customHeight="1">
      <c r="A13" s="132"/>
      <c r="B13" s="183"/>
      <c r="C13" s="132" t="s">
        <v>522</v>
      </c>
      <c r="D13" s="190"/>
      <c r="E13" s="430"/>
      <c r="F13" s="431"/>
      <c r="G13" s="431"/>
      <c r="H13" s="430"/>
      <c r="I13" s="431"/>
      <c r="J13" s="431"/>
      <c r="K13" s="430"/>
      <c r="L13" s="187"/>
    </row>
    <row r="14" spans="1:12" ht="15" customHeight="1">
      <c r="A14" s="132"/>
      <c r="B14" s="183"/>
      <c r="C14" s="132" t="s">
        <v>466</v>
      </c>
      <c r="D14" s="190"/>
      <c r="E14" s="430"/>
      <c r="F14" s="431"/>
      <c r="G14" s="431"/>
      <c r="H14" s="432"/>
      <c r="I14" s="431"/>
      <c r="J14" s="431"/>
      <c r="K14" s="430"/>
      <c r="L14" s="187"/>
    </row>
    <row r="15" spans="1:12" ht="8.1" customHeight="1">
      <c r="A15" s="132"/>
      <c r="B15" s="183"/>
      <c r="C15" s="132"/>
      <c r="D15" s="132"/>
      <c r="E15" s="435"/>
      <c r="F15" s="286"/>
      <c r="G15" s="286"/>
      <c r="H15" s="435"/>
      <c r="I15" s="286"/>
      <c r="J15" s="286"/>
      <c r="K15" s="435"/>
      <c r="L15" s="286"/>
    </row>
    <row r="16" spans="1:12" ht="15" customHeight="1">
      <c r="A16" s="132"/>
      <c r="B16" s="967" t="s">
        <v>632</v>
      </c>
      <c r="C16" s="967"/>
      <c r="D16" s="967"/>
      <c r="E16" s="967"/>
      <c r="F16" s="967"/>
      <c r="G16" s="967"/>
      <c r="H16" s="967"/>
      <c r="I16" s="967"/>
      <c r="J16" s="967"/>
      <c r="K16" s="967"/>
      <c r="L16" s="132"/>
    </row>
    <row r="17" spans="1:12" ht="15" customHeight="1">
      <c r="A17" s="132"/>
      <c r="B17" s="183"/>
      <c r="C17" s="132" t="s">
        <v>360</v>
      </c>
      <c r="D17" s="190"/>
      <c r="E17" s="430"/>
      <c r="F17" s="431"/>
      <c r="G17" s="431"/>
      <c r="H17" s="432"/>
      <c r="I17" s="431"/>
      <c r="J17" s="431"/>
      <c r="K17" s="430"/>
      <c r="L17" s="187"/>
    </row>
    <row r="18" spans="1:12" ht="15" customHeight="1">
      <c r="A18" s="132"/>
      <c r="B18" s="183"/>
      <c r="C18" s="132" t="s">
        <v>361</v>
      </c>
      <c r="D18" s="190"/>
      <c r="E18" s="430"/>
      <c r="F18" s="431"/>
      <c r="G18" s="431"/>
      <c r="H18" s="430"/>
      <c r="I18" s="431"/>
      <c r="J18" s="431"/>
      <c r="K18" s="430"/>
      <c r="L18" s="187"/>
    </row>
    <row r="19" spans="1:12" ht="8.1" customHeight="1">
      <c r="A19" s="132"/>
      <c r="C19" s="185"/>
      <c r="D19" s="185"/>
      <c r="E19" s="185"/>
      <c r="F19" s="185"/>
      <c r="G19" s="185"/>
      <c r="H19" s="185"/>
      <c r="I19" s="185"/>
      <c r="J19" s="185"/>
      <c r="K19" s="185"/>
      <c r="L19" s="286"/>
    </row>
    <row r="20" spans="1:12" ht="15" customHeight="1">
      <c r="A20" s="132"/>
      <c r="B20" s="967" t="s">
        <v>633</v>
      </c>
      <c r="C20" s="967"/>
      <c r="D20" s="967"/>
      <c r="E20" s="968"/>
      <c r="F20" s="967"/>
      <c r="G20" s="967"/>
      <c r="H20" s="968"/>
      <c r="I20" s="967"/>
      <c r="J20" s="967"/>
      <c r="K20" s="968"/>
      <c r="L20" s="132"/>
    </row>
    <row r="21" spans="1:12" ht="15" customHeight="1">
      <c r="A21" s="132"/>
      <c r="B21" s="192"/>
      <c r="C21" s="132" t="s">
        <v>138</v>
      </c>
      <c r="D21" s="190"/>
      <c r="E21" s="430"/>
      <c r="F21" s="431"/>
      <c r="G21" s="431"/>
      <c r="H21" s="430"/>
      <c r="I21" s="431"/>
      <c r="J21" s="431"/>
      <c r="K21" s="430"/>
      <c r="L21" s="187"/>
    </row>
    <row r="22" spans="1:12" ht="15" customHeight="1">
      <c r="A22" s="132"/>
      <c r="B22" s="193"/>
      <c r="C22" s="184" t="s">
        <v>781</v>
      </c>
      <c r="D22" s="190"/>
      <c r="E22" s="430"/>
      <c r="F22" s="431"/>
      <c r="G22" s="431"/>
      <c r="H22" s="430"/>
      <c r="I22" s="431"/>
      <c r="J22" s="431"/>
      <c r="K22" s="430"/>
      <c r="L22" s="187"/>
    </row>
    <row r="23" spans="1:12" ht="8.1" customHeight="1">
      <c r="A23" s="132"/>
      <c r="B23" s="183"/>
      <c r="C23" s="132"/>
      <c r="D23" s="132"/>
      <c r="E23" s="286"/>
      <c r="F23" s="286"/>
      <c r="G23" s="286"/>
      <c r="H23" s="286"/>
      <c r="I23" s="286"/>
      <c r="J23" s="286"/>
      <c r="K23" s="286"/>
      <c r="L23" s="286"/>
    </row>
    <row r="24" spans="1:12" ht="15" customHeight="1">
      <c r="A24" s="132"/>
      <c r="B24" s="970" t="s">
        <v>672</v>
      </c>
      <c r="C24" s="970"/>
      <c r="D24" s="132"/>
      <c r="E24" s="286"/>
      <c r="F24" s="286"/>
      <c r="G24" s="286"/>
      <c r="H24" s="286"/>
      <c r="I24" s="286"/>
      <c r="J24" s="286"/>
      <c r="K24" s="286"/>
      <c r="L24" s="286"/>
    </row>
    <row r="25" spans="1:12" ht="15" customHeight="1">
      <c r="A25" s="132"/>
      <c r="B25" s="183"/>
      <c r="C25" s="132" t="s">
        <v>362</v>
      </c>
      <c r="D25" s="190"/>
      <c r="E25" s="430"/>
      <c r="F25" s="431"/>
      <c r="G25" s="431"/>
      <c r="H25" s="432"/>
      <c r="I25" s="431"/>
      <c r="J25" s="431"/>
      <c r="K25" s="430"/>
      <c r="L25" s="187"/>
    </row>
    <row r="26" spans="1:12" ht="8.1" customHeight="1">
      <c r="A26" s="132"/>
      <c r="C26" s="194"/>
      <c r="D26" s="194"/>
      <c r="E26" s="194"/>
      <c r="F26" s="194"/>
      <c r="G26" s="194"/>
      <c r="H26" s="194"/>
      <c r="I26" s="194"/>
      <c r="J26" s="194"/>
      <c r="K26" s="194"/>
      <c r="L26" s="286"/>
    </row>
    <row r="27" spans="1:12" ht="15" customHeight="1">
      <c r="A27" s="132"/>
      <c r="B27" s="970" t="s">
        <v>673</v>
      </c>
      <c r="C27" s="970"/>
      <c r="D27" s="194"/>
      <c r="E27" s="195"/>
      <c r="F27" s="194"/>
      <c r="G27" s="194"/>
      <c r="H27" s="195"/>
      <c r="I27" s="194"/>
      <c r="J27" s="194"/>
      <c r="K27" s="195"/>
      <c r="L27" s="286"/>
    </row>
    <row r="28" spans="1:12" ht="15" customHeight="1">
      <c r="A28" s="132"/>
      <c r="B28" s="183"/>
      <c r="C28" s="132" t="s">
        <v>139</v>
      </c>
      <c r="D28" s="190"/>
      <c r="E28" s="430"/>
      <c r="F28" s="431"/>
      <c r="G28" s="431"/>
      <c r="H28" s="432"/>
      <c r="I28" s="431"/>
      <c r="J28" s="431"/>
      <c r="K28" s="430"/>
      <c r="L28" s="187"/>
    </row>
    <row r="29" spans="1:12" ht="8.1" customHeight="1">
      <c r="A29" s="132"/>
      <c r="C29" s="185"/>
      <c r="D29" s="185"/>
      <c r="E29" s="196"/>
      <c r="F29" s="185"/>
      <c r="G29" s="185"/>
      <c r="H29" s="196"/>
      <c r="I29" s="185"/>
      <c r="J29" s="185"/>
      <c r="K29" s="196"/>
      <c r="L29" s="286"/>
    </row>
    <row r="30" spans="1:12" ht="15" customHeight="1">
      <c r="A30" s="132"/>
      <c r="B30" s="967" t="s">
        <v>674</v>
      </c>
      <c r="C30" s="967"/>
      <c r="D30" s="185"/>
      <c r="E30" s="189"/>
      <c r="F30" s="185"/>
      <c r="G30" s="185"/>
      <c r="H30" s="189"/>
      <c r="I30" s="185"/>
      <c r="J30" s="185"/>
      <c r="K30" s="189"/>
      <c r="L30" s="132"/>
    </row>
    <row r="31" spans="1:12" ht="15" customHeight="1">
      <c r="A31" s="132"/>
      <c r="B31" s="183"/>
      <c r="C31" s="132" t="s">
        <v>635</v>
      </c>
      <c r="D31" s="190"/>
      <c r="E31" s="430"/>
      <c r="F31" s="431"/>
      <c r="G31" s="431"/>
      <c r="H31" s="430"/>
      <c r="I31" s="431"/>
      <c r="J31" s="431"/>
      <c r="K31" s="430"/>
      <c r="L31" s="187"/>
    </row>
    <row r="32" spans="1:12" ht="15" customHeight="1">
      <c r="A32" s="132"/>
      <c r="B32" s="183"/>
      <c r="C32" s="132" t="s">
        <v>636</v>
      </c>
      <c r="D32" s="190"/>
      <c r="E32" s="430"/>
      <c r="F32" s="431"/>
      <c r="G32" s="431"/>
      <c r="H32" s="430"/>
      <c r="I32" s="431"/>
      <c r="J32" s="431"/>
      <c r="K32" s="430"/>
      <c r="L32" s="187"/>
    </row>
    <row r="33" spans="1:19" ht="8.1" customHeight="1">
      <c r="A33" s="132"/>
      <c r="B33" s="183"/>
      <c r="C33" s="197"/>
      <c r="D33" s="132"/>
      <c r="E33" s="191"/>
      <c r="F33" s="132"/>
      <c r="G33" s="190"/>
      <c r="H33" s="198"/>
      <c r="I33" s="190"/>
      <c r="J33" s="190"/>
      <c r="K33" s="191"/>
      <c r="L33" s="132"/>
    </row>
    <row r="34" spans="1:19" ht="15" customHeight="1">
      <c r="A34" s="132"/>
      <c r="B34" s="967" t="s">
        <v>685</v>
      </c>
      <c r="C34" s="967"/>
      <c r="D34" s="967"/>
      <c r="E34" s="967"/>
      <c r="F34" s="967"/>
      <c r="G34" s="967"/>
      <c r="H34" s="967"/>
      <c r="I34" s="967"/>
      <c r="J34" s="967"/>
      <c r="K34" s="967"/>
      <c r="L34" s="132"/>
      <c r="N34" s="632"/>
      <c r="O34" s="632"/>
      <c r="P34" s="632"/>
      <c r="Q34" s="632"/>
      <c r="R34" s="632"/>
      <c r="S34" s="632"/>
    </row>
    <row r="35" spans="1:19" ht="15" customHeight="1">
      <c r="A35" s="132"/>
      <c r="B35" s="183"/>
      <c r="C35" s="132" t="s">
        <v>662</v>
      </c>
      <c r="D35" s="190"/>
      <c r="E35" s="430"/>
      <c r="F35" s="431"/>
      <c r="G35" s="431"/>
      <c r="H35" s="430"/>
      <c r="I35" s="431"/>
      <c r="J35" s="431"/>
      <c r="K35" s="430"/>
      <c r="L35" s="187"/>
      <c r="M35" s="96"/>
      <c r="N35" s="632"/>
      <c r="O35" s="632"/>
      <c r="P35" s="632"/>
      <c r="Q35" s="632"/>
      <c r="R35" s="632"/>
      <c r="S35" s="632"/>
    </row>
    <row r="36" spans="1:19" ht="15" customHeight="1">
      <c r="A36" s="132"/>
      <c r="B36" s="183"/>
      <c r="C36" s="132" t="s">
        <v>663</v>
      </c>
      <c r="D36" s="190"/>
      <c r="E36" s="430"/>
      <c r="F36" s="431"/>
      <c r="G36" s="431"/>
      <c r="H36" s="430"/>
      <c r="I36" s="431"/>
      <c r="J36" s="431"/>
      <c r="K36" s="430"/>
      <c r="L36" s="187"/>
      <c r="M36" s="96"/>
      <c r="N36" s="632"/>
      <c r="O36" s="632"/>
      <c r="P36" s="632"/>
      <c r="Q36" s="632"/>
      <c r="R36" s="632"/>
      <c r="S36" s="632"/>
    </row>
    <row r="37" spans="1:19" ht="8.1" customHeight="1">
      <c r="A37" s="132"/>
      <c r="C37" s="194"/>
      <c r="D37" s="194"/>
      <c r="E37" s="199"/>
      <c r="F37" s="194"/>
      <c r="G37" s="194"/>
      <c r="H37" s="199"/>
      <c r="I37" s="194"/>
      <c r="J37" s="194"/>
      <c r="K37" s="199"/>
      <c r="L37" s="433"/>
      <c r="M37" s="96"/>
      <c r="N37" s="632"/>
      <c r="O37" s="632"/>
      <c r="P37" s="632"/>
      <c r="Q37" s="632"/>
      <c r="R37" s="632"/>
      <c r="S37" s="632"/>
    </row>
    <row r="38" spans="1:19" ht="15" customHeight="1">
      <c r="A38" s="132"/>
      <c r="B38" s="96" t="s">
        <v>830</v>
      </c>
      <c r="C38" s="96"/>
      <c r="D38" s="190"/>
      <c r="E38" s="430"/>
      <c r="F38" s="431"/>
      <c r="G38" s="431"/>
      <c r="H38" s="430"/>
      <c r="I38" s="431"/>
      <c r="J38" s="431"/>
      <c r="K38" s="430"/>
      <c r="L38" s="187"/>
      <c r="M38" s="96"/>
      <c r="N38" s="632"/>
      <c r="O38" s="632"/>
      <c r="P38" s="632"/>
      <c r="Q38" s="632"/>
      <c r="R38" s="632"/>
      <c r="S38" s="632"/>
    </row>
    <row r="39" spans="1:19" ht="7.5" customHeight="1">
      <c r="A39" s="132"/>
      <c r="E39" s="96"/>
      <c r="F39" s="96"/>
      <c r="G39" s="96"/>
      <c r="H39" s="96"/>
      <c r="I39" s="96"/>
      <c r="J39" s="96"/>
      <c r="K39" s="96"/>
      <c r="L39" s="187"/>
      <c r="M39" s="96"/>
    </row>
    <row r="40" spans="1:19" ht="15" customHeight="1">
      <c r="A40" s="132"/>
      <c r="B40" s="970" t="s">
        <v>675</v>
      </c>
      <c r="C40" s="970"/>
      <c r="D40" s="194"/>
      <c r="E40" s="195"/>
      <c r="F40" s="194"/>
      <c r="G40" s="194"/>
      <c r="H40" s="195"/>
      <c r="I40" s="194"/>
      <c r="J40" s="194"/>
      <c r="K40" s="195"/>
      <c r="L40" s="187"/>
      <c r="M40" s="96"/>
    </row>
    <row r="41" spans="1:19" ht="15" customHeight="1">
      <c r="A41" s="132"/>
      <c r="B41" s="183"/>
      <c r="C41" s="132" t="s">
        <v>363</v>
      </c>
      <c r="D41" s="190"/>
      <c r="E41" s="430"/>
      <c r="F41" s="431"/>
      <c r="G41" s="431"/>
      <c r="H41" s="432"/>
      <c r="I41" s="431"/>
      <c r="J41" s="431"/>
      <c r="K41" s="430"/>
      <c r="L41" s="187"/>
      <c r="M41" s="96"/>
    </row>
    <row r="42" spans="1:19" ht="8.1" customHeight="1">
      <c r="A42" s="132"/>
      <c r="E42" s="96"/>
      <c r="F42" s="96"/>
      <c r="G42" s="96"/>
      <c r="H42" s="96"/>
      <c r="I42" s="96"/>
      <c r="J42" s="96"/>
      <c r="K42" s="96"/>
      <c r="L42" s="286"/>
      <c r="M42" s="96"/>
    </row>
    <row r="43" spans="1:19" ht="15" customHeight="1">
      <c r="A43" s="132"/>
      <c r="B43" s="967" t="s">
        <v>676</v>
      </c>
      <c r="C43" s="967"/>
      <c r="D43" s="185"/>
      <c r="E43" s="189"/>
      <c r="F43" s="185"/>
      <c r="G43" s="185"/>
      <c r="H43" s="189"/>
      <c r="I43" s="185"/>
      <c r="J43" s="185"/>
      <c r="K43" s="189"/>
      <c r="L43" s="286"/>
      <c r="M43" s="96"/>
    </row>
    <row r="44" spans="1:19" ht="15" customHeight="1">
      <c r="A44" s="132"/>
      <c r="B44" s="183"/>
      <c r="C44" s="132" t="s">
        <v>358</v>
      </c>
      <c r="D44" s="190"/>
      <c r="E44" s="430"/>
      <c r="F44" s="431"/>
      <c r="G44" s="431"/>
      <c r="H44" s="432"/>
      <c r="I44" s="431"/>
      <c r="J44" s="431"/>
      <c r="K44" s="430"/>
      <c r="L44" s="187"/>
      <c r="M44" s="96"/>
    </row>
    <row r="45" spans="1:19" ht="15" customHeight="1">
      <c r="A45" s="132"/>
      <c r="B45" s="183"/>
      <c r="C45" s="132" t="s">
        <v>528</v>
      </c>
      <c r="D45" s="190"/>
      <c r="E45" s="430"/>
      <c r="F45" s="431"/>
      <c r="G45" s="431"/>
      <c r="H45" s="432"/>
      <c r="I45" s="431"/>
      <c r="J45" s="431"/>
      <c r="K45" s="430"/>
      <c r="L45" s="286"/>
      <c r="M45" s="96"/>
    </row>
    <row r="46" spans="1:19" ht="8.1" customHeight="1">
      <c r="A46" s="132"/>
      <c r="C46" s="185"/>
      <c r="D46" s="185"/>
      <c r="E46" s="196"/>
      <c r="F46" s="185"/>
      <c r="G46" s="185"/>
      <c r="H46" s="196"/>
      <c r="I46" s="185"/>
      <c r="J46" s="185"/>
      <c r="K46" s="196"/>
      <c r="L46" s="132"/>
    </row>
    <row r="47" spans="1:19" ht="15" customHeight="1">
      <c r="A47" s="132"/>
      <c r="B47" s="967" t="s">
        <v>792</v>
      </c>
      <c r="C47" s="967"/>
      <c r="D47" s="967"/>
      <c r="E47" s="967"/>
      <c r="F47" s="967"/>
      <c r="G47" s="967"/>
      <c r="H47" s="967"/>
      <c r="I47" s="967"/>
      <c r="J47" s="967"/>
      <c r="K47" s="967"/>
      <c r="L47" s="133"/>
    </row>
    <row r="48" spans="1:19" ht="15" customHeight="1">
      <c r="A48" s="132"/>
      <c r="B48" s="183"/>
      <c r="C48" s="132" t="s">
        <v>140</v>
      </c>
      <c r="D48" s="190"/>
      <c r="E48" s="430"/>
      <c r="F48" s="431"/>
      <c r="G48" s="431"/>
      <c r="H48" s="432"/>
      <c r="I48" s="431"/>
      <c r="J48" s="431"/>
      <c r="K48" s="430"/>
      <c r="L48" s="96"/>
    </row>
    <row r="49" spans="1:12" ht="15" customHeight="1">
      <c r="A49" s="132"/>
      <c r="B49" s="183"/>
      <c r="C49" s="132" t="s">
        <v>634</v>
      </c>
      <c r="D49" s="190"/>
      <c r="E49" s="430"/>
      <c r="F49" s="431"/>
      <c r="G49" s="431"/>
      <c r="H49" s="430"/>
      <c r="I49" s="431"/>
      <c r="J49" s="431"/>
      <c r="K49" s="430"/>
      <c r="L49" s="96"/>
    </row>
    <row r="50" spans="1:12" ht="7.5" customHeight="1">
      <c r="A50" s="133"/>
      <c r="C50" s="185"/>
      <c r="D50" s="185"/>
      <c r="E50" s="196"/>
      <c r="F50" s="185"/>
      <c r="G50" s="185"/>
      <c r="H50" s="196"/>
      <c r="I50" s="185"/>
      <c r="J50" s="185"/>
      <c r="K50" s="196"/>
      <c r="L50" s="96"/>
    </row>
    <row r="51" spans="1:12" ht="15" customHeight="1">
      <c r="A51" s="132"/>
      <c r="B51" s="967" t="s">
        <v>721</v>
      </c>
      <c r="C51" s="967"/>
      <c r="D51" s="185"/>
      <c r="E51" s="189"/>
      <c r="F51" s="185"/>
      <c r="G51" s="185"/>
      <c r="H51" s="189"/>
      <c r="I51" s="185"/>
      <c r="J51" s="185"/>
      <c r="K51" s="189"/>
      <c r="L51" s="96"/>
    </row>
    <row r="52" spans="1:12" ht="15" customHeight="1">
      <c r="B52" s="183"/>
      <c r="C52" s="132" t="s">
        <v>804</v>
      </c>
      <c r="D52" s="190"/>
      <c r="E52" s="430"/>
      <c r="F52" s="431"/>
      <c r="G52" s="431"/>
      <c r="H52" s="432"/>
      <c r="I52" s="431"/>
      <c r="J52" s="431"/>
      <c r="K52" s="430"/>
      <c r="L52" s="96"/>
    </row>
    <row r="56" spans="1:12" ht="18" customHeight="1"/>
  </sheetData>
  <sheetProtection algorithmName="SHA-512" hashValue="kLt9WuGLint8gMCTKdQv1qGrH3o2al1KYEAgc2OJiSSMxf0xqTuz8syW5ziYbSmWJhrnPaAttI7z0AVcjU9ELQ==" saltValue="UbNvtH+c1IBLeL41S5FWOg==" spinCount="100000" sheet="1" selectLockedCells="1"/>
  <mergeCells count="17">
    <mergeCell ref="B51:C51"/>
    <mergeCell ref="B30:C30"/>
    <mergeCell ref="B43:C43"/>
    <mergeCell ref="B27:C27"/>
    <mergeCell ref="B47:K47"/>
    <mergeCell ref="B40:C40"/>
    <mergeCell ref="N34:S38"/>
    <mergeCell ref="B1:K1"/>
    <mergeCell ref="B34:K34"/>
    <mergeCell ref="B16:K16"/>
    <mergeCell ref="B20:K20"/>
    <mergeCell ref="B5:C5"/>
    <mergeCell ref="B7:C7"/>
    <mergeCell ref="D2:F2"/>
    <mergeCell ref="G2:I2"/>
    <mergeCell ref="J2:L2"/>
    <mergeCell ref="B24:C24"/>
  </mergeCells>
  <printOptions horizontalCentered="1"/>
  <pageMargins left="0.25" right="0.25" top="0.25" bottom="0.5" header="0.3" footer="0.3"/>
  <pageSetup scale="96" orientation="portrait" r:id="rId1"/>
  <headerFooter>
    <oddHeader xml:space="preserve">&amp;R
</oddHeader>
    <oddFooter>&amp;L&amp;"Arial,Regular"HOME - HTF&amp;C&amp;"Arial,Regular"Page 26 of 30&amp;R&amp;"Arial,Regular"2023</oddFooter>
  </headerFooter>
  <ignoredErrors>
    <ignoredError sqref="A1"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47369" r:id="rId4" name="Check Box 265">
              <controlPr defaultSize="0" autoFill="0" autoLine="0" autoPict="0">
                <anchor moveWithCells="1">
                  <from>
                    <xdr:col>4</xdr:col>
                    <xdr:colOff>0</xdr:colOff>
                    <xdr:row>3</xdr:row>
                    <xdr:rowOff>180975</xdr:rowOff>
                  </from>
                  <to>
                    <xdr:col>4</xdr:col>
                    <xdr:colOff>209550</xdr:colOff>
                    <xdr:row>5</xdr:row>
                    <xdr:rowOff>9525</xdr:rowOff>
                  </to>
                </anchor>
              </controlPr>
            </control>
          </mc:Choice>
        </mc:AlternateContent>
        <mc:AlternateContent xmlns:mc="http://schemas.openxmlformats.org/markup-compatibility/2006">
          <mc:Choice Requires="x14">
            <control shapeId="47370" r:id="rId5" name="Check Box 266">
              <controlPr defaultSize="0" autoFill="0" autoLine="0" autoPict="0">
                <anchor moveWithCells="1">
                  <from>
                    <xdr:col>7</xdr:col>
                    <xdr:colOff>0</xdr:colOff>
                    <xdr:row>3</xdr:row>
                    <xdr:rowOff>171450</xdr:rowOff>
                  </from>
                  <to>
                    <xdr:col>7</xdr:col>
                    <xdr:colOff>209550</xdr:colOff>
                    <xdr:row>5</xdr:row>
                    <xdr:rowOff>0</xdr:rowOff>
                  </to>
                </anchor>
              </controlPr>
            </control>
          </mc:Choice>
        </mc:AlternateContent>
        <mc:AlternateContent xmlns:mc="http://schemas.openxmlformats.org/markup-compatibility/2006">
          <mc:Choice Requires="x14">
            <control shapeId="47372" r:id="rId6" name="Check Box 268">
              <controlPr defaultSize="0" autoFill="0" autoLine="0" autoPict="0">
                <anchor moveWithCells="1">
                  <from>
                    <xdr:col>10</xdr:col>
                    <xdr:colOff>9525</xdr:colOff>
                    <xdr:row>3</xdr:row>
                    <xdr:rowOff>180975</xdr:rowOff>
                  </from>
                  <to>
                    <xdr:col>10</xdr:col>
                    <xdr:colOff>219075</xdr:colOff>
                    <xdr:row>5</xdr:row>
                    <xdr:rowOff>9525</xdr:rowOff>
                  </to>
                </anchor>
              </controlPr>
            </control>
          </mc:Choice>
        </mc:AlternateContent>
        <mc:AlternateContent xmlns:mc="http://schemas.openxmlformats.org/markup-compatibility/2006">
          <mc:Choice Requires="x14">
            <control shapeId="47376" r:id="rId7" name="Check Box 272">
              <controlPr defaultSize="0" autoFill="0" autoLine="0" autoPict="0">
                <anchor moveWithCells="1">
                  <from>
                    <xdr:col>4</xdr:col>
                    <xdr:colOff>0</xdr:colOff>
                    <xdr:row>6</xdr:row>
                    <xdr:rowOff>180975</xdr:rowOff>
                  </from>
                  <to>
                    <xdr:col>4</xdr:col>
                    <xdr:colOff>209550</xdr:colOff>
                    <xdr:row>8</xdr:row>
                    <xdr:rowOff>9525</xdr:rowOff>
                  </to>
                </anchor>
              </controlPr>
            </control>
          </mc:Choice>
        </mc:AlternateContent>
        <mc:AlternateContent xmlns:mc="http://schemas.openxmlformats.org/markup-compatibility/2006">
          <mc:Choice Requires="x14">
            <control shapeId="47378" r:id="rId8" name="Check Box 274">
              <controlPr defaultSize="0" autoFill="0" autoLine="0" autoPict="0">
                <anchor moveWithCells="1">
                  <from>
                    <xdr:col>10</xdr:col>
                    <xdr:colOff>9525</xdr:colOff>
                    <xdr:row>6</xdr:row>
                    <xdr:rowOff>180975</xdr:rowOff>
                  </from>
                  <to>
                    <xdr:col>10</xdr:col>
                    <xdr:colOff>219075</xdr:colOff>
                    <xdr:row>8</xdr:row>
                    <xdr:rowOff>9525</xdr:rowOff>
                  </to>
                </anchor>
              </controlPr>
            </control>
          </mc:Choice>
        </mc:AlternateContent>
        <mc:AlternateContent xmlns:mc="http://schemas.openxmlformats.org/markup-compatibility/2006">
          <mc:Choice Requires="x14">
            <control shapeId="47379" r:id="rId9" name="Check Box 275">
              <controlPr defaultSize="0" autoFill="0" autoLine="0" autoPict="0">
                <anchor moveWithCells="1">
                  <from>
                    <xdr:col>4</xdr:col>
                    <xdr:colOff>0</xdr:colOff>
                    <xdr:row>7</xdr:row>
                    <xdr:rowOff>180975</xdr:rowOff>
                  </from>
                  <to>
                    <xdr:col>4</xdr:col>
                    <xdr:colOff>209550</xdr:colOff>
                    <xdr:row>9</xdr:row>
                    <xdr:rowOff>9525</xdr:rowOff>
                  </to>
                </anchor>
              </controlPr>
            </control>
          </mc:Choice>
        </mc:AlternateContent>
        <mc:AlternateContent xmlns:mc="http://schemas.openxmlformats.org/markup-compatibility/2006">
          <mc:Choice Requires="x14">
            <control shapeId="47380" r:id="rId10" name="Check Box 276">
              <controlPr defaultSize="0" autoFill="0" autoLine="0" autoPict="0">
                <anchor moveWithCells="1">
                  <from>
                    <xdr:col>7</xdr:col>
                    <xdr:colOff>0</xdr:colOff>
                    <xdr:row>7</xdr:row>
                    <xdr:rowOff>171450</xdr:rowOff>
                  </from>
                  <to>
                    <xdr:col>7</xdr:col>
                    <xdr:colOff>209550</xdr:colOff>
                    <xdr:row>9</xdr:row>
                    <xdr:rowOff>0</xdr:rowOff>
                  </to>
                </anchor>
              </controlPr>
            </control>
          </mc:Choice>
        </mc:AlternateContent>
        <mc:AlternateContent xmlns:mc="http://schemas.openxmlformats.org/markup-compatibility/2006">
          <mc:Choice Requires="x14">
            <control shapeId="47381" r:id="rId11" name="Check Box 277">
              <controlPr defaultSize="0" autoFill="0" autoLine="0" autoPict="0">
                <anchor moveWithCells="1">
                  <from>
                    <xdr:col>10</xdr:col>
                    <xdr:colOff>9525</xdr:colOff>
                    <xdr:row>7</xdr:row>
                    <xdr:rowOff>180975</xdr:rowOff>
                  </from>
                  <to>
                    <xdr:col>10</xdr:col>
                    <xdr:colOff>219075</xdr:colOff>
                    <xdr:row>9</xdr:row>
                    <xdr:rowOff>9525</xdr:rowOff>
                  </to>
                </anchor>
              </controlPr>
            </control>
          </mc:Choice>
        </mc:AlternateContent>
        <mc:AlternateContent xmlns:mc="http://schemas.openxmlformats.org/markup-compatibility/2006">
          <mc:Choice Requires="x14">
            <control shapeId="47382" r:id="rId12" name="Check Box 278">
              <controlPr defaultSize="0" autoFill="0" autoLine="0" autoPict="0">
                <anchor moveWithCells="1">
                  <from>
                    <xdr:col>4</xdr:col>
                    <xdr:colOff>0</xdr:colOff>
                    <xdr:row>8</xdr:row>
                    <xdr:rowOff>180975</xdr:rowOff>
                  </from>
                  <to>
                    <xdr:col>4</xdr:col>
                    <xdr:colOff>209550</xdr:colOff>
                    <xdr:row>10</xdr:row>
                    <xdr:rowOff>9525</xdr:rowOff>
                  </to>
                </anchor>
              </controlPr>
            </control>
          </mc:Choice>
        </mc:AlternateContent>
        <mc:AlternateContent xmlns:mc="http://schemas.openxmlformats.org/markup-compatibility/2006">
          <mc:Choice Requires="x14">
            <control shapeId="47383" r:id="rId13" name="Check Box 279">
              <controlPr defaultSize="0" autoFill="0" autoLine="0" autoPict="0">
                <anchor moveWithCells="1">
                  <from>
                    <xdr:col>7</xdr:col>
                    <xdr:colOff>0</xdr:colOff>
                    <xdr:row>8</xdr:row>
                    <xdr:rowOff>171450</xdr:rowOff>
                  </from>
                  <to>
                    <xdr:col>7</xdr:col>
                    <xdr:colOff>209550</xdr:colOff>
                    <xdr:row>10</xdr:row>
                    <xdr:rowOff>0</xdr:rowOff>
                  </to>
                </anchor>
              </controlPr>
            </control>
          </mc:Choice>
        </mc:AlternateContent>
        <mc:AlternateContent xmlns:mc="http://schemas.openxmlformats.org/markup-compatibility/2006">
          <mc:Choice Requires="x14">
            <control shapeId="47384" r:id="rId14" name="Check Box 280">
              <controlPr defaultSize="0" autoFill="0" autoLine="0" autoPict="0">
                <anchor moveWithCells="1">
                  <from>
                    <xdr:col>10</xdr:col>
                    <xdr:colOff>9525</xdr:colOff>
                    <xdr:row>8</xdr:row>
                    <xdr:rowOff>180975</xdr:rowOff>
                  </from>
                  <to>
                    <xdr:col>10</xdr:col>
                    <xdr:colOff>219075</xdr:colOff>
                    <xdr:row>10</xdr:row>
                    <xdr:rowOff>9525</xdr:rowOff>
                  </to>
                </anchor>
              </controlPr>
            </control>
          </mc:Choice>
        </mc:AlternateContent>
        <mc:AlternateContent xmlns:mc="http://schemas.openxmlformats.org/markup-compatibility/2006">
          <mc:Choice Requires="x14">
            <control shapeId="47385" r:id="rId15" name="Check Box 281">
              <controlPr defaultSize="0" autoFill="0" autoLine="0" autoPict="0">
                <anchor moveWithCells="1">
                  <from>
                    <xdr:col>4</xdr:col>
                    <xdr:colOff>0</xdr:colOff>
                    <xdr:row>9</xdr:row>
                    <xdr:rowOff>180975</xdr:rowOff>
                  </from>
                  <to>
                    <xdr:col>4</xdr:col>
                    <xdr:colOff>209550</xdr:colOff>
                    <xdr:row>11</xdr:row>
                    <xdr:rowOff>9525</xdr:rowOff>
                  </to>
                </anchor>
              </controlPr>
            </control>
          </mc:Choice>
        </mc:AlternateContent>
        <mc:AlternateContent xmlns:mc="http://schemas.openxmlformats.org/markup-compatibility/2006">
          <mc:Choice Requires="x14">
            <control shapeId="47386" r:id="rId16" name="Check Box 282">
              <controlPr defaultSize="0" autoFill="0" autoLine="0" autoPict="0">
                <anchor moveWithCells="1">
                  <from>
                    <xdr:col>7</xdr:col>
                    <xdr:colOff>0</xdr:colOff>
                    <xdr:row>9</xdr:row>
                    <xdr:rowOff>171450</xdr:rowOff>
                  </from>
                  <to>
                    <xdr:col>7</xdr:col>
                    <xdr:colOff>209550</xdr:colOff>
                    <xdr:row>11</xdr:row>
                    <xdr:rowOff>0</xdr:rowOff>
                  </to>
                </anchor>
              </controlPr>
            </control>
          </mc:Choice>
        </mc:AlternateContent>
        <mc:AlternateContent xmlns:mc="http://schemas.openxmlformats.org/markup-compatibility/2006">
          <mc:Choice Requires="x14">
            <control shapeId="47387" r:id="rId17" name="Check Box 283">
              <controlPr defaultSize="0" autoFill="0" autoLine="0" autoPict="0">
                <anchor moveWithCells="1">
                  <from>
                    <xdr:col>10</xdr:col>
                    <xdr:colOff>9525</xdr:colOff>
                    <xdr:row>9</xdr:row>
                    <xdr:rowOff>180975</xdr:rowOff>
                  </from>
                  <to>
                    <xdr:col>10</xdr:col>
                    <xdr:colOff>219075</xdr:colOff>
                    <xdr:row>11</xdr:row>
                    <xdr:rowOff>9525</xdr:rowOff>
                  </to>
                </anchor>
              </controlPr>
            </control>
          </mc:Choice>
        </mc:AlternateContent>
        <mc:AlternateContent xmlns:mc="http://schemas.openxmlformats.org/markup-compatibility/2006">
          <mc:Choice Requires="x14">
            <control shapeId="47388" r:id="rId18" name="Check Box 284">
              <controlPr defaultSize="0" autoFill="0" autoLine="0" autoPict="0">
                <anchor moveWithCells="1">
                  <from>
                    <xdr:col>4</xdr:col>
                    <xdr:colOff>0</xdr:colOff>
                    <xdr:row>10</xdr:row>
                    <xdr:rowOff>180975</xdr:rowOff>
                  </from>
                  <to>
                    <xdr:col>4</xdr:col>
                    <xdr:colOff>209550</xdr:colOff>
                    <xdr:row>12</xdr:row>
                    <xdr:rowOff>9525</xdr:rowOff>
                  </to>
                </anchor>
              </controlPr>
            </control>
          </mc:Choice>
        </mc:AlternateContent>
        <mc:AlternateContent xmlns:mc="http://schemas.openxmlformats.org/markup-compatibility/2006">
          <mc:Choice Requires="x14">
            <control shapeId="47389" r:id="rId19" name="Check Box 285">
              <controlPr defaultSize="0" autoFill="0" autoLine="0" autoPict="0">
                <anchor moveWithCells="1">
                  <from>
                    <xdr:col>7</xdr:col>
                    <xdr:colOff>0</xdr:colOff>
                    <xdr:row>10</xdr:row>
                    <xdr:rowOff>171450</xdr:rowOff>
                  </from>
                  <to>
                    <xdr:col>7</xdr:col>
                    <xdr:colOff>209550</xdr:colOff>
                    <xdr:row>12</xdr:row>
                    <xdr:rowOff>0</xdr:rowOff>
                  </to>
                </anchor>
              </controlPr>
            </control>
          </mc:Choice>
        </mc:AlternateContent>
        <mc:AlternateContent xmlns:mc="http://schemas.openxmlformats.org/markup-compatibility/2006">
          <mc:Choice Requires="x14">
            <control shapeId="47390" r:id="rId20" name="Check Box 286">
              <controlPr defaultSize="0" autoFill="0" autoLine="0" autoPict="0">
                <anchor moveWithCells="1">
                  <from>
                    <xdr:col>10</xdr:col>
                    <xdr:colOff>9525</xdr:colOff>
                    <xdr:row>10</xdr:row>
                    <xdr:rowOff>180975</xdr:rowOff>
                  </from>
                  <to>
                    <xdr:col>10</xdr:col>
                    <xdr:colOff>219075</xdr:colOff>
                    <xdr:row>12</xdr:row>
                    <xdr:rowOff>9525</xdr:rowOff>
                  </to>
                </anchor>
              </controlPr>
            </control>
          </mc:Choice>
        </mc:AlternateContent>
        <mc:AlternateContent xmlns:mc="http://schemas.openxmlformats.org/markup-compatibility/2006">
          <mc:Choice Requires="x14">
            <control shapeId="47391" r:id="rId21" name="Check Box 287">
              <controlPr defaultSize="0" autoFill="0" autoLine="0" autoPict="0">
                <anchor moveWithCells="1">
                  <from>
                    <xdr:col>4</xdr:col>
                    <xdr:colOff>0</xdr:colOff>
                    <xdr:row>11</xdr:row>
                    <xdr:rowOff>180975</xdr:rowOff>
                  </from>
                  <to>
                    <xdr:col>4</xdr:col>
                    <xdr:colOff>209550</xdr:colOff>
                    <xdr:row>13</xdr:row>
                    <xdr:rowOff>9525</xdr:rowOff>
                  </to>
                </anchor>
              </controlPr>
            </control>
          </mc:Choice>
        </mc:AlternateContent>
        <mc:AlternateContent xmlns:mc="http://schemas.openxmlformats.org/markup-compatibility/2006">
          <mc:Choice Requires="x14">
            <control shapeId="47392" r:id="rId22" name="Check Box 288">
              <controlPr defaultSize="0" autoFill="0" autoLine="0" autoPict="0">
                <anchor moveWithCells="1">
                  <from>
                    <xdr:col>7</xdr:col>
                    <xdr:colOff>0</xdr:colOff>
                    <xdr:row>11</xdr:row>
                    <xdr:rowOff>171450</xdr:rowOff>
                  </from>
                  <to>
                    <xdr:col>7</xdr:col>
                    <xdr:colOff>209550</xdr:colOff>
                    <xdr:row>13</xdr:row>
                    <xdr:rowOff>0</xdr:rowOff>
                  </to>
                </anchor>
              </controlPr>
            </control>
          </mc:Choice>
        </mc:AlternateContent>
        <mc:AlternateContent xmlns:mc="http://schemas.openxmlformats.org/markup-compatibility/2006">
          <mc:Choice Requires="x14">
            <control shapeId="47393" r:id="rId23" name="Check Box 289">
              <controlPr defaultSize="0" autoFill="0" autoLine="0" autoPict="0">
                <anchor moveWithCells="1">
                  <from>
                    <xdr:col>10</xdr:col>
                    <xdr:colOff>9525</xdr:colOff>
                    <xdr:row>11</xdr:row>
                    <xdr:rowOff>180975</xdr:rowOff>
                  </from>
                  <to>
                    <xdr:col>10</xdr:col>
                    <xdr:colOff>219075</xdr:colOff>
                    <xdr:row>13</xdr:row>
                    <xdr:rowOff>9525</xdr:rowOff>
                  </to>
                </anchor>
              </controlPr>
            </control>
          </mc:Choice>
        </mc:AlternateContent>
        <mc:AlternateContent xmlns:mc="http://schemas.openxmlformats.org/markup-compatibility/2006">
          <mc:Choice Requires="x14">
            <control shapeId="47394" r:id="rId24" name="Check Box 290">
              <controlPr defaultSize="0" autoFill="0" autoLine="0" autoPict="0">
                <anchor moveWithCells="1">
                  <from>
                    <xdr:col>4</xdr:col>
                    <xdr:colOff>0</xdr:colOff>
                    <xdr:row>12</xdr:row>
                    <xdr:rowOff>180975</xdr:rowOff>
                  </from>
                  <to>
                    <xdr:col>4</xdr:col>
                    <xdr:colOff>209550</xdr:colOff>
                    <xdr:row>14</xdr:row>
                    <xdr:rowOff>9525</xdr:rowOff>
                  </to>
                </anchor>
              </controlPr>
            </control>
          </mc:Choice>
        </mc:AlternateContent>
        <mc:AlternateContent xmlns:mc="http://schemas.openxmlformats.org/markup-compatibility/2006">
          <mc:Choice Requires="x14">
            <control shapeId="47396" r:id="rId25" name="Check Box 292">
              <controlPr defaultSize="0" autoFill="0" autoLine="0" autoPict="0">
                <anchor moveWithCells="1">
                  <from>
                    <xdr:col>10</xdr:col>
                    <xdr:colOff>9525</xdr:colOff>
                    <xdr:row>12</xdr:row>
                    <xdr:rowOff>180975</xdr:rowOff>
                  </from>
                  <to>
                    <xdr:col>10</xdr:col>
                    <xdr:colOff>219075</xdr:colOff>
                    <xdr:row>14</xdr:row>
                    <xdr:rowOff>9525</xdr:rowOff>
                  </to>
                </anchor>
              </controlPr>
            </control>
          </mc:Choice>
        </mc:AlternateContent>
        <mc:AlternateContent xmlns:mc="http://schemas.openxmlformats.org/markup-compatibility/2006">
          <mc:Choice Requires="x14">
            <control shapeId="47400" r:id="rId26" name="Check Box 296">
              <controlPr defaultSize="0" autoFill="0" autoLine="0" autoPict="0">
                <anchor moveWithCells="1">
                  <from>
                    <xdr:col>4</xdr:col>
                    <xdr:colOff>0</xdr:colOff>
                    <xdr:row>15</xdr:row>
                    <xdr:rowOff>180975</xdr:rowOff>
                  </from>
                  <to>
                    <xdr:col>4</xdr:col>
                    <xdr:colOff>209550</xdr:colOff>
                    <xdr:row>17</xdr:row>
                    <xdr:rowOff>9525</xdr:rowOff>
                  </to>
                </anchor>
              </controlPr>
            </control>
          </mc:Choice>
        </mc:AlternateContent>
        <mc:AlternateContent xmlns:mc="http://schemas.openxmlformats.org/markup-compatibility/2006">
          <mc:Choice Requires="x14">
            <control shapeId="47402" r:id="rId27" name="Check Box 298">
              <controlPr defaultSize="0" autoFill="0" autoLine="0" autoPict="0">
                <anchor moveWithCells="1">
                  <from>
                    <xdr:col>10</xdr:col>
                    <xdr:colOff>9525</xdr:colOff>
                    <xdr:row>15</xdr:row>
                    <xdr:rowOff>180975</xdr:rowOff>
                  </from>
                  <to>
                    <xdr:col>10</xdr:col>
                    <xdr:colOff>219075</xdr:colOff>
                    <xdr:row>17</xdr:row>
                    <xdr:rowOff>9525</xdr:rowOff>
                  </to>
                </anchor>
              </controlPr>
            </control>
          </mc:Choice>
        </mc:AlternateContent>
        <mc:AlternateContent xmlns:mc="http://schemas.openxmlformats.org/markup-compatibility/2006">
          <mc:Choice Requires="x14">
            <control shapeId="47403" r:id="rId28" name="Check Box 299">
              <controlPr defaultSize="0" autoFill="0" autoLine="0" autoPict="0">
                <anchor moveWithCells="1">
                  <from>
                    <xdr:col>4</xdr:col>
                    <xdr:colOff>0</xdr:colOff>
                    <xdr:row>16</xdr:row>
                    <xdr:rowOff>180975</xdr:rowOff>
                  </from>
                  <to>
                    <xdr:col>4</xdr:col>
                    <xdr:colOff>209550</xdr:colOff>
                    <xdr:row>18</xdr:row>
                    <xdr:rowOff>9525</xdr:rowOff>
                  </to>
                </anchor>
              </controlPr>
            </control>
          </mc:Choice>
        </mc:AlternateContent>
        <mc:AlternateContent xmlns:mc="http://schemas.openxmlformats.org/markup-compatibility/2006">
          <mc:Choice Requires="x14">
            <control shapeId="47404" r:id="rId29" name="Check Box 300">
              <controlPr defaultSize="0" autoFill="0" autoLine="0" autoPict="0">
                <anchor moveWithCells="1">
                  <from>
                    <xdr:col>7</xdr:col>
                    <xdr:colOff>0</xdr:colOff>
                    <xdr:row>16</xdr:row>
                    <xdr:rowOff>171450</xdr:rowOff>
                  </from>
                  <to>
                    <xdr:col>7</xdr:col>
                    <xdr:colOff>209550</xdr:colOff>
                    <xdr:row>18</xdr:row>
                    <xdr:rowOff>0</xdr:rowOff>
                  </to>
                </anchor>
              </controlPr>
            </control>
          </mc:Choice>
        </mc:AlternateContent>
        <mc:AlternateContent xmlns:mc="http://schemas.openxmlformats.org/markup-compatibility/2006">
          <mc:Choice Requires="x14">
            <control shapeId="47405" r:id="rId30" name="Check Box 301">
              <controlPr defaultSize="0" autoFill="0" autoLine="0" autoPict="0">
                <anchor moveWithCells="1">
                  <from>
                    <xdr:col>10</xdr:col>
                    <xdr:colOff>9525</xdr:colOff>
                    <xdr:row>16</xdr:row>
                    <xdr:rowOff>180975</xdr:rowOff>
                  </from>
                  <to>
                    <xdr:col>10</xdr:col>
                    <xdr:colOff>219075</xdr:colOff>
                    <xdr:row>18</xdr:row>
                    <xdr:rowOff>9525</xdr:rowOff>
                  </to>
                </anchor>
              </controlPr>
            </control>
          </mc:Choice>
        </mc:AlternateContent>
        <mc:AlternateContent xmlns:mc="http://schemas.openxmlformats.org/markup-compatibility/2006">
          <mc:Choice Requires="x14">
            <control shapeId="47406" r:id="rId31" name="Check Box 302">
              <controlPr defaultSize="0" autoFill="0" autoLine="0" autoPict="0">
                <anchor moveWithCells="1">
                  <from>
                    <xdr:col>4</xdr:col>
                    <xdr:colOff>0</xdr:colOff>
                    <xdr:row>19</xdr:row>
                    <xdr:rowOff>180975</xdr:rowOff>
                  </from>
                  <to>
                    <xdr:col>4</xdr:col>
                    <xdr:colOff>209550</xdr:colOff>
                    <xdr:row>21</xdr:row>
                    <xdr:rowOff>9525</xdr:rowOff>
                  </to>
                </anchor>
              </controlPr>
            </control>
          </mc:Choice>
        </mc:AlternateContent>
        <mc:AlternateContent xmlns:mc="http://schemas.openxmlformats.org/markup-compatibility/2006">
          <mc:Choice Requires="x14">
            <control shapeId="47407" r:id="rId32" name="Check Box 303">
              <controlPr defaultSize="0" autoFill="0" autoLine="0" autoPict="0">
                <anchor moveWithCells="1">
                  <from>
                    <xdr:col>7</xdr:col>
                    <xdr:colOff>0</xdr:colOff>
                    <xdr:row>19</xdr:row>
                    <xdr:rowOff>171450</xdr:rowOff>
                  </from>
                  <to>
                    <xdr:col>7</xdr:col>
                    <xdr:colOff>209550</xdr:colOff>
                    <xdr:row>21</xdr:row>
                    <xdr:rowOff>0</xdr:rowOff>
                  </to>
                </anchor>
              </controlPr>
            </control>
          </mc:Choice>
        </mc:AlternateContent>
        <mc:AlternateContent xmlns:mc="http://schemas.openxmlformats.org/markup-compatibility/2006">
          <mc:Choice Requires="x14">
            <control shapeId="47408" r:id="rId33" name="Check Box 304">
              <controlPr defaultSize="0" autoFill="0" autoLine="0" autoPict="0">
                <anchor moveWithCells="1">
                  <from>
                    <xdr:col>10</xdr:col>
                    <xdr:colOff>9525</xdr:colOff>
                    <xdr:row>19</xdr:row>
                    <xdr:rowOff>180975</xdr:rowOff>
                  </from>
                  <to>
                    <xdr:col>10</xdr:col>
                    <xdr:colOff>219075</xdr:colOff>
                    <xdr:row>21</xdr:row>
                    <xdr:rowOff>9525</xdr:rowOff>
                  </to>
                </anchor>
              </controlPr>
            </control>
          </mc:Choice>
        </mc:AlternateContent>
        <mc:AlternateContent xmlns:mc="http://schemas.openxmlformats.org/markup-compatibility/2006">
          <mc:Choice Requires="x14">
            <control shapeId="47409" r:id="rId34" name="Check Box 305">
              <controlPr defaultSize="0" autoFill="0" autoLine="0" autoPict="0">
                <anchor moveWithCells="1">
                  <from>
                    <xdr:col>4</xdr:col>
                    <xdr:colOff>0</xdr:colOff>
                    <xdr:row>20</xdr:row>
                    <xdr:rowOff>180975</xdr:rowOff>
                  </from>
                  <to>
                    <xdr:col>4</xdr:col>
                    <xdr:colOff>209550</xdr:colOff>
                    <xdr:row>22</xdr:row>
                    <xdr:rowOff>9525</xdr:rowOff>
                  </to>
                </anchor>
              </controlPr>
            </control>
          </mc:Choice>
        </mc:AlternateContent>
        <mc:AlternateContent xmlns:mc="http://schemas.openxmlformats.org/markup-compatibility/2006">
          <mc:Choice Requires="x14">
            <control shapeId="47410" r:id="rId35" name="Check Box 306">
              <controlPr defaultSize="0" autoFill="0" autoLine="0" autoPict="0">
                <anchor moveWithCells="1">
                  <from>
                    <xdr:col>7</xdr:col>
                    <xdr:colOff>0</xdr:colOff>
                    <xdr:row>20</xdr:row>
                    <xdr:rowOff>171450</xdr:rowOff>
                  </from>
                  <to>
                    <xdr:col>7</xdr:col>
                    <xdr:colOff>209550</xdr:colOff>
                    <xdr:row>22</xdr:row>
                    <xdr:rowOff>0</xdr:rowOff>
                  </to>
                </anchor>
              </controlPr>
            </control>
          </mc:Choice>
        </mc:AlternateContent>
        <mc:AlternateContent xmlns:mc="http://schemas.openxmlformats.org/markup-compatibility/2006">
          <mc:Choice Requires="x14">
            <control shapeId="47411" r:id="rId36" name="Check Box 307">
              <controlPr defaultSize="0" autoFill="0" autoLine="0" autoPict="0">
                <anchor moveWithCells="1">
                  <from>
                    <xdr:col>10</xdr:col>
                    <xdr:colOff>9525</xdr:colOff>
                    <xdr:row>20</xdr:row>
                    <xdr:rowOff>180975</xdr:rowOff>
                  </from>
                  <to>
                    <xdr:col>10</xdr:col>
                    <xdr:colOff>219075</xdr:colOff>
                    <xdr:row>22</xdr:row>
                    <xdr:rowOff>9525</xdr:rowOff>
                  </to>
                </anchor>
              </controlPr>
            </control>
          </mc:Choice>
        </mc:AlternateContent>
        <mc:AlternateContent xmlns:mc="http://schemas.openxmlformats.org/markup-compatibility/2006">
          <mc:Choice Requires="x14">
            <control shapeId="47412" r:id="rId37" name="Check Box 308">
              <controlPr defaultSize="0" autoFill="0" autoLine="0" autoPict="0">
                <anchor moveWithCells="1">
                  <from>
                    <xdr:col>4</xdr:col>
                    <xdr:colOff>0</xdr:colOff>
                    <xdr:row>23</xdr:row>
                    <xdr:rowOff>180975</xdr:rowOff>
                  </from>
                  <to>
                    <xdr:col>4</xdr:col>
                    <xdr:colOff>209550</xdr:colOff>
                    <xdr:row>25</xdr:row>
                    <xdr:rowOff>9525</xdr:rowOff>
                  </to>
                </anchor>
              </controlPr>
            </control>
          </mc:Choice>
        </mc:AlternateContent>
        <mc:AlternateContent xmlns:mc="http://schemas.openxmlformats.org/markup-compatibility/2006">
          <mc:Choice Requires="x14">
            <control shapeId="47414" r:id="rId38" name="Check Box 310">
              <controlPr defaultSize="0" autoFill="0" autoLine="0" autoPict="0">
                <anchor moveWithCells="1">
                  <from>
                    <xdr:col>10</xdr:col>
                    <xdr:colOff>9525</xdr:colOff>
                    <xdr:row>23</xdr:row>
                    <xdr:rowOff>180975</xdr:rowOff>
                  </from>
                  <to>
                    <xdr:col>10</xdr:col>
                    <xdr:colOff>219075</xdr:colOff>
                    <xdr:row>25</xdr:row>
                    <xdr:rowOff>9525</xdr:rowOff>
                  </to>
                </anchor>
              </controlPr>
            </control>
          </mc:Choice>
        </mc:AlternateContent>
        <mc:AlternateContent xmlns:mc="http://schemas.openxmlformats.org/markup-compatibility/2006">
          <mc:Choice Requires="x14">
            <control shapeId="47415" r:id="rId39" name="Check Box 311">
              <controlPr defaultSize="0" autoFill="0" autoLine="0" autoPict="0">
                <anchor moveWithCells="1">
                  <from>
                    <xdr:col>4</xdr:col>
                    <xdr:colOff>0</xdr:colOff>
                    <xdr:row>26</xdr:row>
                    <xdr:rowOff>180975</xdr:rowOff>
                  </from>
                  <to>
                    <xdr:col>4</xdr:col>
                    <xdr:colOff>209550</xdr:colOff>
                    <xdr:row>28</xdr:row>
                    <xdr:rowOff>9525</xdr:rowOff>
                  </to>
                </anchor>
              </controlPr>
            </control>
          </mc:Choice>
        </mc:AlternateContent>
        <mc:AlternateContent xmlns:mc="http://schemas.openxmlformats.org/markup-compatibility/2006">
          <mc:Choice Requires="x14">
            <control shapeId="47417" r:id="rId40" name="Check Box 313">
              <controlPr defaultSize="0" autoFill="0" autoLine="0" autoPict="0">
                <anchor moveWithCells="1">
                  <from>
                    <xdr:col>10</xdr:col>
                    <xdr:colOff>9525</xdr:colOff>
                    <xdr:row>26</xdr:row>
                    <xdr:rowOff>180975</xdr:rowOff>
                  </from>
                  <to>
                    <xdr:col>10</xdr:col>
                    <xdr:colOff>219075</xdr:colOff>
                    <xdr:row>28</xdr:row>
                    <xdr:rowOff>9525</xdr:rowOff>
                  </to>
                </anchor>
              </controlPr>
            </control>
          </mc:Choice>
        </mc:AlternateContent>
        <mc:AlternateContent xmlns:mc="http://schemas.openxmlformats.org/markup-compatibility/2006">
          <mc:Choice Requires="x14">
            <control shapeId="47418" r:id="rId41" name="Check Box 314">
              <controlPr defaultSize="0" autoFill="0" autoLine="0" autoPict="0">
                <anchor moveWithCells="1">
                  <from>
                    <xdr:col>4</xdr:col>
                    <xdr:colOff>0</xdr:colOff>
                    <xdr:row>29</xdr:row>
                    <xdr:rowOff>180975</xdr:rowOff>
                  </from>
                  <to>
                    <xdr:col>4</xdr:col>
                    <xdr:colOff>209550</xdr:colOff>
                    <xdr:row>31</xdr:row>
                    <xdr:rowOff>9525</xdr:rowOff>
                  </to>
                </anchor>
              </controlPr>
            </control>
          </mc:Choice>
        </mc:AlternateContent>
        <mc:AlternateContent xmlns:mc="http://schemas.openxmlformats.org/markup-compatibility/2006">
          <mc:Choice Requires="x14">
            <control shapeId="47419" r:id="rId42" name="Check Box 315">
              <controlPr defaultSize="0" autoFill="0" autoLine="0" autoPict="0">
                <anchor moveWithCells="1">
                  <from>
                    <xdr:col>7</xdr:col>
                    <xdr:colOff>0</xdr:colOff>
                    <xdr:row>29</xdr:row>
                    <xdr:rowOff>171450</xdr:rowOff>
                  </from>
                  <to>
                    <xdr:col>7</xdr:col>
                    <xdr:colOff>209550</xdr:colOff>
                    <xdr:row>31</xdr:row>
                    <xdr:rowOff>0</xdr:rowOff>
                  </to>
                </anchor>
              </controlPr>
            </control>
          </mc:Choice>
        </mc:AlternateContent>
        <mc:AlternateContent xmlns:mc="http://schemas.openxmlformats.org/markup-compatibility/2006">
          <mc:Choice Requires="x14">
            <control shapeId="47420" r:id="rId43" name="Check Box 316">
              <controlPr defaultSize="0" autoFill="0" autoLine="0" autoPict="0">
                <anchor moveWithCells="1">
                  <from>
                    <xdr:col>10</xdr:col>
                    <xdr:colOff>9525</xdr:colOff>
                    <xdr:row>29</xdr:row>
                    <xdr:rowOff>180975</xdr:rowOff>
                  </from>
                  <to>
                    <xdr:col>10</xdr:col>
                    <xdr:colOff>219075</xdr:colOff>
                    <xdr:row>31</xdr:row>
                    <xdr:rowOff>9525</xdr:rowOff>
                  </to>
                </anchor>
              </controlPr>
            </control>
          </mc:Choice>
        </mc:AlternateContent>
        <mc:AlternateContent xmlns:mc="http://schemas.openxmlformats.org/markup-compatibility/2006">
          <mc:Choice Requires="x14">
            <control shapeId="47421" r:id="rId44" name="Check Box 317">
              <controlPr defaultSize="0" autoFill="0" autoLine="0" autoPict="0">
                <anchor moveWithCells="1">
                  <from>
                    <xdr:col>4</xdr:col>
                    <xdr:colOff>0</xdr:colOff>
                    <xdr:row>30</xdr:row>
                    <xdr:rowOff>180975</xdr:rowOff>
                  </from>
                  <to>
                    <xdr:col>4</xdr:col>
                    <xdr:colOff>209550</xdr:colOff>
                    <xdr:row>32</xdr:row>
                    <xdr:rowOff>9525</xdr:rowOff>
                  </to>
                </anchor>
              </controlPr>
            </control>
          </mc:Choice>
        </mc:AlternateContent>
        <mc:AlternateContent xmlns:mc="http://schemas.openxmlformats.org/markup-compatibility/2006">
          <mc:Choice Requires="x14">
            <control shapeId="47422" r:id="rId45" name="Check Box 318">
              <controlPr defaultSize="0" autoFill="0" autoLine="0" autoPict="0">
                <anchor moveWithCells="1">
                  <from>
                    <xdr:col>7</xdr:col>
                    <xdr:colOff>0</xdr:colOff>
                    <xdr:row>30</xdr:row>
                    <xdr:rowOff>171450</xdr:rowOff>
                  </from>
                  <to>
                    <xdr:col>7</xdr:col>
                    <xdr:colOff>209550</xdr:colOff>
                    <xdr:row>32</xdr:row>
                    <xdr:rowOff>0</xdr:rowOff>
                  </to>
                </anchor>
              </controlPr>
            </control>
          </mc:Choice>
        </mc:AlternateContent>
        <mc:AlternateContent xmlns:mc="http://schemas.openxmlformats.org/markup-compatibility/2006">
          <mc:Choice Requires="x14">
            <control shapeId="47423" r:id="rId46" name="Check Box 319">
              <controlPr defaultSize="0" autoFill="0" autoLine="0" autoPict="0">
                <anchor moveWithCells="1">
                  <from>
                    <xdr:col>10</xdr:col>
                    <xdr:colOff>9525</xdr:colOff>
                    <xdr:row>30</xdr:row>
                    <xdr:rowOff>180975</xdr:rowOff>
                  </from>
                  <to>
                    <xdr:col>10</xdr:col>
                    <xdr:colOff>219075</xdr:colOff>
                    <xdr:row>32</xdr:row>
                    <xdr:rowOff>9525</xdr:rowOff>
                  </to>
                </anchor>
              </controlPr>
            </control>
          </mc:Choice>
        </mc:AlternateContent>
        <mc:AlternateContent xmlns:mc="http://schemas.openxmlformats.org/markup-compatibility/2006">
          <mc:Choice Requires="x14">
            <control shapeId="47424" r:id="rId47" name="Check Box 320">
              <controlPr defaultSize="0" autoFill="0" autoLine="0" autoPict="0">
                <anchor moveWithCells="1">
                  <from>
                    <xdr:col>4</xdr:col>
                    <xdr:colOff>0</xdr:colOff>
                    <xdr:row>33</xdr:row>
                    <xdr:rowOff>180975</xdr:rowOff>
                  </from>
                  <to>
                    <xdr:col>4</xdr:col>
                    <xdr:colOff>209550</xdr:colOff>
                    <xdr:row>35</xdr:row>
                    <xdr:rowOff>9525</xdr:rowOff>
                  </to>
                </anchor>
              </controlPr>
            </control>
          </mc:Choice>
        </mc:AlternateContent>
        <mc:AlternateContent xmlns:mc="http://schemas.openxmlformats.org/markup-compatibility/2006">
          <mc:Choice Requires="x14">
            <control shapeId="47425" r:id="rId48" name="Check Box 321">
              <controlPr defaultSize="0" autoFill="0" autoLine="0" autoPict="0">
                <anchor moveWithCells="1">
                  <from>
                    <xdr:col>7</xdr:col>
                    <xdr:colOff>0</xdr:colOff>
                    <xdr:row>33</xdr:row>
                    <xdr:rowOff>171450</xdr:rowOff>
                  </from>
                  <to>
                    <xdr:col>7</xdr:col>
                    <xdr:colOff>209550</xdr:colOff>
                    <xdr:row>35</xdr:row>
                    <xdr:rowOff>0</xdr:rowOff>
                  </to>
                </anchor>
              </controlPr>
            </control>
          </mc:Choice>
        </mc:AlternateContent>
        <mc:AlternateContent xmlns:mc="http://schemas.openxmlformats.org/markup-compatibility/2006">
          <mc:Choice Requires="x14">
            <control shapeId="47426" r:id="rId49" name="Check Box 322">
              <controlPr defaultSize="0" autoFill="0" autoLine="0" autoPict="0">
                <anchor moveWithCells="1">
                  <from>
                    <xdr:col>10</xdr:col>
                    <xdr:colOff>9525</xdr:colOff>
                    <xdr:row>33</xdr:row>
                    <xdr:rowOff>180975</xdr:rowOff>
                  </from>
                  <to>
                    <xdr:col>10</xdr:col>
                    <xdr:colOff>219075</xdr:colOff>
                    <xdr:row>35</xdr:row>
                    <xdr:rowOff>9525</xdr:rowOff>
                  </to>
                </anchor>
              </controlPr>
            </control>
          </mc:Choice>
        </mc:AlternateContent>
        <mc:AlternateContent xmlns:mc="http://schemas.openxmlformats.org/markup-compatibility/2006">
          <mc:Choice Requires="x14">
            <control shapeId="47427" r:id="rId50" name="Check Box 323">
              <controlPr defaultSize="0" autoFill="0" autoLine="0" autoPict="0">
                <anchor moveWithCells="1">
                  <from>
                    <xdr:col>4</xdr:col>
                    <xdr:colOff>0</xdr:colOff>
                    <xdr:row>34</xdr:row>
                    <xdr:rowOff>180975</xdr:rowOff>
                  </from>
                  <to>
                    <xdr:col>4</xdr:col>
                    <xdr:colOff>209550</xdr:colOff>
                    <xdr:row>36</xdr:row>
                    <xdr:rowOff>9525</xdr:rowOff>
                  </to>
                </anchor>
              </controlPr>
            </control>
          </mc:Choice>
        </mc:AlternateContent>
        <mc:AlternateContent xmlns:mc="http://schemas.openxmlformats.org/markup-compatibility/2006">
          <mc:Choice Requires="x14">
            <control shapeId="47428" r:id="rId51" name="Check Box 324">
              <controlPr defaultSize="0" autoFill="0" autoLine="0" autoPict="0">
                <anchor moveWithCells="1">
                  <from>
                    <xdr:col>7</xdr:col>
                    <xdr:colOff>0</xdr:colOff>
                    <xdr:row>34</xdr:row>
                    <xdr:rowOff>171450</xdr:rowOff>
                  </from>
                  <to>
                    <xdr:col>7</xdr:col>
                    <xdr:colOff>209550</xdr:colOff>
                    <xdr:row>36</xdr:row>
                    <xdr:rowOff>0</xdr:rowOff>
                  </to>
                </anchor>
              </controlPr>
            </control>
          </mc:Choice>
        </mc:AlternateContent>
        <mc:AlternateContent xmlns:mc="http://schemas.openxmlformats.org/markup-compatibility/2006">
          <mc:Choice Requires="x14">
            <control shapeId="47429" r:id="rId52" name="Check Box 325">
              <controlPr defaultSize="0" autoFill="0" autoLine="0" autoPict="0">
                <anchor moveWithCells="1">
                  <from>
                    <xdr:col>10</xdr:col>
                    <xdr:colOff>9525</xdr:colOff>
                    <xdr:row>34</xdr:row>
                    <xdr:rowOff>180975</xdr:rowOff>
                  </from>
                  <to>
                    <xdr:col>10</xdr:col>
                    <xdr:colOff>219075</xdr:colOff>
                    <xdr:row>36</xdr:row>
                    <xdr:rowOff>9525</xdr:rowOff>
                  </to>
                </anchor>
              </controlPr>
            </control>
          </mc:Choice>
        </mc:AlternateContent>
        <mc:AlternateContent xmlns:mc="http://schemas.openxmlformats.org/markup-compatibility/2006">
          <mc:Choice Requires="x14">
            <control shapeId="47430" r:id="rId53" name="Check Box 326">
              <controlPr defaultSize="0" autoFill="0" autoLine="0" autoPict="0">
                <anchor moveWithCells="1">
                  <from>
                    <xdr:col>4</xdr:col>
                    <xdr:colOff>0</xdr:colOff>
                    <xdr:row>39</xdr:row>
                    <xdr:rowOff>180975</xdr:rowOff>
                  </from>
                  <to>
                    <xdr:col>4</xdr:col>
                    <xdr:colOff>209550</xdr:colOff>
                    <xdr:row>41</xdr:row>
                    <xdr:rowOff>9525</xdr:rowOff>
                  </to>
                </anchor>
              </controlPr>
            </control>
          </mc:Choice>
        </mc:AlternateContent>
        <mc:AlternateContent xmlns:mc="http://schemas.openxmlformats.org/markup-compatibility/2006">
          <mc:Choice Requires="x14">
            <control shapeId="47432" r:id="rId54" name="Check Box 328">
              <controlPr defaultSize="0" autoFill="0" autoLine="0" autoPict="0">
                <anchor moveWithCells="1">
                  <from>
                    <xdr:col>10</xdr:col>
                    <xdr:colOff>9525</xdr:colOff>
                    <xdr:row>39</xdr:row>
                    <xdr:rowOff>180975</xdr:rowOff>
                  </from>
                  <to>
                    <xdr:col>11</xdr:col>
                    <xdr:colOff>0</xdr:colOff>
                    <xdr:row>41</xdr:row>
                    <xdr:rowOff>9525</xdr:rowOff>
                  </to>
                </anchor>
              </controlPr>
            </control>
          </mc:Choice>
        </mc:AlternateContent>
        <mc:AlternateContent xmlns:mc="http://schemas.openxmlformats.org/markup-compatibility/2006">
          <mc:Choice Requires="x14">
            <control shapeId="47433" r:id="rId55" name="Check Box 329">
              <controlPr defaultSize="0" autoFill="0" autoLine="0" autoPict="0">
                <anchor moveWithCells="1">
                  <from>
                    <xdr:col>4</xdr:col>
                    <xdr:colOff>0</xdr:colOff>
                    <xdr:row>42</xdr:row>
                    <xdr:rowOff>180975</xdr:rowOff>
                  </from>
                  <to>
                    <xdr:col>4</xdr:col>
                    <xdr:colOff>209550</xdr:colOff>
                    <xdr:row>44</xdr:row>
                    <xdr:rowOff>9525</xdr:rowOff>
                  </to>
                </anchor>
              </controlPr>
            </control>
          </mc:Choice>
        </mc:AlternateContent>
        <mc:AlternateContent xmlns:mc="http://schemas.openxmlformats.org/markup-compatibility/2006">
          <mc:Choice Requires="x14">
            <control shapeId="47435" r:id="rId56" name="Check Box 331">
              <controlPr defaultSize="0" autoFill="0" autoLine="0" autoPict="0">
                <anchor moveWithCells="1">
                  <from>
                    <xdr:col>10</xdr:col>
                    <xdr:colOff>9525</xdr:colOff>
                    <xdr:row>42</xdr:row>
                    <xdr:rowOff>180975</xdr:rowOff>
                  </from>
                  <to>
                    <xdr:col>11</xdr:col>
                    <xdr:colOff>0</xdr:colOff>
                    <xdr:row>44</xdr:row>
                    <xdr:rowOff>9525</xdr:rowOff>
                  </to>
                </anchor>
              </controlPr>
            </control>
          </mc:Choice>
        </mc:AlternateContent>
        <mc:AlternateContent xmlns:mc="http://schemas.openxmlformats.org/markup-compatibility/2006">
          <mc:Choice Requires="x14">
            <control shapeId="47436" r:id="rId57" name="Check Box 332">
              <controlPr defaultSize="0" autoFill="0" autoLine="0" autoPict="0">
                <anchor moveWithCells="1">
                  <from>
                    <xdr:col>4</xdr:col>
                    <xdr:colOff>0</xdr:colOff>
                    <xdr:row>43</xdr:row>
                    <xdr:rowOff>180975</xdr:rowOff>
                  </from>
                  <to>
                    <xdr:col>4</xdr:col>
                    <xdr:colOff>209550</xdr:colOff>
                    <xdr:row>45</xdr:row>
                    <xdr:rowOff>9525</xdr:rowOff>
                  </to>
                </anchor>
              </controlPr>
            </control>
          </mc:Choice>
        </mc:AlternateContent>
        <mc:AlternateContent xmlns:mc="http://schemas.openxmlformats.org/markup-compatibility/2006">
          <mc:Choice Requires="x14">
            <control shapeId="47438" r:id="rId58" name="Check Box 334">
              <controlPr defaultSize="0" autoFill="0" autoLine="0" autoPict="0">
                <anchor moveWithCells="1">
                  <from>
                    <xdr:col>10</xdr:col>
                    <xdr:colOff>9525</xdr:colOff>
                    <xdr:row>43</xdr:row>
                    <xdr:rowOff>180975</xdr:rowOff>
                  </from>
                  <to>
                    <xdr:col>11</xdr:col>
                    <xdr:colOff>0</xdr:colOff>
                    <xdr:row>45</xdr:row>
                    <xdr:rowOff>9525</xdr:rowOff>
                  </to>
                </anchor>
              </controlPr>
            </control>
          </mc:Choice>
        </mc:AlternateContent>
        <mc:AlternateContent xmlns:mc="http://schemas.openxmlformats.org/markup-compatibility/2006">
          <mc:Choice Requires="x14">
            <control shapeId="47439" r:id="rId59" name="Check Box 335">
              <controlPr defaultSize="0" autoFill="0" autoLine="0" autoPict="0">
                <anchor moveWithCells="1">
                  <from>
                    <xdr:col>4</xdr:col>
                    <xdr:colOff>0</xdr:colOff>
                    <xdr:row>46</xdr:row>
                    <xdr:rowOff>180975</xdr:rowOff>
                  </from>
                  <to>
                    <xdr:col>4</xdr:col>
                    <xdr:colOff>209550</xdr:colOff>
                    <xdr:row>48</xdr:row>
                    <xdr:rowOff>9525</xdr:rowOff>
                  </to>
                </anchor>
              </controlPr>
            </control>
          </mc:Choice>
        </mc:AlternateContent>
        <mc:AlternateContent xmlns:mc="http://schemas.openxmlformats.org/markup-compatibility/2006">
          <mc:Choice Requires="x14">
            <control shapeId="47441" r:id="rId60" name="Check Box 337">
              <controlPr defaultSize="0" autoFill="0" autoLine="0" autoPict="0">
                <anchor moveWithCells="1">
                  <from>
                    <xdr:col>10</xdr:col>
                    <xdr:colOff>9525</xdr:colOff>
                    <xdr:row>46</xdr:row>
                    <xdr:rowOff>180975</xdr:rowOff>
                  </from>
                  <to>
                    <xdr:col>11</xdr:col>
                    <xdr:colOff>0</xdr:colOff>
                    <xdr:row>48</xdr:row>
                    <xdr:rowOff>9525</xdr:rowOff>
                  </to>
                </anchor>
              </controlPr>
            </control>
          </mc:Choice>
        </mc:AlternateContent>
        <mc:AlternateContent xmlns:mc="http://schemas.openxmlformats.org/markup-compatibility/2006">
          <mc:Choice Requires="x14">
            <control shapeId="47442" r:id="rId61" name="Check Box 338">
              <controlPr defaultSize="0" autoFill="0" autoLine="0" autoPict="0">
                <anchor moveWithCells="1">
                  <from>
                    <xdr:col>4</xdr:col>
                    <xdr:colOff>0</xdr:colOff>
                    <xdr:row>47</xdr:row>
                    <xdr:rowOff>180975</xdr:rowOff>
                  </from>
                  <to>
                    <xdr:col>4</xdr:col>
                    <xdr:colOff>209550</xdr:colOff>
                    <xdr:row>49</xdr:row>
                    <xdr:rowOff>9525</xdr:rowOff>
                  </to>
                </anchor>
              </controlPr>
            </control>
          </mc:Choice>
        </mc:AlternateContent>
        <mc:AlternateContent xmlns:mc="http://schemas.openxmlformats.org/markup-compatibility/2006">
          <mc:Choice Requires="x14">
            <control shapeId="47443" r:id="rId62" name="Check Box 339">
              <controlPr defaultSize="0" autoFill="0" autoLine="0" autoPict="0">
                <anchor moveWithCells="1">
                  <from>
                    <xdr:col>7</xdr:col>
                    <xdr:colOff>0</xdr:colOff>
                    <xdr:row>47</xdr:row>
                    <xdr:rowOff>171450</xdr:rowOff>
                  </from>
                  <to>
                    <xdr:col>7</xdr:col>
                    <xdr:colOff>209550</xdr:colOff>
                    <xdr:row>49</xdr:row>
                    <xdr:rowOff>0</xdr:rowOff>
                  </to>
                </anchor>
              </controlPr>
            </control>
          </mc:Choice>
        </mc:AlternateContent>
        <mc:AlternateContent xmlns:mc="http://schemas.openxmlformats.org/markup-compatibility/2006">
          <mc:Choice Requires="x14">
            <control shapeId="47444" r:id="rId63" name="Check Box 340">
              <controlPr defaultSize="0" autoFill="0" autoLine="0" autoPict="0">
                <anchor moveWithCells="1">
                  <from>
                    <xdr:col>10</xdr:col>
                    <xdr:colOff>9525</xdr:colOff>
                    <xdr:row>47</xdr:row>
                    <xdr:rowOff>180975</xdr:rowOff>
                  </from>
                  <to>
                    <xdr:col>11</xdr:col>
                    <xdr:colOff>0</xdr:colOff>
                    <xdr:row>49</xdr:row>
                    <xdr:rowOff>9525</xdr:rowOff>
                  </to>
                </anchor>
              </controlPr>
            </control>
          </mc:Choice>
        </mc:AlternateContent>
        <mc:AlternateContent xmlns:mc="http://schemas.openxmlformats.org/markup-compatibility/2006">
          <mc:Choice Requires="x14">
            <control shapeId="47445" r:id="rId64" name="Check Box 341">
              <controlPr defaultSize="0" autoFill="0" autoLine="0" autoPict="0">
                <anchor moveWithCells="1">
                  <from>
                    <xdr:col>4</xdr:col>
                    <xdr:colOff>0</xdr:colOff>
                    <xdr:row>50</xdr:row>
                    <xdr:rowOff>180975</xdr:rowOff>
                  </from>
                  <to>
                    <xdr:col>4</xdr:col>
                    <xdr:colOff>209550</xdr:colOff>
                    <xdr:row>52</xdr:row>
                    <xdr:rowOff>19050</xdr:rowOff>
                  </to>
                </anchor>
              </controlPr>
            </control>
          </mc:Choice>
        </mc:AlternateContent>
        <mc:AlternateContent xmlns:mc="http://schemas.openxmlformats.org/markup-compatibility/2006">
          <mc:Choice Requires="x14">
            <control shapeId="47447" r:id="rId65" name="Check Box 343">
              <controlPr defaultSize="0" autoFill="0" autoLine="0" autoPict="0">
                <anchor moveWithCells="1">
                  <from>
                    <xdr:col>10</xdr:col>
                    <xdr:colOff>9525</xdr:colOff>
                    <xdr:row>50</xdr:row>
                    <xdr:rowOff>180975</xdr:rowOff>
                  </from>
                  <to>
                    <xdr:col>11</xdr:col>
                    <xdr:colOff>0</xdr:colOff>
                    <xdr:row>52</xdr:row>
                    <xdr:rowOff>19050</xdr:rowOff>
                  </to>
                </anchor>
              </controlPr>
            </control>
          </mc:Choice>
        </mc:AlternateContent>
        <mc:AlternateContent xmlns:mc="http://schemas.openxmlformats.org/markup-compatibility/2006">
          <mc:Choice Requires="x14">
            <control shapeId="47448" r:id="rId66" name="Check Box 344">
              <controlPr defaultSize="0" autoFill="0" autoLine="0" autoPict="0">
                <anchor moveWithCells="1">
                  <from>
                    <xdr:col>4</xdr:col>
                    <xdr:colOff>0</xdr:colOff>
                    <xdr:row>36</xdr:row>
                    <xdr:rowOff>180975</xdr:rowOff>
                  </from>
                  <to>
                    <xdr:col>4</xdr:col>
                    <xdr:colOff>209550</xdr:colOff>
                    <xdr:row>38</xdr:row>
                    <xdr:rowOff>19050</xdr:rowOff>
                  </to>
                </anchor>
              </controlPr>
            </control>
          </mc:Choice>
        </mc:AlternateContent>
        <mc:AlternateContent xmlns:mc="http://schemas.openxmlformats.org/markup-compatibility/2006">
          <mc:Choice Requires="x14">
            <control shapeId="47449" r:id="rId67" name="Check Box 345">
              <controlPr defaultSize="0" autoFill="0" autoLine="0" autoPict="0">
                <anchor moveWithCells="1">
                  <from>
                    <xdr:col>7</xdr:col>
                    <xdr:colOff>0</xdr:colOff>
                    <xdr:row>36</xdr:row>
                    <xdr:rowOff>171450</xdr:rowOff>
                  </from>
                  <to>
                    <xdr:col>7</xdr:col>
                    <xdr:colOff>209550</xdr:colOff>
                    <xdr:row>38</xdr:row>
                    <xdr:rowOff>19050</xdr:rowOff>
                  </to>
                </anchor>
              </controlPr>
            </control>
          </mc:Choice>
        </mc:AlternateContent>
        <mc:AlternateContent xmlns:mc="http://schemas.openxmlformats.org/markup-compatibility/2006">
          <mc:Choice Requires="x14">
            <control shapeId="47450" r:id="rId68" name="Check Box 346">
              <controlPr defaultSize="0" autoFill="0" autoLine="0" autoPict="0">
                <anchor moveWithCells="1">
                  <from>
                    <xdr:col>10</xdr:col>
                    <xdr:colOff>9525</xdr:colOff>
                    <xdr:row>36</xdr:row>
                    <xdr:rowOff>180975</xdr:rowOff>
                  </from>
                  <to>
                    <xdr:col>10</xdr:col>
                    <xdr:colOff>219075</xdr:colOff>
                    <xdr:row>38</xdr:row>
                    <xdr:rowOff>19050</xdr:rowOff>
                  </to>
                </anchor>
              </controlPr>
            </control>
          </mc:Choice>
        </mc:AlternateContent>
      </controls>
    </mc:Choice>
  </mc:AlternateContent>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4">
    <pageSetUpPr fitToPage="1"/>
  </sheetPr>
  <dimension ref="A1:M947"/>
  <sheetViews>
    <sheetView showGridLines="0" showRowColHeaders="0" zoomScaleNormal="100" workbookViewId="0"/>
  </sheetViews>
  <sheetFormatPr defaultColWidth="8.7109375" defaultRowHeight="12.75"/>
  <cols>
    <col min="1" max="1" width="2.7109375" style="89" bestFit="1" customWidth="1"/>
    <col min="2" max="2" width="4.28515625" style="89" customWidth="1"/>
    <col min="3" max="3" width="78.5703125" style="89" customWidth="1"/>
    <col min="4" max="13" width="3.28515625" style="89" customWidth="1"/>
    <col min="14" max="16384" width="8.7109375" style="89"/>
  </cols>
  <sheetData>
    <row r="1" spans="1:12" ht="15" customHeight="1">
      <c r="A1" s="194" t="s">
        <v>869</v>
      </c>
      <c r="B1" s="194"/>
      <c r="C1" s="194"/>
      <c r="D1" s="194"/>
      <c r="E1" s="194"/>
      <c r="F1" s="194"/>
      <c r="G1" s="194"/>
      <c r="H1" s="194"/>
      <c r="I1" s="194"/>
      <c r="J1" s="194"/>
      <c r="L1" s="132"/>
    </row>
    <row r="2" spans="1:12" ht="24" customHeight="1">
      <c r="A2" s="184"/>
      <c r="B2" s="185"/>
      <c r="C2" s="186" t="s">
        <v>135</v>
      </c>
      <c r="D2" s="969" t="s">
        <v>136</v>
      </c>
      <c r="E2" s="969"/>
      <c r="F2" s="969"/>
      <c r="G2" s="969" t="s">
        <v>128</v>
      </c>
      <c r="H2" s="969"/>
      <c r="I2" s="969"/>
      <c r="J2" s="969" t="s">
        <v>137</v>
      </c>
      <c r="K2" s="969"/>
      <c r="L2" s="969"/>
    </row>
    <row r="3" spans="1:12" ht="7.5" customHeight="1">
      <c r="A3" s="184"/>
      <c r="B3" s="185"/>
      <c r="C3" s="186"/>
      <c r="D3" s="186"/>
      <c r="E3" s="186"/>
      <c r="F3" s="186"/>
      <c r="G3" s="186"/>
      <c r="H3" s="186"/>
      <c r="I3" s="186"/>
      <c r="J3" s="186"/>
      <c r="K3" s="187"/>
      <c r="L3" s="188"/>
    </row>
    <row r="4" spans="1:12" ht="15" customHeight="1">
      <c r="A4" s="184"/>
      <c r="B4" s="967" t="s">
        <v>782</v>
      </c>
      <c r="C4" s="967"/>
      <c r="D4" s="185"/>
      <c r="E4" s="185"/>
      <c r="F4" s="185"/>
      <c r="G4" s="185"/>
      <c r="H4" s="185"/>
      <c r="I4" s="185"/>
      <c r="J4" s="185"/>
      <c r="K4" s="185"/>
      <c r="L4" s="188"/>
    </row>
    <row r="5" spans="1:12" ht="15" customHeight="1">
      <c r="A5" s="132"/>
      <c r="B5" s="183"/>
      <c r="C5" s="200" t="s">
        <v>142</v>
      </c>
      <c r="D5" s="190"/>
      <c r="E5" s="430"/>
      <c r="F5" s="431"/>
      <c r="G5" s="431"/>
      <c r="H5" s="430"/>
      <c r="I5" s="431"/>
      <c r="J5" s="431"/>
      <c r="K5" s="430"/>
      <c r="L5" s="188"/>
    </row>
    <row r="6" spans="1:12" ht="15" customHeight="1">
      <c r="A6" s="132"/>
      <c r="B6" s="183"/>
      <c r="C6" s="200" t="s">
        <v>637</v>
      </c>
      <c r="D6" s="190"/>
      <c r="E6" s="430"/>
      <c r="F6" s="431"/>
      <c r="G6" s="431"/>
      <c r="H6" s="430"/>
      <c r="I6" s="431"/>
      <c r="J6" s="431"/>
      <c r="K6" s="430"/>
      <c r="L6" s="188"/>
    </row>
    <row r="7" spans="1:12" ht="15" customHeight="1">
      <c r="A7" s="132"/>
      <c r="B7" s="183"/>
      <c r="C7" s="200" t="s">
        <v>805</v>
      </c>
      <c r="D7" s="190"/>
      <c r="E7" s="430"/>
      <c r="F7" s="431"/>
      <c r="G7" s="431"/>
      <c r="H7" s="430"/>
      <c r="I7" s="431"/>
      <c r="J7" s="431"/>
      <c r="K7" s="430"/>
      <c r="L7" s="188"/>
    </row>
    <row r="8" spans="1:12" ht="15" customHeight="1">
      <c r="A8" s="132"/>
      <c r="B8" s="183"/>
      <c r="C8" s="200" t="s">
        <v>534</v>
      </c>
      <c r="D8" s="190"/>
      <c r="E8" s="430"/>
      <c r="F8" s="431"/>
      <c r="G8" s="431"/>
      <c r="H8" s="430"/>
      <c r="I8" s="431"/>
      <c r="J8" s="431"/>
      <c r="K8" s="430"/>
      <c r="L8" s="188"/>
    </row>
    <row r="9" spans="1:12" ht="15" customHeight="1">
      <c r="A9" s="132"/>
      <c r="B9" s="183"/>
      <c r="C9" s="200" t="s">
        <v>533</v>
      </c>
      <c r="D9" s="190"/>
      <c r="E9" s="430"/>
      <c r="F9" s="431"/>
      <c r="G9" s="431"/>
      <c r="H9" s="430"/>
      <c r="I9" s="431"/>
      <c r="J9" s="431"/>
      <c r="K9" s="430"/>
      <c r="L9" s="188"/>
    </row>
    <row r="10" spans="1:12" ht="7.5" customHeight="1">
      <c r="A10" s="132"/>
      <c r="B10" s="183"/>
      <c r="C10" s="132"/>
      <c r="D10" s="132"/>
      <c r="E10" s="191"/>
      <c r="F10" s="132"/>
      <c r="G10" s="132"/>
      <c r="H10" s="191"/>
      <c r="I10" s="132"/>
      <c r="J10" s="132"/>
      <c r="K10" s="191"/>
      <c r="L10" s="132"/>
    </row>
    <row r="11" spans="1:12" ht="15" customHeight="1">
      <c r="A11" s="132"/>
      <c r="B11" s="967" t="s">
        <v>783</v>
      </c>
      <c r="C11" s="967"/>
      <c r="D11" s="967"/>
      <c r="E11" s="967"/>
      <c r="F11" s="967"/>
      <c r="G11" s="967"/>
      <c r="H11" s="967"/>
      <c r="I11" s="967"/>
      <c r="J11" s="967"/>
      <c r="K11" s="967"/>
      <c r="L11" s="132"/>
    </row>
    <row r="12" spans="1:12" ht="15" customHeight="1">
      <c r="A12" s="132"/>
      <c r="B12" s="183"/>
      <c r="C12" s="132" t="s">
        <v>683</v>
      </c>
      <c r="D12" s="431"/>
      <c r="E12" s="430"/>
      <c r="F12" s="431"/>
      <c r="G12" s="431"/>
      <c r="H12" s="432"/>
      <c r="I12" s="431"/>
      <c r="J12" s="431"/>
      <c r="K12" s="430"/>
      <c r="L12" s="187"/>
    </row>
    <row r="13" spans="1:12" ht="7.5" customHeight="1">
      <c r="A13" s="132"/>
      <c r="C13" s="185"/>
      <c r="D13" s="185"/>
      <c r="E13" s="185"/>
      <c r="F13" s="185"/>
      <c r="G13" s="185"/>
      <c r="H13" s="185"/>
      <c r="I13" s="185"/>
      <c r="J13" s="185"/>
      <c r="K13" s="185"/>
      <c r="L13" s="132"/>
    </row>
    <row r="14" spans="1:12" ht="15" customHeight="1">
      <c r="A14" s="132"/>
      <c r="B14" s="967" t="s">
        <v>784</v>
      </c>
      <c r="C14" s="967"/>
      <c r="D14" s="967"/>
      <c r="E14" s="968"/>
      <c r="F14" s="967"/>
      <c r="G14" s="967"/>
      <c r="H14" s="968"/>
      <c r="I14" s="967"/>
      <c r="J14" s="967"/>
      <c r="K14" s="968"/>
      <c r="L14" s="132"/>
    </row>
    <row r="15" spans="1:12" ht="15" customHeight="1">
      <c r="A15" s="132"/>
      <c r="B15" s="192"/>
      <c r="C15" s="132" t="s">
        <v>399</v>
      </c>
      <c r="D15" s="431"/>
      <c r="E15" s="430"/>
      <c r="F15" s="431"/>
      <c r="G15" s="431"/>
      <c r="H15" s="430"/>
      <c r="I15" s="431"/>
      <c r="J15" s="431"/>
      <c r="K15" s="430"/>
      <c r="L15" s="187"/>
    </row>
    <row r="16" spans="1:12" ht="15" customHeight="1">
      <c r="A16" s="132"/>
      <c r="B16" s="192"/>
      <c r="C16" s="240" t="s">
        <v>913</v>
      </c>
      <c r="D16" s="431"/>
      <c r="E16" s="431"/>
      <c r="F16" s="431"/>
      <c r="G16" s="431"/>
      <c r="H16" s="431"/>
      <c r="I16" s="431"/>
      <c r="J16" s="431"/>
      <c r="K16" s="431"/>
      <c r="L16" s="187"/>
    </row>
    <row r="17" spans="1:12" ht="15" customHeight="1">
      <c r="A17" s="132"/>
      <c r="B17" s="192"/>
      <c r="C17" s="566" t="s">
        <v>909</v>
      </c>
      <c r="D17" s="431"/>
      <c r="E17" s="430"/>
      <c r="F17" s="431"/>
      <c r="G17" s="431"/>
      <c r="H17" s="430"/>
      <c r="I17" s="431"/>
      <c r="J17" s="431"/>
      <c r="K17" s="430"/>
      <c r="L17" s="187"/>
    </row>
    <row r="18" spans="1:12" ht="15" customHeight="1">
      <c r="A18" s="132"/>
      <c r="B18" s="192"/>
      <c r="C18" s="566" t="s">
        <v>910</v>
      </c>
      <c r="D18" s="431"/>
      <c r="E18" s="430"/>
      <c r="F18" s="431"/>
      <c r="G18" s="431"/>
      <c r="H18" s="430"/>
      <c r="I18" s="431"/>
      <c r="J18" s="431"/>
      <c r="K18" s="430"/>
      <c r="L18" s="187"/>
    </row>
    <row r="19" spans="1:12" ht="15" customHeight="1">
      <c r="A19" s="132"/>
      <c r="B19" s="192"/>
      <c r="C19" s="240" t="s">
        <v>914</v>
      </c>
      <c r="D19" s="431"/>
      <c r="E19" s="431"/>
      <c r="F19" s="431"/>
      <c r="G19" s="431"/>
      <c r="H19" s="431"/>
      <c r="I19" s="431"/>
      <c r="J19" s="431"/>
      <c r="K19" s="431"/>
      <c r="L19" s="187"/>
    </row>
    <row r="20" spans="1:12" ht="15" customHeight="1">
      <c r="A20" s="132"/>
      <c r="B20" s="192"/>
      <c r="C20" s="566" t="s">
        <v>915</v>
      </c>
      <c r="D20" s="431"/>
      <c r="E20" s="430"/>
      <c r="F20" s="431"/>
      <c r="G20" s="431"/>
      <c r="H20" s="430"/>
      <c r="I20" s="431"/>
      <c r="J20" s="431"/>
      <c r="K20" s="430"/>
      <c r="L20" s="187"/>
    </row>
    <row r="21" spans="1:12" ht="15" customHeight="1">
      <c r="A21" s="132"/>
      <c r="B21" s="192"/>
      <c r="C21" s="566" t="s">
        <v>916</v>
      </c>
      <c r="D21" s="431"/>
      <c r="E21" s="430"/>
      <c r="F21" s="431"/>
      <c r="G21" s="431"/>
      <c r="H21" s="430"/>
      <c r="I21" s="431"/>
      <c r="J21" s="431"/>
      <c r="K21" s="430"/>
      <c r="L21" s="187"/>
    </row>
    <row r="22" spans="1:12" ht="15" customHeight="1">
      <c r="A22" s="132"/>
      <c r="B22" s="192"/>
      <c r="C22" s="566" t="s">
        <v>911</v>
      </c>
      <c r="D22" s="431"/>
      <c r="E22" s="430"/>
      <c r="F22" s="431"/>
      <c r="G22" s="431"/>
      <c r="H22" s="430"/>
      <c r="I22" s="431"/>
      <c r="J22" s="431"/>
      <c r="K22" s="430"/>
      <c r="L22" s="187"/>
    </row>
    <row r="23" spans="1:12" ht="15" customHeight="1">
      <c r="A23" s="132"/>
      <c r="B23" s="192"/>
      <c r="C23" s="566" t="s">
        <v>912</v>
      </c>
      <c r="D23" s="431"/>
      <c r="E23" s="430"/>
      <c r="F23" s="431"/>
      <c r="G23" s="431"/>
      <c r="H23" s="430"/>
      <c r="I23" s="431"/>
      <c r="J23" s="431"/>
      <c r="K23" s="430"/>
      <c r="L23" s="187"/>
    </row>
    <row r="24" spans="1:12" ht="7.5" customHeight="1">
      <c r="A24" s="132"/>
      <c r="B24" s="183"/>
      <c r="C24" s="132"/>
      <c r="D24" s="286"/>
      <c r="E24" s="286"/>
      <c r="F24" s="286"/>
      <c r="G24" s="286"/>
      <c r="H24" s="286"/>
      <c r="I24" s="286"/>
      <c r="J24" s="286"/>
      <c r="K24" s="286"/>
      <c r="L24" s="286"/>
    </row>
    <row r="25" spans="1:12" ht="15" customHeight="1">
      <c r="A25" s="132"/>
      <c r="B25" s="970" t="s">
        <v>785</v>
      </c>
      <c r="C25" s="970"/>
      <c r="D25" s="286"/>
      <c r="E25" s="286"/>
      <c r="F25" s="286"/>
      <c r="G25" s="286"/>
      <c r="H25" s="286"/>
      <c r="I25" s="286"/>
      <c r="J25" s="286"/>
      <c r="K25" s="286"/>
      <c r="L25" s="286"/>
    </row>
    <row r="26" spans="1:12" ht="15" customHeight="1">
      <c r="A26" s="132"/>
      <c r="B26" s="183"/>
      <c r="C26" s="132" t="s">
        <v>403</v>
      </c>
      <c r="D26" s="431"/>
      <c r="E26" s="430"/>
      <c r="F26" s="431"/>
      <c r="G26" s="431"/>
      <c r="H26" s="430"/>
      <c r="I26" s="431"/>
      <c r="J26" s="431"/>
      <c r="K26" s="430"/>
      <c r="L26" s="187"/>
    </row>
    <row r="27" spans="1:12" ht="7.5" customHeight="1">
      <c r="A27" s="132"/>
      <c r="C27" s="194"/>
      <c r="D27" s="194"/>
      <c r="E27" s="194"/>
      <c r="F27" s="194"/>
      <c r="G27" s="194"/>
      <c r="H27" s="194"/>
      <c r="I27" s="194"/>
      <c r="J27" s="194"/>
      <c r="K27" s="194"/>
      <c r="L27" s="286"/>
    </row>
    <row r="28" spans="1:12" ht="15" customHeight="1">
      <c r="A28" s="132"/>
      <c r="B28" s="970" t="s">
        <v>786</v>
      </c>
      <c r="C28" s="970"/>
      <c r="D28" s="194"/>
      <c r="E28" s="195"/>
      <c r="F28" s="194"/>
      <c r="G28" s="194"/>
      <c r="H28" s="195"/>
      <c r="I28" s="194"/>
      <c r="J28" s="194"/>
      <c r="K28" s="195"/>
      <c r="L28" s="286"/>
    </row>
    <row r="29" spans="1:12" ht="15" customHeight="1">
      <c r="A29" s="132"/>
      <c r="B29" s="183"/>
      <c r="C29" s="132" t="s">
        <v>404</v>
      </c>
      <c r="D29" s="431"/>
      <c r="E29" s="430"/>
      <c r="F29" s="431"/>
      <c r="G29" s="431"/>
      <c r="H29" s="430"/>
      <c r="I29" s="431"/>
      <c r="J29" s="431"/>
      <c r="K29" s="430"/>
      <c r="L29" s="187"/>
    </row>
    <row r="30" spans="1:12" ht="7.5" customHeight="1">
      <c r="A30" s="132"/>
      <c r="C30" s="185"/>
      <c r="D30" s="185"/>
      <c r="E30" s="196"/>
      <c r="F30" s="185"/>
      <c r="G30" s="185"/>
      <c r="H30" s="196"/>
      <c r="I30" s="185"/>
      <c r="J30" s="185"/>
      <c r="K30" s="196"/>
      <c r="L30" s="286"/>
    </row>
    <row r="31" spans="1:12" ht="15" customHeight="1">
      <c r="A31" s="132"/>
      <c r="B31" s="967" t="s">
        <v>787</v>
      </c>
      <c r="C31" s="967"/>
      <c r="D31" s="185"/>
      <c r="E31" s="189"/>
      <c r="F31" s="185"/>
      <c r="G31" s="185"/>
      <c r="H31" s="189"/>
      <c r="I31" s="185"/>
      <c r="J31" s="185"/>
      <c r="K31" s="189"/>
      <c r="L31" s="286"/>
    </row>
    <row r="32" spans="1:12" ht="15" customHeight="1">
      <c r="A32" s="132"/>
      <c r="B32" s="183"/>
      <c r="C32" s="132" t="s">
        <v>806</v>
      </c>
      <c r="D32" s="431"/>
      <c r="E32" s="430"/>
      <c r="F32" s="431"/>
      <c r="G32" s="431"/>
      <c r="H32" s="432"/>
      <c r="I32" s="431"/>
      <c r="J32" s="431"/>
      <c r="K32" s="430"/>
      <c r="L32" s="187"/>
    </row>
    <row r="33" spans="1:13" ht="15" customHeight="1">
      <c r="A33" s="132"/>
      <c r="B33" s="183"/>
      <c r="C33" s="132" t="s">
        <v>807</v>
      </c>
      <c r="D33" s="431"/>
      <c r="E33" s="430"/>
      <c r="F33" s="431"/>
      <c r="G33" s="431"/>
      <c r="H33" s="432"/>
      <c r="I33" s="431"/>
      <c r="J33" s="431"/>
      <c r="K33" s="430"/>
      <c r="L33" s="187"/>
    </row>
    <row r="34" spans="1:13" ht="7.5" customHeight="1">
      <c r="A34" s="132"/>
      <c r="B34" s="183"/>
      <c r="C34" s="197"/>
      <c r="D34" s="132"/>
      <c r="E34" s="191"/>
      <c r="F34" s="132"/>
      <c r="G34" s="190"/>
      <c r="H34" s="198"/>
      <c r="I34" s="190"/>
      <c r="J34" s="190"/>
      <c r="K34" s="191"/>
      <c r="L34" s="132"/>
    </row>
    <row r="35" spans="1:13" ht="15" customHeight="1">
      <c r="A35" s="132"/>
      <c r="B35" s="967" t="s">
        <v>788</v>
      </c>
      <c r="C35" s="967"/>
      <c r="D35" s="967"/>
      <c r="E35" s="967"/>
      <c r="F35" s="967"/>
      <c r="G35" s="967"/>
      <c r="H35" s="967"/>
      <c r="I35" s="967"/>
      <c r="J35" s="967"/>
      <c r="K35" s="967"/>
      <c r="L35" s="132"/>
    </row>
    <row r="36" spans="1:13" ht="15" customHeight="1">
      <c r="A36" s="132"/>
      <c r="B36" s="183"/>
      <c r="C36" s="132" t="s">
        <v>364</v>
      </c>
      <c r="D36" s="431"/>
      <c r="E36" s="430"/>
      <c r="F36" s="431"/>
      <c r="G36" s="431"/>
      <c r="H36" s="432"/>
      <c r="I36" s="431"/>
      <c r="J36" s="431"/>
      <c r="K36" s="430"/>
      <c r="L36" s="187"/>
    </row>
    <row r="37" spans="1:13" ht="7.5" customHeight="1">
      <c r="A37" s="132"/>
      <c r="C37" s="194"/>
      <c r="D37" s="194"/>
      <c r="E37" s="199"/>
      <c r="F37" s="194"/>
      <c r="G37" s="194"/>
      <c r="H37" s="199"/>
      <c r="I37" s="194"/>
      <c r="J37" s="194"/>
      <c r="K37" s="199"/>
      <c r="L37" s="433"/>
    </row>
    <row r="38" spans="1:13" ht="15" customHeight="1">
      <c r="A38" s="132"/>
      <c r="B38" s="970" t="s">
        <v>789</v>
      </c>
      <c r="C38" s="970"/>
      <c r="D38" s="194"/>
      <c r="E38" s="195"/>
      <c r="F38" s="194"/>
      <c r="G38" s="194"/>
      <c r="H38" s="195"/>
      <c r="I38" s="194"/>
      <c r="J38" s="194"/>
      <c r="K38" s="195"/>
      <c r="L38" s="286"/>
    </row>
    <row r="39" spans="1:13" ht="15" customHeight="1">
      <c r="A39" s="132"/>
      <c r="B39" s="183"/>
      <c r="C39" s="132" t="s">
        <v>365</v>
      </c>
      <c r="D39" s="431"/>
      <c r="E39" s="430"/>
      <c r="F39" s="431"/>
      <c r="G39" s="431"/>
      <c r="H39" s="432"/>
      <c r="I39" s="431"/>
      <c r="J39" s="431"/>
      <c r="K39" s="430"/>
      <c r="L39" s="187"/>
    </row>
    <row r="40" spans="1:13" ht="7.5" customHeight="1">
      <c r="A40" s="132"/>
      <c r="C40" s="185"/>
      <c r="D40" s="185"/>
      <c r="E40" s="196"/>
      <c r="F40" s="185"/>
      <c r="G40" s="185"/>
      <c r="H40" s="196"/>
      <c r="I40" s="185"/>
      <c r="J40" s="185"/>
      <c r="K40" s="196"/>
      <c r="L40" s="286"/>
    </row>
    <row r="41" spans="1:13" ht="15" customHeight="1">
      <c r="A41" s="132"/>
      <c r="B41" s="967" t="s">
        <v>790</v>
      </c>
      <c r="C41" s="967"/>
      <c r="D41" s="185"/>
      <c r="E41" s="189"/>
      <c r="F41" s="185"/>
      <c r="G41" s="185"/>
      <c r="H41" s="189"/>
      <c r="I41" s="185"/>
      <c r="J41" s="185"/>
      <c r="K41" s="189"/>
      <c r="L41" s="286"/>
    </row>
    <row r="42" spans="1:13" ht="15" customHeight="1">
      <c r="A42" s="132"/>
      <c r="B42" s="183"/>
      <c r="C42" s="132" t="s">
        <v>400</v>
      </c>
      <c r="D42" s="431"/>
      <c r="E42" s="430"/>
      <c r="F42" s="431"/>
      <c r="G42" s="431"/>
      <c r="H42" s="430"/>
      <c r="I42" s="431"/>
      <c r="J42" s="431"/>
      <c r="K42" s="430"/>
      <c r="L42" s="187"/>
    </row>
    <row r="43" spans="1:13" ht="7.5" customHeight="1">
      <c r="A43" s="132"/>
      <c r="C43" s="185"/>
      <c r="D43" s="185"/>
      <c r="E43" s="196"/>
      <c r="F43" s="185"/>
      <c r="G43" s="185"/>
      <c r="H43" s="196"/>
      <c r="I43" s="185"/>
      <c r="J43" s="185"/>
      <c r="K43" s="196"/>
      <c r="L43" s="132"/>
    </row>
    <row r="44" spans="1:13" ht="15" customHeight="1">
      <c r="A44" s="132"/>
      <c r="B44" s="967" t="s">
        <v>791</v>
      </c>
      <c r="C44" s="967"/>
      <c r="D44" s="967"/>
      <c r="E44" s="967"/>
      <c r="F44" s="967"/>
      <c r="G44" s="967"/>
      <c r="H44" s="967"/>
      <c r="I44" s="967"/>
      <c r="J44" s="967"/>
      <c r="K44" s="967"/>
      <c r="L44" s="132"/>
    </row>
    <row r="45" spans="1:13" ht="15" customHeight="1">
      <c r="A45" s="132"/>
      <c r="B45" s="183"/>
      <c r="C45" s="132" t="s">
        <v>375</v>
      </c>
      <c r="D45" s="190"/>
      <c r="E45" s="430"/>
      <c r="F45" s="431"/>
      <c r="G45" s="431"/>
      <c r="H45" s="432"/>
      <c r="I45" s="431"/>
      <c r="J45" s="431"/>
      <c r="K45" s="430"/>
      <c r="L45" s="187"/>
      <c r="M45" s="96"/>
    </row>
    <row r="46" spans="1:13" ht="7.5" customHeight="1">
      <c r="A46" s="132"/>
      <c r="B46" s="183"/>
      <c r="C46" s="132"/>
      <c r="D46" s="132"/>
      <c r="E46" s="132"/>
      <c r="F46" s="132"/>
      <c r="G46" s="132"/>
      <c r="H46" s="132"/>
      <c r="I46" s="132"/>
      <c r="J46" s="132"/>
      <c r="K46" s="132"/>
      <c r="L46" s="132"/>
    </row>
    <row r="47" spans="1:13" ht="15" customHeight="1">
      <c r="A47" s="133"/>
      <c r="B47" s="712"/>
      <c r="C47" s="712"/>
      <c r="D47" s="712"/>
      <c r="E47" s="208"/>
      <c r="F47" s="208"/>
      <c r="G47" s="132"/>
      <c r="H47" s="132"/>
      <c r="I47" s="132"/>
      <c r="J47" s="132"/>
      <c r="K47" s="132"/>
      <c r="L47" s="132"/>
    </row>
    <row r="48" spans="1:13" ht="13.9" customHeight="1"/>
    <row r="49" s="89" customFormat="1" ht="13.9" customHeight="1"/>
    <row r="50" s="89" customFormat="1" ht="13.9" customHeight="1"/>
    <row r="51" s="89" customFormat="1" ht="13.9" customHeight="1"/>
    <row r="52" s="89" customFormat="1" ht="13.9" customHeight="1"/>
    <row r="53" s="89" customFormat="1" ht="13.9" customHeight="1"/>
    <row r="54" s="89" customFormat="1" ht="13.9" customHeight="1"/>
    <row r="55" s="89" customFormat="1" ht="13.9" customHeight="1"/>
    <row r="56" s="89" customFormat="1" ht="13.9" customHeight="1"/>
    <row r="57" s="89" customFormat="1" ht="13.9" customHeight="1"/>
    <row r="58" s="89" customFormat="1" ht="13.9" customHeight="1"/>
    <row r="59" s="89" customFormat="1" ht="13.9" customHeight="1"/>
    <row r="60" s="89" customFormat="1" ht="13.9" customHeight="1"/>
    <row r="61" s="89" customFormat="1" ht="13.9" customHeight="1"/>
    <row r="62" s="89" customFormat="1" ht="13.9" customHeight="1"/>
    <row r="63" s="89" customFormat="1" ht="13.9" customHeight="1"/>
    <row r="64" s="89" customFormat="1" ht="13.9" customHeight="1"/>
    <row r="65" s="89" customFormat="1" ht="13.9" customHeight="1"/>
    <row r="66" s="89" customFormat="1" ht="13.9" customHeight="1"/>
    <row r="67" s="89" customFormat="1" ht="13.9" customHeight="1"/>
    <row r="68" s="89" customFormat="1" ht="13.9" customHeight="1"/>
    <row r="69" s="89" customFormat="1" ht="13.9" customHeight="1"/>
    <row r="70" s="89" customFormat="1" ht="13.9" customHeight="1"/>
    <row r="71" s="89" customFormat="1" ht="13.9" customHeight="1"/>
    <row r="72" s="89" customFormat="1" ht="13.9" customHeight="1"/>
    <row r="73" s="89" customFormat="1" ht="13.9" customHeight="1"/>
    <row r="74" s="89" customFormat="1" ht="13.9" customHeight="1"/>
    <row r="75" s="89" customFormat="1" ht="13.9" customHeight="1"/>
    <row r="76" s="89" customFormat="1" ht="13.9" customHeight="1"/>
    <row r="77" s="89" customFormat="1" ht="13.9" customHeight="1"/>
    <row r="78" s="89" customFormat="1" ht="13.9" customHeight="1"/>
    <row r="79" s="89" customFormat="1" ht="13.9" customHeight="1"/>
    <row r="80" s="89" customFormat="1" ht="13.9" customHeight="1"/>
    <row r="81" s="89" customFormat="1" ht="13.9" customHeight="1"/>
    <row r="82" s="89" customFormat="1" ht="13.9" customHeight="1"/>
    <row r="83" s="89" customFormat="1" ht="13.9" customHeight="1"/>
    <row r="84" s="89" customFormat="1" ht="13.9" customHeight="1"/>
    <row r="85" s="89" customFormat="1" ht="13.9" customHeight="1"/>
    <row r="86" s="89" customFormat="1" ht="13.9" customHeight="1"/>
    <row r="87" s="89" customFormat="1" ht="13.9" customHeight="1"/>
    <row r="88" s="89" customFormat="1" ht="13.9" customHeight="1"/>
    <row r="89" s="89" customFormat="1" ht="13.9" customHeight="1"/>
    <row r="90" s="89" customFormat="1" ht="13.9" customHeight="1"/>
    <row r="91" s="89" customFormat="1" ht="13.9" customHeight="1"/>
    <row r="92" s="89" customFormat="1" ht="13.9" customHeight="1"/>
    <row r="93" s="89" customFormat="1" ht="13.9" customHeight="1"/>
    <row r="94" s="89" customFormat="1" ht="13.9" customHeight="1"/>
    <row r="95" s="89" customFormat="1" ht="13.9" customHeight="1"/>
    <row r="96" s="89" customFormat="1" ht="13.9" customHeight="1"/>
    <row r="97" s="89" customFormat="1" ht="13.9" customHeight="1"/>
    <row r="98" s="89" customFormat="1" ht="13.9" customHeight="1"/>
    <row r="99" s="89" customFormat="1" ht="13.9" customHeight="1"/>
    <row r="100" s="89" customFormat="1" ht="13.9" customHeight="1"/>
    <row r="101" s="89" customFormat="1" ht="13.9" customHeight="1"/>
    <row r="102" s="89" customFormat="1" ht="13.9" customHeight="1"/>
    <row r="103" s="89" customFormat="1" ht="13.9" customHeight="1"/>
    <row r="104" s="89" customFormat="1" ht="13.9" customHeight="1"/>
    <row r="105" s="89" customFormat="1" ht="13.9" customHeight="1"/>
    <row r="106" s="89" customFormat="1" ht="13.9" customHeight="1"/>
    <row r="107" s="89" customFormat="1" ht="13.9" customHeight="1"/>
    <row r="108" s="89" customFormat="1" ht="13.9" customHeight="1"/>
    <row r="109" s="89" customFormat="1" ht="13.9" customHeight="1"/>
    <row r="110" s="89" customFormat="1" ht="13.9" customHeight="1"/>
    <row r="111" s="89" customFormat="1" ht="13.9" customHeight="1"/>
    <row r="112" s="89" customFormat="1" ht="13.9" customHeight="1"/>
    <row r="113" s="89" customFormat="1" ht="13.9" customHeight="1"/>
    <row r="114" s="89" customFormat="1" ht="13.9" customHeight="1"/>
    <row r="115" s="89" customFormat="1" ht="13.9" customHeight="1"/>
    <row r="116" s="89" customFormat="1" ht="13.9" customHeight="1"/>
    <row r="117" s="89" customFormat="1" ht="13.9" customHeight="1"/>
    <row r="118" s="89" customFormat="1" ht="13.9" customHeight="1"/>
    <row r="119" s="89" customFormat="1" ht="13.9" customHeight="1"/>
    <row r="120" s="89" customFormat="1" ht="13.9" customHeight="1"/>
    <row r="121" s="89" customFormat="1" ht="13.9" customHeight="1"/>
    <row r="122" s="89" customFormat="1" ht="13.9" customHeight="1"/>
    <row r="123" s="89" customFormat="1" ht="13.9" customHeight="1"/>
    <row r="124" s="89" customFormat="1" ht="13.9" customHeight="1"/>
    <row r="125" s="89" customFormat="1" ht="13.9" customHeight="1"/>
    <row r="126" s="89" customFormat="1" ht="13.9" customHeight="1"/>
    <row r="127" s="89" customFormat="1" ht="13.9" customHeight="1"/>
    <row r="128" s="89" customFormat="1" ht="13.9" customHeight="1"/>
    <row r="129" s="89" customFormat="1" ht="13.9" customHeight="1"/>
    <row r="130" s="89" customFormat="1" ht="13.9" customHeight="1"/>
    <row r="131" s="89" customFormat="1" ht="13.9" customHeight="1"/>
    <row r="132" s="89" customFormat="1" ht="13.9" customHeight="1"/>
    <row r="133" s="89" customFormat="1" ht="13.9" customHeight="1"/>
    <row r="134" s="89" customFormat="1" ht="13.9" customHeight="1"/>
    <row r="135" s="89" customFormat="1" ht="13.9" customHeight="1"/>
    <row r="136" s="89" customFormat="1" ht="13.9" customHeight="1"/>
    <row r="137" s="89" customFormat="1" ht="13.9" customHeight="1"/>
    <row r="138" s="89" customFormat="1" ht="13.9" customHeight="1"/>
    <row r="139" s="89" customFormat="1" ht="13.9" customHeight="1"/>
    <row r="140" s="89" customFormat="1" ht="13.9" customHeight="1"/>
    <row r="141" s="89" customFormat="1" ht="13.9" customHeight="1"/>
    <row r="142" s="89" customFormat="1" ht="13.9" customHeight="1"/>
    <row r="143" s="89" customFormat="1" ht="13.9" customHeight="1"/>
    <row r="144" s="89" customFormat="1" ht="13.9" customHeight="1"/>
    <row r="145" s="89" customFormat="1" ht="13.9" customHeight="1"/>
    <row r="146" s="89" customFormat="1" ht="13.9" customHeight="1"/>
    <row r="147" s="89" customFormat="1" ht="13.9" customHeight="1"/>
    <row r="148" s="89" customFormat="1" ht="13.9" customHeight="1"/>
    <row r="149" s="89" customFormat="1" ht="13.9" customHeight="1"/>
    <row r="150" s="89" customFormat="1" ht="13.9" customHeight="1"/>
    <row r="151" s="89" customFormat="1" ht="13.9" customHeight="1"/>
    <row r="152" s="89" customFormat="1" ht="13.9" customHeight="1"/>
    <row r="153" s="89" customFormat="1" ht="13.9" customHeight="1"/>
    <row r="154" s="89" customFormat="1" ht="13.9" customHeight="1"/>
    <row r="155" s="89" customFormat="1" ht="13.9" customHeight="1"/>
    <row r="156" s="89" customFormat="1" ht="13.9" customHeight="1"/>
    <row r="157" s="89" customFormat="1" ht="13.9" customHeight="1"/>
    <row r="158" s="89" customFormat="1" ht="13.9" customHeight="1"/>
    <row r="159" s="89" customFormat="1" ht="13.9" customHeight="1"/>
    <row r="160" s="89" customFormat="1" ht="13.9" customHeight="1"/>
    <row r="161" s="89" customFormat="1" ht="13.9" customHeight="1"/>
    <row r="162" s="89" customFormat="1" ht="13.9" customHeight="1"/>
    <row r="163" s="89" customFormat="1" ht="13.9" customHeight="1"/>
    <row r="164" s="89" customFormat="1" ht="13.9" customHeight="1"/>
    <row r="165" s="89" customFormat="1" ht="13.9" customHeight="1"/>
    <row r="166" s="89" customFormat="1" ht="13.9" customHeight="1"/>
    <row r="167" s="89" customFormat="1" ht="13.9" customHeight="1"/>
    <row r="168" s="89" customFormat="1" ht="13.9" customHeight="1"/>
    <row r="169" s="89" customFormat="1" ht="13.9" customHeight="1"/>
    <row r="170" s="89" customFormat="1" ht="13.9" customHeight="1"/>
    <row r="171" s="89" customFormat="1" ht="13.9" customHeight="1"/>
    <row r="172" s="89" customFormat="1" ht="13.9" customHeight="1"/>
    <row r="173" s="89" customFormat="1" ht="13.9" customHeight="1"/>
    <row r="174" s="89" customFormat="1" ht="13.9" customHeight="1"/>
    <row r="175" s="89" customFormat="1" ht="13.9" customHeight="1"/>
    <row r="176" s="89" customFormat="1" ht="13.9" customHeight="1"/>
    <row r="177" s="89" customFormat="1" ht="13.9" customHeight="1"/>
    <row r="178" s="89" customFormat="1" ht="13.9" customHeight="1"/>
    <row r="179" s="89" customFormat="1" ht="13.9" customHeight="1"/>
    <row r="180" s="89" customFormat="1" ht="13.9" customHeight="1"/>
    <row r="181" s="89" customFormat="1" ht="13.9" customHeight="1"/>
    <row r="182" s="89" customFormat="1" ht="13.9" customHeight="1"/>
    <row r="183" s="89" customFormat="1" ht="13.9" customHeight="1"/>
    <row r="184" s="89" customFormat="1" ht="13.9" customHeight="1"/>
    <row r="185" s="89" customFormat="1" ht="13.9" customHeight="1"/>
    <row r="186" s="89" customFormat="1" ht="13.9" customHeight="1"/>
    <row r="187" s="89" customFormat="1" ht="13.9" customHeight="1"/>
    <row r="188" s="89" customFormat="1" ht="13.9" customHeight="1"/>
    <row r="189" s="89" customFormat="1" ht="13.9" customHeight="1"/>
    <row r="190" s="89" customFormat="1" ht="13.9" customHeight="1"/>
    <row r="191" s="89" customFormat="1" ht="13.9" customHeight="1"/>
    <row r="192" s="89" customFormat="1" ht="13.9" customHeight="1"/>
    <row r="193" s="89" customFormat="1" ht="13.9" customHeight="1"/>
    <row r="194" s="89" customFormat="1" ht="13.9" customHeight="1"/>
    <row r="195" s="89" customFormat="1" ht="13.9" customHeight="1"/>
    <row r="196" s="89" customFormat="1" ht="13.9" customHeight="1"/>
    <row r="197" s="89" customFormat="1" ht="13.9" customHeight="1"/>
    <row r="198" s="89" customFormat="1" ht="13.9" customHeight="1"/>
    <row r="199" s="89" customFormat="1" ht="13.9" customHeight="1"/>
    <row r="200" s="89" customFormat="1" ht="13.9" customHeight="1"/>
    <row r="201" s="89" customFormat="1" ht="13.9" customHeight="1"/>
    <row r="202" s="89" customFormat="1" ht="13.9" customHeight="1"/>
    <row r="203" s="89" customFormat="1" ht="13.9" customHeight="1"/>
    <row r="204" s="89" customFormat="1" ht="13.9" customHeight="1"/>
    <row r="205" s="89" customFormat="1" ht="13.9" customHeight="1"/>
    <row r="206" s="89" customFormat="1" ht="13.9" customHeight="1"/>
    <row r="207" s="89" customFormat="1" ht="13.9" customHeight="1"/>
    <row r="208" s="89" customFormat="1" ht="13.9" customHeight="1"/>
    <row r="209" s="89" customFormat="1" ht="13.9" customHeight="1"/>
    <row r="210" s="89" customFormat="1" ht="13.9" customHeight="1"/>
    <row r="211" s="89" customFormat="1" ht="13.9" customHeight="1"/>
    <row r="212" s="89" customFormat="1" ht="13.9" customHeight="1"/>
    <row r="213" s="89" customFormat="1" ht="13.9" customHeight="1"/>
    <row r="214" s="89" customFormat="1" ht="13.9" customHeight="1"/>
    <row r="215" s="89" customFormat="1" ht="13.9" customHeight="1"/>
    <row r="216" s="89" customFormat="1" ht="13.9" customHeight="1"/>
    <row r="217" s="89" customFormat="1" ht="13.9" customHeight="1"/>
    <row r="218" s="89" customFormat="1" ht="13.9" customHeight="1"/>
    <row r="219" s="89" customFormat="1" ht="13.9" customHeight="1"/>
    <row r="220" s="89" customFormat="1" ht="13.9" customHeight="1"/>
    <row r="221" s="89" customFormat="1" ht="13.9" customHeight="1"/>
    <row r="222" s="89" customFormat="1" ht="13.9" customHeight="1"/>
    <row r="223" s="89" customFormat="1" ht="13.9" customHeight="1"/>
    <row r="224" s="89" customFormat="1" ht="13.9" customHeight="1"/>
    <row r="225" s="89" customFormat="1" ht="13.9" customHeight="1"/>
    <row r="226" s="89" customFormat="1" ht="13.9" customHeight="1"/>
    <row r="227" s="89" customFormat="1" ht="13.9" customHeight="1"/>
    <row r="228" s="89" customFormat="1" ht="13.9" customHeight="1"/>
    <row r="229" s="89" customFormat="1" ht="13.9" customHeight="1"/>
    <row r="230" s="89" customFormat="1" ht="13.9" customHeight="1"/>
    <row r="231" s="89" customFormat="1" ht="13.9" customHeight="1"/>
    <row r="232" s="89" customFormat="1" ht="13.9" customHeight="1"/>
    <row r="233" s="89" customFormat="1" ht="13.9" customHeight="1"/>
    <row r="234" s="89" customFormat="1" ht="13.9" customHeight="1"/>
    <row r="235" s="89" customFormat="1" ht="13.9" customHeight="1"/>
    <row r="236" s="89" customFormat="1" ht="13.9" customHeight="1"/>
    <row r="237" s="89" customFormat="1" ht="13.9" customHeight="1"/>
    <row r="238" s="89" customFormat="1" ht="13.9" customHeight="1"/>
    <row r="239" s="89" customFormat="1" ht="13.9" customHeight="1"/>
    <row r="240" s="89" customFormat="1" ht="13.9" customHeight="1"/>
    <row r="241" s="89" customFormat="1" ht="13.9" customHeight="1"/>
    <row r="242" s="89" customFormat="1" ht="13.9" customHeight="1"/>
    <row r="243" s="89" customFormat="1" ht="13.9" customHeight="1"/>
    <row r="244" s="89" customFormat="1" ht="13.9" customHeight="1"/>
    <row r="245" s="89" customFormat="1" ht="13.9" customHeight="1"/>
    <row r="246" s="89" customFormat="1" ht="13.9" customHeight="1"/>
    <row r="247" s="89" customFormat="1" ht="13.9" customHeight="1"/>
    <row r="248" s="89" customFormat="1" ht="13.9" customHeight="1"/>
    <row r="249" s="89" customFormat="1" ht="13.9" customHeight="1"/>
    <row r="250" s="89" customFormat="1" ht="13.9" customHeight="1"/>
    <row r="251" s="89" customFormat="1" ht="13.9" customHeight="1"/>
    <row r="252" s="89" customFormat="1" ht="13.9" customHeight="1"/>
    <row r="253" s="89" customFormat="1" ht="13.9" customHeight="1"/>
    <row r="254" s="89" customFormat="1" ht="13.9" customHeight="1"/>
    <row r="255" s="89" customFormat="1" ht="13.9" customHeight="1"/>
    <row r="256" s="89" customFormat="1" ht="13.9" customHeight="1"/>
    <row r="257" s="89" customFormat="1" ht="13.9" customHeight="1"/>
    <row r="258" s="89" customFormat="1" ht="13.9" customHeight="1"/>
    <row r="259" s="89" customFormat="1" ht="13.9" customHeight="1"/>
    <row r="260" s="89" customFormat="1" ht="13.9" customHeight="1"/>
    <row r="261" s="89" customFormat="1" ht="13.9" customHeight="1"/>
    <row r="262" s="89" customFormat="1" ht="13.9" customHeight="1"/>
    <row r="263" s="89" customFormat="1" ht="13.9" customHeight="1"/>
    <row r="264" s="89" customFormat="1" ht="13.9" customHeight="1"/>
    <row r="265" s="89" customFormat="1" ht="13.9" customHeight="1"/>
    <row r="266" s="89" customFormat="1" ht="13.9" customHeight="1"/>
    <row r="267" s="89" customFormat="1" ht="13.9" customHeight="1"/>
    <row r="268" s="89" customFormat="1" ht="13.9" customHeight="1"/>
    <row r="269" s="89" customFormat="1" ht="13.9" customHeight="1"/>
    <row r="270" s="89" customFormat="1" ht="13.9" customHeight="1"/>
    <row r="271" s="89" customFormat="1" ht="13.9" customHeight="1"/>
    <row r="272" s="89" customFormat="1" ht="13.9" customHeight="1"/>
    <row r="273" s="89" customFormat="1" ht="13.9" customHeight="1"/>
    <row r="274" s="89" customFormat="1" ht="13.9" customHeight="1"/>
    <row r="275" s="89" customFormat="1" ht="13.9" customHeight="1"/>
    <row r="276" s="89" customFormat="1" ht="13.9" customHeight="1"/>
    <row r="277" s="89" customFormat="1" ht="13.9" customHeight="1"/>
    <row r="278" s="89" customFormat="1" ht="13.9" customHeight="1"/>
    <row r="279" s="89" customFormat="1" ht="13.9" customHeight="1"/>
    <row r="280" s="89" customFormat="1" ht="13.9" customHeight="1"/>
    <row r="281" s="89" customFormat="1" ht="13.9" customHeight="1"/>
    <row r="282" s="89" customFormat="1" ht="13.9" customHeight="1"/>
    <row r="283" s="89" customFormat="1" ht="13.9" customHeight="1"/>
    <row r="284" s="89" customFormat="1" ht="13.9" customHeight="1"/>
    <row r="285" s="89" customFormat="1" ht="13.9" customHeight="1"/>
    <row r="286" s="89" customFormat="1" ht="13.9" customHeight="1"/>
    <row r="287" s="89" customFormat="1" ht="13.9" customHeight="1"/>
    <row r="288" s="89" customFormat="1" ht="13.9" customHeight="1"/>
    <row r="289" s="89" customFormat="1" ht="13.9" customHeight="1"/>
    <row r="290" s="89" customFormat="1" ht="13.9" customHeight="1"/>
    <row r="291" s="89" customFormat="1" ht="13.9" customHeight="1"/>
    <row r="292" s="89" customFormat="1" ht="13.9" customHeight="1"/>
    <row r="293" s="89" customFormat="1" ht="13.9" customHeight="1"/>
    <row r="294" s="89" customFormat="1" ht="13.9" customHeight="1"/>
    <row r="295" s="89" customFormat="1" ht="13.9" customHeight="1"/>
    <row r="296" s="89" customFormat="1" ht="13.9" customHeight="1"/>
    <row r="297" s="89" customFormat="1" ht="13.9" customHeight="1"/>
    <row r="298" s="89" customFormat="1" ht="13.9" customHeight="1"/>
    <row r="299" s="89" customFormat="1" ht="13.9" customHeight="1"/>
    <row r="300" s="89" customFormat="1" ht="13.9" customHeight="1"/>
    <row r="301" s="89" customFormat="1" ht="13.9" customHeight="1"/>
    <row r="302" s="89" customFormat="1" ht="13.9" customHeight="1"/>
    <row r="303" s="89" customFormat="1" ht="13.9" customHeight="1"/>
    <row r="304" s="89" customFormat="1" ht="13.9" customHeight="1"/>
    <row r="305" s="89" customFormat="1" ht="13.9" customHeight="1"/>
    <row r="306" s="89" customFormat="1" ht="13.9" customHeight="1"/>
    <row r="307" s="89" customFormat="1" ht="13.9" customHeight="1"/>
    <row r="308" s="89" customFormat="1" ht="13.9" customHeight="1"/>
    <row r="309" s="89" customFormat="1" ht="13.9" customHeight="1"/>
    <row r="310" s="89" customFormat="1" ht="13.9" customHeight="1"/>
    <row r="311" s="89" customFormat="1" ht="13.9" customHeight="1"/>
    <row r="312" s="89" customFormat="1" ht="13.9" customHeight="1"/>
    <row r="313" s="89" customFormat="1" ht="13.9" customHeight="1"/>
    <row r="314" s="89" customFormat="1" ht="13.9" customHeight="1"/>
    <row r="315" s="89" customFormat="1" ht="13.9" customHeight="1"/>
    <row r="316" s="89" customFormat="1" ht="13.9" customHeight="1"/>
    <row r="317" s="89" customFormat="1" ht="13.9" customHeight="1"/>
    <row r="318" s="89" customFormat="1" ht="13.9" customHeight="1"/>
    <row r="319" s="89" customFormat="1" ht="13.9" customHeight="1"/>
    <row r="320" s="89" customFormat="1" ht="13.9" customHeight="1"/>
    <row r="321" s="89" customFormat="1" ht="13.9" customHeight="1"/>
    <row r="322" s="89" customFormat="1" ht="13.9" customHeight="1"/>
    <row r="323" s="89" customFormat="1" ht="13.9" customHeight="1"/>
    <row r="324" s="89" customFormat="1" ht="13.9" customHeight="1"/>
    <row r="325" s="89" customFormat="1" ht="13.9" customHeight="1"/>
    <row r="326" s="89" customFormat="1" ht="13.9" customHeight="1"/>
    <row r="327" s="89" customFormat="1" ht="13.9" customHeight="1"/>
    <row r="328" s="89" customFormat="1" ht="13.9" customHeight="1"/>
    <row r="329" s="89" customFormat="1" ht="13.9" customHeight="1"/>
    <row r="330" s="89" customFormat="1" ht="13.9" customHeight="1"/>
    <row r="331" s="89" customFormat="1" ht="13.9" customHeight="1"/>
    <row r="332" s="89" customFormat="1" ht="13.9" customHeight="1"/>
    <row r="333" s="89" customFormat="1" ht="13.9" customHeight="1"/>
    <row r="334" s="89" customFormat="1" ht="13.9" customHeight="1"/>
    <row r="335" s="89" customFormat="1" ht="13.9" customHeight="1"/>
    <row r="336" s="89" customFormat="1" ht="13.9" customHeight="1"/>
    <row r="337" s="89" customFormat="1" ht="13.9" customHeight="1"/>
    <row r="338" s="89" customFormat="1" ht="13.9" customHeight="1"/>
    <row r="339" s="89" customFormat="1" ht="13.9" customHeight="1"/>
    <row r="340" s="89" customFormat="1" ht="13.9" customHeight="1"/>
    <row r="341" s="89" customFormat="1" ht="13.9" customHeight="1"/>
    <row r="342" s="89" customFormat="1" ht="13.9" customHeight="1"/>
    <row r="343" s="89" customFormat="1" ht="13.9" customHeight="1"/>
    <row r="344" s="89" customFormat="1" ht="13.9" customHeight="1"/>
    <row r="345" s="89" customFormat="1" ht="13.9" customHeight="1"/>
    <row r="346" s="89" customFormat="1" ht="13.9" customHeight="1"/>
    <row r="347" s="89" customFormat="1" ht="13.9" customHeight="1"/>
    <row r="348" s="89" customFormat="1" ht="13.9" customHeight="1"/>
    <row r="349" s="89" customFormat="1" ht="13.9" customHeight="1"/>
    <row r="350" s="89" customFormat="1" ht="13.9" customHeight="1"/>
    <row r="351" s="89" customFormat="1" ht="13.9" customHeight="1"/>
    <row r="352" s="89" customFormat="1" ht="13.9" customHeight="1"/>
    <row r="353" s="89" customFormat="1" ht="13.9" customHeight="1"/>
    <row r="354" s="89" customFormat="1" ht="13.9" customHeight="1"/>
    <row r="355" s="89" customFormat="1" ht="13.9" customHeight="1"/>
    <row r="356" s="89" customFormat="1" ht="13.9" customHeight="1"/>
    <row r="357" s="89" customFormat="1" ht="13.9" customHeight="1"/>
    <row r="358" s="89" customFormat="1" ht="13.9" customHeight="1"/>
    <row r="359" s="89" customFormat="1" ht="13.9" customHeight="1"/>
    <row r="360" s="89" customFormat="1" ht="13.9" customHeight="1"/>
    <row r="361" s="89" customFormat="1" ht="13.9" customHeight="1"/>
    <row r="362" s="89" customFormat="1" ht="13.9" customHeight="1"/>
    <row r="363" s="89" customFormat="1" ht="13.9" customHeight="1"/>
    <row r="364" s="89" customFormat="1" ht="13.9" customHeight="1"/>
    <row r="365" s="89" customFormat="1" ht="13.9" customHeight="1"/>
    <row r="366" s="89" customFormat="1" ht="13.9" customHeight="1"/>
    <row r="367" s="89" customFormat="1" ht="13.9" customHeight="1"/>
    <row r="368" s="89" customFormat="1" ht="13.9" customHeight="1"/>
    <row r="369" s="89" customFormat="1" ht="13.9" customHeight="1"/>
    <row r="370" s="89" customFormat="1" ht="13.9" customHeight="1"/>
    <row r="371" s="89" customFormat="1" ht="13.9" customHeight="1"/>
    <row r="372" s="89" customFormat="1" ht="13.9" customHeight="1"/>
    <row r="373" s="89" customFormat="1" ht="13.9" customHeight="1"/>
    <row r="374" s="89" customFormat="1" ht="13.9" customHeight="1"/>
    <row r="375" s="89" customFormat="1" ht="13.9" customHeight="1"/>
    <row r="376" s="89" customFormat="1" ht="13.9" customHeight="1"/>
    <row r="377" s="89" customFormat="1" ht="13.9" customHeight="1"/>
    <row r="378" s="89" customFormat="1" ht="13.9" customHeight="1"/>
    <row r="379" s="89" customFormat="1" ht="13.9" customHeight="1"/>
    <row r="380" s="89" customFormat="1" ht="13.9" customHeight="1"/>
    <row r="381" s="89" customFormat="1" ht="13.9" customHeight="1"/>
    <row r="382" s="89" customFormat="1" ht="13.9" customHeight="1"/>
    <row r="383" s="89" customFormat="1" ht="13.9" customHeight="1"/>
    <row r="384" s="89" customFormat="1" ht="13.9" customHeight="1"/>
    <row r="385" s="89" customFormat="1" ht="13.9" customHeight="1"/>
    <row r="386" s="89" customFormat="1" ht="13.9" customHeight="1"/>
    <row r="387" s="89" customFormat="1" ht="13.9" customHeight="1"/>
    <row r="388" s="89" customFormat="1" ht="13.9" customHeight="1"/>
    <row r="389" s="89" customFormat="1" ht="13.9" customHeight="1"/>
    <row r="390" s="89" customFormat="1" ht="13.9" customHeight="1"/>
    <row r="391" s="89" customFormat="1" ht="13.9" customHeight="1"/>
    <row r="392" s="89" customFormat="1" ht="13.9" customHeight="1"/>
    <row r="393" s="89" customFormat="1" ht="13.9" customHeight="1"/>
    <row r="394" s="89" customFormat="1" ht="13.9" customHeight="1"/>
    <row r="395" s="89" customFormat="1" ht="13.9" customHeight="1"/>
    <row r="396" s="89" customFormat="1" ht="13.9" customHeight="1"/>
    <row r="397" s="89" customFormat="1" ht="13.9" customHeight="1"/>
    <row r="398" s="89" customFormat="1" ht="13.9" customHeight="1"/>
    <row r="399" s="89" customFormat="1" ht="13.9" customHeight="1"/>
    <row r="400" s="89" customFormat="1" ht="13.9" customHeight="1"/>
    <row r="401" s="89" customFormat="1" ht="13.9" customHeight="1"/>
    <row r="402" s="89" customFormat="1" ht="13.9" customHeight="1"/>
    <row r="403" s="89" customFormat="1" ht="13.9" customHeight="1"/>
    <row r="404" s="89" customFormat="1" ht="13.9" customHeight="1"/>
    <row r="405" s="89" customFormat="1" ht="13.9" customHeight="1"/>
    <row r="406" s="89" customFormat="1" ht="13.9" customHeight="1"/>
    <row r="407" s="89" customFormat="1" ht="13.9" customHeight="1"/>
    <row r="408" s="89" customFormat="1" ht="13.9" customHeight="1"/>
    <row r="409" s="89" customFormat="1" ht="13.9" customHeight="1"/>
    <row r="410" s="89" customFormat="1" ht="13.9" customHeight="1"/>
    <row r="411" s="89" customFormat="1" ht="13.9" customHeight="1"/>
    <row r="412" s="89" customFormat="1" ht="13.9" customHeight="1"/>
    <row r="413" s="89" customFormat="1" ht="13.9" customHeight="1"/>
    <row r="414" s="89" customFormat="1" ht="13.9" customHeight="1"/>
    <row r="415" s="89" customFormat="1" ht="13.9" customHeight="1"/>
    <row r="416" s="89" customFormat="1" ht="13.9" customHeight="1"/>
    <row r="417" s="89" customFormat="1" ht="13.9" customHeight="1"/>
    <row r="418" s="89" customFormat="1" ht="13.9" customHeight="1"/>
    <row r="419" s="89" customFormat="1" ht="13.9" customHeight="1"/>
    <row r="420" s="89" customFormat="1" ht="13.9" customHeight="1"/>
    <row r="421" s="89" customFormat="1" ht="13.9" customHeight="1"/>
    <row r="422" s="89" customFormat="1" ht="13.9" customHeight="1"/>
    <row r="423" s="89" customFormat="1" ht="13.9" customHeight="1"/>
    <row r="424" s="89" customFormat="1" ht="13.9" customHeight="1"/>
    <row r="425" s="89" customFormat="1" ht="13.9" customHeight="1"/>
    <row r="426" s="89" customFormat="1" ht="13.9" customHeight="1"/>
    <row r="427" s="89" customFormat="1" ht="13.9" customHeight="1"/>
    <row r="428" s="89" customFormat="1" ht="13.9" customHeight="1"/>
    <row r="429" s="89" customFormat="1" ht="13.9" customHeight="1"/>
    <row r="430" s="89" customFormat="1" ht="13.9" customHeight="1"/>
    <row r="431" s="89" customFormat="1" ht="13.9" customHeight="1"/>
    <row r="432" s="89" customFormat="1" ht="13.9" customHeight="1"/>
    <row r="433" s="89" customFormat="1" ht="13.9" customHeight="1"/>
    <row r="434" s="89" customFormat="1" ht="13.9" customHeight="1"/>
    <row r="435" s="89" customFormat="1" ht="13.9" customHeight="1"/>
    <row r="436" s="89" customFormat="1" ht="13.9" customHeight="1"/>
    <row r="437" s="89" customFormat="1" ht="13.9" customHeight="1"/>
    <row r="438" s="89" customFormat="1" ht="13.9" customHeight="1"/>
    <row r="439" s="89" customFormat="1" ht="13.9" customHeight="1"/>
    <row r="440" s="89" customFormat="1" ht="13.9" customHeight="1"/>
    <row r="441" s="89" customFormat="1" ht="13.9" customHeight="1"/>
    <row r="442" s="89" customFormat="1" ht="13.9" customHeight="1"/>
    <row r="443" s="89" customFormat="1" ht="13.9" customHeight="1"/>
    <row r="444" s="89" customFormat="1" ht="13.9" customHeight="1"/>
    <row r="445" s="89" customFormat="1" ht="13.9" customHeight="1"/>
    <row r="446" s="89" customFormat="1" ht="13.9" customHeight="1"/>
    <row r="447" s="89" customFormat="1" ht="13.9" customHeight="1"/>
    <row r="448" s="89" customFormat="1" ht="13.9" customHeight="1"/>
    <row r="449" s="89" customFormat="1" ht="13.9" customHeight="1"/>
    <row r="450" s="89" customFormat="1" ht="13.9" customHeight="1"/>
    <row r="451" s="89" customFormat="1" ht="13.9" customHeight="1"/>
    <row r="452" s="89" customFormat="1" ht="13.9" customHeight="1"/>
    <row r="453" s="89" customFormat="1" ht="13.9" customHeight="1"/>
    <row r="454" s="89" customFormat="1" ht="13.9" customHeight="1"/>
    <row r="455" s="89" customFormat="1" ht="13.9" customHeight="1"/>
    <row r="456" s="89" customFormat="1" ht="13.9" customHeight="1"/>
    <row r="457" s="89" customFormat="1" ht="13.9" customHeight="1"/>
    <row r="458" s="89" customFormat="1" ht="13.9" customHeight="1"/>
    <row r="459" s="89" customFormat="1" ht="13.9" customHeight="1"/>
    <row r="460" s="89" customFormat="1" ht="13.9" customHeight="1"/>
    <row r="461" s="89" customFormat="1" ht="13.9" customHeight="1"/>
    <row r="462" s="89" customFormat="1" ht="13.9" customHeight="1"/>
    <row r="463" s="89" customFormat="1" ht="13.9" customHeight="1"/>
    <row r="464" s="89" customFormat="1" ht="13.9" customHeight="1"/>
    <row r="465" s="89" customFormat="1" ht="13.9" customHeight="1"/>
    <row r="466" s="89" customFormat="1" ht="13.9" customHeight="1"/>
    <row r="467" s="89" customFormat="1" ht="13.9" customHeight="1"/>
    <row r="468" s="89" customFormat="1" ht="13.9" customHeight="1"/>
    <row r="469" s="89" customFormat="1" ht="13.9" customHeight="1"/>
    <row r="470" s="89" customFormat="1" ht="13.9" customHeight="1"/>
    <row r="471" s="89" customFormat="1" ht="13.9" customHeight="1"/>
    <row r="472" s="89" customFormat="1" ht="13.9" customHeight="1"/>
    <row r="473" s="89" customFormat="1" ht="13.9" customHeight="1"/>
    <row r="474" s="89" customFormat="1" ht="13.9" customHeight="1"/>
    <row r="475" s="89" customFormat="1" ht="13.9" customHeight="1"/>
    <row r="476" s="89" customFormat="1" ht="13.9" customHeight="1"/>
    <row r="477" s="89" customFormat="1" ht="13.9" customHeight="1"/>
    <row r="478" s="89" customFormat="1" ht="13.9" customHeight="1"/>
    <row r="479" s="89" customFormat="1" ht="13.9" customHeight="1"/>
    <row r="480" s="89" customFormat="1" ht="13.9" customHeight="1"/>
    <row r="481" s="89" customFormat="1" ht="13.9" customHeight="1"/>
    <row r="482" s="89" customFormat="1" ht="13.9" customHeight="1"/>
    <row r="483" s="89" customFormat="1" ht="13.9" customHeight="1"/>
    <row r="484" s="89" customFormat="1" ht="13.9" customHeight="1"/>
    <row r="485" s="89" customFormat="1" ht="13.9" customHeight="1"/>
    <row r="486" s="89" customFormat="1" ht="13.9" customHeight="1"/>
    <row r="487" s="89" customFormat="1" ht="13.9" customHeight="1"/>
    <row r="488" s="89" customFormat="1" ht="13.9" customHeight="1"/>
    <row r="489" s="89" customFormat="1" ht="13.9" customHeight="1"/>
    <row r="490" s="89" customFormat="1" ht="13.9" customHeight="1"/>
    <row r="491" s="89" customFormat="1" ht="13.9" customHeight="1"/>
    <row r="492" s="89" customFormat="1" ht="13.9" customHeight="1"/>
    <row r="493" s="89" customFormat="1" ht="13.9" customHeight="1"/>
    <row r="494" s="89" customFormat="1" ht="13.9" customHeight="1"/>
    <row r="495" s="89" customFormat="1" ht="13.9" customHeight="1"/>
    <row r="496" s="89" customFormat="1" ht="13.9" customHeight="1"/>
    <row r="497" s="89" customFormat="1" ht="13.9" customHeight="1"/>
    <row r="498" s="89" customFormat="1" ht="13.9" customHeight="1"/>
    <row r="499" s="89" customFormat="1" ht="13.9" customHeight="1"/>
    <row r="500" s="89" customFormat="1" ht="13.9" customHeight="1"/>
    <row r="501" s="89" customFormat="1" ht="13.9" customHeight="1"/>
    <row r="502" s="89" customFormat="1" ht="13.9" customHeight="1"/>
    <row r="503" s="89" customFormat="1" ht="13.9" customHeight="1"/>
    <row r="504" s="89" customFormat="1" ht="13.9" customHeight="1"/>
    <row r="505" s="89" customFormat="1" ht="13.9" customHeight="1"/>
    <row r="506" s="89" customFormat="1" ht="13.9" customHeight="1"/>
    <row r="507" s="89" customFormat="1" ht="13.9" customHeight="1"/>
    <row r="508" s="89" customFormat="1" ht="13.9" customHeight="1"/>
    <row r="509" s="89" customFormat="1" ht="13.9" customHeight="1"/>
    <row r="510" s="89" customFormat="1" ht="13.9" customHeight="1"/>
    <row r="511" s="89" customFormat="1" ht="13.9" customHeight="1"/>
    <row r="512" s="89" customFormat="1" ht="13.9" customHeight="1"/>
    <row r="513" s="89" customFormat="1" ht="13.9" customHeight="1"/>
    <row r="514" s="89" customFormat="1" ht="13.9" customHeight="1"/>
    <row r="515" s="89" customFormat="1" ht="13.9" customHeight="1"/>
    <row r="516" s="89" customFormat="1" ht="13.9" customHeight="1"/>
    <row r="517" s="89" customFormat="1" ht="13.9" customHeight="1"/>
    <row r="518" s="89" customFormat="1" ht="13.9" customHeight="1"/>
    <row r="519" s="89" customFormat="1" ht="13.9" customHeight="1"/>
    <row r="520" s="89" customFormat="1" ht="13.9" customHeight="1"/>
    <row r="521" s="89" customFormat="1" ht="13.9" customHeight="1"/>
    <row r="522" s="89" customFormat="1" ht="13.9" customHeight="1"/>
    <row r="523" s="89" customFormat="1" ht="13.9" customHeight="1"/>
    <row r="524" s="89" customFormat="1" ht="13.9" customHeight="1"/>
    <row r="525" s="89" customFormat="1" ht="13.9" customHeight="1"/>
    <row r="526" s="89" customFormat="1" ht="13.9" customHeight="1"/>
    <row r="527" s="89" customFormat="1" ht="13.9" customHeight="1"/>
    <row r="528" s="89" customFormat="1" ht="13.9" customHeight="1"/>
    <row r="529" s="89" customFormat="1" ht="13.9" customHeight="1"/>
    <row r="530" s="89" customFormat="1" ht="13.9" customHeight="1"/>
    <row r="531" s="89" customFormat="1" ht="13.9" customHeight="1"/>
    <row r="532" s="89" customFormat="1" ht="13.9" customHeight="1"/>
    <row r="533" s="89" customFormat="1" ht="13.9" customHeight="1"/>
    <row r="534" s="89" customFormat="1" ht="13.9" customHeight="1"/>
    <row r="535" s="89" customFormat="1" ht="13.9" customHeight="1"/>
    <row r="536" s="89" customFormat="1" ht="13.9" customHeight="1"/>
    <row r="537" s="89" customFormat="1" ht="13.9" customHeight="1"/>
    <row r="538" s="89" customFormat="1" ht="13.9" customHeight="1"/>
    <row r="539" s="89" customFormat="1" ht="13.9" customHeight="1"/>
    <row r="540" s="89" customFormat="1" ht="13.9" customHeight="1"/>
    <row r="541" s="89" customFormat="1" ht="13.9" customHeight="1"/>
    <row r="542" s="89" customFormat="1" ht="13.9" customHeight="1"/>
    <row r="543" s="89" customFormat="1" ht="13.9" customHeight="1"/>
    <row r="544" s="89" customFormat="1" ht="13.9" customHeight="1"/>
    <row r="545" s="89" customFormat="1" ht="13.9" customHeight="1"/>
    <row r="546" s="89" customFormat="1" ht="13.9" customHeight="1"/>
    <row r="547" s="89" customFormat="1" ht="13.9" customHeight="1"/>
    <row r="548" s="89" customFormat="1" ht="13.9" customHeight="1"/>
    <row r="549" s="89" customFormat="1" ht="13.9" customHeight="1"/>
    <row r="550" s="89" customFormat="1" ht="13.9" customHeight="1"/>
    <row r="551" s="89" customFormat="1" ht="13.9" customHeight="1"/>
    <row r="552" s="89" customFormat="1" ht="13.9" customHeight="1"/>
    <row r="553" s="89" customFormat="1" ht="13.9" customHeight="1"/>
    <row r="554" s="89" customFormat="1" ht="13.9" customHeight="1"/>
    <row r="555" s="89" customFormat="1" ht="13.9" customHeight="1"/>
    <row r="556" s="89" customFormat="1" ht="13.9" customHeight="1"/>
    <row r="557" s="89" customFormat="1" ht="13.9" customHeight="1"/>
    <row r="558" s="89" customFormat="1" ht="13.9" customHeight="1"/>
    <row r="559" s="89" customFormat="1" ht="13.9" customHeight="1"/>
    <row r="560" s="89" customFormat="1" ht="13.9" customHeight="1"/>
    <row r="561" s="89" customFormat="1" ht="13.9" customHeight="1"/>
    <row r="562" s="89" customFormat="1" ht="13.9" customHeight="1"/>
    <row r="563" s="89" customFormat="1" ht="13.9" customHeight="1"/>
    <row r="564" s="89" customFormat="1" ht="13.9" customHeight="1"/>
    <row r="565" s="89" customFormat="1" ht="13.9" customHeight="1"/>
    <row r="566" s="89" customFormat="1" ht="13.9" customHeight="1"/>
    <row r="567" s="89" customFormat="1" ht="13.9" customHeight="1"/>
    <row r="568" s="89" customFormat="1" ht="13.9" customHeight="1"/>
    <row r="569" s="89" customFormat="1" ht="13.9" customHeight="1"/>
    <row r="570" s="89" customFormat="1" ht="13.9" customHeight="1"/>
    <row r="571" s="89" customFormat="1" ht="13.9" customHeight="1"/>
    <row r="572" s="89" customFormat="1" ht="13.9" customHeight="1"/>
    <row r="573" s="89" customFormat="1" ht="13.9" customHeight="1"/>
    <row r="574" s="89" customFormat="1" ht="13.9" customHeight="1"/>
    <row r="575" s="89" customFormat="1" ht="13.9" customHeight="1"/>
    <row r="576" s="89" customFormat="1" ht="13.9" customHeight="1"/>
    <row r="577" s="89" customFormat="1" ht="13.9" customHeight="1"/>
    <row r="578" s="89" customFormat="1" ht="13.9" customHeight="1"/>
    <row r="579" s="89" customFormat="1" ht="13.9" customHeight="1"/>
    <row r="580" s="89" customFormat="1" ht="13.9" customHeight="1"/>
    <row r="581" s="89" customFormat="1" ht="13.9" customHeight="1"/>
    <row r="582" s="89" customFormat="1" ht="13.9" customHeight="1"/>
    <row r="583" s="89" customFormat="1" ht="13.9" customHeight="1"/>
    <row r="584" s="89" customFormat="1" ht="13.9" customHeight="1"/>
    <row r="585" s="89" customFormat="1" ht="13.9" customHeight="1"/>
    <row r="586" s="89" customFormat="1" ht="13.9" customHeight="1"/>
    <row r="587" s="89" customFormat="1" ht="13.9" customHeight="1"/>
    <row r="588" s="89" customFormat="1" ht="13.9" customHeight="1"/>
    <row r="589" s="89" customFormat="1" ht="13.9" customHeight="1"/>
    <row r="590" s="89" customFormat="1" ht="13.9" customHeight="1"/>
    <row r="591" s="89" customFormat="1" ht="13.9" customHeight="1"/>
    <row r="592" s="89" customFormat="1" ht="13.9" customHeight="1"/>
    <row r="593" s="89" customFormat="1" ht="13.9" customHeight="1"/>
    <row r="594" s="89" customFormat="1" ht="13.9" customHeight="1"/>
    <row r="595" s="89" customFormat="1" ht="13.9" customHeight="1"/>
    <row r="596" s="89" customFormat="1" ht="13.9" customHeight="1"/>
    <row r="597" s="89" customFormat="1" ht="13.9" customHeight="1"/>
    <row r="598" s="89" customFormat="1" ht="13.9" customHeight="1"/>
    <row r="599" s="89" customFormat="1" ht="13.9" customHeight="1"/>
    <row r="600" s="89" customFormat="1" ht="13.9" customHeight="1"/>
    <row r="601" s="89" customFormat="1" ht="13.9" customHeight="1"/>
    <row r="602" s="89" customFormat="1" ht="13.9" customHeight="1"/>
    <row r="603" s="89" customFormat="1" ht="13.9" customHeight="1"/>
    <row r="604" s="89" customFormat="1" ht="13.9" customHeight="1"/>
    <row r="605" s="89" customFormat="1" ht="13.9" customHeight="1"/>
    <row r="606" s="89" customFormat="1" ht="13.9" customHeight="1"/>
    <row r="607" s="89" customFormat="1" ht="13.9" customHeight="1"/>
    <row r="608" s="89" customFormat="1" ht="13.9" customHeight="1"/>
    <row r="609" s="89" customFormat="1" ht="13.9" customHeight="1"/>
    <row r="610" s="89" customFormat="1" ht="13.9" customHeight="1"/>
    <row r="611" s="89" customFormat="1" ht="13.9" customHeight="1"/>
    <row r="612" s="89" customFormat="1" ht="13.9" customHeight="1"/>
    <row r="613" s="89" customFormat="1" ht="13.9" customHeight="1"/>
    <row r="614" s="89" customFormat="1" ht="13.9" customHeight="1"/>
    <row r="615" s="89" customFormat="1" ht="13.9" customHeight="1"/>
    <row r="616" s="89" customFormat="1" ht="13.9" customHeight="1"/>
    <row r="617" s="89" customFormat="1" ht="13.9" customHeight="1"/>
    <row r="618" s="89" customFormat="1" ht="13.9" customHeight="1"/>
    <row r="619" s="89" customFormat="1" ht="13.9" customHeight="1"/>
    <row r="620" s="89" customFormat="1" ht="13.9" customHeight="1"/>
    <row r="621" s="89" customFormat="1" ht="13.9" customHeight="1"/>
    <row r="622" s="89" customFormat="1" ht="13.9" customHeight="1"/>
    <row r="623" s="89" customFormat="1" ht="13.9" customHeight="1"/>
    <row r="624" s="89" customFormat="1" ht="13.9" customHeight="1"/>
    <row r="625" s="89" customFormat="1" ht="13.9" customHeight="1"/>
    <row r="626" s="89" customFormat="1" ht="13.9" customHeight="1"/>
    <row r="627" s="89" customFormat="1" ht="13.9" customHeight="1"/>
    <row r="628" s="89" customFormat="1" ht="13.9" customHeight="1"/>
    <row r="629" s="89" customFormat="1" ht="13.9" customHeight="1"/>
    <row r="630" s="89" customFormat="1" ht="13.9" customHeight="1"/>
    <row r="631" s="89" customFormat="1" ht="13.9" customHeight="1"/>
    <row r="632" s="89" customFormat="1" ht="13.9" customHeight="1"/>
    <row r="633" s="89" customFormat="1" ht="13.9" customHeight="1"/>
    <row r="634" s="89" customFormat="1" ht="13.9" customHeight="1"/>
    <row r="635" s="89" customFormat="1" ht="13.9" customHeight="1"/>
    <row r="636" s="89" customFormat="1" ht="13.9" customHeight="1"/>
    <row r="637" s="89" customFormat="1" ht="13.9" customHeight="1"/>
    <row r="638" s="89" customFormat="1" ht="13.9" customHeight="1"/>
    <row r="639" s="89" customFormat="1" ht="13.9" customHeight="1"/>
    <row r="640" s="89" customFormat="1" ht="13.9" customHeight="1"/>
    <row r="641" s="89" customFormat="1" ht="13.9" customHeight="1"/>
    <row r="642" s="89" customFormat="1" ht="13.9" customHeight="1"/>
    <row r="643" s="89" customFormat="1" ht="13.9" customHeight="1"/>
    <row r="644" s="89" customFormat="1" ht="13.9" customHeight="1"/>
    <row r="645" s="89" customFormat="1" ht="13.9" customHeight="1"/>
    <row r="646" s="89" customFormat="1" ht="13.9" customHeight="1"/>
    <row r="647" s="89" customFormat="1" ht="13.9" customHeight="1"/>
    <row r="648" s="89" customFormat="1" ht="13.9" customHeight="1"/>
    <row r="649" s="89" customFormat="1" ht="13.9" customHeight="1"/>
    <row r="650" s="89" customFormat="1" ht="13.9" customHeight="1"/>
    <row r="651" s="89" customFormat="1" ht="13.9" customHeight="1"/>
    <row r="652" s="89" customFormat="1" ht="13.9" customHeight="1"/>
    <row r="653" s="89" customFormat="1" ht="13.9" customHeight="1"/>
    <row r="654" s="89" customFormat="1" ht="13.9" customHeight="1"/>
    <row r="655" s="89" customFormat="1" ht="13.9" customHeight="1"/>
    <row r="656" s="89" customFormat="1" ht="13.9" customHeight="1"/>
    <row r="657" s="89" customFormat="1" ht="13.9" customHeight="1"/>
    <row r="658" s="89" customFormat="1" ht="13.9" customHeight="1"/>
    <row r="659" s="89" customFormat="1" ht="13.9" customHeight="1"/>
    <row r="660" s="89" customFormat="1" ht="13.9" customHeight="1"/>
    <row r="661" s="89" customFormat="1" ht="13.9" customHeight="1"/>
    <row r="662" s="89" customFormat="1" ht="13.9" customHeight="1"/>
    <row r="663" s="89" customFormat="1" ht="13.9" customHeight="1"/>
    <row r="664" s="89" customFormat="1" ht="13.9" customHeight="1"/>
    <row r="665" s="89" customFormat="1" ht="13.9" customHeight="1"/>
    <row r="666" s="89" customFormat="1" ht="13.9" customHeight="1"/>
    <row r="667" s="89" customFormat="1" ht="13.9" customHeight="1"/>
    <row r="668" s="89" customFormat="1" ht="13.9" customHeight="1"/>
    <row r="669" s="89" customFormat="1" ht="13.9" customHeight="1"/>
    <row r="670" s="89" customFormat="1" ht="13.9" customHeight="1"/>
    <row r="671" s="89" customFormat="1" ht="13.9" customHeight="1"/>
    <row r="672" s="89" customFormat="1" ht="13.9" customHeight="1"/>
    <row r="673" s="89" customFormat="1" ht="13.9" customHeight="1"/>
    <row r="674" s="89" customFormat="1" ht="13.9" customHeight="1"/>
    <row r="675" s="89" customFormat="1" ht="13.9" customHeight="1"/>
    <row r="676" s="89" customFormat="1" ht="13.9" customHeight="1"/>
    <row r="677" s="89" customFormat="1" ht="13.9" customHeight="1"/>
    <row r="678" s="89" customFormat="1" ht="13.9" customHeight="1"/>
    <row r="679" s="89" customFormat="1" ht="13.9" customHeight="1"/>
    <row r="680" s="89" customFormat="1" ht="13.9" customHeight="1"/>
    <row r="681" s="89" customFormat="1" ht="13.9" customHeight="1"/>
    <row r="682" s="89" customFormat="1" ht="13.9" customHeight="1"/>
    <row r="683" s="89" customFormat="1" ht="13.9" customHeight="1"/>
    <row r="684" s="89" customFormat="1" ht="13.9" customHeight="1"/>
    <row r="685" s="89" customFormat="1" ht="13.9" customHeight="1"/>
    <row r="686" s="89" customFormat="1" ht="13.9" customHeight="1"/>
    <row r="687" s="89" customFormat="1" ht="13.9" customHeight="1"/>
    <row r="688" s="89" customFormat="1" ht="13.9" customHeight="1"/>
    <row r="689" s="89" customFormat="1" ht="13.9" customHeight="1"/>
    <row r="690" s="89" customFormat="1" ht="13.9" customHeight="1"/>
    <row r="691" s="89" customFormat="1" ht="13.9" customHeight="1"/>
    <row r="692" s="89" customFormat="1" ht="13.9" customHeight="1"/>
    <row r="693" s="89" customFormat="1" ht="13.9" customHeight="1"/>
    <row r="694" s="89" customFormat="1" ht="13.9" customHeight="1"/>
    <row r="695" s="89" customFormat="1" ht="13.9" customHeight="1"/>
    <row r="696" s="89" customFormat="1" ht="13.9" customHeight="1"/>
    <row r="697" s="89" customFormat="1" ht="13.9" customHeight="1"/>
    <row r="698" s="89" customFormat="1" ht="13.9" customHeight="1"/>
    <row r="699" s="89" customFormat="1" ht="13.9" customHeight="1"/>
    <row r="700" s="89" customFormat="1" ht="13.9" customHeight="1"/>
    <row r="701" s="89" customFormat="1" ht="13.9" customHeight="1"/>
    <row r="702" s="89" customFormat="1" ht="13.9" customHeight="1"/>
    <row r="703" s="89" customFormat="1" ht="13.9" customHeight="1"/>
    <row r="704" s="89" customFormat="1" ht="13.9" customHeight="1"/>
    <row r="705" s="89" customFormat="1" ht="13.9" customHeight="1"/>
    <row r="706" s="89" customFormat="1" ht="13.9" customHeight="1"/>
    <row r="707" s="89" customFormat="1" ht="13.9" customHeight="1"/>
    <row r="708" s="89" customFormat="1" ht="13.9" customHeight="1"/>
    <row r="709" s="89" customFormat="1" ht="13.9" customHeight="1"/>
    <row r="710" s="89" customFormat="1" ht="13.9" customHeight="1"/>
    <row r="711" s="89" customFormat="1" ht="13.9" customHeight="1"/>
    <row r="712" s="89" customFormat="1" ht="13.9" customHeight="1"/>
    <row r="713" s="89" customFormat="1" ht="13.9" customHeight="1"/>
    <row r="714" s="89" customFormat="1" ht="13.9" customHeight="1"/>
    <row r="715" s="89" customFormat="1" ht="13.9" customHeight="1"/>
    <row r="716" s="89" customFormat="1" ht="13.9" customHeight="1"/>
    <row r="717" s="89" customFormat="1" ht="13.9" customHeight="1"/>
    <row r="718" s="89" customFormat="1" ht="13.9" customHeight="1"/>
    <row r="719" s="89" customFormat="1" ht="13.9" customHeight="1"/>
    <row r="720" s="89" customFormat="1" ht="13.9" customHeight="1"/>
    <row r="721" s="89" customFormat="1" ht="13.9" customHeight="1"/>
    <row r="722" s="89" customFormat="1" ht="13.9" customHeight="1"/>
    <row r="723" s="89" customFormat="1" ht="13.9" customHeight="1"/>
    <row r="724" s="89" customFormat="1" ht="13.9" customHeight="1"/>
    <row r="725" s="89" customFormat="1" ht="13.9" customHeight="1"/>
    <row r="726" s="89" customFormat="1" ht="13.9" customHeight="1"/>
    <row r="727" s="89" customFormat="1" ht="13.9" customHeight="1"/>
    <row r="728" s="89" customFormat="1" ht="13.9" customHeight="1"/>
    <row r="729" s="89" customFormat="1" ht="13.9" customHeight="1"/>
    <row r="730" s="89" customFormat="1" ht="13.9" customHeight="1"/>
    <row r="731" s="89" customFormat="1" ht="13.9" customHeight="1"/>
    <row r="732" s="89" customFormat="1" ht="13.9" customHeight="1"/>
    <row r="733" s="89" customFormat="1" ht="13.9" customHeight="1"/>
    <row r="734" s="89" customFormat="1" ht="13.9" customHeight="1"/>
    <row r="735" s="89" customFormat="1" ht="13.9" customHeight="1"/>
    <row r="736" s="89" customFormat="1" ht="13.9" customHeight="1"/>
    <row r="737" s="89" customFormat="1" ht="13.9" customHeight="1"/>
    <row r="738" s="89" customFormat="1" ht="13.9" customHeight="1"/>
    <row r="739" s="89" customFormat="1" ht="13.9" customHeight="1"/>
    <row r="740" s="89" customFormat="1" ht="13.9" customHeight="1"/>
    <row r="741" s="89" customFormat="1" ht="13.9" customHeight="1"/>
    <row r="742" s="89" customFormat="1" ht="13.9" customHeight="1"/>
    <row r="743" s="89" customFormat="1" ht="13.9" customHeight="1"/>
    <row r="744" s="89" customFormat="1" ht="13.9" customHeight="1"/>
    <row r="745" s="89" customFormat="1" ht="13.9" customHeight="1"/>
    <row r="746" s="89" customFormat="1" ht="13.9" customHeight="1"/>
    <row r="747" s="89" customFormat="1" ht="13.9" customHeight="1"/>
    <row r="748" s="89" customFormat="1" ht="13.9" customHeight="1"/>
    <row r="749" s="89" customFormat="1" ht="13.9" customHeight="1"/>
    <row r="750" s="89" customFormat="1" ht="13.9" customHeight="1"/>
    <row r="751" s="89" customFormat="1" ht="13.9" customHeight="1"/>
    <row r="752" s="89" customFormat="1" ht="13.9" customHeight="1"/>
    <row r="753" s="89" customFormat="1" ht="13.9" customHeight="1"/>
    <row r="754" s="89" customFormat="1" ht="13.9" customHeight="1"/>
    <row r="755" s="89" customFormat="1" ht="13.9" customHeight="1"/>
    <row r="756" s="89" customFormat="1" ht="13.9" customHeight="1"/>
    <row r="757" s="89" customFormat="1" ht="13.9" customHeight="1"/>
    <row r="758" s="89" customFormat="1" ht="13.9" customHeight="1"/>
    <row r="759" s="89" customFormat="1" ht="13.9" customHeight="1"/>
    <row r="760" s="89" customFormat="1" ht="13.9" customHeight="1"/>
    <row r="761" s="89" customFormat="1" ht="13.9" customHeight="1"/>
    <row r="762" s="89" customFormat="1" ht="13.9" customHeight="1"/>
    <row r="763" s="89" customFormat="1" ht="13.9" customHeight="1"/>
    <row r="764" s="89" customFormat="1" ht="13.9" customHeight="1"/>
    <row r="765" s="89" customFormat="1" ht="13.9" customHeight="1"/>
    <row r="766" s="89" customFormat="1" ht="13.9" customHeight="1"/>
    <row r="767" s="89" customFormat="1" ht="13.9" customHeight="1"/>
    <row r="768" s="89" customFormat="1" ht="13.9" customHeight="1"/>
    <row r="769" s="89" customFormat="1" ht="13.9" customHeight="1"/>
    <row r="770" s="89" customFormat="1" ht="13.9" customHeight="1"/>
    <row r="771" s="89" customFormat="1" ht="13.9" customHeight="1"/>
    <row r="772" s="89" customFormat="1" ht="13.9" customHeight="1"/>
    <row r="773" s="89" customFormat="1" ht="13.9" customHeight="1"/>
    <row r="774" s="89" customFormat="1" ht="13.9" customHeight="1"/>
    <row r="775" s="89" customFormat="1" ht="13.9" customHeight="1"/>
    <row r="776" s="89" customFormat="1" ht="13.9" customHeight="1"/>
    <row r="777" s="89" customFormat="1" ht="13.9" customHeight="1"/>
    <row r="778" s="89" customFormat="1" ht="13.9" customHeight="1"/>
    <row r="779" s="89" customFormat="1" ht="13.9" customHeight="1"/>
    <row r="780" s="89" customFormat="1" ht="13.9" customHeight="1"/>
    <row r="781" s="89" customFormat="1" ht="13.9" customHeight="1"/>
    <row r="782" s="89" customFormat="1" ht="13.9" customHeight="1"/>
    <row r="783" s="89" customFormat="1" ht="13.9" customHeight="1"/>
    <row r="784" s="89" customFormat="1" ht="13.9" customHeight="1"/>
    <row r="785" s="89" customFormat="1" ht="13.9" customHeight="1"/>
    <row r="786" s="89" customFormat="1" ht="13.9" customHeight="1"/>
    <row r="787" s="89" customFormat="1" ht="13.9" customHeight="1"/>
    <row r="788" s="89" customFormat="1" ht="13.9" customHeight="1"/>
    <row r="789" s="89" customFormat="1" ht="13.9" customHeight="1"/>
    <row r="790" s="89" customFormat="1" ht="13.9" customHeight="1"/>
    <row r="791" s="89" customFormat="1" ht="13.9" customHeight="1"/>
    <row r="792" s="89" customFormat="1" ht="13.9" customHeight="1"/>
    <row r="793" s="89" customFormat="1" ht="13.9" customHeight="1"/>
    <row r="794" s="89" customFormat="1" ht="13.9" customHeight="1"/>
    <row r="795" s="89" customFormat="1" ht="13.9" customHeight="1"/>
    <row r="796" s="89" customFormat="1" ht="13.9" customHeight="1"/>
    <row r="797" s="89" customFormat="1" ht="13.9" customHeight="1"/>
    <row r="798" s="89" customFormat="1" ht="13.9" customHeight="1"/>
    <row r="799" s="89" customFormat="1" ht="13.9" customHeight="1"/>
    <row r="800" s="89" customFormat="1" ht="13.9" customHeight="1"/>
    <row r="801" s="89" customFormat="1" ht="13.9" customHeight="1"/>
    <row r="802" s="89" customFormat="1" ht="13.9" customHeight="1"/>
    <row r="803" s="89" customFormat="1" ht="13.9" customHeight="1"/>
    <row r="804" s="89" customFormat="1" ht="13.9" customHeight="1"/>
    <row r="805" s="89" customFormat="1" ht="13.9" customHeight="1"/>
    <row r="806" s="89" customFormat="1" ht="13.9" customHeight="1"/>
    <row r="807" s="89" customFormat="1" ht="13.9" customHeight="1"/>
    <row r="808" s="89" customFormat="1" ht="13.9" customHeight="1"/>
    <row r="809" s="89" customFormat="1" ht="13.9" customHeight="1"/>
    <row r="810" s="89" customFormat="1" ht="13.9" customHeight="1"/>
    <row r="811" s="89" customFormat="1" ht="13.9" customHeight="1"/>
    <row r="812" s="89" customFormat="1" ht="13.9" customHeight="1"/>
    <row r="813" s="89" customFormat="1" ht="13.9" customHeight="1"/>
    <row r="814" s="89" customFormat="1" ht="13.9" customHeight="1"/>
    <row r="815" s="89" customFormat="1" ht="13.9" customHeight="1"/>
    <row r="816" s="89" customFormat="1" ht="13.9" customHeight="1"/>
    <row r="817" s="89" customFormat="1" ht="13.9" customHeight="1"/>
    <row r="818" s="89" customFormat="1" ht="13.9" customHeight="1"/>
    <row r="819" s="89" customFormat="1" ht="13.9" customHeight="1"/>
    <row r="820" s="89" customFormat="1" ht="13.9" customHeight="1"/>
    <row r="821" s="89" customFormat="1" ht="13.9" customHeight="1"/>
    <row r="822" s="89" customFormat="1" ht="13.9" customHeight="1"/>
    <row r="823" s="89" customFormat="1" ht="13.9" customHeight="1"/>
    <row r="824" s="89" customFormat="1" ht="13.9" customHeight="1"/>
    <row r="825" s="89" customFormat="1" ht="13.9" customHeight="1"/>
    <row r="826" s="89" customFormat="1" ht="13.9" customHeight="1"/>
    <row r="827" s="89" customFormat="1" ht="13.9" customHeight="1"/>
    <row r="828" s="89" customFormat="1" ht="13.9" customHeight="1"/>
    <row r="829" s="89" customFormat="1" ht="13.9" customHeight="1"/>
    <row r="830" s="89" customFormat="1" ht="13.9" customHeight="1"/>
    <row r="831" s="89" customFormat="1" ht="13.9" customHeight="1"/>
    <row r="832" s="89" customFormat="1" ht="13.9" customHeight="1"/>
    <row r="833" s="89" customFormat="1" ht="13.9" customHeight="1"/>
    <row r="834" s="89" customFormat="1" ht="13.9" customHeight="1"/>
    <row r="835" s="89" customFormat="1" ht="13.9" customHeight="1"/>
    <row r="836" s="89" customFormat="1" ht="13.9" customHeight="1"/>
    <row r="837" s="89" customFormat="1" ht="13.9" customHeight="1"/>
    <row r="838" s="89" customFormat="1" ht="13.9" customHeight="1"/>
    <row r="839" s="89" customFormat="1" ht="13.9" customHeight="1"/>
    <row r="840" s="89" customFormat="1" ht="13.9" customHeight="1"/>
    <row r="841" s="89" customFormat="1" ht="13.9" customHeight="1"/>
    <row r="842" s="89" customFormat="1" ht="13.9" customHeight="1"/>
    <row r="843" s="89" customFormat="1" ht="13.9" customHeight="1"/>
    <row r="844" s="89" customFormat="1" ht="13.9" customHeight="1"/>
    <row r="845" s="89" customFormat="1" ht="13.9" customHeight="1"/>
    <row r="846" s="89" customFormat="1" ht="13.9" customHeight="1"/>
    <row r="847" s="89" customFormat="1" ht="13.9" customHeight="1"/>
    <row r="848" s="89" customFormat="1" ht="13.9" customHeight="1"/>
    <row r="849" s="89" customFormat="1" ht="13.9" customHeight="1"/>
    <row r="850" s="89" customFormat="1" ht="13.9" customHeight="1"/>
    <row r="851" s="89" customFormat="1" ht="13.9" customHeight="1"/>
    <row r="852" s="89" customFormat="1" ht="13.9" customHeight="1"/>
    <row r="853" s="89" customFormat="1" ht="13.9" customHeight="1"/>
    <row r="854" s="89" customFormat="1" ht="13.9" customHeight="1"/>
    <row r="855" s="89" customFormat="1" ht="13.9" customHeight="1"/>
    <row r="856" s="89" customFormat="1" ht="13.9" customHeight="1"/>
    <row r="857" s="89" customFormat="1" ht="13.9" customHeight="1"/>
    <row r="858" s="89" customFormat="1" ht="13.9" customHeight="1"/>
    <row r="859" s="89" customFormat="1" ht="13.9" customHeight="1"/>
    <row r="860" s="89" customFormat="1" ht="13.9" customHeight="1"/>
    <row r="861" s="89" customFormat="1" ht="13.9" customHeight="1"/>
    <row r="862" s="89" customFormat="1" ht="13.9" customHeight="1"/>
    <row r="863" s="89" customFormat="1" ht="13.9" customHeight="1"/>
    <row r="864" s="89" customFormat="1" ht="13.9" customHeight="1"/>
    <row r="865" s="89" customFormat="1" ht="13.9" customHeight="1"/>
    <row r="866" s="89" customFormat="1" ht="13.9" customHeight="1"/>
    <row r="867" s="89" customFormat="1" ht="13.9" customHeight="1"/>
    <row r="868" s="89" customFormat="1" ht="13.9" customHeight="1"/>
    <row r="869" s="89" customFormat="1" ht="13.9" customHeight="1"/>
    <row r="870" s="89" customFormat="1" ht="13.9" customHeight="1"/>
    <row r="871" s="89" customFormat="1" ht="13.9" customHeight="1"/>
    <row r="872" s="89" customFormat="1" ht="13.9" customHeight="1"/>
    <row r="873" s="89" customFormat="1" ht="13.9" customHeight="1"/>
    <row r="874" s="89" customFormat="1" ht="13.9" customHeight="1"/>
    <row r="875" s="89" customFormat="1" ht="13.9" customHeight="1"/>
    <row r="876" s="89" customFormat="1" ht="13.9" customHeight="1"/>
    <row r="877" s="89" customFormat="1" ht="13.9" customHeight="1"/>
    <row r="878" s="89" customFormat="1" ht="13.9" customHeight="1"/>
    <row r="879" s="89" customFormat="1" ht="13.9" customHeight="1"/>
    <row r="880" s="89" customFormat="1" ht="13.9" customHeight="1"/>
    <row r="881" s="89" customFormat="1" ht="13.9" customHeight="1"/>
    <row r="882" s="89" customFormat="1" ht="13.9" customHeight="1"/>
    <row r="883" s="89" customFormat="1" ht="13.9" customHeight="1"/>
    <row r="884" s="89" customFormat="1" ht="13.9" customHeight="1"/>
    <row r="885" s="89" customFormat="1" ht="13.9" customHeight="1"/>
    <row r="886" s="89" customFormat="1" ht="13.9" customHeight="1"/>
    <row r="887" s="89" customFormat="1" ht="13.9" customHeight="1"/>
    <row r="888" s="89" customFormat="1" ht="13.9" customHeight="1"/>
    <row r="889" s="89" customFormat="1" ht="13.9" customHeight="1"/>
    <row r="890" s="89" customFormat="1" ht="13.9" customHeight="1"/>
    <row r="891" s="89" customFormat="1" ht="13.9" customHeight="1"/>
    <row r="892" s="89" customFormat="1" ht="13.9" customHeight="1"/>
    <row r="893" s="89" customFormat="1" ht="13.9" customHeight="1"/>
    <row r="894" s="89" customFormat="1" ht="13.9" customHeight="1"/>
    <row r="895" s="89" customFormat="1" ht="13.9" customHeight="1"/>
    <row r="896" s="89" customFormat="1" ht="13.9" customHeight="1"/>
    <row r="897" s="89" customFormat="1" ht="13.9" customHeight="1"/>
    <row r="898" s="89" customFormat="1" ht="13.9" customHeight="1"/>
    <row r="899" s="89" customFormat="1" ht="13.9" customHeight="1"/>
    <row r="900" s="89" customFormat="1" ht="13.9" customHeight="1"/>
    <row r="901" s="89" customFormat="1" ht="13.9" customHeight="1"/>
    <row r="902" s="89" customFormat="1" ht="13.9" customHeight="1"/>
    <row r="903" s="89" customFormat="1" ht="13.9" customHeight="1"/>
    <row r="904" s="89" customFormat="1" ht="13.9" customHeight="1"/>
    <row r="905" s="89" customFormat="1" ht="13.9" customHeight="1"/>
    <row r="906" s="89" customFormat="1" ht="13.9" customHeight="1"/>
    <row r="907" s="89" customFormat="1" ht="13.9" customHeight="1"/>
    <row r="908" s="89" customFormat="1" ht="13.9" customHeight="1"/>
    <row r="909" s="89" customFormat="1" ht="13.9" customHeight="1"/>
    <row r="910" s="89" customFormat="1" ht="13.9" customHeight="1"/>
    <row r="911" s="89" customFormat="1" ht="13.9" customHeight="1"/>
    <row r="912" s="89" customFormat="1" ht="13.9" customHeight="1"/>
    <row r="913" s="89" customFormat="1" ht="13.9" customHeight="1"/>
    <row r="914" s="89" customFormat="1" ht="13.9" customHeight="1"/>
    <row r="915" s="89" customFormat="1" ht="13.9" customHeight="1"/>
    <row r="916" s="89" customFormat="1" ht="13.9" customHeight="1"/>
    <row r="917" s="89" customFormat="1" ht="13.9" customHeight="1"/>
    <row r="918" s="89" customFormat="1" ht="13.9" customHeight="1"/>
    <row r="919" s="89" customFormat="1" ht="13.9" customHeight="1"/>
    <row r="920" s="89" customFormat="1" ht="13.9" customHeight="1"/>
    <row r="921" s="89" customFormat="1" ht="13.9" customHeight="1"/>
    <row r="922" s="89" customFormat="1" ht="13.9" customHeight="1"/>
    <row r="923" s="89" customFormat="1" ht="13.9" customHeight="1"/>
    <row r="924" s="89" customFormat="1" ht="13.9" customHeight="1"/>
    <row r="925" s="89" customFormat="1" ht="13.9" customHeight="1"/>
    <row r="926" s="89" customFormat="1" ht="13.9" customHeight="1"/>
    <row r="927" s="89" customFormat="1" ht="13.9" customHeight="1"/>
    <row r="928" s="89" customFormat="1" ht="13.9" customHeight="1"/>
    <row r="929" s="89" customFormat="1" ht="13.9" customHeight="1"/>
    <row r="930" s="89" customFormat="1" ht="13.9" customHeight="1"/>
    <row r="931" s="89" customFormat="1" ht="13.9" customHeight="1"/>
    <row r="932" s="89" customFormat="1" ht="13.9" customHeight="1"/>
    <row r="933" s="89" customFormat="1" ht="13.9" customHeight="1"/>
    <row r="934" s="89" customFormat="1" ht="13.9" customHeight="1"/>
    <row r="935" s="89" customFormat="1" ht="13.9" customHeight="1"/>
    <row r="936" s="89" customFormat="1" ht="13.9" customHeight="1"/>
    <row r="937" s="89" customFormat="1" ht="13.9" customHeight="1"/>
    <row r="938" s="89" customFormat="1" ht="13.9" customHeight="1"/>
    <row r="939" s="89" customFormat="1" ht="13.9" customHeight="1"/>
    <row r="940" s="89" customFormat="1" ht="13.9" customHeight="1"/>
    <row r="941" s="89" customFormat="1" ht="13.9" customHeight="1"/>
    <row r="942" s="89" customFormat="1" ht="13.9" customHeight="1"/>
    <row r="943" s="89" customFormat="1" ht="13.9" customHeight="1"/>
    <row r="944" s="89" customFormat="1" ht="13.9" customHeight="1"/>
    <row r="945" s="89" customFormat="1" ht="13.9" customHeight="1"/>
    <row r="946" s="89" customFormat="1" ht="13.9" customHeight="1"/>
    <row r="947" s="89" customFormat="1" ht="13.9" customHeight="1"/>
  </sheetData>
  <sheetProtection algorithmName="SHA-512" hashValue="oC/4cI249n17mPKg+Y4KvElM1nbftplDx8TZHNuob8HcvtDnenBHra+/QFzZScn/onPo/MjI/tum/mgYh+Tt3Q==" saltValue="rX4cWYBKkcOpXWNyMoXRYA==" spinCount="100000" sheet="1" selectLockedCells="1"/>
  <dataConsolidate link="1"/>
  <mergeCells count="14">
    <mergeCell ref="B4:C4"/>
    <mergeCell ref="B11:K11"/>
    <mergeCell ref="B14:K14"/>
    <mergeCell ref="B25:C25"/>
    <mergeCell ref="D2:F2"/>
    <mergeCell ref="G2:I2"/>
    <mergeCell ref="J2:L2"/>
    <mergeCell ref="B44:K44"/>
    <mergeCell ref="B47:D47"/>
    <mergeCell ref="B28:C28"/>
    <mergeCell ref="B31:C31"/>
    <mergeCell ref="B35:K35"/>
    <mergeCell ref="B38:C38"/>
    <mergeCell ref="B41:C41"/>
  </mergeCells>
  <printOptions horizontalCentered="1"/>
  <pageMargins left="0.25" right="0.25" top="0.25" bottom="0.5" header="0.3" footer="0.3"/>
  <pageSetup scale="90" orientation="portrait" r:id="rId1"/>
  <headerFooter>
    <oddHeader xml:space="preserve">&amp;R
</oddHeader>
    <oddFooter>&amp;L&amp;"Arial Narrow,Regular"HOME - HTF&amp;C&amp;"Arial Narrow,Regular"Page 27 of 30&amp;R&amp;"Arial Narrow,Regular"2023</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2138" r:id="rId4" name="Check Box 394">
              <controlPr defaultSize="0" autoFill="0" autoLine="0" autoPict="0">
                <anchor moveWithCells="1">
                  <from>
                    <xdr:col>4</xdr:col>
                    <xdr:colOff>0</xdr:colOff>
                    <xdr:row>3</xdr:row>
                    <xdr:rowOff>180975</xdr:rowOff>
                  </from>
                  <to>
                    <xdr:col>4</xdr:col>
                    <xdr:colOff>209550</xdr:colOff>
                    <xdr:row>5</xdr:row>
                    <xdr:rowOff>9525</xdr:rowOff>
                  </to>
                </anchor>
              </controlPr>
            </control>
          </mc:Choice>
        </mc:AlternateContent>
        <mc:AlternateContent xmlns:mc="http://schemas.openxmlformats.org/markup-compatibility/2006">
          <mc:Choice Requires="x14">
            <control shapeId="32139" r:id="rId5" name="Check Box 395">
              <controlPr defaultSize="0" autoFill="0" autoLine="0" autoPict="0">
                <anchor moveWithCells="1">
                  <from>
                    <xdr:col>7</xdr:col>
                    <xdr:colOff>0</xdr:colOff>
                    <xdr:row>3</xdr:row>
                    <xdr:rowOff>171450</xdr:rowOff>
                  </from>
                  <to>
                    <xdr:col>7</xdr:col>
                    <xdr:colOff>209550</xdr:colOff>
                    <xdr:row>5</xdr:row>
                    <xdr:rowOff>0</xdr:rowOff>
                  </to>
                </anchor>
              </controlPr>
            </control>
          </mc:Choice>
        </mc:AlternateContent>
        <mc:AlternateContent xmlns:mc="http://schemas.openxmlformats.org/markup-compatibility/2006">
          <mc:Choice Requires="x14">
            <control shapeId="32140" r:id="rId6" name="Check Box 396">
              <controlPr defaultSize="0" autoFill="0" autoLine="0" autoPict="0">
                <anchor moveWithCells="1">
                  <from>
                    <xdr:col>10</xdr:col>
                    <xdr:colOff>9525</xdr:colOff>
                    <xdr:row>3</xdr:row>
                    <xdr:rowOff>180975</xdr:rowOff>
                  </from>
                  <to>
                    <xdr:col>11</xdr:col>
                    <xdr:colOff>0</xdr:colOff>
                    <xdr:row>5</xdr:row>
                    <xdr:rowOff>9525</xdr:rowOff>
                  </to>
                </anchor>
              </controlPr>
            </control>
          </mc:Choice>
        </mc:AlternateContent>
        <mc:AlternateContent xmlns:mc="http://schemas.openxmlformats.org/markup-compatibility/2006">
          <mc:Choice Requires="x14">
            <control shapeId="32141" r:id="rId7" name="Check Box 397">
              <controlPr defaultSize="0" autoFill="0" autoLine="0" autoPict="0">
                <anchor moveWithCells="1">
                  <from>
                    <xdr:col>4</xdr:col>
                    <xdr:colOff>0</xdr:colOff>
                    <xdr:row>4</xdr:row>
                    <xdr:rowOff>180975</xdr:rowOff>
                  </from>
                  <to>
                    <xdr:col>4</xdr:col>
                    <xdr:colOff>209550</xdr:colOff>
                    <xdr:row>6</xdr:row>
                    <xdr:rowOff>9525</xdr:rowOff>
                  </to>
                </anchor>
              </controlPr>
            </control>
          </mc:Choice>
        </mc:AlternateContent>
        <mc:AlternateContent xmlns:mc="http://schemas.openxmlformats.org/markup-compatibility/2006">
          <mc:Choice Requires="x14">
            <control shapeId="32142" r:id="rId8" name="Check Box 398">
              <controlPr defaultSize="0" autoFill="0" autoLine="0" autoPict="0">
                <anchor moveWithCells="1">
                  <from>
                    <xdr:col>7</xdr:col>
                    <xdr:colOff>0</xdr:colOff>
                    <xdr:row>4</xdr:row>
                    <xdr:rowOff>171450</xdr:rowOff>
                  </from>
                  <to>
                    <xdr:col>7</xdr:col>
                    <xdr:colOff>209550</xdr:colOff>
                    <xdr:row>6</xdr:row>
                    <xdr:rowOff>0</xdr:rowOff>
                  </to>
                </anchor>
              </controlPr>
            </control>
          </mc:Choice>
        </mc:AlternateContent>
        <mc:AlternateContent xmlns:mc="http://schemas.openxmlformats.org/markup-compatibility/2006">
          <mc:Choice Requires="x14">
            <control shapeId="32143" r:id="rId9" name="Check Box 399">
              <controlPr defaultSize="0" autoFill="0" autoLine="0" autoPict="0">
                <anchor moveWithCells="1">
                  <from>
                    <xdr:col>10</xdr:col>
                    <xdr:colOff>9525</xdr:colOff>
                    <xdr:row>4</xdr:row>
                    <xdr:rowOff>180975</xdr:rowOff>
                  </from>
                  <to>
                    <xdr:col>11</xdr:col>
                    <xdr:colOff>0</xdr:colOff>
                    <xdr:row>6</xdr:row>
                    <xdr:rowOff>9525</xdr:rowOff>
                  </to>
                </anchor>
              </controlPr>
            </control>
          </mc:Choice>
        </mc:AlternateContent>
        <mc:AlternateContent xmlns:mc="http://schemas.openxmlformats.org/markup-compatibility/2006">
          <mc:Choice Requires="x14">
            <control shapeId="32144" r:id="rId10" name="Check Box 400">
              <controlPr defaultSize="0" autoFill="0" autoLine="0" autoPict="0">
                <anchor moveWithCells="1">
                  <from>
                    <xdr:col>4</xdr:col>
                    <xdr:colOff>0</xdr:colOff>
                    <xdr:row>5</xdr:row>
                    <xdr:rowOff>180975</xdr:rowOff>
                  </from>
                  <to>
                    <xdr:col>4</xdr:col>
                    <xdr:colOff>209550</xdr:colOff>
                    <xdr:row>7</xdr:row>
                    <xdr:rowOff>9525</xdr:rowOff>
                  </to>
                </anchor>
              </controlPr>
            </control>
          </mc:Choice>
        </mc:AlternateContent>
        <mc:AlternateContent xmlns:mc="http://schemas.openxmlformats.org/markup-compatibility/2006">
          <mc:Choice Requires="x14">
            <control shapeId="32145" r:id="rId11" name="Check Box 401">
              <controlPr defaultSize="0" autoFill="0" autoLine="0" autoPict="0">
                <anchor moveWithCells="1">
                  <from>
                    <xdr:col>7</xdr:col>
                    <xdr:colOff>0</xdr:colOff>
                    <xdr:row>5</xdr:row>
                    <xdr:rowOff>171450</xdr:rowOff>
                  </from>
                  <to>
                    <xdr:col>7</xdr:col>
                    <xdr:colOff>209550</xdr:colOff>
                    <xdr:row>7</xdr:row>
                    <xdr:rowOff>0</xdr:rowOff>
                  </to>
                </anchor>
              </controlPr>
            </control>
          </mc:Choice>
        </mc:AlternateContent>
        <mc:AlternateContent xmlns:mc="http://schemas.openxmlformats.org/markup-compatibility/2006">
          <mc:Choice Requires="x14">
            <control shapeId="32146" r:id="rId12" name="Check Box 402">
              <controlPr defaultSize="0" autoFill="0" autoLine="0" autoPict="0">
                <anchor moveWithCells="1">
                  <from>
                    <xdr:col>10</xdr:col>
                    <xdr:colOff>9525</xdr:colOff>
                    <xdr:row>5</xdr:row>
                    <xdr:rowOff>180975</xdr:rowOff>
                  </from>
                  <to>
                    <xdr:col>11</xdr:col>
                    <xdr:colOff>0</xdr:colOff>
                    <xdr:row>7</xdr:row>
                    <xdr:rowOff>9525</xdr:rowOff>
                  </to>
                </anchor>
              </controlPr>
            </control>
          </mc:Choice>
        </mc:AlternateContent>
        <mc:AlternateContent xmlns:mc="http://schemas.openxmlformats.org/markup-compatibility/2006">
          <mc:Choice Requires="x14">
            <control shapeId="32147" r:id="rId13" name="Check Box 403">
              <controlPr defaultSize="0" autoFill="0" autoLine="0" autoPict="0">
                <anchor moveWithCells="1">
                  <from>
                    <xdr:col>4</xdr:col>
                    <xdr:colOff>0</xdr:colOff>
                    <xdr:row>6</xdr:row>
                    <xdr:rowOff>180975</xdr:rowOff>
                  </from>
                  <to>
                    <xdr:col>4</xdr:col>
                    <xdr:colOff>209550</xdr:colOff>
                    <xdr:row>8</xdr:row>
                    <xdr:rowOff>9525</xdr:rowOff>
                  </to>
                </anchor>
              </controlPr>
            </control>
          </mc:Choice>
        </mc:AlternateContent>
        <mc:AlternateContent xmlns:mc="http://schemas.openxmlformats.org/markup-compatibility/2006">
          <mc:Choice Requires="x14">
            <control shapeId="32148" r:id="rId14" name="Check Box 404">
              <controlPr defaultSize="0" autoFill="0" autoLine="0" autoPict="0">
                <anchor moveWithCells="1">
                  <from>
                    <xdr:col>7</xdr:col>
                    <xdr:colOff>0</xdr:colOff>
                    <xdr:row>6</xdr:row>
                    <xdr:rowOff>171450</xdr:rowOff>
                  </from>
                  <to>
                    <xdr:col>7</xdr:col>
                    <xdr:colOff>209550</xdr:colOff>
                    <xdr:row>8</xdr:row>
                    <xdr:rowOff>0</xdr:rowOff>
                  </to>
                </anchor>
              </controlPr>
            </control>
          </mc:Choice>
        </mc:AlternateContent>
        <mc:AlternateContent xmlns:mc="http://schemas.openxmlformats.org/markup-compatibility/2006">
          <mc:Choice Requires="x14">
            <control shapeId="32149" r:id="rId15" name="Check Box 405">
              <controlPr defaultSize="0" autoFill="0" autoLine="0" autoPict="0">
                <anchor moveWithCells="1">
                  <from>
                    <xdr:col>10</xdr:col>
                    <xdr:colOff>9525</xdr:colOff>
                    <xdr:row>6</xdr:row>
                    <xdr:rowOff>180975</xdr:rowOff>
                  </from>
                  <to>
                    <xdr:col>11</xdr:col>
                    <xdr:colOff>0</xdr:colOff>
                    <xdr:row>8</xdr:row>
                    <xdr:rowOff>9525</xdr:rowOff>
                  </to>
                </anchor>
              </controlPr>
            </control>
          </mc:Choice>
        </mc:AlternateContent>
        <mc:AlternateContent xmlns:mc="http://schemas.openxmlformats.org/markup-compatibility/2006">
          <mc:Choice Requires="x14">
            <control shapeId="32150" r:id="rId16" name="Check Box 406">
              <controlPr defaultSize="0" autoFill="0" autoLine="0" autoPict="0">
                <anchor moveWithCells="1">
                  <from>
                    <xdr:col>4</xdr:col>
                    <xdr:colOff>0</xdr:colOff>
                    <xdr:row>7</xdr:row>
                    <xdr:rowOff>180975</xdr:rowOff>
                  </from>
                  <to>
                    <xdr:col>4</xdr:col>
                    <xdr:colOff>209550</xdr:colOff>
                    <xdr:row>9</xdr:row>
                    <xdr:rowOff>9525</xdr:rowOff>
                  </to>
                </anchor>
              </controlPr>
            </control>
          </mc:Choice>
        </mc:AlternateContent>
        <mc:AlternateContent xmlns:mc="http://schemas.openxmlformats.org/markup-compatibility/2006">
          <mc:Choice Requires="x14">
            <control shapeId="32151" r:id="rId17" name="Check Box 407">
              <controlPr defaultSize="0" autoFill="0" autoLine="0" autoPict="0">
                <anchor moveWithCells="1">
                  <from>
                    <xdr:col>7</xdr:col>
                    <xdr:colOff>0</xdr:colOff>
                    <xdr:row>7</xdr:row>
                    <xdr:rowOff>171450</xdr:rowOff>
                  </from>
                  <to>
                    <xdr:col>7</xdr:col>
                    <xdr:colOff>209550</xdr:colOff>
                    <xdr:row>9</xdr:row>
                    <xdr:rowOff>0</xdr:rowOff>
                  </to>
                </anchor>
              </controlPr>
            </control>
          </mc:Choice>
        </mc:AlternateContent>
        <mc:AlternateContent xmlns:mc="http://schemas.openxmlformats.org/markup-compatibility/2006">
          <mc:Choice Requires="x14">
            <control shapeId="32152" r:id="rId18" name="Check Box 408">
              <controlPr defaultSize="0" autoFill="0" autoLine="0" autoPict="0">
                <anchor moveWithCells="1">
                  <from>
                    <xdr:col>10</xdr:col>
                    <xdr:colOff>9525</xdr:colOff>
                    <xdr:row>7</xdr:row>
                    <xdr:rowOff>180975</xdr:rowOff>
                  </from>
                  <to>
                    <xdr:col>11</xdr:col>
                    <xdr:colOff>0</xdr:colOff>
                    <xdr:row>9</xdr:row>
                    <xdr:rowOff>9525</xdr:rowOff>
                  </to>
                </anchor>
              </controlPr>
            </control>
          </mc:Choice>
        </mc:AlternateContent>
        <mc:AlternateContent xmlns:mc="http://schemas.openxmlformats.org/markup-compatibility/2006">
          <mc:Choice Requires="x14">
            <control shapeId="32153" r:id="rId19" name="Check Box 409">
              <controlPr defaultSize="0" autoFill="0" autoLine="0" autoPict="0">
                <anchor moveWithCells="1">
                  <from>
                    <xdr:col>4</xdr:col>
                    <xdr:colOff>0</xdr:colOff>
                    <xdr:row>10</xdr:row>
                    <xdr:rowOff>180975</xdr:rowOff>
                  </from>
                  <to>
                    <xdr:col>4</xdr:col>
                    <xdr:colOff>209550</xdr:colOff>
                    <xdr:row>12</xdr:row>
                    <xdr:rowOff>9525</xdr:rowOff>
                  </to>
                </anchor>
              </controlPr>
            </control>
          </mc:Choice>
        </mc:AlternateContent>
        <mc:AlternateContent xmlns:mc="http://schemas.openxmlformats.org/markup-compatibility/2006">
          <mc:Choice Requires="x14">
            <control shapeId="32155" r:id="rId20" name="Check Box 411">
              <controlPr defaultSize="0" autoFill="0" autoLine="0" autoPict="0">
                <anchor moveWithCells="1">
                  <from>
                    <xdr:col>10</xdr:col>
                    <xdr:colOff>9525</xdr:colOff>
                    <xdr:row>10</xdr:row>
                    <xdr:rowOff>180975</xdr:rowOff>
                  </from>
                  <to>
                    <xdr:col>11</xdr:col>
                    <xdr:colOff>0</xdr:colOff>
                    <xdr:row>12</xdr:row>
                    <xdr:rowOff>9525</xdr:rowOff>
                  </to>
                </anchor>
              </controlPr>
            </control>
          </mc:Choice>
        </mc:AlternateContent>
        <mc:AlternateContent xmlns:mc="http://schemas.openxmlformats.org/markup-compatibility/2006">
          <mc:Choice Requires="x14">
            <control shapeId="32156" r:id="rId21" name="Check Box 412">
              <controlPr defaultSize="0" autoFill="0" autoLine="0" autoPict="0">
                <anchor moveWithCells="1">
                  <from>
                    <xdr:col>4</xdr:col>
                    <xdr:colOff>0</xdr:colOff>
                    <xdr:row>13</xdr:row>
                    <xdr:rowOff>180975</xdr:rowOff>
                  </from>
                  <to>
                    <xdr:col>4</xdr:col>
                    <xdr:colOff>209550</xdr:colOff>
                    <xdr:row>15</xdr:row>
                    <xdr:rowOff>9525</xdr:rowOff>
                  </to>
                </anchor>
              </controlPr>
            </control>
          </mc:Choice>
        </mc:AlternateContent>
        <mc:AlternateContent xmlns:mc="http://schemas.openxmlformats.org/markup-compatibility/2006">
          <mc:Choice Requires="x14">
            <control shapeId="32157" r:id="rId22" name="Check Box 413">
              <controlPr defaultSize="0" autoFill="0" autoLine="0" autoPict="0">
                <anchor moveWithCells="1">
                  <from>
                    <xdr:col>7</xdr:col>
                    <xdr:colOff>0</xdr:colOff>
                    <xdr:row>13</xdr:row>
                    <xdr:rowOff>171450</xdr:rowOff>
                  </from>
                  <to>
                    <xdr:col>7</xdr:col>
                    <xdr:colOff>209550</xdr:colOff>
                    <xdr:row>15</xdr:row>
                    <xdr:rowOff>0</xdr:rowOff>
                  </to>
                </anchor>
              </controlPr>
            </control>
          </mc:Choice>
        </mc:AlternateContent>
        <mc:AlternateContent xmlns:mc="http://schemas.openxmlformats.org/markup-compatibility/2006">
          <mc:Choice Requires="x14">
            <control shapeId="32158" r:id="rId23" name="Check Box 414">
              <controlPr defaultSize="0" autoFill="0" autoLine="0" autoPict="0">
                <anchor moveWithCells="1">
                  <from>
                    <xdr:col>10</xdr:col>
                    <xdr:colOff>9525</xdr:colOff>
                    <xdr:row>13</xdr:row>
                    <xdr:rowOff>180975</xdr:rowOff>
                  </from>
                  <to>
                    <xdr:col>11</xdr:col>
                    <xdr:colOff>0</xdr:colOff>
                    <xdr:row>15</xdr:row>
                    <xdr:rowOff>9525</xdr:rowOff>
                  </to>
                </anchor>
              </controlPr>
            </control>
          </mc:Choice>
        </mc:AlternateContent>
        <mc:AlternateContent xmlns:mc="http://schemas.openxmlformats.org/markup-compatibility/2006">
          <mc:Choice Requires="x14">
            <control shapeId="32159" r:id="rId24" name="Check Box 415">
              <controlPr defaultSize="0" autoFill="0" autoLine="0" autoPict="0">
                <anchor moveWithCells="1">
                  <from>
                    <xdr:col>4</xdr:col>
                    <xdr:colOff>0</xdr:colOff>
                    <xdr:row>24</xdr:row>
                    <xdr:rowOff>180975</xdr:rowOff>
                  </from>
                  <to>
                    <xdr:col>4</xdr:col>
                    <xdr:colOff>209550</xdr:colOff>
                    <xdr:row>26</xdr:row>
                    <xdr:rowOff>9525</xdr:rowOff>
                  </to>
                </anchor>
              </controlPr>
            </control>
          </mc:Choice>
        </mc:AlternateContent>
        <mc:AlternateContent xmlns:mc="http://schemas.openxmlformats.org/markup-compatibility/2006">
          <mc:Choice Requires="x14">
            <control shapeId="32160" r:id="rId25" name="Check Box 416">
              <controlPr defaultSize="0" autoFill="0" autoLine="0" autoPict="0">
                <anchor moveWithCells="1">
                  <from>
                    <xdr:col>7</xdr:col>
                    <xdr:colOff>0</xdr:colOff>
                    <xdr:row>24</xdr:row>
                    <xdr:rowOff>171450</xdr:rowOff>
                  </from>
                  <to>
                    <xdr:col>7</xdr:col>
                    <xdr:colOff>209550</xdr:colOff>
                    <xdr:row>26</xdr:row>
                    <xdr:rowOff>0</xdr:rowOff>
                  </to>
                </anchor>
              </controlPr>
            </control>
          </mc:Choice>
        </mc:AlternateContent>
        <mc:AlternateContent xmlns:mc="http://schemas.openxmlformats.org/markup-compatibility/2006">
          <mc:Choice Requires="x14">
            <control shapeId="32161" r:id="rId26" name="Check Box 417">
              <controlPr defaultSize="0" autoFill="0" autoLine="0" autoPict="0">
                <anchor moveWithCells="1">
                  <from>
                    <xdr:col>10</xdr:col>
                    <xdr:colOff>9525</xdr:colOff>
                    <xdr:row>24</xdr:row>
                    <xdr:rowOff>180975</xdr:rowOff>
                  </from>
                  <to>
                    <xdr:col>11</xdr:col>
                    <xdr:colOff>0</xdr:colOff>
                    <xdr:row>26</xdr:row>
                    <xdr:rowOff>9525</xdr:rowOff>
                  </to>
                </anchor>
              </controlPr>
            </control>
          </mc:Choice>
        </mc:AlternateContent>
        <mc:AlternateContent xmlns:mc="http://schemas.openxmlformats.org/markup-compatibility/2006">
          <mc:Choice Requires="x14">
            <control shapeId="32162" r:id="rId27" name="Check Box 418">
              <controlPr defaultSize="0" autoFill="0" autoLine="0" autoPict="0">
                <anchor moveWithCells="1">
                  <from>
                    <xdr:col>4</xdr:col>
                    <xdr:colOff>0</xdr:colOff>
                    <xdr:row>27</xdr:row>
                    <xdr:rowOff>180975</xdr:rowOff>
                  </from>
                  <to>
                    <xdr:col>4</xdr:col>
                    <xdr:colOff>209550</xdr:colOff>
                    <xdr:row>29</xdr:row>
                    <xdr:rowOff>9525</xdr:rowOff>
                  </to>
                </anchor>
              </controlPr>
            </control>
          </mc:Choice>
        </mc:AlternateContent>
        <mc:AlternateContent xmlns:mc="http://schemas.openxmlformats.org/markup-compatibility/2006">
          <mc:Choice Requires="x14">
            <control shapeId="32163" r:id="rId28" name="Check Box 419">
              <controlPr defaultSize="0" autoFill="0" autoLine="0" autoPict="0">
                <anchor moveWithCells="1">
                  <from>
                    <xdr:col>7</xdr:col>
                    <xdr:colOff>0</xdr:colOff>
                    <xdr:row>27</xdr:row>
                    <xdr:rowOff>171450</xdr:rowOff>
                  </from>
                  <to>
                    <xdr:col>7</xdr:col>
                    <xdr:colOff>209550</xdr:colOff>
                    <xdr:row>29</xdr:row>
                    <xdr:rowOff>0</xdr:rowOff>
                  </to>
                </anchor>
              </controlPr>
            </control>
          </mc:Choice>
        </mc:AlternateContent>
        <mc:AlternateContent xmlns:mc="http://schemas.openxmlformats.org/markup-compatibility/2006">
          <mc:Choice Requires="x14">
            <control shapeId="32164" r:id="rId29" name="Check Box 420">
              <controlPr defaultSize="0" autoFill="0" autoLine="0" autoPict="0">
                <anchor moveWithCells="1">
                  <from>
                    <xdr:col>10</xdr:col>
                    <xdr:colOff>9525</xdr:colOff>
                    <xdr:row>27</xdr:row>
                    <xdr:rowOff>180975</xdr:rowOff>
                  </from>
                  <to>
                    <xdr:col>11</xdr:col>
                    <xdr:colOff>0</xdr:colOff>
                    <xdr:row>29</xdr:row>
                    <xdr:rowOff>9525</xdr:rowOff>
                  </to>
                </anchor>
              </controlPr>
            </control>
          </mc:Choice>
        </mc:AlternateContent>
        <mc:AlternateContent xmlns:mc="http://schemas.openxmlformats.org/markup-compatibility/2006">
          <mc:Choice Requires="x14">
            <control shapeId="32165" r:id="rId30" name="Check Box 421">
              <controlPr defaultSize="0" autoFill="0" autoLine="0" autoPict="0">
                <anchor moveWithCells="1">
                  <from>
                    <xdr:col>4</xdr:col>
                    <xdr:colOff>0</xdr:colOff>
                    <xdr:row>30</xdr:row>
                    <xdr:rowOff>180975</xdr:rowOff>
                  </from>
                  <to>
                    <xdr:col>4</xdr:col>
                    <xdr:colOff>209550</xdr:colOff>
                    <xdr:row>32</xdr:row>
                    <xdr:rowOff>9525</xdr:rowOff>
                  </to>
                </anchor>
              </controlPr>
            </control>
          </mc:Choice>
        </mc:AlternateContent>
        <mc:AlternateContent xmlns:mc="http://schemas.openxmlformats.org/markup-compatibility/2006">
          <mc:Choice Requires="x14">
            <control shapeId="32167" r:id="rId31" name="Check Box 423">
              <controlPr defaultSize="0" autoFill="0" autoLine="0" autoPict="0">
                <anchor moveWithCells="1">
                  <from>
                    <xdr:col>10</xdr:col>
                    <xdr:colOff>9525</xdr:colOff>
                    <xdr:row>30</xdr:row>
                    <xdr:rowOff>180975</xdr:rowOff>
                  </from>
                  <to>
                    <xdr:col>11</xdr:col>
                    <xdr:colOff>0</xdr:colOff>
                    <xdr:row>32</xdr:row>
                    <xdr:rowOff>9525</xdr:rowOff>
                  </to>
                </anchor>
              </controlPr>
            </control>
          </mc:Choice>
        </mc:AlternateContent>
        <mc:AlternateContent xmlns:mc="http://schemas.openxmlformats.org/markup-compatibility/2006">
          <mc:Choice Requires="x14">
            <control shapeId="32168" r:id="rId32" name="Check Box 424">
              <controlPr defaultSize="0" autoFill="0" autoLine="0" autoPict="0">
                <anchor moveWithCells="1">
                  <from>
                    <xdr:col>4</xdr:col>
                    <xdr:colOff>0</xdr:colOff>
                    <xdr:row>31</xdr:row>
                    <xdr:rowOff>180975</xdr:rowOff>
                  </from>
                  <to>
                    <xdr:col>4</xdr:col>
                    <xdr:colOff>209550</xdr:colOff>
                    <xdr:row>33</xdr:row>
                    <xdr:rowOff>9525</xdr:rowOff>
                  </to>
                </anchor>
              </controlPr>
            </control>
          </mc:Choice>
        </mc:AlternateContent>
        <mc:AlternateContent xmlns:mc="http://schemas.openxmlformats.org/markup-compatibility/2006">
          <mc:Choice Requires="x14">
            <control shapeId="32170" r:id="rId33" name="Check Box 426">
              <controlPr defaultSize="0" autoFill="0" autoLine="0" autoPict="0">
                <anchor moveWithCells="1">
                  <from>
                    <xdr:col>10</xdr:col>
                    <xdr:colOff>9525</xdr:colOff>
                    <xdr:row>31</xdr:row>
                    <xdr:rowOff>180975</xdr:rowOff>
                  </from>
                  <to>
                    <xdr:col>11</xdr:col>
                    <xdr:colOff>0</xdr:colOff>
                    <xdr:row>33</xdr:row>
                    <xdr:rowOff>9525</xdr:rowOff>
                  </to>
                </anchor>
              </controlPr>
            </control>
          </mc:Choice>
        </mc:AlternateContent>
        <mc:AlternateContent xmlns:mc="http://schemas.openxmlformats.org/markup-compatibility/2006">
          <mc:Choice Requires="x14">
            <control shapeId="32171" r:id="rId34" name="Check Box 427">
              <controlPr defaultSize="0" autoFill="0" autoLine="0" autoPict="0">
                <anchor moveWithCells="1">
                  <from>
                    <xdr:col>4</xdr:col>
                    <xdr:colOff>0</xdr:colOff>
                    <xdr:row>34</xdr:row>
                    <xdr:rowOff>180975</xdr:rowOff>
                  </from>
                  <to>
                    <xdr:col>4</xdr:col>
                    <xdr:colOff>209550</xdr:colOff>
                    <xdr:row>36</xdr:row>
                    <xdr:rowOff>9525</xdr:rowOff>
                  </to>
                </anchor>
              </controlPr>
            </control>
          </mc:Choice>
        </mc:AlternateContent>
        <mc:AlternateContent xmlns:mc="http://schemas.openxmlformats.org/markup-compatibility/2006">
          <mc:Choice Requires="x14">
            <control shapeId="32173" r:id="rId35" name="Check Box 429">
              <controlPr defaultSize="0" autoFill="0" autoLine="0" autoPict="0">
                <anchor moveWithCells="1">
                  <from>
                    <xdr:col>10</xdr:col>
                    <xdr:colOff>9525</xdr:colOff>
                    <xdr:row>34</xdr:row>
                    <xdr:rowOff>180975</xdr:rowOff>
                  </from>
                  <to>
                    <xdr:col>11</xdr:col>
                    <xdr:colOff>0</xdr:colOff>
                    <xdr:row>36</xdr:row>
                    <xdr:rowOff>9525</xdr:rowOff>
                  </to>
                </anchor>
              </controlPr>
            </control>
          </mc:Choice>
        </mc:AlternateContent>
        <mc:AlternateContent xmlns:mc="http://schemas.openxmlformats.org/markup-compatibility/2006">
          <mc:Choice Requires="x14">
            <control shapeId="32174" r:id="rId36" name="Check Box 430">
              <controlPr defaultSize="0" autoFill="0" autoLine="0" autoPict="0">
                <anchor moveWithCells="1">
                  <from>
                    <xdr:col>4</xdr:col>
                    <xdr:colOff>0</xdr:colOff>
                    <xdr:row>37</xdr:row>
                    <xdr:rowOff>180975</xdr:rowOff>
                  </from>
                  <to>
                    <xdr:col>4</xdr:col>
                    <xdr:colOff>209550</xdr:colOff>
                    <xdr:row>39</xdr:row>
                    <xdr:rowOff>9525</xdr:rowOff>
                  </to>
                </anchor>
              </controlPr>
            </control>
          </mc:Choice>
        </mc:AlternateContent>
        <mc:AlternateContent xmlns:mc="http://schemas.openxmlformats.org/markup-compatibility/2006">
          <mc:Choice Requires="x14">
            <control shapeId="32176" r:id="rId37" name="Check Box 432">
              <controlPr defaultSize="0" autoFill="0" autoLine="0" autoPict="0">
                <anchor moveWithCells="1">
                  <from>
                    <xdr:col>10</xdr:col>
                    <xdr:colOff>9525</xdr:colOff>
                    <xdr:row>37</xdr:row>
                    <xdr:rowOff>180975</xdr:rowOff>
                  </from>
                  <to>
                    <xdr:col>11</xdr:col>
                    <xdr:colOff>0</xdr:colOff>
                    <xdr:row>39</xdr:row>
                    <xdr:rowOff>9525</xdr:rowOff>
                  </to>
                </anchor>
              </controlPr>
            </control>
          </mc:Choice>
        </mc:AlternateContent>
        <mc:AlternateContent xmlns:mc="http://schemas.openxmlformats.org/markup-compatibility/2006">
          <mc:Choice Requires="x14">
            <control shapeId="32177" r:id="rId38" name="Check Box 433">
              <controlPr defaultSize="0" autoFill="0" autoLine="0" autoPict="0">
                <anchor moveWithCells="1">
                  <from>
                    <xdr:col>4</xdr:col>
                    <xdr:colOff>0</xdr:colOff>
                    <xdr:row>40</xdr:row>
                    <xdr:rowOff>180975</xdr:rowOff>
                  </from>
                  <to>
                    <xdr:col>4</xdr:col>
                    <xdr:colOff>209550</xdr:colOff>
                    <xdr:row>42</xdr:row>
                    <xdr:rowOff>9525</xdr:rowOff>
                  </to>
                </anchor>
              </controlPr>
            </control>
          </mc:Choice>
        </mc:AlternateContent>
        <mc:AlternateContent xmlns:mc="http://schemas.openxmlformats.org/markup-compatibility/2006">
          <mc:Choice Requires="x14">
            <control shapeId="32178" r:id="rId39" name="Check Box 434">
              <controlPr defaultSize="0" autoFill="0" autoLine="0" autoPict="0">
                <anchor moveWithCells="1">
                  <from>
                    <xdr:col>7</xdr:col>
                    <xdr:colOff>0</xdr:colOff>
                    <xdr:row>40</xdr:row>
                    <xdr:rowOff>171450</xdr:rowOff>
                  </from>
                  <to>
                    <xdr:col>7</xdr:col>
                    <xdr:colOff>209550</xdr:colOff>
                    <xdr:row>42</xdr:row>
                    <xdr:rowOff>0</xdr:rowOff>
                  </to>
                </anchor>
              </controlPr>
            </control>
          </mc:Choice>
        </mc:AlternateContent>
        <mc:AlternateContent xmlns:mc="http://schemas.openxmlformats.org/markup-compatibility/2006">
          <mc:Choice Requires="x14">
            <control shapeId="32179" r:id="rId40" name="Check Box 435">
              <controlPr defaultSize="0" autoFill="0" autoLine="0" autoPict="0">
                <anchor moveWithCells="1">
                  <from>
                    <xdr:col>10</xdr:col>
                    <xdr:colOff>9525</xdr:colOff>
                    <xdr:row>40</xdr:row>
                    <xdr:rowOff>180975</xdr:rowOff>
                  </from>
                  <to>
                    <xdr:col>11</xdr:col>
                    <xdr:colOff>0</xdr:colOff>
                    <xdr:row>42</xdr:row>
                    <xdr:rowOff>9525</xdr:rowOff>
                  </to>
                </anchor>
              </controlPr>
            </control>
          </mc:Choice>
        </mc:AlternateContent>
        <mc:AlternateContent xmlns:mc="http://schemas.openxmlformats.org/markup-compatibility/2006">
          <mc:Choice Requires="x14">
            <control shapeId="32180" r:id="rId41" name="Check Box 436">
              <controlPr defaultSize="0" autoFill="0" autoLine="0" autoPict="0">
                <anchor moveWithCells="1">
                  <from>
                    <xdr:col>4</xdr:col>
                    <xdr:colOff>0</xdr:colOff>
                    <xdr:row>43</xdr:row>
                    <xdr:rowOff>180975</xdr:rowOff>
                  </from>
                  <to>
                    <xdr:col>4</xdr:col>
                    <xdr:colOff>209550</xdr:colOff>
                    <xdr:row>45</xdr:row>
                    <xdr:rowOff>9525</xdr:rowOff>
                  </to>
                </anchor>
              </controlPr>
            </control>
          </mc:Choice>
        </mc:AlternateContent>
        <mc:AlternateContent xmlns:mc="http://schemas.openxmlformats.org/markup-compatibility/2006">
          <mc:Choice Requires="x14">
            <control shapeId="32182" r:id="rId42" name="Check Box 438">
              <controlPr defaultSize="0" autoFill="0" autoLine="0" autoPict="0">
                <anchor moveWithCells="1">
                  <from>
                    <xdr:col>10</xdr:col>
                    <xdr:colOff>9525</xdr:colOff>
                    <xdr:row>43</xdr:row>
                    <xdr:rowOff>180975</xdr:rowOff>
                  </from>
                  <to>
                    <xdr:col>11</xdr:col>
                    <xdr:colOff>0</xdr:colOff>
                    <xdr:row>45</xdr:row>
                    <xdr:rowOff>9525</xdr:rowOff>
                  </to>
                </anchor>
              </controlPr>
            </control>
          </mc:Choice>
        </mc:AlternateContent>
        <mc:AlternateContent xmlns:mc="http://schemas.openxmlformats.org/markup-compatibility/2006">
          <mc:Choice Requires="x14">
            <control shapeId="32186" r:id="rId43" name="Check Box 442">
              <controlPr defaultSize="0" autoFill="0" autoLine="0" autoPict="0">
                <anchor moveWithCells="1">
                  <from>
                    <xdr:col>4</xdr:col>
                    <xdr:colOff>0</xdr:colOff>
                    <xdr:row>15</xdr:row>
                    <xdr:rowOff>180975</xdr:rowOff>
                  </from>
                  <to>
                    <xdr:col>4</xdr:col>
                    <xdr:colOff>209550</xdr:colOff>
                    <xdr:row>17</xdr:row>
                    <xdr:rowOff>9525</xdr:rowOff>
                  </to>
                </anchor>
              </controlPr>
            </control>
          </mc:Choice>
        </mc:AlternateContent>
        <mc:AlternateContent xmlns:mc="http://schemas.openxmlformats.org/markup-compatibility/2006">
          <mc:Choice Requires="x14">
            <control shapeId="32187" r:id="rId44" name="Check Box 443">
              <controlPr defaultSize="0" autoFill="0" autoLine="0" autoPict="0">
                <anchor moveWithCells="1">
                  <from>
                    <xdr:col>7</xdr:col>
                    <xdr:colOff>0</xdr:colOff>
                    <xdr:row>15</xdr:row>
                    <xdr:rowOff>171450</xdr:rowOff>
                  </from>
                  <to>
                    <xdr:col>7</xdr:col>
                    <xdr:colOff>209550</xdr:colOff>
                    <xdr:row>17</xdr:row>
                    <xdr:rowOff>0</xdr:rowOff>
                  </to>
                </anchor>
              </controlPr>
            </control>
          </mc:Choice>
        </mc:AlternateContent>
        <mc:AlternateContent xmlns:mc="http://schemas.openxmlformats.org/markup-compatibility/2006">
          <mc:Choice Requires="x14">
            <control shapeId="32188" r:id="rId45" name="Check Box 444">
              <controlPr defaultSize="0" autoFill="0" autoLine="0" autoPict="0">
                <anchor moveWithCells="1">
                  <from>
                    <xdr:col>10</xdr:col>
                    <xdr:colOff>9525</xdr:colOff>
                    <xdr:row>15</xdr:row>
                    <xdr:rowOff>180975</xdr:rowOff>
                  </from>
                  <to>
                    <xdr:col>11</xdr:col>
                    <xdr:colOff>0</xdr:colOff>
                    <xdr:row>17</xdr:row>
                    <xdr:rowOff>9525</xdr:rowOff>
                  </to>
                </anchor>
              </controlPr>
            </control>
          </mc:Choice>
        </mc:AlternateContent>
        <mc:AlternateContent xmlns:mc="http://schemas.openxmlformats.org/markup-compatibility/2006">
          <mc:Choice Requires="x14">
            <control shapeId="32189" r:id="rId46" name="Check Box 445">
              <controlPr defaultSize="0" autoFill="0" autoLine="0" autoPict="0">
                <anchor moveWithCells="1">
                  <from>
                    <xdr:col>4</xdr:col>
                    <xdr:colOff>0</xdr:colOff>
                    <xdr:row>16</xdr:row>
                    <xdr:rowOff>180975</xdr:rowOff>
                  </from>
                  <to>
                    <xdr:col>4</xdr:col>
                    <xdr:colOff>209550</xdr:colOff>
                    <xdr:row>18</xdr:row>
                    <xdr:rowOff>9525</xdr:rowOff>
                  </to>
                </anchor>
              </controlPr>
            </control>
          </mc:Choice>
        </mc:AlternateContent>
        <mc:AlternateContent xmlns:mc="http://schemas.openxmlformats.org/markup-compatibility/2006">
          <mc:Choice Requires="x14">
            <control shapeId="32190" r:id="rId47" name="Check Box 446">
              <controlPr defaultSize="0" autoFill="0" autoLine="0" autoPict="0">
                <anchor moveWithCells="1">
                  <from>
                    <xdr:col>7</xdr:col>
                    <xdr:colOff>0</xdr:colOff>
                    <xdr:row>16</xdr:row>
                    <xdr:rowOff>171450</xdr:rowOff>
                  </from>
                  <to>
                    <xdr:col>7</xdr:col>
                    <xdr:colOff>209550</xdr:colOff>
                    <xdr:row>18</xdr:row>
                    <xdr:rowOff>0</xdr:rowOff>
                  </to>
                </anchor>
              </controlPr>
            </control>
          </mc:Choice>
        </mc:AlternateContent>
        <mc:AlternateContent xmlns:mc="http://schemas.openxmlformats.org/markup-compatibility/2006">
          <mc:Choice Requires="x14">
            <control shapeId="32191" r:id="rId48" name="Check Box 447">
              <controlPr defaultSize="0" autoFill="0" autoLine="0" autoPict="0">
                <anchor moveWithCells="1">
                  <from>
                    <xdr:col>10</xdr:col>
                    <xdr:colOff>9525</xdr:colOff>
                    <xdr:row>16</xdr:row>
                    <xdr:rowOff>180975</xdr:rowOff>
                  </from>
                  <to>
                    <xdr:col>11</xdr:col>
                    <xdr:colOff>0</xdr:colOff>
                    <xdr:row>18</xdr:row>
                    <xdr:rowOff>9525</xdr:rowOff>
                  </to>
                </anchor>
              </controlPr>
            </control>
          </mc:Choice>
        </mc:AlternateContent>
        <mc:AlternateContent xmlns:mc="http://schemas.openxmlformats.org/markup-compatibility/2006">
          <mc:Choice Requires="x14">
            <control shapeId="32192" r:id="rId49" name="Check Box 448">
              <controlPr defaultSize="0" autoFill="0" autoLine="0" autoPict="0">
                <anchor moveWithCells="1">
                  <from>
                    <xdr:col>4</xdr:col>
                    <xdr:colOff>0</xdr:colOff>
                    <xdr:row>18</xdr:row>
                    <xdr:rowOff>180975</xdr:rowOff>
                  </from>
                  <to>
                    <xdr:col>4</xdr:col>
                    <xdr:colOff>209550</xdr:colOff>
                    <xdr:row>20</xdr:row>
                    <xdr:rowOff>9525</xdr:rowOff>
                  </to>
                </anchor>
              </controlPr>
            </control>
          </mc:Choice>
        </mc:AlternateContent>
        <mc:AlternateContent xmlns:mc="http://schemas.openxmlformats.org/markup-compatibility/2006">
          <mc:Choice Requires="x14">
            <control shapeId="32193" r:id="rId50" name="Check Box 449">
              <controlPr defaultSize="0" autoFill="0" autoLine="0" autoPict="0">
                <anchor moveWithCells="1">
                  <from>
                    <xdr:col>7</xdr:col>
                    <xdr:colOff>0</xdr:colOff>
                    <xdr:row>18</xdr:row>
                    <xdr:rowOff>171450</xdr:rowOff>
                  </from>
                  <to>
                    <xdr:col>7</xdr:col>
                    <xdr:colOff>209550</xdr:colOff>
                    <xdr:row>20</xdr:row>
                    <xdr:rowOff>0</xdr:rowOff>
                  </to>
                </anchor>
              </controlPr>
            </control>
          </mc:Choice>
        </mc:AlternateContent>
        <mc:AlternateContent xmlns:mc="http://schemas.openxmlformats.org/markup-compatibility/2006">
          <mc:Choice Requires="x14">
            <control shapeId="32194" r:id="rId51" name="Check Box 450">
              <controlPr defaultSize="0" autoFill="0" autoLine="0" autoPict="0">
                <anchor moveWithCells="1">
                  <from>
                    <xdr:col>10</xdr:col>
                    <xdr:colOff>9525</xdr:colOff>
                    <xdr:row>18</xdr:row>
                    <xdr:rowOff>180975</xdr:rowOff>
                  </from>
                  <to>
                    <xdr:col>11</xdr:col>
                    <xdr:colOff>0</xdr:colOff>
                    <xdr:row>20</xdr:row>
                    <xdr:rowOff>9525</xdr:rowOff>
                  </to>
                </anchor>
              </controlPr>
            </control>
          </mc:Choice>
        </mc:AlternateContent>
        <mc:AlternateContent xmlns:mc="http://schemas.openxmlformats.org/markup-compatibility/2006">
          <mc:Choice Requires="x14">
            <control shapeId="32195" r:id="rId52" name="Check Box 451">
              <controlPr defaultSize="0" autoFill="0" autoLine="0" autoPict="0">
                <anchor moveWithCells="1">
                  <from>
                    <xdr:col>4</xdr:col>
                    <xdr:colOff>0</xdr:colOff>
                    <xdr:row>19</xdr:row>
                    <xdr:rowOff>180975</xdr:rowOff>
                  </from>
                  <to>
                    <xdr:col>4</xdr:col>
                    <xdr:colOff>209550</xdr:colOff>
                    <xdr:row>21</xdr:row>
                    <xdr:rowOff>9525</xdr:rowOff>
                  </to>
                </anchor>
              </controlPr>
            </control>
          </mc:Choice>
        </mc:AlternateContent>
        <mc:AlternateContent xmlns:mc="http://schemas.openxmlformats.org/markup-compatibility/2006">
          <mc:Choice Requires="x14">
            <control shapeId="32196" r:id="rId53" name="Check Box 452">
              <controlPr defaultSize="0" autoFill="0" autoLine="0" autoPict="0">
                <anchor moveWithCells="1">
                  <from>
                    <xdr:col>7</xdr:col>
                    <xdr:colOff>0</xdr:colOff>
                    <xdr:row>19</xdr:row>
                    <xdr:rowOff>171450</xdr:rowOff>
                  </from>
                  <to>
                    <xdr:col>7</xdr:col>
                    <xdr:colOff>209550</xdr:colOff>
                    <xdr:row>21</xdr:row>
                    <xdr:rowOff>0</xdr:rowOff>
                  </to>
                </anchor>
              </controlPr>
            </control>
          </mc:Choice>
        </mc:AlternateContent>
        <mc:AlternateContent xmlns:mc="http://schemas.openxmlformats.org/markup-compatibility/2006">
          <mc:Choice Requires="x14">
            <control shapeId="32197" r:id="rId54" name="Check Box 453">
              <controlPr defaultSize="0" autoFill="0" autoLine="0" autoPict="0">
                <anchor moveWithCells="1">
                  <from>
                    <xdr:col>10</xdr:col>
                    <xdr:colOff>9525</xdr:colOff>
                    <xdr:row>19</xdr:row>
                    <xdr:rowOff>180975</xdr:rowOff>
                  </from>
                  <to>
                    <xdr:col>11</xdr:col>
                    <xdr:colOff>0</xdr:colOff>
                    <xdr:row>21</xdr:row>
                    <xdr:rowOff>9525</xdr:rowOff>
                  </to>
                </anchor>
              </controlPr>
            </control>
          </mc:Choice>
        </mc:AlternateContent>
        <mc:AlternateContent xmlns:mc="http://schemas.openxmlformats.org/markup-compatibility/2006">
          <mc:Choice Requires="x14">
            <control shapeId="32198" r:id="rId55" name="Check Box 454">
              <controlPr defaultSize="0" autoFill="0" autoLine="0" autoPict="0">
                <anchor moveWithCells="1">
                  <from>
                    <xdr:col>4</xdr:col>
                    <xdr:colOff>0</xdr:colOff>
                    <xdr:row>20</xdr:row>
                    <xdr:rowOff>180975</xdr:rowOff>
                  </from>
                  <to>
                    <xdr:col>4</xdr:col>
                    <xdr:colOff>209550</xdr:colOff>
                    <xdr:row>22</xdr:row>
                    <xdr:rowOff>9525</xdr:rowOff>
                  </to>
                </anchor>
              </controlPr>
            </control>
          </mc:Choice>
        </mc:AlternateContent>
        <mc:AlternateContent xmlns:mc="http://schemas.openxmlformats.org/markup-compatibility/2006">
          <mc:Choice Requires="x14">
            <control shapeId="32199" r:id="rId56" name="Check Box 455">
              <controlPr defaultSize="0" autoFill="0" autoLine="0" autoPict="0">
                <anchor moveWithCells="1">
                  <from>
                    <xdr:col>7</xdr:col>
                    <xdr:colOff>0</xdr:colOff>
                    <xdr:row>20</xdr:row>
                    <xdr:rowOff>171450</xdr:rowOff>
                  </from>
                  <to>
                    <xdr:col>7</xdr:col>
                    <xdr:colOff>209550</xdr:colOff>
                    <xdr:row>22</xdr:row>
                    <xdr:rowOff>0</xdr:rowOff>
                  </to>
                </anchor>
              </controlPr>
            </control>
          </mc:Choice>
        </mc:AlternateContent>
        <mc:AlternateContent xmlns:mc="http://schemas.openxmlformats.org/markup-compatibility/2006">
          <mc:Choice Requires="x14">
            <control shapeId="32200" r:id="rId57" name="Check Box 456">
              <controlPr defaultSize="0" autoFill="0" autoLine="0" autoPict="0">
                <anchor moveWithCells="1">
                  <from>
                    <xdr:col>10</xdr:col>
                    <xdr:colOff>9525</xdr:colOff>
                    <xdr:row>20</xdr:row>
                    <xdr:rowOff>180975</xdr:rowOff>
                  </from>
                  <to>
                    <xdr:col>11</xdr:col>
                    <xdr:colOff>0</xdr:colOff>
                    <xdr:row>22</xdr:row>
                    <xdr:rowOff>9525</xdr:rowOff>
                  </to>
                </anchor>
              </controlPr>
            </control>
          </mc:Choice>
        </mc:AlternateContent>
        <mc:AlternateContent xmlns:mc="http://schemas.openxmlformats.org/markup-compatibility/2006">
          <mc:Choice Requires="x14">
            <control shapeId="32201" r:id="rId58" name="Check Box 457">
              <controlPr defaultSize="0" autoFill="0" autoLine="0" autoPict="0">
                <anchor moveWithCells="1">
                  <from>
                    <xdr:col>4</xdr:col>
                    <xdr:colOff>0</xdr:colOff>
                    <xdr:row>21</xdr:row>
                    <xdr:rowOff>180975</xdr:rowOff>
                  </from>
                  <to>
                    <xdr:col>4</xdr:col>
                    <xdr:colOff>209550</xdr:colOff>
                    <xdr:row>23</xdr:row>
                    <xdr:rowOff>9525</xdr:rowOff>
                  </to>
                </anchor>
              </controlPr>
            </control>
          </mc:Choice>
        </mc:AlternateContent>
        <mc:AlternateContent xmlns:mc="http://schemas.openxmlformats.org/markup-compatibility/2006">
          <mc:Choice Requires="x14">
            <control shapeId="32202" r:id="rId59" name="Check Box 458">
              <controlPr defaultSize="0" autoFill="0" autoLine="0" autoPict="0">
                <anchor moveWithCells="1">
                  <from>
                    <xdr:col>7</xdr:col>
                    <xdr:colOff>0</xdr:colOff>
                    <xdr:row>21</xdr:row>
                    <xdr:rowOff>171450</xdr:rowOff>
                  </from>
                  <to>
                    <xdr:col>7</xdr:col>
                    <xdr:colOff>209550</xdr:colOff>
                    <xdr:row>23</xdr:row>
                    <xdr:rowOff>0</xdr:rowOff>
                  </to>
                </anchor>
              </controlPr>
            </control>
          </mc:Choice>
        </mc:AlternateContent>
        <mc:AlternateContent xmlns:mc="http://schemas.openxmlformats.org/markup-compatibility/2006">
          <mc:Choice Requires="x14">
            <control shapeId="32203" r:id="rId60" name="Check Box 459">
              <controlPr defaultSize="0" autoFill="0" autoLine="0" autoPict="0">
                <anchor moveWithCells="1">
                  <from>
                    <xdr:col>10</xdr:col>
                    <xdr:colOff>9525</xdr:colOff>
                    <xdr:row>21</xdr:row>
                    <xdr:rowOff>180975</xdr:rowOff>
                  </from>
                  <to>
                    <xdr:col>11</xdr:col>
                    <xdr:colOff>0</xdr:colOff>
                    <xdr:row>23</xdr:row>
                    <xdr:rowOff>9525</xdr:rowOff>
                  </to>
                </anchor>
              </controlPr>
            </control>
          </mc:Choice>
        </mc:AlternateContent>
      </controls>
    </mc:Choice>
  </mc:AlternateConten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pageSetUpPr fitToPage="1"/>
  </sheetPr>
  <dimension ref="A1:T409"/>
  <sheetViews>
    <sheetView showGridLines="0" showRowColHeaders="0" showRuler="0" topLeftCell="A3" zoomScaleNormal="100" workbookViewId="0">
      <selection activeCell="D6" sqref="D6"/>
    </sheetView>
  </sheetViews>
  <sheetFormatPr defaultColWidth="8.7109375" defaultRowHeight="10.9" customHeight="1"/>
  <cols>
    <col min="1" max="1" width="3" style="143" customWidth="1"/>
    <col min="2" max="2" width="6.7109375" style="215" customWidth="1"/>
    <col min="3" max="3" width="6.5703125" style="143" customWidth="1"/>
    <col min="4" max="4" width="70.5703125" style="143" customWidth="1"/>
    <col min="5" max="5" width="10.5703125" style="143" customWidth="1"/>
    <col min="6" max="6" width="9" style="143" customWidth="1"/>
    <col min="7" max="8" width="8.7109375" style="143"/>
    <col min="9" max="9" width="7.140625" style="143" customWidth="1"/>
    <col min="10" max="10" width="10.85546875" style="143" customWidth="1"/>
    <col min="11" max="16384" width="8.7109375" style="143"/>
  </cols>
  <sheetData>
    <row r="1" spans="1:20" ht="10.9" customHeight="1">
      <c r="A1" s="261" t="s">
        <v>493</v>
      </c>
      <c r="B1" s="989" t="s">
        <v>872</v>
      </c>
      <c r="C1" s="989"/>
      <c r="D1" s="989"/>
    </row>
    <row r="2" spans="1:20" ht="20.100000000000001" customHeight="1">
      <c r="B2" s="985" t="s">
        <v>492</v>
      </c>
      <c r="C2" s="985"/>
      <c r="D2" s="985"/>
      <c r="E2" s="985"/>
      <c r="F2" s="985"/>
      <c r="H2" s="210"/>
    </row>
    <row r="3" spans="1:20" ht="20.100000000000001" customHeight="1">
      <c r="A3" s="96"/>
      <c r="B3" s="985" t="s">
        <v>582</v>
      </c>
      <c r="C3" s="985"/>
      <c r="D3" s="985"/>
      <c r="E3" s="985"/>
      <c r="F3" s="985"/>
    </row>
    <row r="4" spans="1:20" ht="20.100000000000001" customHeight="1">
      <c r="A4" s="96"/>
      <c r="B4" s="985" t="s">
        <v>491</v>
      </c>
      <c r="C4" s="985"/>
      <c r="D4" s="985"/>
      <c r="E4" s="985"/>
      <c r="F4" s="985"/>
    </row>
    <row r="5" spans="1:20" ht="9.9499999999999993" customHeight="1">
      <c r="A5" s="89"/>
      <c r="B5" s="93"/>
      <c r="C5" s="90"/>
      <c r="D5" s="90"/>
      <c r="E5" s="90"/>
      <c r="F5" s="90"/>
    </row>
    <row r="6" spans="1:20" ht="20.100000000000001" customHeight="1">
      <c r="A6" s="89"/>
      <c r="B6" s="96" t="s">
        <v>490</v>
      </c>
      <c r="C6" s="96"/>
      <c r="D6" s="568"/>
      <c r="E6" s="983" t="s">
        <v>882</v>
      </c>
      <c r="F6" s="984"/>
      <c r="J6" s="987"/>
      <c r="K6" s="987"/>
      <c r="N6" s="988"/>
      <c r="O6" s="988"/>
      <c r="P6" s="988"/>
      <c r="Q6" s="988"/>
      <c r="R6" s="988"/>
      <c r="S6" s="988"/>
      <c r="T6" s="988"/>
    </row>
    <row r="7" spans="1:20" ht="20.100000000000001" customHeight="1">
      <c r="A7" s="89"/>
      <c r="B7" s="96" t="s">
        <v>68</v>
      </c>
      <c r="C7" s="96"/>
      <c r="D7" s="568"/>
      <c r="E7" s="567" t="s">
        <v>880</v>
      </c>
      <c r="F7" s="345"/>
      <c r="J7" s="343"/>
      <c r="K7" s="344"/>
    </row>
    <row r="8" spans="1:20" ht="20.100000000000001" customHeight="1">
      <c r="A8" s="89"/>
      <c r="B8" s="96" t="s">
        <v>489</v>
      </c>
      <c r="C8" s="96"/>
      <c r="D8" s="585">
        <f>'Pg. 30 Self-Score'!F37</f>
        <v>0</v>
      </c>
      <c r="E8" s="211"/>
      <c r="F8" s="211"/>
    </row>
    <row r="9" spans="1:20" ht="9.9499999999999993" customHeight="1">
      <c r="A9" s="89"/>
      <c r="B9" s="93"/>
      <c r="C9" s="93"/>
      <c r="D9" s="52"/>
      <c r="E9" s="212"/>
      <c r="F9" s="212"/>
    </row>
    <row r="10" spans="1:20" ht="15.75">
      <c r="A10" s="89"/>
      <c r="B10" s="990" t="s">
        <v>488</v>
      </c>
      <c r="C10" s="990"/>
      <c r="D10" s="990"/>
      <c r="E10" s="990"/>
      <c r="F10" s="990"/>
    </row>
    <row r="11" spans="1:20" ht="30" customHeight="1">
      <c r="A11" s="89"/>
      <c r="B11" s="122" t="s">
        <v>937</v>
      </c>
      <c r="C11" s="985" t="s">
        <v>52</v>
      </c>
      <c r="D11" s="985"/>
      <c r="E11" s="985"/>
      <c r="F11" s="985"/>
    </row>
    <row r="12" spans="1:20" ht="15" customHeight="1">
      <c r="A12" s="89"/>
      <c r="B12" s="982">
        <v>3</v>
      </c>
      <c r="C12" s="941" t="s">
        <v>487</v>
      </c>
      <c r="D12" s="941"/>
      <c r="E12" s="941"/>
      <c r="F12" s="981"/>
      <c r="I12" s="986"/>
      <c r="J12" s="986"/>
      <c r="K12" s="986"/>
      <c r="L12" s="986"/>
      <c r="M12" s="986"/>
      <c r="N12" s="986"/>
      <c r="O12" s="986"/>
      <c r="P12" s="986"/>
      <c r="Q12" s="986"/>
      <c r="R12" s="986"/>
      <c r="S12" s="986"/>
      <c r="T12" s="986"/>
    </row>
    <row r="13" spans="1:20" ht="30" customHeight="1">
      <c r="A13" s="89"/>
      <c r="B13" s="982"/>
      <c r="C13" s="975" t="s">
        <v>720</v>
      </c>
      <c r="D13" s="975"/>
      <c r="E13" s="975"/>
      <c r="F13" s="976"/>
    </row>
    <row r="14" spans="1:20" ht="15" customHeight="1">
      <c r="A14" s="89"/>
      <c r="B14" s="982">
        <v>3</v>
      </c>
      <c r="C14" s="978" t="s">
        <v>642</v>
      </c>
      <c r="D14" s="978"/>
      <c r="E14" s="978"/>
      <c r="F14" s="979"/>
    </row>
    <row r="15" spans="1:20" ht="30" customHeight="1">
      <c r="A15" s="89"/>
      <c r="B15" s="982"/>
      <c r="C15" s="975" t="s">
        <v>643</v>
      </c>
      <c r="D15" s="975"/>
      <c r="E15" s="975"/>
      <c r="F15" s="976"/>
    </row>
    <row r="16" spans="1:20" ht="15" customHeight="1">
      <c r="A16" s="89"/>
      <c r="B16" s="972">
        <v>3</v>
      </c>
      <c r="C16" s="978" t="s">
        <v>808</v>
      </c>
      <c r="D16" s="978"/>
      <c r="E16" s="978"/>
      <c r="F16" s="979"/>
    </row>
    <row r="17" spans="1:15" ht="30" customHeight="1">
      <c r="A17" s="89"/>
      <c r="B17" s="973"/>
      <c r="C17" s="974" t="s">
        <v>666</v>
      </c>
      <c r="D17" s="975"/>
      <c r="E17" s="975"/>
      <c r="F17" s="976"/>
      <c r="G17" s="971"/>
    </row>
    <row r="18" spans="1:15" ht="15" customHeight="1">
      <c r="A18" s="89"/>
      <c r="B18" s="972">
        <v>6</v>
      </c>
      <c r="C18" s="977" t="s">
        <v>486</v>
      </c>
      <c r="D18" s="978"/>
      <c r="E18" s="978"/>
      <c r="F18" s="979"/>
      <c r="G18" s="971"/>
    </row>
    <row r="19" spans="1:15" ht="30" customHeight="1">
      <c r="A19" s="89"/>
      <c r="B19" s="973"/>
      <c r="C19" s="974" t="s">
        <v>640</v>
      </c>
      <c r="D19" s="975"/>
      <c r="E19" s="975"/>
      <c r="F19" s="976"/>
      <c r="G19" s="971"/>
    </row>
    <row r="20" spans="1:15" ht="15" customHeight="1">
      <c r="A20" s="89"/>
      <c r="B20" s="972">
        <v>6</v>
      </c>
      <c r="C20" s="977" t="s">
        <v>485</v>
      </c>
      <c r="D20" s="978"/>
      <c r="E20" s="978"/>
      <c r="F20" s="979"/>
      <c r="G20" s="971"/>
    </row>
    <row r="21" spans="1:15" ht="36" customHeight="1">
      <c r="A21" s="89"/>
      <c r="B21" s="973"/>
      <c r="C21" s="974" t="s">
        <v>484</v>
      </c>
      <c r="D21" s="975"/>
      <c r="E21" s="975"/>
      <c r="F21" s="976"/>
      <c r="G21" s="971"/>
      <c r="O21" s="271"/>
    </row>
    <row r="22" spans="1:15" ht="15" customHeight="1">
      <c r="A22" s="89"/>
      <c r="B22" s="972">
        <v>6</v>
      </c>
      <c r="C22" s="977" t="s">
        <v>539</v>
      </c>
      <c r="D22" s="978"/>
      <c r="E22" s="978"/>
      <c r="F22" s="979"/>
      <c r="G22" s="971"/>
    </row>
    <row r="23" spans="1:15" ht="30" customHeight="1">
      <c r="A23" s="89"/>
      <c r="B23" s="973"/>
      <c r="C23" s="974" t="s">
        <v>641</v>
      </c>
      <c r="D23" s="975"/>
      <c r="E23" s="975"/>
      <c r="F23" s="976"/>
      <c r="G23" s="971"/>
    </row>
    <row r="24" spans="1:15" ht="15" customHeight="1">
      <c r="A24" s="89"/>
      <c r="B24" s="972">
        <v>7</v>
      </c>
      <c r="C24" s="977" t="s">
        <v>682</v>
      </c>
      <c r="D24" s="978"/>
      <c r="E24" s="978"/>
      <c r="F24" s="979"/>
      <c r="G24" s="971"/>
    </row>
    <row r="25" spans="1:15" ht="36" customHeight="1">
      <c r="A25" s="89"/>
      <c r="B25" s="973"/>
      <c r="C25" s="974" t="s">
        <v>686</v>
      </c>
      <c r="D25" s="975"/>
      <c r="E25" s="975"/>
      <c r="F25" s="976"/>
      <c r="G25" s="971"/>
    </row>
    <row r="26" spans="1:15" ht="15" customHeight="1">
      <c r="A26" s="89"/>
      <c r="B26" s="972" t="s">
        <v>664</v>
      </c>
      <c r="C26" s="977" t="s">
        <v>483</v>
      </c>
      <c r="D26" s="978"/>
      <c r="E26" s="978"/>
      <c r="F26" s="979"/>
      <c r="G26" s="971"/>
    </row>
    <row r="27" spans="1:15" ht="30" customHeight="1">
      <c r="A27" s="89"/>
      <c r="B27" s="973"/>
      <c r="C27" s="974" t="s">
        <v>482</v>
      </c>
      <c r="D27" s="975"/>
      <c r="E27" s="975"/>
      <c r="F27" s="976"/>
      <c r="G27" s="971"/>
    </row>
    <row r="28" spans="1:15" ht="15" customHeight="1">
      <c r="A28" s="89"/>
      <c r="B28" s="887">
        <v>10</v>
      </c>
      <c r="C28" s="864" t="s">
        <v>481</v>
      </c>
      <c r="D28" s="592"/>
      <c r="E28" s="592"/>
      <c r="F28" s="980"/>
      <c r="G28" s="971"/>
    </row>
    <row r="29" spans="1:15" s="213" customFormat="1" ht="30" customHeight="1">
      <c r="A29" s="43"/>
      <c r="B29" s="888"/>
      <c r="C29" s="975" t="s">
        <v>809</v>
      </c>
      <c r="D29" s="975"/>
      <c r="E29" s="975"/>
      <c r="F29" s="976"/>
    </row>
    <row r="30" spans="1:15" s="213" customFormat="1" ht="15" customHeight="1">
      <c r="A30" s="43"/>
      <c r="B30" s="914">
        <v>13</v>
      </c>
      <c r="C30" s="941" t="s">
        <v>755</v>
      </c>
      <c r="D30" s="941"/>
      <c r="E30" s="941"/>
      <c r="F30" s="981"/>
    </row>
    <row r="31" spans="1:15" s="213" customFormat="1" ht="30" customHeight="1">
      <c r="A31" s="43"/>
      <c r="B31" s="914"/>
      <c r="C31" s="975" t="s">
        <v>756</v>
      </c>
      <c r="D31" s="975"/>
      <c r="E31" s="975"/>
      <c r="F31" s="976"/>
    </row>
    <row r="32" spans="1:15" s="213" customFormat="1" ht="15" customHeight="1">
      <c r="A32" s="43"/>
      <c r="B32" s="914" t="s">
        <v>665</v>
      </c>
      <c r="C32" s="941" t="s">
        <v>480</v>
      </c>
      <c r="D32" s="941"/>
      <c r="E32" s="941"/>
      <c r="F32" s="981"/>
    </row>
    <row r="33" spans="1:8" s="213" customFormat="1" ht="30" customHeight="1">
      <c r="A33" s="43"/>
      <c r="B33" s="914"/>
      <c r="C33" s="975" t="s">
        <v>810</v>
      </c>
      <c r="D33" s="975"/>
      <c r="E33" s="975"/>
      <c r="F33" s="976"/>
    </row>
    <row r="34" spans="1:8" s="213" customFormat="1" ht="15" customHeight="1">
      <c r="A34" s="43"/>
      <c r="B34" s="914">
        <v>22</v>
      </c>
      <c r="C34" s="941" t="s">
        <v>514</v>
      </c>
      <c r="D34" s="941"/>
      <c r="E34" s="941"/>
      <c r="F34" s="981"/>
      <c r="H34" s="214"/>
    </row>
    <row r="35" spans="1:8" s="213" customFormat="1" ht="30" customHeight="1">
      <c r="A35" s="43"/>
      <c r="B35" s="914"/>
      <c r="C35" s="975" t="s">
        <v>526</v>
      </c>
      <c r="D35" s="975"/>
      <c r="E35" s="975"/>
      <c r="F35" s="976"/>
    </row>
    <row r="36" spans="1:8" s="213" customFormat="1" ht="20.100000000000001" customHeight="1">
      <c r="B36" s="215"/>
      <c r="C36" s="216"/>
      <c r="D36" s="216"/>
      <c r="E36" s="216"/>
      <c r="F36" s="216"/>
    </row>
    <row r="37" spans="1:8" s="213" customFormat="1" ht="20.100000000000001" customHeight="1">
      <c r="B37" s="215"/>
      <c r="C37" s="216"/>
      <c r="D37" s="216"/>
      <c r="E37" s="216"/>
      <c r="F37" s="216"/>
    </row>
    <row r="38" spans="1:8" s="213" customFormat="1" ht="20.100000000000001" customHeight="1">
      <c r="B38" s="215"/>
    </row>
    <row r="39" spans="1:8" s="213" customFormat="1" ht="20.100000000000001" customHeight="1">
      <c r="B39" s="215"/>
    </row>
    <row r="40" spans="1:8" s="213" customFormat="1" ht="20.100000000000001" customHeight="1">
      <c r="B40" s="215"/>
    </row>
    <row r="41" spans="1:8" s="213" customFormat="1" ht="20.100000000000001" customHeight="1">
      <c r="B41" s="215"/>
      <c r="C41" s="143"/>
      <c r="D41" s="143"/>
      <c r="E41" s="143"/>
      <c r="F41" s="143"/>
    </row>
    <row r="42" spans="1:8" s="213" customFormat="1" ht="20.100000000000001" customHeight="1">
      <c r="B42" s="215"/>
      <c r="C42" s="143"/>
      <c r="D42" s="143"/>
      <c r="E42" s="143"/>
      <c r="F42" s="143"/>
    </row>
    <row r="43" spans="1:8" s="213" customFormat="1" ht="20.100000000000001" customHeight="1">
      <c r="B43" s="215"/>
      <c r="C43" s="143"/>
      <c r="D43" s="143"/>
      <c r="E43" s="143"/>
      <c r="F43" s="143"/>
    </row>
    <row r="44" spans="1:8" s="213" customFormat="1" ht="20.100000000000001" customHeight="1">
      <c r="B44" s="215"/>
      <c r="C44" s="143"/>
      <c r="D44" s="143"/>
      <c r="E44" s="143"/>
      <c r="F44" s="143"/>
    </row>
    <row r="45" spans="1:8" s="213" customFormat="1" ht="20.100000000000001" customHeight="1">
      <c r="E45" s="143"/>
      <c r="F45" s="143"/>
    </row>
    <row r="46" spans="1:8" s="213" customFormat="1" ht="20.100000000000001" customHeight="1">
      <c r="B46" s="215"/>
      <c r="C46" s="143"/>
      <c r="D46" s="143"/>
      <c r="E46" s="143"/>
      <c r="F46" s="143"/>
    </row>
    <row r="47" spans="1:8" s="213" customFormat="1" ht="20.100000000000001" customHeight="1">
      <c r="B47" s="215"/>
      <c r="C47" s="143"/>
      <c r="D47" s="143"/>
      <c r="E47" s="143"/>
      <c r="F47" s="143"/>
    </row>
    <row r="48" spans="1:8" s="213" customFormat="1" ht="20.100000000000001" customHeight="1">
      <c r="B48" s="215"/>
      <c r="C48" s="143"/>
      <c r="D48" s="143"/>
      <c r="E48" s="143"/>
      <c r="F48" s="143"/>
    </row>
    <row r="49" spans="2:6" s="213" customFormat="1" ht="20.100000000000001" customHeight="1"/>
    <row r="50" spans="2:6" s="213" customFormat="1" ht="20.100000000000001" customHeight="1"/>
    <row r="51" spans="2:6" s="213" customFormat="1" ht="20.100000000000001" customHeight="1"/>
    <row r="52" spans="2:6" s="213" customFormat="1" ht="20.100000000000001" customHeight="1"/>
    <row r="53" spans="2:6" s="213" customFormat="1" ht="20.100000000000001" customHeight="1"/>
    <row r="54" spans="2:6" s="213" customFormat="1" ht="20.100000000000001" customHeight="1"/>
    <row r="55" spans="2:6" s="213" customFormat="1" ht="20.100000000000001" customHeight="1"/>
    <row r="56" spans="2:6" s="213" customFormat="1" ht="20.100000000000001" customHeight="1"/>
    <row r="57" spans="2:6" s="213" customFormat="1" ht="20.100000000000001" customHeight="1"/>
    <row r="58" spans="2:6" ht="20.100000000000001" customHeight="1">
      <c r="B58" s="213"/>
      <c r="C58" s="213"/>
      <c r="D58" s="213"/>
      <c r="E58" s="213"/>
      <c r="F58" s="213"/>
    </row>
    <row r="59" spans="2:6" s="213" customFormat="1" ht="20.100000000000001" customHeight="1"/>
    <row r="60" spans="2:6" ht="20.100000000000001" customHeight="1">
      <c r="B60" s="213"/>
      <c r="C60" s="213"/>
      <c r="D60" s="213"/>
      <c r="E60" s="213"/>
      <c r="F60" s="213"/>
    </row>
    <row r="61" spans="2:6" s="213" customFormat="1" ht="20.100000000000001" customHeight="1">
      <c r="B61" s="215"/>
      <c r="C61" s="143"/>
      <c r="D61" s="143"/>
      <c r="E61" s="143"/>
      <c r="F61" s="143"/>
    </row>
    <row r="62" spans="2:6" ht="20.100000000000001" customHeight="1">
      <c r="B62" s="213"/>
      <c r="C62" s="213"/>
      <c r="D62" s="213"/>
      <c r="E62" s="213"/>
      <c r="F62" s="213"/>
    </row>
    <row r="63" spans="2:6" s="213" customFormat="1" ht="20.100000000000001" customHeight="1">
      <c r="B63" s="215"/>
      <c r="C63" s="143"/>
      <c r="D63" s="143"/>
      <c r="E63" s="143"/>
      <c r="F63" s="143"/>
    </row>
    <row r="64" spans="2:6" s="213" customFormat="1" ht="20.100000000000001" customHeight="1"/>
    <row r="65" spans="2:6" s="213" customFormat="1" ht="20.100000000000001" customHeight="1">
      <c r="B65" s="215"/>
      <c r="C65" s="143"/>
      <c r="D65" s="143"/>
      <c r="E65" s="143"/>
      <c r="F65" s="143"/>
    </row>
    <row r="66" spans="2:6" s="213" customFormat="1" ht="20.100000000000001" customHeight="1"/>
    <row r="67" spans="2:6" s="213" customFormat="1" ht="20.100000000000001" customHeight="1"/>
    <row r="68" spans="2:6" s="213" customFormat="1" ht="20.100000000000001" customHeight="1"/>
    <row r="69" spans="2:6" s="213" customFormat="1" ht="20.100000000000001" customHeight="1"/>
    <row r="70" spans="2:6" s="213" customFormat="1" ht="20.100000000000001" customHeight="1"/>
    <row r="71" spans="2:6" s="213" customFormat="1" ht="20.100000000000001" customHeight="1"/>
    <row r="72" spans="2:6" s="213" customFormat="1" ht="20.100000000000001" customHeight="1"/>
    <row r="73" spans="2:6" s="213" customFormat="1" ht="20.100000000000001" customHeight="1"/>
    <row r="74" spans="2:6" s="213" customFormat="1" ht="20.100000000000001" customHeight="1"/>
    <row r="75" spans="2:6" s="213" customFormat="1" ht="20.100000000000001" customHeight="1"/>
    <row r="76" spans="2:6" s="213" customFormat="1" ht="20.100000000000001" customHeight="1"/>
    <row r="77" spans="2:6" s="213" customFormat="1" ht="20.100000000000001" customHeight="1"/>
    <row r="78" spans="2:6" s="213" customFormat="1" ht="20.100000000000001" customHeight="1"/>
    <row r="79" spans="2:6" s="213" customFormat="1" ht="20.100000000000001" customHeight="1"/>
    <row r="80" spans="2:6" s="213" customFormat="1" ht="20.100000000000001" customHeight="1"/>
    <row r="81" s="213" customFormat="1" ht="20.100000000000001" customHeight="1"/>
    <row r="82" s="213" customFormat="1" ht="20.100000000000001" customHeight="1"/>
    <row r="83" s="213" customFormat="1" ht="20.100000000000001" customHeight="1"/>
    <row r="84" s="213" customFormat="1" ht="20.100000000000001" customHeight="1"/>
    <row r="85" s="213" customFormat="1" ht="20.100000000000001" customHeight="1"/>
    <row r="86" s="213" customFormat="1" ht="20.100000000000001" customHeight="1"/>
    <row r="87" s="213" customFormat="1" ht="20.100000000000001" customHeight="1"/>
    <row r="88" s="213" customFormat="1" ht="20.100000000000001" customHeight="1"/>
    <row r="89" s="213" customFormat="1" ht="20.100000000000001" customHeight="1"/>
    <row r="90" s="213" customFormat="1" ht="20.100000000000001" customHeight="1"/>
    <row r="91" s="213" customFormat="1" ht="20.100000000000001" customHeight="1"/>
    <row r="92" s="213" customFormat="1" ht="20.100000000000001" customHeight="1"/>
    <row r="93" s="213" customFormat="1" ht="20.100000000000001" customHeight="1"/>
    <row r="94" s="213" customFormat="1" ht="20.100000000000001" customHeight="1"/>
    <row r="95" s="213" customFormat="1" ht="20.100000000000001" customHeight="1"/>
    <row r="96" s="213" customFormat="1" ht="20.100000000000001" customHeight="1"/>
    <row r="97" s="213" customFormat="1" ht="20.100000000000001" customHeight="1"/>
    <row r="98" s="213" customFormat="1" ht="20.100000000000001" customHeight="1"/>
    <row r="99" s="213" customFormat="1" ht="20.100000000000001" customHeight="1"/>
    <row r="100" s="213" customFormat="1" ht="20.100000000000001" customHeight="1"/>
    <row r="101" s="213" customFormat="1" ht="20.100000000000001" customHeight="1"/>
    <row r="102" s="213" customFormat="1" ht="20.100000000000001" customHeight="1"/>
    <row r="103" s="213" customFormat="1" ht="20.100000000000001" customHeight="1"/>
    <row r="104" s="213" customFormat="1" ht="20.100000000000001" customHeight="1"/>
    <row r="105" s="213" customFormat="1" ht="20.100000000000001" customHeight="1"/>
    <row r="106" s="213" customFormat="1" ht="20.100000000000001" customHeight="1"/>
    <row r="107" s="213" customFormat="1" ht="20.100000000000001" customHeight="1"/>
    <row r="108" s="213" customFormat="1" ht="20.100000000000001" customHeight="1"/>
    <row r="109" s="213" customFormat="1" ht="20.100000000000001" customHeight="1"/>
    <row r="110" s="213" customFormat="1" ht="20.100000000000001" customHeight="1"/>
    <row r="111" s="213" customFormat="1" ht="20.100000000000001" customHeight="1"/>
    <row r="112" s="213" customFormat="1" ht="20.100000000000001" customHeight="1"/>
    <row r="113" s="213" customFormat="1" ht="20.100000000000001" customHeight="1"/>
    <row r="114" s="213" customFormat="1" ht="20.100000000000001" customHeight="1"/>
    <row r="115" s="213" customFormat="1" ht="20.100000000000001" customHeight="1"/>
    <row r="116" s="213" customFormat="1" ht="20.100000000000001" customHeight="1"/>
    <row r="117" s="213" customFormat="1" ht="20.100000000000001" customHeight="1"/>
    <row r="118" s="213" customFormat="1" ht="20.100000000000001" customHeight="1"/>
    <row r="119" s="213" customFormat="1" ht="20.100000000000001" customHeight="1"/>
    <row r="120" s="213" customFormat="1" ht="20.100000000000001" customHeight="1"/>
    <row r="121" s="213" customFormat="1" ht="20.100000000000001" customHeight="1"/>
    <row r="122" s="213" customFormat="1" ht="20.100000000000001" customHeight="1"/>
    <row r="123" s="213" customFormat="1" ht="20.100000000000001" customHeight="1"/>
    <row r="124" s="213" customFormat="1" ht="20.100000000000001" customHeight="1"/>
    <row r="125" s="213" customFormat="1" ht="20.100000000000001" customHeight="1"/>
    <row r="126" s="213" customFormat="1" ht="20.100000000000001" customHeight="1"/>
    <row r="127" s="213" customFormat="1" ht="20.100000000000001" customHeight="1"/>
    <row r="128" s="213" customFormat="1" ht="20.100000000000001" customHeight="1"/>
    <row r="129" s="213" customFormat="1" ht="20.100000000000001" customHeight="1"/>
    <row r="130" s="213" customFormat="1" ht="20.100000000000001" customHeight="1"/>
    <row r="131" s="213" customFormat="1" ht="20.100000000000001" customHeight="1"/>
    <row r="132" s="213" customFormat="1" ht="20.100000000000001" customHeight="1"/>
    <row r="133" s="213" customFormat="1" ht="20.100000000000001" customHeight="1"/>
    <row r="134" s="213" customFormat="1" ht="20.100000000000001" customHeight="1"/>
    <row r="135" s="213" customFormat="1" ht="20.100000000000001" customHeight="1"/>
    <row r="136" s="213" customFormat="1" ht="20.100000000000001" customHeight="1"/>
    <row r="137" s="213" customFormat="1" ht="20.100000000000001" customHeight="1"/>
    <row r="138" s="213" customFormat="1" ht="20.100000000000001" customHeight="1"/>
    <row r="139" s="213" customFormat="1" ht="20.100000000000001" customHeight="1"/>
    <row r="140" s="213" customFormat="1" ht="20.100000000000001" customHeight="1"/>
    <row r="141" s="213" customFormat="1" ht="20.100000000000001" customHeight="1"/>
    <row r="142" s="213" customFormat="1" ht="20.100000000000001" customHeight="1"/>
    <row r="143" s="213" customFormat="1" ht="20.100000000000001" customHeight="1"/>
    <row r="144" s="213" customFormat="1" ht="20.100000000000001" customHeight="1"/>
    <row r="145" s="213" customFormat="1" ht="20.100000000000001" customHeight="1"/>
    <row r="146" s="213" customFormat="1" ht="20.100000000000001" customHeight="1"/>
    <row r="147" s="213" customFormat="1" ht="20.100000000000001" customHeight="1"/>
    <row r="148" s="213" customFormat="1" ht="20.100000000000001" customHeight="1"/>
    <row r="149" s="213" customFormat="1" ht="20.100000000000001" customHeight="1"/>
    <row r="150" s="213" customFormat="1" ht="20.100000000000001" customHeight="1"/>
    <row r="151" s="213" customFormat="1" ht="20.100000000000001" customHeight="1"/>
    <row r="152" s="213" customFormat="1" ht="20.100000000000001" customHeight="1"/>
    <row r="153" s="213" customFormat="1" ht="20.100000000000001" customHeight="1"/>
    <row r="154" s="213" customFormat="1" ht="10.9" customHeight="1"/>
    <row r="155" s="213" customFormat="1" ht="10.9" customHeight="1"/>
    <row r="156" s="213" customFormat="1" ht="10.9" customHeight="1"/>
    <row r="157" s="213" customFormat="1" ht="10.9" customHeight="1"/>
    <row r="158" s="213" customFormat="1" ht="10.9" customHeight="1"/>
    <row r="159" s="213" customFormat="1" ht="10.9" customHeight="1"/>
    <row r="160" s="213" customFormat="1" ht="10.9" customHeight="1"/>
    <row r="161" s="213" customFormat="1" ht="10.9" customHeight="1"/>
    <row r="162" s="213" customFormat="1" ht="10.9" customHeight="1"/>
    <row r="163" s="213" customFormat="1" ht="10.9" customHeight="1"/>
    <row r="164" s="213" customFormat="1" ht="10.9" customHeight="1"/>
    <row r="165" s="213" customFormat="1" ht="10.9" customHeight="1"/>
    <row r="166" s="213" customFormat="1" ht="10.9" customHeight="1"/>
    <row r="167" s="213" customFormat="1" ht="10.9" customHeight="1"/>
    <row r="168" s="213" customFormat="1" ht="10.9" customHeight="1"/>
    <row r="169" s="213" customFormat="1" ht="10.9" customHeight="1"/>
    <row r="170" s="213" customFormat="1" ht="10.9" customHeight="1"/>
    <row r="171" s="213" customFormat="1" ht="10.9" customHeight="1"/>
    <row r="172" s="213" customFormat="1" ht="10.9" customHeight="1"/>
    <row r="173" s="213" customFormat="1" ht="10.9" customHeight="1"/>
    <row r="174" s="213" customFormat="1" ht="10.9" customHeight="1"/>
    <row r="175" s="213" customFormat="1" ht="10.9" customHeight="1"/>
    <row r="176" s="213" customFormat="1" ht="10.9" customHeight="1"/>
    <row r="177" s="213" customFormat="1" ht="10.9" customHeight="1"/>
    <row r="178" s="213" customFormat="1" ht="10.9" customHeight="1"/>
    <row r="179" s="213" customFormat="1" ht="10.9" customHeight="1"/>
    <row r="180" s="213" customFormat="1" ht="10.9" customHeight="1"/>
    <row r="181" s="213" customFormat="1" ht="10.9" customHeight="1"/>
    <row r="182" s="213" customFormat="1" ht="10.9" customHeight="1"/>
    <row r="183" s="213" customFormat="1" ht="10.9" customHeight="1"/>
    <row r="184" s="213" customFormat="1" ht="10.9" customHeight="1"/>
    <row r="185" s="213" customFormat="1" ht="10.9" customHeight="1"/>
    <row r="186" s="213" customFormat="1" ht="10.9" customHeight="1"/>
    <row r="187" s="213" customFormat="1" ht="10.9" customHeight="1"/>
    <row r="188" s="213" customFormat="1" ht="10.9" customHeight="1"/>
    <row r="189" s="213" customFormat="1" ht="10.9" customHeight="1"/>
    <row r="190" s="213" customFormat="1" ht="10.9" customHeight="1"/>
    <row r="191" s="213" customFormat="1" ht="10.9" customHeight="1"/>
    <row r="192" s="213" customFormat="1" ht="10.9" customHeight="1"/>
    <row r="193" s="213" customFormat="1" ht="10.9" customHeight="1"/>
    <row r="194" s="213" customFormat="1" ht="10.9" customHeight="1"/>
    <row r="195" s="213" customFormat="1" ht="10.9" customHeight="1"/>
    <row r="196" s="213" customFormat="1" ht="10.9" customHeight="1"/>
    <row r="197" s="213" customFormat="1" ht="10.9" customHeight="1"/>
    <row r="198" s="213" customFormat="1" ht="10.9" customHeight="1"/>
    <row r="199" s="213" customFormat="1" ht="10.9" customHeight="1"/>
    <row r="200" s="213" customFormat="1" ht="10.9" customHeight="1"/>
    <row r="201" s="213" customFormat="1" ht="10.9" customHeight="1"/>
    <row r="202" s="213" customFormat="1" ht="10.9" customHeight="1"/>
    <row r="203" s="213" customFormat="1" ht="10.9" customHeight="1"/>
    <row r="204" s="213" customFormat="1" ht="10.9" customHeight="1"/>
    <row r="205" s="213" customFormat="1" ht="10.9" customHeight="1"/>
    <row r="206" s="213" customFormat="1" ht="10.9" customHeight="1"/>
    <row r="207" s="213" customFormat="1" ht="10.9" customHeight="1"/>
    <row r="208" s="213" customFormat="1" ht="10.9" customHeight="1"/>
    <row r="209" s="213" customFormat="1" ht="10.9" customHeight="1"/>
    <row r="210" s="213" customFormat="1" ht="10.9" customHeight="1"/>
    <row r="211" s="213" customFormat="1" ht="10.9" customHeight="1"/>
    <row r="212" s="213" customFormat="1" ht="10.9" customHeight="1"/>
    <row r="213" s="213" customFormat="1" ht="10.9" customHeight="1"/>
    <row r="214" s="213" customFormat="1" ht="10.9" customHeight="1"/>
    <row r="215" s="213" customFormat="1" ht="10.9" customHeight="1"/>
    <row r="216" s="213" customFormat="1" ht="10.9" customHeight="1"/>
    <row r="217" s="213" customFormat="1" ht="10.9" customHeight="1"/>
    <row r="218" s="213" customFormat="1" ht="10.9" customHeight="1"/>
    <row r="219" s="213" customFormat="1" ht="10.9" customHeight="1"/>
    <row r="220" s="213" customFormat="1" ht="10.9" customHeight="1"/>
    <row r="221" s="213" customFormat="1" ht="10.9" customHeight="1"/>
    <row r="222" s="213" customFormat="1" ht="10.9" customHeight="1"/>
    <row r="223" s="213" customFormat="1" ht="10.9" customHeight="1"/>
    <row r="224" s="213" customFormat="1" ht="10.9" customHeight="1"/>
    <row r="225" s="213" customFormat="1" ht="10.9" customHeight="1"/>
    <row r="226" s="213" customFormat="1" ht="10.9" customHeight="1"/>
    <row r="227" s="213" customFormat="1" ht="10.9" customHeight="1"/>
    <row r="228" s="213" customFormat="1" ht="10.9" customHeight="1"/>
    <row r="229" s="213" customFormat="1" ht="10.9" customHeight="1"/>
    <row r="230" s="213" customFormat="1" ht="10.9" customHeight="1"/>
    <row r="231" s="213" customFormat="1" ht="10.9" customHeight="1"/>
    <row r="232" s="213" customFormat="1" ht="10.9" customHeight="1"/>
    <row r="233" s="213" customFormat="1" ht="10.9" customHeight="1"/>
    <row r="234" s="213" customFormat="1" ht="10.9" customHeight="1"/>
    <row r="235" s="213" customFormat="1" ht="10.9" customHeight="1"/>
    <row r="236" s="213" customFormat="1" ht="10.9" customHeight="1"/>
    <row r="237" s="213" customFormat="1" ht="10.9" customHeight="1"/>
    <row r="238" s="213" customFormat="1" ht="10.9" customHeight="1"/>
    <row r="239" s="213" customFormat="1" ht="10.9" customHeight="1"/>
    <row r="240" s="213" customFormat="1" ht="10.9" customHeight="1"/>
    <row r="241" s="213" customFormat="1" ht="10.9" customHeight="1"/>
    <row r="242" s="213" customFormat="1" ht="10.9" customHeight="1"/>
    <row r="243" s="213" customFormat="1" ht="10.9" customHeight="1"/>
    <row r="244" s="213" customFormat="1" ht="10.9" customHeight="1"/>
    <row r="245" s="213" customFormat="1" ht="10.9" customHeight="1"/>
    <row r="246" s="213" customFormat="1" ht="10.9" customHeight="1"/>
    <row r="247" s="213" customFormat="1" ht="10.9" customHeight="1"/>
    <row r="248" s="213" customFormat="1" ht="10.9" customHeight="1"/>
    <row r="249" s="213" customFormat="1" ht="10.9" customHeight="1"/>
    <row r="250" s="213" customFormat="1" ht="10.9" customHeight="1"/>
    <row r="251" s="213" customFormat="1" ht="10.9" customHeight="1"/>
    <row r="252" s="213" customFormat="1" ht="10.9" customHeight="1"/>
    <row r="253" s="213" customFormat="1" ht="10.9" customHeight="1"/>
    <row r="254" s="213" customFormat="1" ht="10.9" customHeight="1"/>
    <row r="255" s="213" customFormat="1" ht="10.9" customHeight="1"/>
    <row r="256" s="213" customFormat="1" ht="10.9" customHeight="1"/>
    <row r="257" s="213" customFormat="1" ht="10.9" customHeight="1"/>
    <row r="258" s="213" customFormat="1" ht="10.9" customHeight="1"/>
    <row r="259" s="213" customFormat="1" ht="10.9" customHeight="1"/>
    <row r="260" s="213" customFormat="1" ht="10.9" customHeight="1"/>
    <row r="261" s="213" customFormat="1" ht="10.9" customHeight="1"/>
    <row r="262" s="213" customFormat="1" ht="10.9" customHeight="1"/>
    <row r="263" s="213" customFormat="1" ht="10.9" customHeight="1"/>
    <row r="264" s="213" customFormat="1" ht="10.9" customHeight="1"/>
    <row r="265" s="213" customFormat="1" ht="10.9" customHeight="1"/>
    <row r="266" s="213" customFormat="1" ht="10.9" customHeight="1"/>
    <row r="267" s="213" customFormat="1" ht="10.9" customHeight="1"/>
    <row r="268" s="213" customFormat="1" ht="10.9" customHeight="1"/>
    <row r="269" s="213" customFormat="1" ht="10.9" customHeight="1"/>
    <row r="270" s="213" customFormat="1" ht="10.9" customHeight="1"/>
    <row r="271" s="213" customFormat="1" ht="10.9" customHeight="1"/>
    <row r="272" s="213" customFormat="1" ht="10.9" customHeight="1"/>
    <row r="273" s="213" customFormat="1" ht="10.9" customHeight="1"/>
    <row r="274" s="213" customFormat="1" ht="10.9" customHeight="1"/>
    <row r="275" s="213" customFormat="1" ht="10.9" customHeight="1"/>
    <row r="276" s="213" customFormat="1" ht="10.9" customHeight="1"/>
    <row r="277" s="213" customFormat="1" ht="10.9" customHeight="1"/>
    <row r="278" s="213" customFormat="1" ht="10.9" customHeight="1"/>
    <row r="279" s="213" customFormat="1" ht="10.9" customHeight="1"/>
    <row r="280" s="213" customFormat="1" ht="10.9" customHeight="1"/>
    <row r="281" s="213" customFormat="1" ht="10.9" customHeight="1"/>
    <row r="282" s="213" customFormat="1" ht="10.9" customHeight="1"/>
    <row r="283" s="213" customFormat="1" ht="10.9" customHeight="1"/>
    <row r="284" s="213" customFormat="1" ht="10.9" customHeight="1"/>
    <row r="285" s="213" customFormat="1" ht="10.9" customHeight="1"/>
    <row r="286" s="213" customFormat="1" ht="10.9" customHeight="1"/>
    <row r="287" s="213" customFormat="1" ht="10.9" customHeight="1"/>
    <row r="288" s="213" customFormat="1" ht="10.9" customHeight="1"/>
    <row r="289" s="213" customFormat="1" ht="10.9" customHeight="1"/>
    <row r="290" s="213" customFormat="1" ht="10.9" customHeight="1"/>
    <row r="291" s="213" customFormat="1" ht="10.9" customHeight="1"/>
    <row r="292" s="213" customFormat="1" ht="10.9" customHeight="1"/>
    <row r="293" s="213" customFormat="1" ht="10.9" customHeight="1"/>
    <row r="294" s="213" customFormat="1" ht="10.9" customHeight="1"/>
    <row r="295" s="213" customFormat="1" ht="10.9" customHeight="1"/>
    <row r="296" s="213" customFormat="1" ht="10.9" customHeight="1"/>
    <row r="297" s="213" customFormat="1" ht="10.9" customHeight="1"/>
    <row r="298" s="213" customFormat="1" ht="10.9" customHeight="1"/>
    <row r="299" s="213" customFormat="1" ht="10.9" customHeight="1"/>
    <row r="300" s="213" customFormat="1" ht="10.9" customHeight="1"/>
    <row r="301" s="213" customFormat="1" ht="10.9" customHeight="1"/>
    <row r="302" s="213" customFormat="1" ht="10.9" customHeight="1"/>
    <row r="303" s="213" customFormat="1" ht="10.9" customHeight="1"/>
    <row r="304" s="213" customFormat="1" ht="10.9" customHeight="1"/>
    <row r="305" s="213" customFormat="1" ht="10.9" customHeight="1"/>
    <row r="306" s="213" customFormat="1" ht="10.9" customHeight="1"/>
    <row r="307" s="213" customFormat="1" ht="10.9" customHeight="1"/>
    <row r="308" s="213" customFormat="1" ht="10.9" customHeight="1"/>
    <row r="309" s="213" customFormat="1" ht="10.9" customHeight="1"/>
    <row r="310" s="213" customFormat="1" ht="10.9" customHeight="1"/>
    <row r="311" s="213" customFormat="1" ht="10.9" customHeight="1"/>
    <row r="312" s="213" customFormat="1" ht="10.9" customHeight="1"/>
    <row r="313" s="213" customFormat="1" ht="10.9" customHeight="1"/>
    <row r="314" s="213" customFormat="1" ht="10.9" customHeight="1"/>
    <row r="315" s="213" customFormat="1" ht="10.9" customHeight="1"/>
    <row r="316" s="213" customFormat="1" ht="10.9" customHeight="1"/>
    <row r="317" s="213" customFormat="1" ht="10.9" customHeight="1"/>
    <row r="318" s="213" customFormat="1" ht="10.9" customHeight="1"/>
    <row r="319" s="213" customFormat="1" ht="10.9" customHeight="1"/>
    <row r="320" s="213" customFormat="1" ht="10.9" customHeight="1"/>
    <row r="321" s="213" customFormat="1" ht="10.9" customHeight="1"/>
    <row r="322" s="213" customFormat="1" ht="10.9" customHeight="1"/>
    <row r="323" s="213" customFormat="1" ht="10.9" customHeight="1"/>
    <row r="324" s="213" customFormat="1" ht="10.9" customHeight="1"/>
    <row r="325" s="213" customFormat="1" ht="10.9" customHeight="1"/>
    <row r="326" s="213" customFormat="1" ht="10.9" customHeight="1"/>
    <row r="327" s="213" customFormat="1" ht="10.9" customHeight="1"/>
    <row r="328" s="213" customFormat="1" ht="10.9" customHeight="1"/>
    <row r="329" s="213" customFormat="1" ht="10.9" customHeight="1"/>
    <row r="330" s="213" customFormat="1" ht="10.9" customHeight="1"/>
    <row r="331" s="213" customFormat="1" ht="10.9" customHeight="1"/>
    <row r="332" s="213" customFormat="1" ht="10.9" customHeight="1"/>
    <row r="333" s="213" customFormat="1" ht="10.9" customHeight="1"/>
    <row r="334" s="213" customFormat="1" ht="10.9" customHeight="1"/>
    <row r="335" s="213" customFormat="1" ht="10.9" customHeight="1"/>
    <row r="336" s="213" customFormat="1" ht="10.9" customHeight="1"/>
    <row r="337" s="213" customFormat="1" ht="10.9" customHeight="1"/>
    <row r="338" s="213" customFormat="1" ht="10.9" customHeight="1"/>
    <row r="339" s="213" customFormat="1" ht="10.9" customHeight="1"/>
    <row r="340" s="213" customFormat="1" ht="10.9" customHeight="1"/>
    <row r="341" s="213" customFormat="1" ht="10.9" customHeight="1"/>
    <row r="342" s="213" customFormat="1" ht="10.9" customHeight="1"/>
    <row r="343" s="213" customFormat="1" ht="10.9" customHeight="1"/>
    <row r="344" s="213" customFormat="1" ht="10.9" customHeight="1"/>
    <row r="345" s="213" customFormat="1" ht="10.9" customHeight="1"/>
    <row r="346" s="213" customFormat="1" ht="10.9" customHeight="1"/>
    <row r="347" s="213" customFormat="1" ht="10.9" customHeight="1"/>
    <row r="348" s="213" customFormat="1" ht="10.9" customHeight="1"/>
    <row r="349" s="213" customFormat="1" ht="10.9" customHeight="1"/>
    <row r="350" s="213" customFormat="1" ht="10.9" customHeight="1"/>
    <row r="351" s="213" customFormat="1" ht="10.9" customHeight="1"/>
    <row r="352" s="213" customFormat="1" ht="10.9" customHeight="1"/>
    <row r="353" s="213" customFormat="1" ht="10.9" customHeight="1"/>
    <row r="354" s="213" customFormat="1" ht="10.9" customHeight="1"/>
    <row r="355" s="213" customFormat="1" ht="10.9" customHeight="1"/>
    <row r="356" s="213" customFormat="1" ht="10.9" customHeight="1"/>
    <row r="357" s="213" customFormat="1" ht="10.9" customHeight="1"/>
    <row r="358" s="213" customFormat="1" ht="10.9" customHeight="1"/>
    <row r="359" s="213" customFormat="1" ht="10.9" customHeight="1"/>
    <row r="360" s="213" customFormat="1" ht="10.9" customHeight="1"/>
    <row r="361" s="213" customFormat="1" ht="10.9" customHeight="1"/>
    <row r="362" s="213" customFormat="1" ht="10.9" customHeight="1"/>
    <row r="363" s="213" customFormat="1" ht="10.9" customHeight="1"/>
    <row r="364" s="213" customFormat="1" ht="10.9" customHeight="1"/>
    <row r="365" s="213" customFormat="1" ht="10.9" customHeight="1"/>
    <row r="366" s="213" customFormat="1" ht="10.9" customHeight="1"/>
    <row r="367" s="213" customFormat="1" ht="10.9" customHeight="1"/>
    <row r="368" s="213" customFormat="1" ht="10.9" customHeight="1"/>
    <row r="369" s="213" customFormat="1" ht="10.9" customHeight="1"/>
    <row r="370" s="213" customFormat="1" ht="10.9" customHeight="1"/>
    <row r="371" s="213" customFormat="1" ht="10.9" customHeight="1"/>
    <row r="372" s="213" customFormat="1" ht="10.9" customHeight="1"/>
    <row r="373" s="213" customFormat="1" ht="10.9" customHeight="1"/>
    <row r="374" s="213" customFormat="1" ht="10.9" customHeight="1"/>
    <row r="375" s="213" customFormat="1" ht="10.9" customHeight="1"/>
    <row r="376" s="213" customFormat="1" ht="10.9" customHeight="1"/>
    <row r="377" s="213" customFormat="1" ht="10.9" customHeight="1"/>
    <row r="378" s="213" customFormat="1" ht="10.9" customHeight="1"/>
    <row r="379" s="213" customFormat="1" ht="10.9" customHeight="1"/>
    <row r="380" s="213" customFormat="1" ht="10.9" customHeight="1"/>
    <row r="381" s="213" customFormat="1" ht="10.9" customHeight="1"/>
    <row r="382" s="213" customFormat="1" ht="10.9" customHeight="1"/>
    <row r="383" s="213" customFormat="1" ht="10.9" customHeight="1"/>
    <row r="384" s="213" customFormat="1" ht="10.9" customHeight="1"/>
    <row r="385" s="213" customFormat="1" ht="10.9" customHeight="1"/>
    <row r="386" s="213" customFormat="1" ht="10.9" customHeight="1"/>
    <row r="387" s="213" customFormat="1" ht="10.9" customHeight="1"/>
    <row r="388" s="213" customFormat="1" ht="10.9" customHeight="1"/>
    <row r="389" s="213" customFormat="1" ht="10.9" customHeight="1"/>
    <row r="390" s="213" customFormat="1" ht="10.9" customHeight="1"/>
    <row r="391" s="213" customFormat="1" ht="10.9" customHeight="1"/>
    <row r="392" s="213" customFormat="1" ht="10.9" customHeight="1"/>
    <row r="393" s="213" customFormat="1" ht="10.9" customHeight="1"/>
    <row r="394" s="213" customFormat="1" ht="10.9" customHeight="1"/>
    <row r="395" s="213" customFormat="1" ht="10.9" customHeight="1"/>
    <row r="396" s="213" customFormat="1" ht="10.9" customHeight="1"/>
    <row r="397" s="213" customFormat="1" ht="10.9" customHeight="1"/>
    <row r="398" s="213" customFormat="1" ht="10.9" customHeight="1"/>
    <row r="399" s="213" customFormat="1" ht="10.9" customHeight="1"/>
    <row r="400" s="213" customFormat="1" ht="10.9" customHeight="1"/>
    <row r="401" spans="2:6" s="213" customFormat="1" ht="10.9" customHeight="1"/>
    <row r="402" spans="2:6" s="213" customFormat="1" ht="10.9" customHeight="1"/>
    <row r="403" spans="2:6" s="213" customFormat="1" ht="10.9" customHeight="1"/>
    <row r="404" spans="2:6" s="213" customFormat="1" ht="10.9" customHeight="1"/>
    <row r="405" spans="2:6" s="213" customFormat="1" ht="10.9" customHeight="1"/>
    <row r="406" spans="2:6" s="213" customFormat="1" ht="10.9" customHeight="1"/>
    <row r="407" spans="2:6" ht="10.9" customHeight="1">
      <c r="B407" s="213"/>
      <c r="C407" s="213"/>
      <c r="D407" s="213"/>
      <c r="E407" s="213"/>
      <c r="F407" s="213"/>
    </row>
    <row r="408" spans="2:6" ht="10.9" customHeight="1">
      <c r="B408" s="213"/>
      <c r="C408" s="213"/>
      <c r="D408" s="213"/>
      <c r="E408" s="213"/>
      <c r="F408" s="213"/>
    </row>
    <row r="409" spans="2:6" ht="10.9" customHeight="1">
      <c r="B409" s="213"/>
      <c r="C409" s="213"/>
      <c r="D409" s="213"/>
      <c r="E409" s="213"/>
      <c r="F409" s="213"/>
    </row>
  </sheetData>
  <sheetProtection algorithmName="SHA-512" hashValue="msrw/SK5sPTv1bObumuyjdbmjThDL/u3R8a/z7SgiZVjCcrUqEuSDKALhTzclgwBq4W5PHIFYNWBd7jrvOgq/w==" saltValue="cwJFL6a2GiFYbvxPFpULxQ==" spinCount="100000" sheet="1" selectLockedCells="1"/>
  <mergeCells count="47">
    <mergeCell ref="I12:T12"/>
    <mergeCell ref="J6:K6"/>
    <mergeCell ref="N6:T6"/>
    <mergeCell ref="B1:D1"/>
    <mergeCell ref="B24:B25"/>
    <mergeCell ref="B4:F4"/>
    <mergeCell ref="B3:F3"/>
    <mergeCell ref="B2:F2"/>
    <mergeCell ref="B10:F10"/>
    <mergeCell ref="C16:F16"/>
    <mergeCell ref="C12:F12"/>
    <mergeCell ref="C13:F13"/>
    <mergeCell ref="C14:F14"/>
    <mergeCell ref="C15:F15"/>
    <mergeCell ref="B16:B17"/>
    <mergeCell ref="B14:B15"/>
    <mergeCell ref="B12:B13"/>
    <mergeCell ref="E6:F6"/>
    <mergeCell ref="C11:F11"/>
    <mergeCell ref="B22:B23"/>
    <mergeCell ref="C33:F33"/>
    <mergeCell ref="C34:F34"/>
    <mergeCell ref="B28:B29"/>
    <mergeCell ref="B30:B31"/>
    <mergeCell ref="B32:B33"/>
    <mergeCell ref="B34:B35"/>
    <mergeCell ref="C35:F35"/>
    <mergeCell ref="C32:F32"/>
    <mergeCell ref="C31:F31"/>
    <mergeCell ref="C30:F30"/>
    <mergeCell ref="C29:F29"/>
    <mergeCell ref="G17:G28"/>
    <mergeCell ref="B20:B21"/>
    <mergeCell ref="B18:B19"/>
    <mergeCell ref="C19:F19"/>
    <mergeCell ref="C18:F18"/>
    <mergeCell ref="C21:F21"/>
    <mergeCell ref="C20:F20"/>
    <mergeCell ref="C17:F17"/>
    <mergeCell ref="C27:F27"/>
    <mergeCell ref="C28:F28"/>
    <mergeCell ref="C26:F26"/>
    <mergeCell ref="C24:F24"/>
    <mergeCell ref="C23:F23"/>
    <mergeCell ref="C22:F22"/>
    <mergeCell ref="C25:F25"/>
    <mergeCell ref="B26:B27"/>
  </mergeCells>
  <printOptions horizontalCentered="1"/>
  <pageMargins left="0.25" right="0.25" top="0.25" bottom="0.5" header="0.3" footer="0.3"/>
  <pageSetup scale="97" orientation="portrait" r:id="rId1"/>
  <headerFooter>
    <oddHeader xml:space="preserve">&amp;R
</oddHeader>
    <oddFooter>&amp;L&amp;"Arial Narrow,Regular"HOME - HTF&amp;C&amp;"Arial Narrow,Regular"Page 28 of 30&amp;R&amp;"Arial Narrow,Regular"2023</oddFooter>
  </headerFooter>
  <rowBreaks count="1" manualBreakCount="1">
    <brk id="81" min="1" max="5"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pageSetUpPr fitToPage="1"/>
  </sheetPr>
  <dimension ref="A1:N1652"/>
  <sheetViews>
    <sheetView showGridLines="0" zoomScaleNormal="100" workbookViewId="0">
      <selection sqref="A1:D1"/>
    </sheetView>
  </sheetViews>
  <sheetFormatPr defaultColWidth="8.7109375" defaultRowHeight="12.75"/>
  <cols>
    <col min="1" max="1" width="4" style="71" customWidth="1"/>
    <col min="2" max="2" width="6.140625" style="201" customWidth="1"/>
    <col min="3" max="3" width="5.7109375" style="71" customWidth="1"/>
    <col min="4" max="4" width="66" style="71" customWidth="1"/>
    <col min="5" max="5" width="4.5703125" style="71" customWidth="1"/>
    <col min="6" max="6" width="7.42578125" style="71" customWidth="1"/>
    <col min="7" max="7" width="8.7109375" style="203" customWidth="1"/>
    <col min="8" max="8" width="1.42578125" style="71" customWidth="1"/>
    <col min="9" max="16384" width="8.7109375" style="71"/>
  </cols>
  <sheetData>
    <row r="1" spans="1:7">
      <c r="A1" s="600" t="s">
        <v>873</v>
      </c>
      <c r="B1" s="600"/>
      <c r="C1" s="600"/>
      <c r="D1" s="600"/>
    </row>
    <row r="2" spans="1:7" ht="15.75" customHeight="1">
      <c r="A2" s="202"/>
      <c r="B2" s="985" t="s">
        <v>494</v>
      </c>
      <c r="C2" s="985"/>
      <c r="D2" s="985"/>
      <c r="E2" s="985"/>
      <c r="F2" s="985"/>
      <c r="G2" s="985"/>
    </row>
    <row r="3" spans="1:7" ht="15.75" customHeight="1">
      <c r="A3" s="202"/>
      <c r="B3" s="985" t="s">
        <v>753</v>
      </c>
      <c r="C3" s="985"/>
      <c r="D3" s="985"/>
      <c r="E3" s="985"/>
      <c r="F3" s="985"/>
      <c r="G3" s="985"/>
    </row>
    <row r="4" spans="1:7" ht="15.75">
      <c r="A4" s="202"/>
      <c r="B4" s="985" t="s">
        <v>754</v>
      </c>
      <c r="C4" s="985"/>
      <c r="D4" s="985"/>
      <c r="E4" s="985"/>
      <c r="F4" s="985"/>
      <c r="G4" s="985"/>
    </row>
    <row r="5" spans="1:7" ht="15" customHeight="1">
      <c r="A5" s="202"/>
    </row>
    <row r="6" spans="1:7" ht="15.6" customHeight="1">
      <c r="A6" s="204"/>
      <c r="B6" s="982" t="s">
        <v>937</v>
      </c>
      <c r="C6" s="1000" t="s">
        <v>495</v>
      </c>
      <c r="D6" s="1000"/>
      <c r="E6" s="1000"/>
      <c r="F6" s="914" t="s">
        <v>496</v>
      </c>
      <c r="G6" s="914"/>
    </row>
    <row r="7" spans="1:7" ht="13.9" customHeight="1">
      <c r="B7" s="999"/>
      <c r="C7" s="1000"/>
      <c r="D7" s="1000"/>
      <c r="E7" s="1000"/>
      <c r="F7" s="237" t="s">
        <v>489</v>
      </c>
      <c r="G7" s="237" t="s">
        <v>497</v>
      </c>
    </row>
    <row r="8" spans="1:7" ht="24.95" customHeight="1">
      <c r="B8" s="914">
        <v>4</v>
      </c>
      <c r="C8" s="941" t="s">
        <v>498</v>
      </c>
      <c r="D8" s="941"/>
      <c r="E8" s="941"/>
      <c r="F8" s="941"/>
      <c r="G8" s="981"/>
    </row>
    <row r="9" spans="1:7" ht="24.95" customHeight="1">
      <c r="B9" s="914"/>
      <c r="C9" s="975" t="s">
        <v>499</v>
      </c>
      <c r="D9" s="975"/>
      <c r="E9" s="975"/>
      <c r="F9" s="328"/>
      <c r="G9" s="223">
        <v>5</v>
      </c>
    </row>
    <row r="10" spans="1:7" ht="24.95" customHeight="1">
      <c r="B10" s="914">
        <v>4</v>
      </c>
      <c r="C10" s="590" t="s">
        <v>645</v>
      </c>
      <c r="D10" s="590"/>
      <c r="E10" s="590"/>
      <c r="F10" s="601"/>
      <c r="G10" s="1004"/>
    </row>
    <row r="11" spans="1:7" ht="24.95" customHeight="1">
      <c r="B11" s="914"/>
      <c r="C11" s="621" t="s">
        <v>500</v>
      </c>
      <c r="D11" s="621"/>
      <c r="E11" s="621"/>
      <c r="F11" s="621"/>
      <c r="G11" s="1005"/>
    </row>
    <row r="12" spans="1:7" ht="24.95" customHeight="1">
      <c r="B12" s="914"/>
      <c r="C12" s="992" t="s">
        <v>501</v>
      </c>
      <c r="D12" s="992"/>
      <c r="E12" s="992"/>
      <c r="F12" s="141"/>
      <c r="G12" s="237">
        <v>15</v>
      </c>
    </row>
    <row r="13" spans="1:7" ht="24.95" customHeight="1">
      <c r="B13" s="914"/>
      <c r="C13" s="992" t="s">
        <v>502</v>
      </c>
      <c r="D13" s="992"/>
      <c r="E13" s="992"/>
      <c r="F13" s="141"/>
      <c r="G13" s="237">
        <v>10</v>
      </c>
    </row>
    <row r="14" spans="1:7" ht="24.95" customHeight="1">
      <c r="B14" s="914"/>
      <c r="C14" s="992" t="s">
        <v>503</v>
      </c>
      <c r="D14" s="992"/>
      <c r="E14" s="992"/>
      <c r="F14" s="141"/>
      <c r="G14" s="237">
        <v>5</v>
      </c>
    </row>
    <row r="15" spans="1:7" ht="24.95" customHeight="1">
      <c r="B15" s="914"/>
      <c r="C15" s="1002" t="s">
        <v>197</v>
      </c>
      <c r="D15" s="1002"/>
      <c r="E15" s="1002"/>
      <c r="F15" s="1002"/>
      <c r="G15" s="1003"/>
    </row>
    <row r="16" spans="1:7" ht="24.95" customHeight="1">
      <c r="B16" s="914"/>
      <c r="C16" s="992" t="s">
        <v>501</v>
      </c>
      <c r="D16" s="992"/>
      <c r="E16" s="992"/>
      <c r="F16" s="141"/>
      <c r="G16" s="237">
        <v>10</v>
      </c>
    </row>
    <row r="17" spans="1:14" ht="24.95" customHeight="1">
      <c r="B17" s="914"/>
      <c r="C17" s="992" t="s">
        <v>503</v>
      </c>
      <c r="D17" s="992"/>
      <c r="E17" s="992"/>
      <c r="F17" s="141"/>
      <c r="G17" s="237">
        <v>5</v>
      </c>
    </row>
    <row r="18" spans="1:14" ht="24.95" customHeight="1">
      <c r="B18" s="914"/>
      <c r="C18" s="1001" t="s">
        <v>504</v>
      </c>
      <c r="D18" s="1001"/>
      <c r="E18" s="1001"/>
      <c r="F18" s="141"/>
      <c r="G18" s="237">
        <v>0</v>
      </c>
    </row>
    <row r="19" spans="1:14" ht="24.95" customHeight="1">
      <c r="A19" s="205"/>
      <c r="B19" s="914">
        <v>5</v>
      </c>
      <c r="C19" s="941" t="s">
        <v>505</v>
      </c>
      <c r="D19" s="941"/>
      <c r="E19" s="941"/>
      <c r="F19" s="620"/>
      <c r="G19" s="993"/>
    </row>
    <row r="20" spans="1:14" ht="24.95" customHeight="1">
      <c r="B20" s="914"/>
      <c r="C20" s="620" t="s">
        <v>644</v>
      </c>
      <c r="D20" s="620"/>
      <c r="E20" s="620"/>
      <c r="F20" s="620"/>
      <c r="G20" s="993"/>
    </row>
    <row r="21" spans="1:14" ht="35.1" customHeight="1">
      <c r="B21" s="914"/>
      <c r="C21" s="621" t="s">
        <v>679</v>
      </c>
      <c r="D21" s="621"/>
      <c r="E21" s="621"/>
      <c r="F21" s="328"/>
      <c r="G21" s="223">
        <v>20</v>
      </c>
    </row>
    <row r="22" spans="1:14" ht="35.1" customHeight="1">
      <c r="B22" s="914"/>
      <c r="C22" s="975" t="s">
        <v>680</v>
      </c>
      <c r="D22" s="975"/>
      <c r="E22" s="975"/>
      <c r="F22" s="328"/>
      <c r="G22" s="223">
        <v>15</v>
      </c>
    </row>
    <row r="23" spans="1:14" ht="24.95" customHeight="1">
      <c r="A23" s="205"/>
      <c r="B23" s="914">
        <v>5</v>
      </c>
      <c r="C23" s="941" t="s">
        <v>506</v>
      </c>
      <c r="D23" s="941"/>
      <c r="E23" s="941"/>
      <c r="F23" s="620"/>
      <c r="G23" s="993"/>
      <c r="I23" s="991"/>
      <c r="J23" s="998"/>
      <c r="K23" s="998"/>
      <c r="L23" s="998"/>
      <c r="M23" s="998"/>
      <c r="N23" s="998"/>
    </row>
    <row r="24" spans="1:14" ht="35.1" customHeight="1">
      <c r="B24" s="914"/>
      <c r="C24" s="997" t="s">
        <v>856</v>
      </c>
      <c r="D24" s="621"/>
      <c r="E24" s="621"/>
      <c r="F24" s="43"/>
      <c r="G24" s="279"/>
      <c r="I24" s="991"/>
      <c r="J24" s="991"/>
      <c r="K24" s="991"/>
      <c r="L24" s="991"/>
      <c r="M24" s="991"/>
      <c r="N24" s="991"/>
    </row>
    <row r="25" spans="1:14" ht="35.1" customHeight="1">
      <c r="B25" s="914"/>
      <c r="C25" s="994" t="s">
        <v>855</v>
      </c>
      <c r="D25" s="995"/>
      <c r="E25" s="996"/>
      <c r="F25" s="328"/>
      <c r="G25" s="339">
        <v>20</v>
      </c>
    </row>
    <row r="26" spans="1:14" ht="24.95" customHeight="1">
      <c r="B26" s="53"/>
      <c r="C26" s="89"/>
      <c r="D26" s="89"/>
      <c r="E26" s="89"/>
      <c r="F26" s="89"/>
      <c r="G26" s="89"/>
    </row>
    <row r="27" spans="1:14">
      <c r="B27" s="77"/>
      <c r="C27" s="89"/>
      <c r="D27" s="89"/>
      <c r="E27" s="89"/>
      <c r="F27" s="89"/>
      <c r="G27" s="52"/>
    </row>
    <row r="28" spans="1:14">
      <c r="B28" s="77"/>
      <c r="C28" s="89"/>
      <c r="D28" s="89"/>
      <c r="E28" s="89"/>
      <c r="F28" s="89"/>
      <c r="G28" s="52"/>
    </row>
    <row r="29" spans="1:14">
      <c r="B29" s="77"/>
      <c r="C29" s="89"/>
      <c r="D29" s="89"/>
      <c r="E29" s="89"/>
      <c r="F29" s="89"/>
      <c r="G29" s="52"/>
    </row>
    <row r="30" spans="1:14">
      <c r="B30" s="77"/>
      <c r="C30" s="89"/>
      <c r="D30" s="89"/>
      <c r="E30" s="89"/>
      <c r="F30" s="89"/>
      <c r="G30" s="52"/>
    </row>
    <row r="31" spans="1:14">
      <c r="B31" s="77"/>
      <c r="C31" s="89"/>
      <c r="D31" s="89"/>
      <c r="E31" s="89"/>
      <c r="F31" s="89"/>
      <c r="G31" s="52"/>
    </row>
    <row r="32" spans="1:14">
      <c r="B32" s="77"/>
      <c r="C32" s="89"/>
      <c r="D32" s="89"/>
      <c r="E32" s="89"/>
      <c r="F32" s="89"/>
      <c r="G32" s="52"/>
    </row>
    <row r="33" spans="2:7">
      <c r="B33" s="77"/>
      <c r="C33" s="89"/>
      <c r="D33" s="89"/>
      <c r="E33" s="89"/>
      <c r="F33" s="89"/>
      <c r="G33" s="52"/>
    </row>
    <row r="34" spans="2:7">
      <c r="B34" s="77"/>
      <c r="C34" s="89"/>
      <c r="D34" s="89"/>
      <c r="E34" s="89"/>
      <c r="F34" s="89"/>
      <c r="G34" s="52"/>
    </row>
    <row r="35" spans="2:7">
      <c r="B35" s="77"/>
      <c r="C35" s="632"/>
      <c r="D35" s="632"/>
      <c r="E35" s="43"/>
      <c r="F35" s="43"/>
      <c r="G35" s="43"/>
    </row>
    <row r="36" spans="2:7">
      <c r="B36" s="77"/>
      <c r="C36" s="632"/>
      <c r="D36" s="632"/>
      <c r="E36" s="43"/>
      <c r="F36" s="43"/>
      <c r="G36" s="43"/>
    </row>
    <row r="37" spans="2:7">
      <c r="B37" s="77"/>
      <c r="C37" s="632"/>
      <c r="D37" s="632"/>
      <c r="E37" s="43"/>
      <c r="F37" s="43"/>
      <c r="G37" s="43"/>
    </row>
    <row r="38" spans="2:7">
      <c r="B38" s="77"/>
      <c r="C38" s="632"/>
      <c r="D38" s="632"/>
      <c r="E38" s="43"/>
      <c r="F38" s="43"/>
      <c r="G38" s="43"/>
    </row>
    <row r="39" spans="2:7">
      <c r="B39" s="77"/>
      <c r="C39" s="632"/>
      <c r="D39" s="632"/>
      <c r="E39" s="43"/>
      <c r="F39" s="43"/>
      <c r="G39" s="43"/>
    </row>
    <row r="40" spans="2:7">
      <c r="B40" s="77"/>
      <c r="C40" s="632"/>
      <c r="D40" s="632"/>
      <c r="E40" s="43"/>
      <c r="F40" s="43"/>
      <c r="G40" s="43"/>
    </row>
    <row r="41" spans="2:7">
      <c r="B41" s="77"/>
      <c r="C41" s="632"/>
      <c r="D41" s="632"/>
      <c r="E41" s="43"/>
      <c r="F41" s="43"/>
      <c r="G41" s="43"/>
    </row>
    <row r="42" spans="2:7">
      <c r="B42" s="77"/>
      <c r="C42" s="632"/>
      <c r="D42" s="632"/>
      <c r="E42" s="43"/>
      <c r="F42" s="43"/>
      <c r="G42" s="43"/>
    </row>
    <row r="43" spans="2:7">
      <c r="B43" s="77"/>
      <c r="C43" s="632"/>
      <c r="D43" s="632"/>
      <c r="E43" s="43"/>
      <c r="F43" s="43"/>
      <c r="G43" s="43"/>
    </row>
    <row r="44" spans="2:7">
      <c r="B44" s="77"/>
      <c r="C44" s="632"/>
      <c r="D44" s="632"/>
      <c r="E44" s="43"/>
      <c r="F44" s="43"/>
      <c r="G44" s="43"/>
    </row>
    <row r="45" spans="2:7">
      <c r="B45" s="77"/>
      <c r="C45" s="632"/>
      <c r="D45" s="632"/>
      <c r="E45" s="43"/>
      <c r="F45" s="43"/>
      <c r="G45" s="43"/>
    </row>
    <row r="46" spans="2:7">
      <c r="B46" s="77"/>
      <c r="C46" s="632"/>
      <c r="D46" s="632"/>
      <c r="E46" s="43"/>
      <c r="F46" s="43"/>
      <c r="G46" s="43"/>
    </row>
    <row r="47" spans="2:7">
      <c r="B47" s="77"/>
      <c r="C47" s="632"/>
      <c r="D47" s="632"/>
      <c r="E47" s="43"/>
      <c r="F47" s="43"/>
      <c r="G47" s="43"/>
    </row>
    <row r="48" spans="2:7">
      <c r="B48" s="77"/>
      <c r="C48" s="632"/>
      <c r="D48" s="632"/>
      <c r="E48" s="43"/>
      <c r="F48" s="43"/>
      <c r="G48" s="43"/>
    </row>
    <row r="49" spans="2:7">
      <c r="B49" s="77"/>
      <c r="C49" s="632"/>
      <c r="D49" s="632"/>
      <c r="E49" s="43"/>
      <c r="F49" s="43"/>
      <c r="G49" s="43"/>
    </row>
    <row r="50" spans="2:7">
      <c r="B50" s="77"/>
      <c r="C50" s="632"/>
      <c r="D50" s="632"/>
      <c r="E50" s="43"/>
      <c r="F50" s="43"/>
      <c r="G50" s="43"/>
    </row>
    <row r="51" spans="2:7">
      <c r="B51" s="77"/>
      <c r="C51" s="632"/>
      <c r="D51" s="632"/>
      <c r="E51" s="43"/>
      <c r="F51" s="43"/>
      <c r="G51" s="43"/>
    </row>
    <row r="52" spans="2:7">
      <c r="B52" s="77"/>
      <c r="C52" s="632"/>
      <c r="D52" s="632"/>
      <c r="E52" s="43"/>
      <c r="F52" s="43"/>
      <c r="G52" s="43"/>
    </row>
    <row r="53" spans="2:7">
      <c r="B53" s="77"/>
      <c r="C53" s="632"/>
      <c r="D53" s="632"/>
      <c r="E53" s="43"/>
      <c r="F53" s="43"/>
      <c r="G53" s="43"/>
    </row>
    <row r="54" spans="2:7">
      <c r="B54" s="77"/>
      <c r="C54" s="632"/>
      <c r="D54" s="632"/>
      <c r="E54" s="43"/>
      <c r="F54" s="43"/>
      <c r="G54" s="43"/>
    </row>
    <row r="55" spans="2:7">
      <c r="B55" s="77"/>
      <c r="C55" s="632"/>
      <c r="D55" s="632"/>
      <c r="E55" s="43"/>
      <c r="F55" s="43"/>
      <c r="G55" s="43"/>
    </row>
    <row r="56" spans="2:7">
      <c r="B56" s="77"/>
      <c r="C56" s="632"/>
      <c r="D56" s="632"/>
      <c r="E56" s="43"/>
      <c r="F56" s="43"/>
      <c r="G56" s="43"/>
    </row>
    <row r="57" spans="2:7">
      <c r="B57" s="77"/>
      <c r="C57" s="632"/>
      <c r="D57" s="632"/>
      <c r="E57" s="43"/>
      <c r="F57" s="43"/>
      <c r="G57" s="43"/>
    </row>
    <row r="58" spans="2:7">
      <c r="B58" s="77"/>
      <c r="C58" s="632"/>
      <c r="D58" s="632"/>
      <c r="E58" s="43"/>
      <c r="F58" s="43"/>
      <c r="G58" s="43"/>
    </row>
    <row r="59" spans="2:7">
      <c r="B59" s="77"/>
      <c r="C59" s="632"/>
      <c r="D59" s="632"/>
      <c r="E59" s="43"/>
      <c r="F59" s="43"/>
      <c r="G59" s="43"/>
    </row>
    <row r="60" spans="2:7">
      <c r="B60" s="77"/>
      <c r="C60" s="632"/>
      <c r="D60" s="632"/>
      <c r="E60" s="43"/>
      <c r="F60" s="43"/>
      <c r="G60" s="43"/>
    </row>
    <row r="61" spans="2:7">
      <c r="B61" s="77"/>
      <c r="C61" s="632"/>
      <c r="D61" s="632"/>
      <c r="E61" s="43"/>
      <c r="F61" s="43"/>
      <c r="G61" s="43"/>
    </row>
    <row r="62" spans="2:7">
      <c r="B62" s="77"/>
      <c r="C62" s="632"/>
      <c r="D62" s="632"/>
      <c r="E62" s="43"/>
      <c r="F62" s="43"/>
      <c r="G62" s="43"/>
    </row>
    <row r="63" spans="2:7">
      <c r="B63" s="77"/>
      <c r="C63" s="632"/>
      <c r="D63" s="632"/>
      <c r="E63" s="43"/>
      <c r="F63" s="43"/>
      <c r="G63" s="43"/>
    </row>
    <row r="64" spans="2:7">
      <c r="B64" s="77"/>
      <c r="C64" s="632"/>
      <c r="D64" s="632"/>
      <c r="E64" s="43"/>
      <c r="F64" s="43"/>
      <c r="G64" s="43"/>
    </row>
    <row r="65" spans="2:7">
      <c r="B65" s="77"/>
      <c r="C65" s="632"/>
      <c r="D65" s="632"/>
      <c r="E65" s="43"/>
      <c r="F65" s="43"/>
      <c r="G65" s="43"/>
    </row>
    <row r="66" spans="2:7">
      <c r="B66" s="77"/>
      <c r="C66" s="632"/>
      <c r="D66" s="632"/>
      <c r="E66" s="43"/>
      <c r="F66" s="43"/>
      <c r="G66" s="43"/>
    </row>
    <row r="67" spans="2:7">
      <c r="B67" s="77"/>
      <c r="C67" s="632"/>
      <c r="D67" s="632"/>
      <c r="E67" s="43"/>
      <c r="F67" s="43"/>
      <c r="G67" s="43"/>
    </row>
    <row r="68" spans="2:7">
      <c r="B68" s="77"/>
      <c r="C68" s="632"/>
      <c r="D68" s="632"/>
      <c r="E68" s="43"/>
      <c r="F68" s="43"/>
      <c r="G68" s="43"/>
    </row>
    <row r="69" spans="2:7">
      <c r="B69" s="77"/>
      <c r="C69" s="632"/>
      <c r="D69" s="632"/>
      <c r="E69" s="43"/>
      <c r="F69" s="43"/>
      <c r="G69" s="43"/>
    </row>
    <row r="70" spans="2:7">
      <c r="B70" s="77"/>
      <c r="C70" s="632"/>
      <c r="D70" s="632"/>
      <c r="E70" s="43"/>
      <c r="F70" s="43"/>
      <c r="G70" s="43"/>
    </row>
    <row r="71" spans="2:7">
      <c r="B71" s="77"/>
      <c r="C71" s="632"/>
      <c r="D71" s="632"/>
      <c r="E71" s="43"/>
      <c r="F71" s="43"/>
      <c r="G71" s="43"/>
    </row>
    <row r="72" spans="2:7">
      <c r="B72" s="77"/>
      <c r="C72" s="632"/>
      <c r="D72" s="632"/>
      <c r="E72" s="43"/>
      <c r="F72" s="43"/>
      <c r="G72" s="43"/>
    </row>
    <row r="73" spans="2:7">
      <c r="B73" s="77"/>
      <c r="C73" s="632"/>
      <c r="D73" s="632"/>
      <c r="E73" s="43"/>
      <c r="F73" s="43"/>
      <c r="G73" s="43"/>
    </row>
    <row r="74" spans="2:7">
      <c r="B74" s="77"/>
      <c r="C74" s="632"/>
      <c r="D74" s="632"/>
      <c r="E74" s="43"/>
      <c r="F74" s="43"/>
      <c r="G74" s="43"/>
    </row>
    <row r="75" spans="2:7">
      <c r="B75" s="77"/>
      <c r="C75" s="632"/>
      <c r="D75" s="632"/>
      <c r="E75" s="43"/>
      <c r="F75" s="43"/>
      <c r="G75" s="43"/>
    </row>
    <row r="76" spans="2:7">
      <c r="B76" s="77"/>
      <c r="C76" s="632"/>
      <c r="D76" s="632"/>
      <c r="E76" s="43"/>
      <c r="F76" s="43"/>
      <c r="G76" s="43"/>
    </row>
    <row r="77" spans="2:7">
      <c r="B77" s="77"/>
      <c r="C77" s="632"/>
      <c r="D77" s="632"/>
      <c r="E77" s="43"/>
      <c r="F77" s="43"/>
      <c r="G77" s="43"/>
    </row>
    <row r="78" spans="2:7">
      <c r="B78" s="77"/>
      <c r="C78" s="632"/>
      <c r="D78" s="632"/>
      <c r="E78" s="43"/>
      <c r="F78" s="43"/>
      <c r="G78" s="43"/>
    </row>
    <row r="79" spans="2:7">
      <c r="B79" s="77"/>
      <c r="C79" s="632"/>
      <c r="D79" s="632"/>
      <c r="E79" s="43"/>
      <c r="F79" s="43"/>
      <c r="G79" s="43"/>
    </row>
    <row r="80" spans="2:7">
      <c r="B80" s="77"/>
      <c r="C80" s="632"/>
      <c r="D80" s="632"/>
      <c r="E80" s="43"/>
      <c r="F80" s="43"/>
      <c r="G80" s="43"/>
    </row>
    <row r="81" spans="2:7">
      <c r="B81" s="77"/>
      <c r="C81" s="632"/>
      <c r="D81" s="632"/>
      <c r="E81" s="43"/>
      <c r="F81" s="43"/>
      <c r="G81" s="43"/>
    </row>
    <row r="82" spans="2:7">
      <c r="B82" s="77"/>
      <c r="C82" s="632"/>
      <c r="D82" s="632"/>
      <c r="E82" s="43"/>
      <c r="F82" s="43"/>
      <c r="G82" s="43"/>
    </row>
    <row r="83" spans="2:7">
      <c r="B83" s="77"/>
      <c r="C83" s="632"/>
      <c r="D83" s="632"/>
      <c r="E83" s="43"/>
      <c r="F83" s="43"/>
      <c r="G83" s="43"/>
    </row>
    <row r="84" spans="2:7">
      <c r="B84" s="77"/>
      <c r="C84" s="632"/>
      <c r="D84" s="632"/>
      <c r="E84" s="43"/>
      <c r="F84" s="43"/>
      <c r="G84" s="43"/>
    </row>
    <row r="85" spans="2:7">
      <c r="B85" s="77"/>
      <c r="C85" s="632"/>
      <c r="D85" s="632"/>
      <c r="E85" s="43"/>
      <c r="F85" s="43"/>
      <c r="G85" s="43"/>
    </row>
    <row r="86" spans="2:7">
      <c r="B86" s="77"/>
      <c r="C86" s="632"/>
      <c r="D86" s="632"/>
      <c r="E86" s="43"/>
      <c r="F86" s="43"/>
      <c r="G86" s="43"/>
    </row>
    <row r="87" spans="2:7">
      <c r="B87" s="77"/>
      <c r="C87" s="632"/>
      <c r="D87" s="632"/>
      <c r="E87" s="43"/>
      <c r="F87" s="43"/>
      <c r="G87" s="43"/>
    </row>
    <row r="88" spans="2:7">
      <c r="B88" s="77"/>
      <c r="C88" s="632"/>
      <c r="D88" s="632"/>
      <c r="E88" s="43"/>
      <c r="F88" s="43"/>
      <c r="G88" s="43"/>
    </row>
    <row r="89" spans="2:7">
      <c r="B89" s="77"/>
      <c r="C89" s="632"/>
      <c r="D89" s="632"/>
      <c r="E89" s="43"/>
      <c r="F89" s="43"/>
      <c r="G89" s="43"/>
    </row>
    <row r="90" spans="2:7">
      <c r="B90" s="77"/>
      <c r="C90" s="632"/>
      <c r="D90" s="632"/>
      <c r="E90" s="43"/>
      <c r="F90" s="43"/>
      <c r="G90" s="43"/>
    </row>
    <row r="91" spans="2:7">
      <c r="B91" s="77"/>
      <c r="C91" s="632"/>
      <c r="D91" s="632"/>
      <c r="E91" s="43"/>
      <c r="F91" s="43"/>
      <c r="G91" s="43"/>
    </row>
    <row r="92" spans="2:7">
      <c r="B92" s="77"/>
      <c r="C92" s="632"/>
      <c r="D92" s="632"/>
      <c r="E92" s="43"/>
      <c r="F92" s="43"/>
      <c r="G92" s="43"/>
    </row>
    <row r="93" spans="2:7">
      <c r="B93" s="77"/>
      <c r="C93" s="632"/>
      <c r="D93" s="632"/>
      <c r="E93" s="43"/>
      <c r="F93" s="43"/>
      <c r="G93" s="43"/>
    </row>
    <row r="94" spans="2:7">
      <c r="B94" s="77"/>
      <c r="C94" s="632"/>
      <c r="D94" s="632"/>
      <c r="E94" s="43"/>
      <c r="F94" s="43"/>
      <c r="G94" s="43"/>
    </row>
    <row r="95" spans="2:7">
      <c r="B95" s="77"/>
      <c r="C95" s="632"/>
      <c r="D95" s="632"/>
      <c r="E95" s="43"/>
      <c r="F95" s="43"/>
      <c r="G95" s="43"/>
    </row>
    <row r="96" spans="2:7">
      <c r="B96" s="77"/>
      <c r="C96" s="632"/>
      <c r="D96" s="632"/>
      <c r="E96" s="43"/>
      <c r="F96" s="43"/>
      <c r="G96" s="43"/>
    </row>
    <row r="97" spans="2:7">
      <c r="B97" s="77"/>
      <c r="C97" s="632"/>
      <c r="D97" s="632"/>
      <c r="E97" s="43"/>
      <c r="F97" s="43"/>
      <c r="G97" s="43"/>
    </row>
    <row r="98" spans="2:7">
      <c r="B98" s="77"/>
      <c r="C98" s="632"/>
      <c r="D98" s="632"/>
      <c r="E98" s="43"/>
      <c r="F98" s="43"/>
      <c r="G98" s="43"/>
    </row>
    <row r="99" spans="2:7">
      <c r="B99" s="77"/>
      <c r="C99" s="632"/>
      <c r="D99" s="632"/>
      <c r="E99" s="43"/>
      <c r="F99" s="43"/>
      <c r="G99" s="43"/>
    </row>
    <row r="100" spans="2:7">
      <c r="B100" s="77"/>
      <c r="C100" s="632"/>
      <c r="D100" s="632"/>
      <c r="E100" s="43"/>
      <c r="F100" s="43"/>
      <c r="G100" s="43"/>
    </row>
    <row r="101" spans="2:7">
      <c r="B101" s="77"/>
      <c r="C101" s="632"/>
      <c r="D101" s="632"/>
      <c r="E101" s="43"/>
      <c r="F101" s="43"/>
      <c r="G101" s="43"/>
    </row>
    <row r="102" spans="2:7">
      <c r="B102" s="77"/>
      <c r="C102" s="632"/>
      <c r="D102" s="632"/>
      <c r="E102" s="43"/>
      <c r="F102" s="43"/>
      <c r="G102" s="43"/>
    </row>
    <row r="103" spans="2:7">
      <c r="B103" s="77"/>
      <c r="C103" s="632"/>
      <c r="D103" s="632"/>
      <c r="E103" s="43"/>
      <c r="F103" s="43"/>
      <c r="G103" s="43"/>
    </row>
    <row r="104" spans="2:7">
      <c r="B104" s="77"/>
      <c r="C104" s="632"/>
      <c r="D104" s="632"/>
      <c r="E104" s="43"/>
      <c r="F104" s="43"/>
      <c r="G104" s="43"/>
    </row>
    <row r="105" spans="2:7">
      <c r="B105" s="77"/>
      <c r="C105" s="632"/>
      <c r="D105" s="632"/>
      <c r="E105" s="43"/>
      <c r="F105" s="43"/>
      <c r="G105" s="43"/>
    </row>
    <row r="106" spans="2:7">
      <c r="B106" s="77"/>
      <c r="C106" s="632"/>
      <c r="D106" s="632"/>
      <c r="E106" s="43"/>
      <c r="F106" s="43"/>
      <c r="G106" s="43"/>
    </row>
    <row r="107" spans="2:7">
      <c r="B107" s="77"/>
      <c r="C107" s="632"/>
      <c r="D107" s="632"/>
      <c r="E107" s="43"/>
      <c r="F107" s="43"/>
      <c r="G107" s="43"/>
    </row>
    <row r="108" spans="2:7">
      <c r="B108" s="77"/>
      <c r="C108" s="632"/>
      <c r="D108" s="632"/>
      <c r="E108" s="43"/>
      <c r="F108" s="43"/>
      <c r="G108" s="43"/>
    </row>
    <row r="109" spans="2:7">
      <c r="B109" s="77"/>
      <c r="C109" s="632"/>
      <c r="D109" s="632"/>
      <c r="E109" s="43"/>
      <c r="F109" s="43"/>
      <c r="G109" s="43"/>
    </row>
    <row r="110" spans="2:7">
      <c r="B110" s="77"/>
      <c r="C110" s="632"/>
      <c r="D110" s="632"/>
      <c r="E110" s="43"/>
      <c r="F110" s="43"/>
      <c r="G110" s="43"/>
    </row>
    <row r="111" spans="2:7">
      <c r="B111" s="77"/>
      <c r="C111" s="632"/>
      <c r="D111" s="632"/>
      <c r="E111" s="43"/>
      <c r="F111" s="43"/>
      <c r="G111" s="43"/>
    </row>
    <row r="112" spans="2:7">
      <c r="B112" s="77"/>
      <c r="C112" s="632"/>
      <c r="D112" s="632"/>
      <c r="E112" s="43"/>
      <c r="F112" s="43"/>
      <c r="G112" s="43"/>
    </row>
    <row r="113" spans="2:7">
      <c r="B113" s="77"/>
      <c r="C113" s="632"/>
      <c r="D113" s="632"/>
      <c r="E113" s="43"/>
      <c r="F113" s="43"/>
      <c r="G113" s="43"/>
    </row>
    <row r="114" spans="2:7">
      <c r="B114" s="77"/>
      <c r="C114" s="632"/>
      <c r="D114" s="632"/>
      <c r="E114" s="43"/>
      <c r="F114" s="43"/>
      <c r="G114" s="43"/>
    </row>
    <row r="115" spans="2:7">
      <c r="B115" s="77"/>
      <c r="C115" s="632"/>
      <c r="D115" s="632"/>
      <c r="E115" s="43"/>
      <c r="F115" s="43"/>
      <c r="G115" s="43"/>
    </row>
    <row r="116" spans="2:7">
      <c r="B116" s="77"/>
      <c r="C116" s="632"/>
      <c r="D116" s="632"/>
      <c r="E116" s="43"/>
      <c r="F116" s="43"/>
      <c r="G116" s="43"/>
    </row>
    <row r="117" spans="2:7">
      <c r="B117" s="77"/>
      <c r="C117" s="632"/>
      <c r="D117" s="632"/>
      <c r="E117" s="43"/>
      <c r="F117" s="43"/>
      <c r="G117" s="43"/>
    </row>
    <row r="118" spans="2:7">
      <c r="B118" s="77"/>
      <c r="C118" s="632"/>
      <c r="D118" s="632"/>
      <c r="E118" s="43"/>
      <c r="F118" s="43"/>
      <c r="G118" s="43"/>
    </row>
    <row r="119" spans="2:7">
      <c r="B119" s="77"/>
      <c r="C119" s="632"/>
      <c r="D119" s="632"/>
      <c r="E119" s="43"/>
      <c r="F119" s="43"/>
      <c r="G119" s="43"/>
    </row>
    <row r="120" spans="2:7">
      <c r="B120" s="77"/>
      <c r="C120" s="632"/>
      <c r="D120" s="632"/>
      <c r="E120" s="43"/>
      <c r="F120" s="43"/>
      <c r="G120" s="43"/>
    </row>
    <row r="121" spans="2:7">
      <c r="B121" s="77"/>
      <c r="C121" s="632"/>
      <c r="D121" s="632"/>
      <c r="E121" s="43"/>
      <c r="F121" s="43"/>
      <c r="G121" s="43"/>
    </row>
    <row r="122" spans="2:7">
      <c r="B122" s="77"/>
      <c r="C122" s="632"/>
      <c r="D122" s="632"/>
      <c r="E122" s="43"/>
      <c r="F122" s="43"/>
      <c r="G122" s="43"/>
    </row>
    <row r="123" spans="2:7">
      <c r="B123" s="77"/>
      <c r="C123" s="632"/>
      <c r="D123" s="632"/>
      <c r="E123" s="43"/>
      <c r="F123" s="43"/>
      <c r="G123" s="43"/>
    </row>
    <row r="124" spans="2:7">
      <c r="B124" s="77"/>
      <c r="C124" s="632"/>
      <c r="D124" s="632"/>
      <c r="E124" s="43"/>
      <c r="F124" s="43"/>
      <c r="G124" s="43"/>
    </row>
    <row r="125" spans="2:7">
      <c r="B125" s="77"/>
      <c r="C125" s="632"/>
      <c r="D125" s="632"/>
      <c r="E125" s="43"/>
      <c r="F125" s="43"/>
      <c r="G125" s="43"/>
    </row>
    <row r="126" spans="2:7">
      <c r="B126" s="77"/>
      <c r="C126" s="632"/>
      <c r="D126" s="632"/>
      <c r="E126" s="43"/>
      <c r="F126" s="43"/>
      <c r="G126" s="43"/>
    </row>
    <row r="127" spans="2:7">
      <c r="B127" s="77"/>
      <c r="C127" s="632"/>
      <c r="D127" s="632"/>
      <c r="E127" s="43"/>
      <c r="F127" s="43"/>
      <c r="G127" s="43"/>
    </row>
    <row r="128" spans="2:7">
      <c r="B128" s="77"/>
      <c r="C128" s="632"/>
      <c r="D128" s="632"/>
      <c r="E128" s="43"/>
      <c r="F128" s="43"/>
      <c r="G128" s="43"/>
    </row>
    <row r="129" spans="2:7">
      <c r="B129" s="77"/>
      <c r="C129" s="632"/>
      <c r="D129" s="632"/>
      <c r="E129" s="43"/>
      <c r="F129" s="43"/>
      <c r="G129" s="43"/>
    </row>
    <row r="130" spans="2:7">
      <c r="B130" s="77"/>
      <c r="C130" s="632"/>
      <c r="D130" s="632"/>
      <c r="E130" s="43"/>
      <c r="F130" s="43"/>
      <c r="G130" s="43"/>
    </row>
    <row r="131" spans="2:7">
      <c r="B131" s="77"/>
      <c r="C131" s="632"/>
      <c r="D131" s="632"/>
      <c r="E131" s="43"/>
      <c r="F131" s="43"/>
      <c r="G131" s="43"/>
    </row>
    <row r="132" spans="2:7">
      <c r="B132" s="77"/>
      <c r="C132" s="632"/>
      <c r="D132" s="632"/>
      <c r="E132" s="43"/>
      <c r="F132" s="43"/>
      <c r="G132" s="43"/>
    </row>
    <row r="133" spans="2:7">
      <c r="B133" s="77"/>
      <c r="C133" s="632"/>
      <c r="D133" s="632"/>
      <c r="E133" s="43"/>
      <c r="F133" s="43"/>
      <c r="G133" s="43"/>
    </row>
    <row r="134" spans="2:7">
      <c r="B134" s="77"/>
      <c r="C134" s="632"/>
      <c r="D134" s="632"/>
      <c r="E134" s="43"/>
      <c r="F134" s="43"/>
      <c r="G134" s="43"/>
    </row>
    <row r="135" spans="2:7">
      <c r="B135" s="77"/>
      <c r="C135" s="632"/>
      <c r="D135" s="632"/>
      <c r="E135" s="43"/>
      <c r="F135" s="43"/>
      <c r="G135" s="43"/>
    </row>
    <row r="136" spans="2:7">
      <c r="B136" s="77"/>
      <c r="C136" s="632"/>
      <c r="D136" s="632"/>
      <c r="E136" s="43"/>
      <c r="F136" s="43"/>
      <c r="G136" s="43"/>
    </row>
    <row r="137" spans="2:7">
      <c r="B137" s="77"/>
      <c r="C137" s="632"/>
      <c r="D137" s="632"/>
      <c r="E137" s="43"/>
      <c r="F137" s="43"/>
      <c r="G137" s="43"/>
    </row>
    <row r="138" spans="2:7">
      <c r="B138" s="77"/>
      <c r="C138" s="632"/>
      <c r="D138" s="632"/>
      <c r="E138" s="43"/>
      <c r="F138" s="43"/>
      <c r="G138" s="43"/>
    </row>
    <row r="139" spans="2:7">
      <c r="B139" s="77"/>
      <c r="C139" s="632"/>
      <c r="D139" s="632"/>
      <c r="E139" s="43"/>
      <c r="F139" s="43"/>
      <c r="G139" s="43"/>
    </row>
    <row r="140" spans="2:7">
      <c r="B140" s="77"/>
      <c r="C140" s="632"/>
      <c r="D140" s="632"/>
      <c r="E140" s="43"/>
      <c r="F140" s="43"/>
      <c r="G140" s="43"/>
    </row>
    <row r="141" spans="2:7">
      <c r="B141" s="77"/>
      <c r="C141" s="632"/>
      <c r="D141" s="632"/>
      <c r="E141" s="43"/>
      <c r="F141" s="43"/>
      <c r="G141" s="43"/>
    </row>
    <row r="142" spans="2:7">
      <c r="B142" s="77"/>
      <c r="C142" s="632"/>
      <c r="D142" s="632"/>
      <c r="E142" s="43"/>
      <c r="F142" s="43"/>
      <c r="G142" s="43"/>
    </row>
    <row r="143" spans="2:7">
      <c r="B143" s="77"/>
      <c r="C143" s="632"/>
      <c r="D143" s="632"/>
      <c r="E143" s="43"/>
      <c r="F143" s="43"/>
      <c r="G143" s="43"/>
    </row>
    <row r="144" spans="2:7">
      <c r="B144" s="77"/>
      <c r="C144" s="632"/>
      <c r="D144" s="632"/>
      <c r="E144" s="43"/>
      <c r="F144" s="43"/>
      <c r="G144" s="43"/>
    </row>
    <row r="145" spans="2:7">
      <c r="B145" s="77"/>
      <c r="C145" s="632"/>
      <c r="D145" s="632"/>
      <c r="E145" s="43"/>
      <c r="F145" s="43"/>
      <c r="G145" s="43"/>
    </row>
    <row r="146" spans="2:7">
      <c r="B146" s="77"/>
      <c r="C146" s="632"/>
      <c r="D146" s="632"/>
      <c r="E146" s="43"/>
      <c r="F146" s="43"/>
      <c r="G146" s="43"/>
    </row>
    <row r="147" spans="2:7">
      <c r="B147" s="77"/>
      <c r="C147" s="632"/>
      <c r="D147" s="632"/>
      <c r="E147" s="43"/>
      <c r="F147" s="43"/>
      <c r="G147" s="43"/>
    </row>
    <row r="148" spans="2:7">
      <c r="B148" s="77"/>
      <c r="C148" s="632"/>
      <c r="D148" s="632"/>
      <c r="E148" s="43"/>
      <c r="F148" s="43"/>
      <c r="G148" s="43"/>
    </row>
    <row r="149" spans="2:7">
      <c r="B149" s="77"/>
      <c r="C149" s="632"/>
      <c r="D149" s="632"/>
      <c r="E149" s="43"/>
      <c r="F149" s="43"/>
      <c r="G149" s="43"/>
    </row>
    <row r="150" spans="2:7">
      <c r="B150" s="77"/>
      <c r="C150" s="632"/>
      <c r="D150" s="632"/>
      <c r="E150" s="43"/>
      <c r="F150" s="43"/>
      <c r="G150" s="43"/>
    </row>
    <row r="151" spans="2:7">
      <c r="B151" s="77"/>
      <c r="C151" s="632"/>
      <c r="D151" s="632"/>
      <c r="E151" s="43"/>
      <c r="F151" s="43"/>
      <c r="G151" s="43"/>
    </row>
    <row r="152" spans="2:7">
      <c r="B152" s="77"/>
      <c r="C152" s="632"/>
      <c r="D152" s="632"/>
      <c r="E152" s="43"/>
      <c r="F152" s="43"/>
      <c r="G152" s="43"/>
    </row>
    <row r="153" spans="2:7">
      <c r="B153" s="77"/>
      <c r="C153" s="632"/>
      <c r="D153" s="632"/>
      <c r="E153" s="43"/>
      <c r="F153" s="43"/>
      <c r="G153" s="43"/>
    </row>
    <row r="154" spans="2:7">
      <c r="B154" s="77"/>
      <c r="C154" s="632"/>
      <c r="D154" s="632"/>
      <c r="E154" s="43"/>
      <c r="F154" s="43"/>
      <c r="G154" s="43"/>
    </row>
    <row r="155" spans="2:7">
      <c r="B155" s="77"/>
      <c r="C155" s="632"/>
      <c r="D155" s="632"/>
      <c r="E155" s="43"/>
      <c r="F155" s="43"/>
      <c r="G155" s="43"/>
    </row>
    <row r="156" spans="2:7">
      <c r="B156" s="77"/>
      <c r="C156" s="632"/>
      <c r="D156" s="632"/>
      <c r="E156" s="43"/>
      <c r="F156" s="43"/>
      <c r="G156" s="43"/>
    </row>
    <row r="157" spans="2:7">
      <c r="B157" s="77"/>
      <c r="C157" s="632"/>
      <c r="D157" s="632"/>
      <c r="E157" s="43"/>
      <c r="F157" s="43"/>
      <c r="G157" s="43"/>
    </row>
    <row r="158" spans="2:7">
      <c r="B158" s="77"/>
      <c r="C158" s="632"/>
      <c r="D158" s="632"/>
      <c r="E158" s="43"/>
      <c r="F158" s="43"/>
      <c r="G158" s="43"/>
    </row>
    <row r="159" spans="2:7">
      <c r="B159" s="77"/>
      <c r="C159" s="632"/>
      <c r="D159" s="632"/>
      <c r="E159" s="43"/>
      <c r="F159" s="43"/>
      <c r="G159" s="43"/>
    </row>
    <row r="160" spans="2:7">
      <c r="B160" s="77"/>
      <c r="C160" s="632"/>
      <c r="D160" s="632"/>
      <c r="E160" s="43"/>
      <c r="F160" s="43"/>
      <c r="G160" s="43"/>
    </row>
    <row r="161" spans="2:7">
      <c r="B161" s="77"/>
      <c r="C161" s="632"/>
      <c r="D161" s="632"/>
      <c r="E161" s="43"/>
      <c r="F161" s="43"/>
      <c r="G161" s="43"/>
    </row>
    <row r="162" spans="2:7">
      <c r="B162" s="77"/>
      <c r="C162" s="632"/>
      <c r="D162" s="632"/>
      <c r="E162" s="43"/>
      <c r="F162" s="43"/>
      <c r="G162" s="43"/>
    </row>
    <row r="163" spans="2:7">
      <c r="B163" s="77"/>
      <c r="C163" s="632"/>
      <c r="D163" s="632"/>
      <c r="E163" s="43"/>
      <c r="F163" s="43"/>
      <c r="G163" s="43"/>
    </row>
    <row r="164" spans="2:7">
      <c r="B164" s="77"/>
      <c r="C164" s="632"/>
      <c r="D164" s="632"/>
      <c r="E164" s="43"/>
      <c r="F164" s="43"/>
      <c r="G164" s="43"/>
    </row>
    <row r="165" spans="2:7">
      <c r="B165" s="77"/>
      <c r="C165" s="632"/>
      <c r="D165" s="632"/>
      <c r="E165" s="43"/>
      <c r="F165" s="43"/>
      <c r="G165" s="43"/>
    </row>
    <row r="166" spans="2:7">
      <c r="B166" s="77"/>
      <c r="C166" s="632"/>
      <c r="D166" s="632"/>
      <c r="E166" s="43"/>
      <c r="F166" s="43"/>
      <c r="G166" s="43"/>
    </row>
    <row r="167" spans="2:7">
      <c r="B167" s="77"/>
      <c r="C167" s="632"/>
      <c r="D167" s="632"/>
      <c r="E167" s="43"/>
      <c r="F167" s="43"/>
      <c r="G167" s="43"/>
    </row>
    <row r="168" spans="2:7">
      <c r="B168" s="77"/>
      <c r="C168" s="632"/>
      <c r="D168" s="632"/>
      <c r="E168" s="43"/>
      <c r="F168" s="43"/>
      <c r="G168" s="43"/>
    </row>
    <row r="169" spans="2:7">
      <c r="B169" s="77"/>
      <c r="C169" s="632"/>
      <c r="D169" s="632"/>
      <c r="E169" s="43"/>
      <c r="F169" s="43"/>
      <c r="G169" s="43"/>
    </row>
    <row r="170" spans="2:7">
      <c r="B170" s="77"/>
      <c r="C170" s="632"/>
      <c r="D170" s="632"/>
      <c r="E170" s="43"/>
      <c r="F170" s="43"/>
      <c r="G170" s="43"/>
    </row>
    <row r="171" spans="2:7">
      <c r="B171" s="77"/>
      <c r="C171" s="632"/>
      <c r="D171" s="632"/>
      <c r="E171" s="43"/>
      <c r="F171" s="43"/>
      <c r="G171" s="43"/>
    </row>
    <row r="172" spans="2:7">
      <c r="B172" s="77"/>
      <c r="C172" s="632"/>
      <c r="D172" s="632"/>
      <c r="E172" s="43"/>
      <c r="F172" s="43"/>
      <c r="G172" s="43"/>
    </row>
    <row r="173" spans="2:7">
      <c r="B173" s="77"/>
      <c r="C173" s="632"/>
      <c r="D173" s="632"/>
      <c r="E173" s="43"/>
      <c r="F173" s="43"/>
      <c r="G173" s="43"/>
    </row>
    <row r="174" spans="2:7">
      <c r="B174" s="77"/>
      <c r="C174" s="632"/>
      <c r="D174" s="632"/>
      <c r="E174" s="43"/>
      <c r="F174" s="43"/>
      <c r="G174" s="43"/>
    </row>
    <row r="175" spans="2:7">
      <c r="B175" s="77"/>
      <c r="C175" s="632"/>
      <c r="D175" s="632"/>
      <c r="E175" s="43"/>
      <c r="F175" s="43"/>
      <c r="G175" s="43"/>
    </row>
    <row r="176" spans="2:7">
      <c r="B176" s="77"/>
      <c r="C176" s="632"/>
      <c r="D176" s="632"/>
      <c r="E176" s="43"/>
      <c r="F176" s="43"/>
      <c r="G176" s="43"/>
    </row>
    <row r="177" spans="2:7">
      <c r="B177" s="77"/>
      <c r="C177" s="632"/>
      <c r="D177" s="632"/>
      <c r="E177" s="43"/>
      <c r="F177" s="43"/>
      <c r="G177" s="43"/>
    </row>
    <row r="178" spans="2:7">
      <c r="B178" s="77"/>
      <c r="C178" s="632"/>
      <c r="D178" s="632"/>
      <c r="E178" s="43"/>
      <c r="F178" s="43"/>
      <c r="G178" s="43"/>
    </row>
    <row r="179" spans="2:7">
      <c r="B179" s="77"/>
      <c r="C179" s="632"/>
      <c r="D179" s="632"/>
      <c r="E179" s="43"/>
      <c r="F179" s="43"/>
      <c r="G179" s="43"/>
    </row>
    <row r="180" spans="2:7">
      <c r="B180" s="77"/>
      <c r="C180" s="632"/>
      <c r="D180" s="632"/>
      <c r="E180" s="43"/>
      <c r="F180" s="43"/>
      <c r="G180" s="43"/>
    </row>
    <row r="181" spans="2:7">
      <c r="B181" s="77"/>
      <c r="C181" s="632"/>
      <c r="D181" s="632"/>
      <c r="E181" s="43"/>
      <c r="F181" s="43"/>
      <c r="G181" s="43"/>
    </row>
    <row r="182" spans="2:7">
      <c r="B182" s="77"/>
      <c r="C182" s="632"/>
      <c r="D182" s="632"/>
      <c r="E182" s="43"/>
      <c r="F182" s="43"/>
      <c r="G182" s="43"/>
    </row>
    <row r="183" spans="2:7">
      <c r="B183" s="77"/>
      <c r="C183" s="632"/>
      <c r="D183" s="632"/>
      <c r="E183" s="43"/>
      <c r="F183" s="43"/>
      <c r="G183" s="43"/>
    </row>
    <row r="184" spans="2:7">
      <c r="B184" s="77"/>
      <c r="C184" s="632"/>
      <c r="D184" s="632"/>
      <c r="E184" s="43"/>
      <c r="F184" s="43"/>
      <c r="G184" s="43"/>
    </row>
    <row r="185" spans="2:7">
      <c r="B185" s="77"/>
      <c r="C185" s="632"/>
      <c r="D185" s="632"/>
      <c r="E185" s="43"/>
      <c r="F185" s="43"/>
      <c r="G185" s="43"/>
    </row>
    <row r="186" spans="2:7">
      <c r="B186" s="77"/>
      <c r="C186" s="632"/>
      <c r="D186" s="632"/>
      <c r="E186" s="43"/>
      <c r="F186" s="43"/>
      <c r="G186" s="43"/>
    </row>
    <row r="187" spans="2:7">
      <c r="B187" s="77"/>
      <c r="C187" s="632"/>
      <c r="D187" s="632"/>
      <c r="E187" s="43"/>
      <c r="F187" s="43"/>
      <c r="G187" s="43"/>
    </row>
    <row r="188" spans="2:7">
      <c r="B188" s="77"/>
      <c r="C188" s="632"/>
      <c r="D188" s="632"/>
      <c r="E188" s="43"/>
      <c r="F188" s="43"/>
      <c r="G188" s="43"/>
    </row>
    <row r="189" spans="2:7">
      <c r="B189" s="77"/>
      <c r="C189" s="632"/>
      <c r="D189" s="632"/>
      <c r="E189" s="43"/>
      <c r="F189" s="43"/>
      <c r="G189" s="43"/>
    </row>
    <row r="190" spans="2:7">
      <c r="B190" s="77"/>
      <c r="C190" s="632"/>
      <c r="D190" s="632"/>
      <c r="E190" s="43"/>
      <c r="F190" s="43"/>
      <c r="G190" s="43"/>
    </row>
    <row r="191" spans="2:7">
      <c r="B191" s="77"/>
      <c r="C191" s="632"/>
      <c r="D191" s="632"/>
      <c r="E191" s="43"/>
      <c r="F191" s="43"/>
      <c r="G191" s="43"/>
    </row>
    <row r="192" spans="2:7">
      <c r="B192" s="77"/>
      <c r="C192" s="632"/>
      <c r="D192" s="632"/>
      <c r="E192" s="43"/>
      <c r="F192" s="43"/>
      <c r="G192" s="43"/>
    </row>
    <row r="193" spans="2:7">
      <c r="B193" s="77"/>
      <c r="C193" s="632"/>
      <c r="D193" s="632"/>
      <c r="E193" s="43"/>
      <c r="F193" s="43"/>
      <c r="G193" s="43"/>
    </row>
    <row r="194" spans="2:7">
      <c r="B194" s="77"/>
      <c r="C194" s="632"/>
      <c r="D194" s="632"/>
      <c r="E194" s="43"/>
      <c r="F194" s="43"/>
      <c r="G194" s="43"/>
    </row>
    <row r="195" spans="2:7">
      <c r="B195" s="77"/>
      <c r="C195" s="632"/>
      <c r="D195" s="632"/>
      <c r="E195" s="43"/>
      <c r="F195" s="43"/>
      <c r="G195" s="43"/>
    </row>
    <row r="196" spans="2:7">
      <c r="B196" s="77"/>
      <c r="C196" s="632"/>
      <c r="D196" s="632"/>
      <c r="E196" s="43"/>
      <c r="F196" s="43"/>
      <c r="G196" s="43"/>
    </row>
    <row r="197" spans="2:7">
      <c r="B197" s="77"/>
      <c r="C197" s="632"/>
      <c r="D197" s="632"/>
      <c r="E197" s="43"/>
      <c r="F197" s="43"/>
      <c r="G197" s="43"/>
    </row>
    <row r="198" spans="2:7">
      <c r="B198" s="77"/>
      <c r="C198" s="632"/>
      <c r="D198" s="632"/>
      <c r="E198" s="43"/>
      <c r="F198" s="43"/>
      <c r="G198" s="43"/>
    </row>
    <row r="199" spans="2:7">
      <c r="B199" s="77"/>
      <c r="C199" s="632"/>
      <c r="D199" s="632"/>
      <c r="E199" s="43"/>
      <c r="F199" s="43"/>
      <c r="G199" s="43"/>
    </row>
    <row r="200" spans="2:7">
      <c r="B200" s="77"/>
      <c r="C200" s="632"/>
      <c r="D200" s="632"/>
      <c r="E200" s="43"/>
      <c r="F200" s="43"/>
      <c r="G200" s="43"/>
    </row>
    <row r="201" spans="2:7">
      <c r="B201" s="77"/>
      <c r="C201" s="632"/>
      <c r="D201" s="632"/>
      <c r="E201" s="43"/>
      <c r="F201" s="43"/>
      <c r="G201" s="43"/>
    </row>
    <row r="202" spans="2:7">
      <c r="B202" s="77"/>
      <c r="C202" s="632"/>
      <c r="D202" s="632"/>
      <c r="E202" s="43"/>
      <c r="F202" s="43"/>
      <c r="G202" s="43"/>
    </row>
    <row r="203" spans="2:7">
      <c r="B203" s="77"/>
      <c r="C203" s="632"/>
      <c r="D203" s="632"/>
      <c r="E203" s="43"/>
      <c r="F203" s="43"/>
      <c r="G203" s="43"/>
    </row>
    <row r="204" spans="2:7">
      <c r="B204" s="77"/>
      <c r="C204" s="632"/>
      <c r="D204" s="632"/>
      <c r="E204" s="43"/>
      <c r="F204" s="43"/>
      <c r="G204" s="43"/>
    </row>
    <row r="205" spans="2:7">
      <c r="B205" s="77"/>
      <c r="C205" s="632"/>
      <c r="D205" s="632"/>
      <c r="E205" s="43"/>
      <c r="F205" s="43"/>
      <c r="G205" s="43"/>
    </row>
    <row r="206" spans="2:7">
      <c r="B206" s="77"/>
      <c r="C206" s="632"/>
      <c r="D206" s="632"/>
      <c r="E206" s="43"/>
      <c r="F206" s="43"/>
      <c r="G206" s="43"/>
    </row>
    <row r="207" spans="2:7">
      <c r="B207" s="77"/>
      <c r="C207" s="632"/>
      <c r="D207" s="632"/>
      <c r="E207" s="43"/>
      <c r="F207" s="43"/>
      <c r="G207" s="43"/>
    </row>
    <row r="208" spans="2:7">
      <c r="B208" s="77"/>
      <c r="C208" s="43"/>
      <c r="D208" s="43"/>
      <c r="E208" s="43"/>
      <c r="F208" s="43"/>
      <c r="G208" s="43"/>
    </row>
    <row r="209" spans="2:7">
      <c r="B209" s="77"/>
      <c r="C209" s="43"/>
      <c r="D209" s="43"/>
      <c r="E209" s="43"/>
      <c r="F209" s="43"/>
      <c r="G209" s="43"/>
    </row>
    <row r="210" spans="2:7">
      <c r="B210" s="77"/>
      <c r="C210" s="43"/>
      <c r="D210" s="43"/>
      <c r="E210" s="43"/>
      <c r="F210" s="43"/>
      <c r="G210" s="43"/>
    </row>
    <row r="211" spans="2:7">
      <c r="B211" s="77"/>
      <c r="C211" s="43"/>
      <c r="D211" s="43"/>
      <c r="E211" s="43"/>
      <c r="F211" s="43"/>
      <c r="G211" s="43"/>
    </row>
    <row r="212" spans="2:7">
      <c r="B212" s="77"/>
      <c r="C212" s="43"/>
      <c r="D212" s="43"/>
      <c r="E212" s="43"/>
      <c r="F212" s="43"/>
      <c r="G212" s="43"/>
    </row>
    <row r="213" spans="2:7">
      <c r="B213" s="77"/>
      <c r="C213" s="43"/>
      <c r="D213" s="43"/>
      <c r="E213" s="43"/>
      <c r="F213" s="43"/>
      <c r="G213" s="43"/>
    </row>
    <row r="214" spans="2:7">
      <c r="B214" s="77"/>
      <c r="C214" s="43"/>
      <c r="D214" s="43"/>
      <c r="E214" s="43"/>
      <c r="F214" s="43"/>
      <c r="G214" s="43"/>
    </row>
    <row r="215" spans="2:7">
      <c r="B215" s="77"/>
      <c r="C215" s="43"/>
      <c r="D215" s="43"/>
      <c r="E215" s="43"/>
      <c r="F215" s="43"/>
      <c r="G215" s="43"/>
    </row>
    <row r="216" spans="2:7">
      <c r="B216" s="77"/>
      <c r="C216" s="43"/>
      <c r="D216" s="43"/>
      <c r="E216" s="43"/>
      <c r="F216" s="43"/>
      <c r="G216" s="43"/>
    </row>
    <row r="217" spans="2:7">
      <c r="B217" s="77"/>
      <c r="C217" s="43"/>
      <c r="D217" s="43"/>
      <c r="E217" s="43"/>
      <c r="F217" s="43"/>
      <c r="G217" s="43"/>
    </row>
    <row r="218" spans="2:7">
      <c r="B218" s="77"/>
      <c r="C218" s="43"/>
      <c r="D218" s="43"/>
      <c r="E218" s="43"/>
      <c r="F218" s="43"/>
      <c r="G218" s="43"/>
    </row>
    <row r="219" spans="2:7">
      <c r="B219" s="77"/>
      <c r="C219" s="43"/>
      <c r="D219" s="43"/>
      <c r="E219" s="43"/>
      <c r="F219" s="43"/>
      <c r="G219" s="43"/>
    </row>
    <row r="220" spans="2:7">
      <c r="B220" s="77"/>
      <c r="C220" s="43"/>
      <c r="D220" s="43"/>
      <c r="E220" s="43"/>
      <c r="F220" s="43"/>
      <c r="G220" s="43"/>
    </row>
    <row r="221" spans="2:7">
      <c r="B221" s="77"/>
      <c r="C221" s="43"/>
      <c r="D221" s="43"/>
      <c r="E221" s="43"/>
      <c r="F221" s="43"/>
      <c r="G221" s="43"/>
    </row>
    <row r="222" spans="2:7">
      <c r="B222" s="77"/>
      <c r="C222" s="43"/>
      <c r="D222" s="43"/>
      <c r="E222" s="43"/>
      <c r="F222" s="43"/>
      <c r="G222" s="43"/>
    </row>
    <row r="223" spans="2:7">
      <c r="B223" s="77"/>
      <c r="C223" s="43"/>
      <c r="D223" s="43"/>
      <c r="E223" s="43"/>
      <c r="F223" s="43"/>
      <c r="G223" s="43"/>
    </row>
    <row r="224" spans="2:7">
      <c r="B224" s="77"/>
      <c r="C224" s="43"/>
      <c r="D224" s="43"/>
      <c r="E224" s="43"/>
      <c r="F224" s="43"/>
      <c r="G224" s="43"/>
    </row>
    <row r="225" spans="2:7">
      <c r="B225" s="77"/>
      <c r="C225" s="43"/>
      <c r="D225" s="43"/>
      <c r="E225" s="43"/>
      <c r="F225" s="43"/>
      <c r="G225" s="43"/>
    </row>
    <row r="226" spans="2:7">
      <c r="B226" s="77"/>
      <c r="C226" s="43"/>
      <c r="D226" s="43"/>
      <c r="E226" s="43"/>
      <c r="F226" s="43"/>
      <c r="G226" s="43"/>
    </row>
    <row r="227" spans="2:7">
      <c r="B227" s="77"/>
      <c r="C227" s="43"/>
      <c r="D227" s="43"/>
      <c r="E227" s="43"/>
      <c r="F227" s="43"/>
      <c r="G227" s="43"/>
    </row>
    <row r="228" spans="2:7">
      <c r="B228" s="77"/>
      <c r="C228" s="43"/>
      <c r="D228" s="43"/>
      <c r="E228" s="43"/>
      <c r="F228" s="43"/>
      <c r="G228" s="43"/>
    </row>
    <row r="229" spans="2:7">
      <c r="B229" s="77"/>
      <c r="C229" s="43"/>
      <c r="D229" s="43"/>
      <c r="E229" s="43"/>
      <c r="F229" s="43"/>
      <c r="G229" s="43"/>
    </row>
    <row r="230" spans="2:7">
      <c r="B230" s="77"/>
      <c r="C230" s="43"/>
      <c r="D230" s="43"/>
      <c r="E230" s="43"/>
      <c r="F230" s="43"/>
      <c r="G230" s="43"/>
    </row>
    <row r="231" spans="2:7">
      <c r="B231" s="77"/>
      <c r="C231" s="43"/>
      <c r="D231" s="43"/>
      <c r="E231" s="43"/>
      <c r="F231" s="43"/>
      <c r="G231" s="43"/>
    </row>
    <row r="232" spans="2:7">
      <c r="B232" s="77"/>
      <c r="C232" s="43"/>
      <c r="D232" s="43"/>
      <c r="E232" s="43"/>
      <c r="F232" s="43"/>
      <c r="G232" s="43"/>
    </row>
    <row r="233" spans="2:7">
      <c r="B233" s="77"/>
      <c r="C233" s="43"/>
      <c r="D233" s="43"/>
      <c r="E233" s="43"/>
      <c r="F233" s="43"/>
      <c r="G233" s="43"/>
    </row>
    <row r="234" spans="2:7">
      <c r="B234" s="77"/>
      <c r="C234" s="43"/>
      <c r="D234" s="43"/>
      <c r="E234" s="43"/>
      <c r="F234" s="43"/>
      <c r="G234" s="43"/>
    </row>
    <row r="235" spans="2:7">
      <c r="B235" s="77"/>
      <c r="C235" s="43"/>
      <c r="D235" s="43"/>
      <c r="E235" s="43"/>
      <c r="F235" s="43"/>
      <c r="G235" s="43"/>
    </row>
    <row r="236" spans="2:7">
      <c r="B236" s="77"/>
      <c r="C236" s="43"/>
      <c r="D236" s="43"/>
      <c r="E236" s="43"/>
      <c r="F236" s="43"/>
      <c r="G236" s="43"/>
    </row>
    <row r="237" spans="2:7">
      <c r="B237" s="77"/>
      <c r="C237" s="43"/>
      <c r="D237" s="43"/>
      <c r="E237" s="43"/>
      <c r="F237" s="43"/>
      <c r="G237" s="43"/>
    </row>
    <row r="238" spans="2:7">
      <c r="B238" s="77"/>
      <c r="C238" s="43"/>
      <c r="D238" s="43"/>
      <c r="E238" s="43"/>
      <c r="F238" s="43"/>
      <c r="G238" s="43"/>
    </row>
    <row r="239" spans="2:7">
      <c r="B239" s="77"/>
      <c r="C239" s="43"/>
      <c r="D239" s="43"/>
      <c r="E239" s="43"/>
      <c r="F239" s="43"/>
      <c r="G239" s="43"/>
    </row>
    <row r="240" spans="2:7">
      <c r="B240" s="77"/>
      <c r="C240" s="43"/>
      <c r="D240" s="43"/>
      <c r="E240" s="43"/>
      <c r="F240" s="43"/>
      <c r="G240" s="43"/>
    </row>
    <row r="241" spans="2:7">
      <c r="B241" s="77"/>
      <c r="C241" s="43"/>
      <c r="D241" s="43"/>
      <c r="E241" s="43"/>
      <c r="F241" s="43"/>
      <c r="G241" s="43"/>
    </row>
    <row r="242" spans="2:7">
      <c r="B242" s="77"/>
      <c r="C242" s="43"/>
      <c r="D242" s="43"/>
      <c r="E242" s="43"/>
      <c r="F242" s="43"/>
      <c r="G242" s="43"/>
    </row>
    <row r="243" spans="2:7">
      <c r="B243" s="77"/>
      <c r="C243" s="43"/>
      <c r="D243" s="43"/>
      <c r="E243" s="43"/>
      <c r="F243" s="43"/>
      <c r="G243" s="43"/>
    </row>
    <row r="244" spans="2:7">
      <c r="B244" s="77"/>
      <c r="C244" s="43"/>
      <c r="D244" s="43"/>
      <c r="E244" s="43"/>
      <c r="F244" s="43"/>
      <c r="G244" s="43"/>
    </row>
    <row r="245" spans="2:7">
      <c r="B245" s="77"/>
      <c r="C245" s="43"/>
      <c r="D245" s="43"/>
      <c r="E245" s="43"/>
      <c r="F245" s="43"/>
      <c r="G245" s="43"/>
    </row>
    <row r="246" spans="2:7">
      <c r="B246" s="77"/>
      <c r="C246" s="43"/>
      <c r="D246" s="43"/>
      <c r="E246" s="43"/>
      <c r="F246" s="43"/>
      <c r="G246" s="43"/>
    </row>
    <row r="247" spans="2:7">
      <c r="B247" s="77"/>
      <c r="C247" s="43"/>
      <c r="D247" s="43"/>
      <c r="E247" s="43"/>
      <c r="F247" s="43"/>
      <c r="G247" s="43"/>
    </row>
    <row r="248" spans="2:7">
      <c r="B248" s="77"/>
      <c r="C248" s="43"/>
      <c r="D248" s="43"/>
      <c r="E248" s="43"/>
      <c r="F248" s="43"/>
      <c r="G248" s="43"/>
    </row>
    <row r="249" spans="2:7">
      <c r="B249" s="77"/>
      <c r="C249" s="43"/>
      <c r="D249" s="43"/>
      <c r="E249" s="43"/>
      <c r="F249" s="43"/>
      <c r="G249" s="43"/>
    </row>
    <row r="250" spans="2:7">
      <c r="B250" s="77"/>
      <c r="C250" s="43"/>
      <c r="D250" s="43"/>
      <c r="E250" s="43"/>
      <c r="F250" s="43"/>
      <c r="G250" s="43"/>
    </row>
    <row r="251" spans="2:7">
      <c r="B251" s="77"/>
      <c r="C251" s="43"/>
      <c r="D251" s="43"/>
      <c r="E251" s="43"/>
      <c r="F251" s="43"/>
      <c r="G251" s="43"/>
    </row>
    <row r="252" spans="2:7">
      <c r="B252" s="77"/>
      <c r="C252" s="43"/>
      <c r="D252" s="43"/>
      <c r="E252" s="43"/>
      <c r="F252" s="43"/>
      <c r="G252" s="43"/>
    </row>
    <row r="253" spans="2:7">
      <c r="B253" s="77"/>
      <c r="C253" s="43"/>
      <c r="D253" s="43"/>
      <c r="E253" s="43"/>
      <c r="F253" s="43"/>
      <c r="G253" s="43"/>
    </row>
    <row r="254" spans="2:7">
      <c r="B254" s="77"/>
      <c r="C254" s="43"/>
      <c r="D254" s="43"/>
      <c r="E254" s="43"/>
      <c r="F254" s="43"/>
      <c r="G254" s="43"/>
    </row>
    <row r="255" spans="2:7">
      <c r="B255" s="77"/>
      <c r="C255" s="43"/>
      <c r="D255" s="43"/>
      <c r="E255" s="43"/>
      <c r="F255" s="43"/>
      <c r="G255" s="43"/>
    </row>
    <row r="256" spans="2:7">
      <c r="B256" s="77"/>
      <c r="C256" s="43"/>
      <c r="D256" s="43"/>
      <c r="E256" s="43"/>
      <c r="F256" s="43"/>
      <c r="G256" s="43"/>
    </row>
    <row r="257" spans="2:7">
      <c r="B257" s="77"/>
      <c r="C257" s="43"/>
      <c r="D257" s="43"/>
      <c r="E257" s="43"/>
      <c r="F257" s="43"/>
      <c r="G257" s="43"/>
    </row>
    <row r="258" spans="2:7">
      <c r="B258" s="77"/>
      <c r="C258" s="43"/>
      <c r="D258" s="43"/>
      <c r="E258" s="43"/>
      <c r="F258" s="43"/>
      <c r="G258" s="43"/>
    </row>
    <row r="259" spans="2:7">
      <c r="B259" s="77"/>
      <c r="C259" s="43"/>
      <c r="D259" s="43"/>
      <c r="E259" s="43"/>
      <c r="F259" s="43"/>
      <c r="G259" s="43"/>
    </row>
    <row r="260" spans="2:7">
      <c r="B260" s="77"/>
      <c r="C260" s="43"/>
      <c r="D260" s="43"/>
      <c r="E260" s="43"/>
      <c r="F260" s="43"/>
      <c r="G260" s="43"/>
    </row>
    <row r="261" spans="2:7">
      <c r="B261" s="77"/>
      <c r="C261" s="43"/>
      <c r="D261" s="43"/>
      <c r="E261" s="43"/>
      <c r="F261" s="43"/>
      <c r="G261" s="43"/>
    </row>
    <row r="262" spans="2:7">
      <c r="B262" s="77"/>
      <c r="C262" s="43"/>
      <c r="D262" s="43"/>
      <c r="E262" s="43"/>
      <c r="F262" s="43"/>
      <c r="G262" s="43"/>
    </row>
    <row r="263" spans="2:7">
      <c r="B263" s="77"/>
      <c r="C263" s="43"/>
      <c r="D263" s="43"/>
      <c r="E263" s="43"/>
      <c r="F263" s="43"/>
      <c r="G263" s="43"/>
    </row>
    <row r="264" spans="2:7">
      <c r="B264" s="77"/>
      <c r="C264" s="43"/>
      <c r="D264" s="43"/>
      <c r="E264" s="43"/>
      <c r="F264" s="43"/>
      <c r="G264" s="43"/>
    </row>
    <row r="265" spans="2:7">
      <c r="B265" s="77"/>
      <c r="C265" s="43"/>
      <c r="D265" s="43"/>
      <c r="E265" s="43"/>
      <c r="F265" s="43"/>
      <c r="G265" s="43"/>
    </row>
    <row r="266" spans="2:7">
      <c r="B266" s="77"/>
      <c r="C266" s="43"/>
      <c r="D266" s="43"/>
      <c r="E266" s="43"/>
      <c r="F266" s="43"/>
      <c r="G266" s="43"/>
    </row>
    <row r="267" spans="2:7">
      <c r="B267" s="77"/>
      <c r="C267" s="43"/>
      <c r="D267" s="43"/>
      <c r="E267" s="43"/>
      <c r="F267" s="43"/>
      <c r="G267" s="43"/>
    </row>
    <row r="268" spans="2:7">
      <c r="B268" s="77"/>
      <c r="C268" s="43"/>
      <c r="D268" s="43"/>
      <c r="E268" s="43"/>
      <c r="F268" s="43"/>
      <c r="G268" s="43"/>
    </row>
    <row r="269" spans="2:7">
      <c r="B269" s="77"/>
      <c r="C269" s="43"/>
      <c r="D269" s="43"/>
      <c r="E269" s="43"/>
      <c r="F269" s="43"/>
      <c r="G269" s="43"/>
    </row>
    <row r="270" spans="2:7">
      <c r="B270" s="77"/>
      <c r="C270" s="43"/>
      <c r="D270" s="43"/>
      <c r="E270" s="43"/>
      <c r="F270" s="43"/>
      <c r="G270" s="43"/>
    </row>
    <row r="271" spans="2:7">
      <c r="B271" s="77"/>
      <c r="C271" s="43"/>
      <c r="D271" s="43"/>
      <c r="E271" s="43"/>
      <c r="F271" s="43"/>
      <c r="G271" s="43"/>
    </row>
    <row r="272" spans="2:7">
      <c r="B272" s="77"/>
      <c r="C272" s="43"/>
      <c r="D272" s="43"/>
      <c r="E272" s="43"/>
      <c r="F272" s="43"/>
      <c r="G272" s="43"/>
    </row>
    <row r="273" spans="2:7">
      <c r="B273" s="77"/>
      <c r="C273" s="43"/>
      <c r="D273" s="43"/>
      <c r="E273" s="43"/>
      <c r="F273" s="43"/>
      <c r="G273" s="43"/>
    </row>
    <row r="274" spans="2:7">
      <c r="B274" s="77"/>
      <c r="C274" s="43"/>
      <c r="D274" s="43"/>
      <c r="E274" s="43"/>
      <c r="F274" s="43"/>
      <c r="G274" s="43"/>
    </row>
    <row r="275" spans="2:7">
      <c r="B275" s="77"/>
      <c r="C275" s="43"/>
      <c r="D275" s="43"/>
      <c r="E275" s="43"/>
      <c r="F275" s="43"/>
      <c r="G275" s="43"/>
    </row>
    <row r="276" spans="2:7">
      <c r="B276" s="77"/>
      <c r="C276" s="43"/>
      <c r="D276" s="43"/>
      <c r="E276" s="43"/>
      <c r="F276" s="43"/>
      <c r="G276" s="43"/>
    </row>
    <row r="277" spans="2:7">
      <c r="B277" s="77"/>
      <c r="C277" s="43"/>
      <c r="D277" s="43"/>
      <c r="E277" s="43"/>
      <c r="F277" s="43"/>
      <c r="G277" s="43"/>
    </row>
    <row r="278" spans="2:7">
      <c r="B278" s="77"/>
      <c r="C278" s="43"/>
      <c r="D278" s="43"/>
      <c r="E278" s="43"/>
      <c r="F278" s="43"/>
      <c r="G278" s="43"/>
    </row>
    <row r="279" spans="2:7">
      <c r="B279" s="77"/>
      <c r="C279" s="43"/>
      <c r="D279" s="43"/>
      <c r="E279" s="43"/>
      <c r="F279" s="43"/>
      <c r="G279" s="43"/>
    </row>
    <row r="280" spans="2:7">
      <c r="B280" s="77"/>
      <c r="C280" s="43"/>
      <c r="D280" s="43"/>
      <c r="E280" s="43"/>
      <c r="F280" s="43"/>
      <c r="G280" s="43"/>
    </row>
    <row r="281" spans="2:7">
      <c r="B281" s="77"/>
      <c r="C281" s="43"/>
      <c r="D281" s="43"/>
      <c r="E281" s="43"/>
      <c r="F281" s="43"/>
      <c r="G281" s="43"/>
    </row>
    <row r="282" spans="2:7">
      <c r="B282" s="77"/>
      <c r="C282" s="43"/>
      <c r="D282" s="43"/>
      <c r="E282" s="43"/>
      <c r="F282" s="43"/>
      <c r="G282" s="43"/>
    </row>
    <row r="283" spans="2:7">
      <c r="B283" s="77"/>
      <c r="C283" s="43"/>
      <c r="D283" s="43"/>
      <c r="E283" s="43"/>
      <c r="F283" s="43"/>
      <c r="G283" s="43"/>
    </row>
    <row r="284" spans="2:7">
      <c r="B284" s="77"/>
      <c r="C284" s="43"/>
      <c r="D284" s="43"/>
      <c r="E284" s="43"/>
      <c r="F284" s="43"/>
      <c r="G284" s="43"/>
    </row>
    <row r="285" spans="2:7">
      <c r="B285" s="77"/>
      <c r="C285" s="43"/>
      <c r="D285" s="43"/>
      <c r="E285" s="43"/>
      <c r="F285" s="43"/>
      <c r="G285" s="43"/>
    </row>
    <row r="286" spans="2:7">
      <c r="B286" s="77"/>
      <c r="C286" s="43"/>
      <c r="D286" s="43"/>
      <c r="E286" s="43"/>
      <c r="F286" s="43"/>
      <c r="G286" s="43"/>
    </row>
    <row r="287" spans="2:7">
      <c r="B287" s="77"/>
      <c r="C287" s="43"/>
      <c r="D287" s="43"/>
      <c r="E287" s="43"/>
      <c r="F287" s="43"/>
      <c r="G287" s="43"/>
    </row>
    <row r="288" spans="2:7">
      <c r="B288" s="77"/>
      <c r="C288" s="43"/>
      <c r="D288" s="43"/>
      <c r="E288" s="43"/>
      <c r="F288" s="43"/>
      <c r="G288" s="43"/>
    </row>
    <row r="289" spans="2:7">
      <c r="B289" s="77"/>
      <c r="C289" s="43"/>
      <c r="D289" s="43"/>
      <c r="E289" s="43"/>
      <c r="F289" s="43"/>
      <c r="G289" s="43"/>
    </row>
    <row r="290" spans="2:7">
      <c r="B290" s="77"/>
      <c r="C290" s="43"/>
      <c r="D290" s="43"/>
      <c r="E290" s="43"/>
      <c r="F290" s="43"/>
      <c r="G290" s="43"/>
    </row>
    <row r="291" spans="2:7">
      <c r="B291" s="77"/>
      <c r="C291" s="43"/>
      <c r="D291" s="43"/>
      <c r="E291" s="43"/>
      <c r="F291" s="43"/>
      <c r="G291" s="43"/>
    </row>
    <row r="292" spans="2:7">
      <c r="B292" s="77"/>
      <c r="C292" s="43"/>
      <c r="D292" s="43"/>
      <c r="E292" s="43"/>
      <c r="F292" s="43"/>
      <c r="G292" s="43"/>
    </row>
    <row r="293" spans="2:7">
      <c r="B293" s="77"/>
      <c r="C293" s="43"/>
      <c r="D293" s="43"/>
      <c r="E293" s="43"/>
      <c r="F293" s="43"/>
      <c r="G293" s="43"/>
    </row>
    <row r="294" spans="2:7">
      <c r="B294" s="77"/>
      <c r="C294" s="43"/>
      <c r="D294" s="43"/>
      <c r="E294" s="43"/>
      <c r="F294" s="43"/>
      <c r="G294" s="43"/>
    </row>
    <row r="295" spans="2:7">
      <c r="B295" s="77"/>
      <c r="C295" s="43"/>
      <c r="D295" s="43"/>
      <c r="E295" s="43"/>
      <c r="F295" s="43"/>
      <c r="G295" s="43"/>
    </row>
    <row r="296" spans="2:7">
      <c r="B296" s="77"/>
      <c r="C296" s="43"/>
      <c r="D296" s="43"/>
      <c r="E296" s="43"/>
      <c r="F296" s="43"/>
      <c r="G296" s="43"/>
    </row>
    <row r="297" spans="2:7">
      <c r="B297" s="77"/>
      <c r="C297" s="43"/>
      <c r="D297" s="43"/>
      <c r="E297" s="43"/>
      <c r="F297" s="43"/>
      <c r="G297" s="43"/>
    </row>
    <row r="298" spans="2:7">
      <c r="B298" s="77"/>
      <c r="C298" s="43"/>
      <c r="D298" s="43"/>
      <c r="E298" s="43"/>
      <c r="F298" s="43"/>
      <c r="G298" s="43"/>
    </row>
    <row r="299" spans="2:7">
      <c r="B299" s="77"/>
      <c r="C299" s="43"/>
      <c r="D299" s="43"/>
      <c r="E299" s="43"/>
      <c r="F299" s="43"/>
      <c r="G299" s="43"/>
    </row>
    <row r="300" spans="2:7">
      <c r="B300" s="77"/>
      <c r="C300" s="43"/>
      <c r="D300" s="43"/>
      <c r="E300" s="43"/>
      <c r="F300" s="43"/>
      <c r="G300" s="43"/>
    </row>
    <row r="301" spans="2:7">
      <c r="B301" s="77"/>
      <c r="C301" s="43"/>
      <c r="D301" s="43"/>
      <c r="E301" s="43"/>
      <c r="F301" s="43"/>
      <c r="G301" s="43"/>
    </row>
    <row r="302" spans="2:7">
      <c r="B302" s="77"/>
      <c r="C302" s="43"/>
      <c r="D302" s="43"/>
      <c r="E302" s="43"/>
      <c r="F302" s="43"/>
      <c r="G302" s="43"/>
    </row>
    <row r="303" spans="2:7">
      <c r="B303" s="77"/>
      <c r="C303" s="43"/>
      <c r="D303" s="43"/>
      <c r="E303" s="43"/>
      <c r="F303" s="43"/>
      <c r="G303" s="43"/>
    </row>
    <row r="304" spans="2:7">
      <c r="B304" s="77"/>
      <c r="C304" s="43"/>
      <c r="D304" s="43"/>
      <c r="E304" s="43"/>
      <c r="F304" s="43"/>
      <c r="G304" s="43"/>
    </row>
    <row r="305" spans="2:7">
      <c r="B305" s="77"/>
      <c r="C305" s="43"/>
      <c r="D305" s="43"/>
      <c r="E305" s="43"/>
      <c r="F305" s="43"/>
      <c r="G305" s="43"/>
    </row>
    <row r="306" spans="2:7">
      <c r="B306" s="77"/>
      <c r="C306" s="43"/>
      <c r="D306" s="43"/>
      <c r="E306" s="43"/>
      <c r="F306" s="43"/>
      <c r="G306" s="43"/>
    </row>
    <row r="307" spans="2:7">
      <c r="B307" s="77"/>
      <c r="C307" s="43"/>
      <c r="D307" s="43"/>
      <c r="E307" s="43"/>
      <c r="F307" s="43"/>
      <c r="G307" s="43"/>
    </row>
    <row r="308" spans="2:7">
      <c r="B308" s="77"/>
      <c r="C308" s="43"/>
      <c r="D308" s="43"/>
      <c r="E308" s="43"/>
      <c r="F308" s="43"/>
      <c r="G308" s="43"/>
    </row>
    <row r="309" spans="2:7">
      <c r="B309" s="77"/>
      <c r="C309" s="43"/>
      <c r="D309" s="43"/>
      <c r="E309" s="43"/>
      <c r="F309" s="43"/>
      <c r="G309" s="43"/>
    </row>
    <row r="310" spans="2:7">
      <c r="B310" s="77"/>
      <c r="C310" s="43"/>
      <c r="D310" s="43"/>
      <c r="E310" s="43"/>
      <c r="F310" s="43"/>
      <c r="G310" s="43"/>
    </row>
    <row r="311" spans="2:7">
      <c r="B311" s="77"/>
      <c r="C311" s="43"/>
      <c r="D311" s="43"/>
      <c r="E311" s="43"/>
      <c r="F311" s="43"/>
      <c r="G311" s="43"/>
    </row>
    <row r="312" spans="2:7">
      <c r="B312" s="77"/>
      <c r="C312" s="43"/>
      <c r="D312" s="43"/>
      <c r="E312" s="43"/>
      <c r="F312" s="43"/>
      <c r="G312" s="43"/>
    </row>
    <row r="313" spans="2:7">
      <c r="B313" s="77"/>
      <c r="C313" s="43"/>
      <c r="D313" s="43"/>
      <c r="E313" s="43"/>
      <c r="F313" s="43"/>
      <c r="G313" s="43"/>
    </row>
    <row r="314" spans="2:7">
      <c r="B314" s="77"/>
      <c r="C314" s="43"/>
      <c r="D314" s="43"/>
      <c r="E314" s="43"/>
      <c r="F314" s="43"/>
      <c r="G314" s="43"/>
    </row>
    <row r="315" spans="2:7">
      <c r="B315" s="77"/>
      <c r="C315" s="43"/>
      <c r="D315" s="43"/>
      <c r="E315" s="43"/>
      <c r="F315" s="43"/>
      <c r="G315" s="43"/>
    </row>
    <row r="316" spans="2:7">
      <c r="B316" s="77"/>
      <c r="C316" s="43"/>
      <c r="D316" s="43"/>
      <c r="E316" s="43"/>
      <c r="F316" s="43"/>
      <c r="G316" s="43"/>
    </row>
    <row r="317" spans="2:7">
      <c r="B317" s="77"/>
      <c r="C317" s="43"/>
      <c r="D317" s="43"/>
      <c r="E317" s="43"/>
      <c r="F317" s="43"/>
      <c r="G317" s="43"/>
    </row>
    <row r="318" spans="2:7">
      <c r="B318" s="77"/>
      <c r="C318" s="43"/>
      <c r="D318" s="43"/>
      <c r="E318" s="43"/>
      <c r="F318" s="43"/>
      <c r="G318" s="43"/>
    </row>
    <row r="319" spans="2:7">
      <c r="B319" s="77"/>
      <c r="C319" s="43"/>
      <c r="D319" s="43"/>
      <c r="E319" s="43"/>
      <c r="F319" s="43"/>
      <c r="G319" s="43"/>
    </row>
    <row r="320" spans="2:7">
      <c r="B320" s="77"/>
      <c r="C320" s="43"/>
      <c r="D320" s="43"/>
      <c r="E320" s="43"/>
      <c r="F320" s="43"/>
      <c r="G320" s="43"/>
    </row>
    <row r="321" spans="2:7">
      <c r="B321" s="77"/>
      <c r="C321" s="43"/>
      <c r="D321" s="43"/>
      <c r="E321" s="43"/>
      <c r="F321" s="43"/>
      <c r="G321" s="43"/>
    </row>
    <row r="322" spans="2:7">
      <c r="B322" s="77"/>
      <c r="C322" s="43"/>
      <c r="D322" s="43"/>
      <c r="E322" s="43"/>
      <c r="F322" s="43"/>
      <c r="G322" s="43"/>
    </row>
    <row r="323" spans="2:7">
      <c r="B323" s="77"/>
      <c r="C323" s="43"/>
      <c r="D323" s="43"/>
      <c r="E323" s="43"/>
      <c r="F323" s="43"/>
      <c r="G323" s="43"/>
    </row>
    <row r="324" spans="2:7">
      <c r="B324" s="77"/>
      <c r="C324" s="43"/>
      <c r="D324" s="43"/>
      <c r="E324" s="43"/>
      <c r="F324" s="43"/>
      <c r="G324" s="43"/>
    </row>
    <row r="325" spans="2:7">
      <c r="B325" s="77"/>
      <c r="C325" s="43"/>
      <c r="D325" s="43"/>
      <c r="E325" s="43"/>
      <c r="F325" s="43"/>
      <c r="G325" s="43"/>
    </row>
    <row r="326" spans="2:7">
      <c r="B326" s="77"/>
      <c r="C326" s="43"/>
      <c r="D326" s="43"/>
      <c r="E326" s="43"/>
      <c r="F326" s="43"/>
      <c r="G326" s="43"/>
    </row>
    <row r="327" spans="2:7">
      <c r="B327" s="77"/>
      <c r="C327" s="43"/>
      <c r="D327" s="43"/>
      <c r="E327" s="43"/>
      <c r="F327" s="43"/>
      <c r="G327" s="43"/>
    </row>
    <row r="328" spans="2:7">
      <c r="B328" s="77"/>
      <c r="C328" s="43"/>
      <c r="D328" s="43"/>
      <c r="E328" s="43"/>
      <c r="F328" s="43"/>
      <c r="G328" s="43"/>
    </row>
    <row r="329" spans="2:7">
      <c r="B329" s="77"/>
      <c r="C329" s="43"/>
      <c r="D329" s="43"/>
      <c r="E329" s="43"/>
      <c r="F329" s="43"/>
      <c r="G329" s="43"/>
    </row>
    <row r="330" spans="2:7">
      <c r="B330" s="77"/>
      <c r="C330" s="43"/>
      <c r="D330" s="43"/>
      <c r="E330" s="43"/>
      <c r="F330" s="43"/>
      <c r="G330" s="43"/>
    </row>
    <row r="331" spans="2:7">
      <c r="B331" s="77"/>
      <c r="C331" s="43"/>
      <c r="D331" s="43"/>
      <c r="E331" s="43"/>
      <c r="F331" s="43"/>
      <c r="G331" s="43"/>
    </row>
    <row r="332" spans="2:7">
      <c r="B332" s="77"/>
      <c r="C332" s="43"/>
      <c r="D332" s="43"/>
      <c r="E332" s="43"/>
      <c r="F332" s="43"/>
      <c r="G332" s="43"/>
    </row>
    <row r="333" spans="2:7">
      <c r="B333" s="77"/>
      <c r="C333" s="43"/>
      <c r="D333" s="43"/>
      <c r="E333" s="43"/>
      <c r="F333" s="43"/>
      <c r="G333" s="43"/>
    </row>
    <row r="334" spans="2:7">
      <c r="B334" s="53"/>
      <c r="C334" s="43"/>
      <c r="D334" s="43"/>
      <c r="E334" s="43"/>
      <c r="F334" s="43"/>
      <c r="G334" s="43"/>
    </row>
    <row r="335" spans="2:7">
      <c r="B335" s="53"/>
      <c r="C335" s="43"/>
      <c r="D335" s="43"/>
      <c r="E335" s="43"/>
      <c r="F335" s="43"/>
      <c r="G335" s="43"/>
    </row>
    <row r="336" spans="2:7">
      <c r="B336" s="53"/>
      <c r="C336" s="43"/>
      <c r="D336" s="43"/>
      <c r="E336" s="43"/>
      <c r="F336" s="43"/>
      <c r="G336" s="43"/>
    </row>
    <row r="337" spans="2:7">
      <c r="B337" s="53"/>
      <c r="C337" s="43"/>
      <c r="D337" s="43"/>
      <c r="E337" s="43"/>
      <c r="F337" s="43"/>
      <c r="G337" s="43"/>
    </row>
    <row r="338" spans="2:7">
      <c r="B338" s="53"/>
      <c r="C338" s="43"/>
      <c r="D338" s="43"/>
      <c r="E338" s="43"/>
      <c r="F338" s="43"/>
      <c r="G338" s="43"/>
    </row>
    <row r="339" spans="2:7">
      <c r="B339" s="53"/>
      <c r="C339" s="43"/>
      <c r="D339" s="43"/>
      <c r="E339" s="43"/>
      <c r="F339" s="43"/>
      <c r="G339" s="43"/>
    </row>
    <row r="340" spans="2:7">
      <c r="B340" s="53"/>
      <c r="C340" s="43"/>
      <c r="D340" s="43"/>
      <c r="E340" s="43"/>
      <c r="F340" s="43"/>
      <c r="G340" s="43"/>
    </row>
    <row r="341" spans="2:7">
      <c r="B341" s="53"/>
      <c r="C341" s="43"/>
      <c r="D341" s="43"/>
      <c r="E341" s="43"/>
      <c r="F341" s="43"/>
      <c r="G341" s="43"/>
    </row>
    <row r="342" spans="2:7">
      <c r="B342" s="53"/>
      <c r="C342" s="89"/>
      <c r="D342" s="89"/>
      <c r="E342" s="89"/>
      <c r="F342" s="89"/>
      <c r="G342" s="52"/>
    </row>
    <row r="343" spans="2:7">
      <c r="B343" s="53"/>
      <c r="C343" s="89"/>
      <c r="D343" s="89"/>
      <c r="E343" s="89"/>
      <c r="F343" s="89"/>
      <c r="G343" s="52"/>
    </row>
    <row r="344" spans="2:7">
      <c r="B344" s="53"/>
      <c r="C344" s="89"/>
      <c r="D344" s="89"/>
      <c r="E344" s="89"/>
      <c r="F344" s="89"/>
      <c r="G344" s="52"/>
    </row>
    <row r="345" spans="2:7">
      <c r="B345" s="53"/>
      <c r="C345" s="89"/>
      <c r="D345" s="89"/>
      <c r="E345" s="89"/>
      <c r="F345" s="89"/>
      <c r="G345" s="52"/>
    </row>
    <row r="346" spans="2:7">
      <c r="B346" s="53"/>
      <c r="C346" s="89"/>
      <c r="D346" s="89"/>
      <c r="E346" s="89"/>
      <c r="F346" s="89"/>
      <c r="G346" s="52"/>
    </row>
    <row r="347" spans="2:7">
      <c r="B347" s="53"/>
      <c r="C347" s="89"/>
      <c r="D347" s="89"/>
      <c r="E347" s="89"/>
      <c r="F347" s="89"/>
      <c r="G347" s="52"/>
    </row>
    <row r="348" spans="2:7">
      <c r="B348" s="53"/>
      <c r="C348" s="89"/>
      <c r="D348" s="89"/>
      <c r="E348" s="89"/>
      <c r="F348" s="89"/>
      <c r="G348" s="52"/>
    </row>
    <row r="349" spans="2:7">
      <c r="B349" s="53"/>
      <c r="C349" s="89"/>
      <c r="D349" s="89"/>
      <c r="E349" s="89"/>
      <c r="F349" s="89"/>
      <c r="G349" s="52"/>
    </row>
    <row r="350" spans="2:7">
      <c r="B350" s="53"/>
      <c r="C350" s="89"/>
      <c r="D350" s="89"/>
      <c r="E350" s="89"/>
      <c r="F350" s="89"/>
      <c r="G350" s="52"/>
    </row>
    <row r="351" spans="2:7">
      <c r="B351" s="53"/>
      <c r="C351" s="89"/>
      <c r="D351" s="89"/>
      <c r="E351" s="89"/>
      <c r="F351" s="89"/>
      <c r="G351" s="52"/>
    </row>
    <row r="352" spans="2:7">
      <c r="B352" s="53"/>
      <c r="C352" s="89"/>
      <c r="D352" s="89"/>
      <c r="E352" s="89"/>
      <c r="F352" s="89"/>
      <c r="G352" s="52"/>
    </row>
    <row r="353" spans="2:7">
      <c r="B353" s="53"/>
      <c r="C353" s="89"/>
      <c r="D353" s="89"/>
      <c r="E353" s="89"/>
      <c r="F353" s="89"/>
      <c r="G353" s="52"/>
    </row>
    <row r="354" spans="2:7">
      <c r="B354" s="53"/>
      <c r="C354" s="89"/>
      <c r="D354" s="89"/>
      <c r="E354" s="89"/>
      <c r="F354" s="89"/>
      <c r="G354" s="52"/>
    </row>
    <row r="355" spans="2:7">
      <c r="B355" s="53"/>
      <c r="C355" s="89"/>
      <c r="D355" s="89"/>
      <c r="E355" s="89"/>
      <c r="F355" s="89"/>
      <c r="G355" s="52"/>
    </row>
    <row r="356" spans="2:7">
      <c r="B356" s="53"/>
      <c r="C356" s="89"/>
      <c r="D356" s="89"/>
      <c r="E356" s="89"/>
      <c r="F356" s="89"/>
      <c r="G356" s="52"/>
    </row>
    <row r="357" spans="2:7">
      <c r="B357" s="53"/>
      <c r="C357" s="89"/>
      <c r="D357" s="89"/>
      <c r="E357" s="89"/>
      <c r="F357" s="89"/>
      <c r="G357" s="52"/>
    </row>
    <row r="358" spans="2:7">
      <c r="B358" s="53"/>
      <c r="C358" s="89"/>
      <c r="D358" s="89"/>
      <c r="E358" s="89"/>
      <c r="F358" s="89"/>
      <c r="G358" s="52"/>
    </row>
    <row r="359" spans="2:7">
      <c r="B359" s="53"/>
      <c r="C359" s="89"/>
      <c r="D359" s="89"/>
      <c r="E359" s="89"/>
      <c r="F359" s="89"/>
      <c r="G359" s="52"/>
    </row>
    <row r="360" spans="2:7">
      <c r="B360" s="53"/>
      <c r="C360" s="89"/>
      <c r="D360" s="89"/>
      <c r="E360" s="89"/>
      <c r="F360" s="89"/>
      <c r="G360" s="52"/>
    </row>
    <row r="361" spans="2:7">
      <c r="B361" s="53"/>
      <c r="C361" s="89"/>
      <c r="D361" s="89"/>
      <c r="E361" s="89"/>
      <c r="F361" s="89"/>
      <c r="G361" s="52"/>
    </row>
    <row r="362" spans="2:7">
      <c r="B362" s="53"/>
      <c r="C362" s="89"/>
      <c r="D362" s="89"/>
      <c r="E362" s="89"/>
      <c r="F362" s="89"/>
      <c r="G362" s="52"/>
    </row>
    <row r="363" spans="2:7">
      <c r="B363" s="53"/>
      <c r="C363" s="89"/>
      <c r="D363" s="89"/>
      <c r="E363" s="89"/>
      <c r="F363" s="89"/>
      <c r="G363" s="52"/>
    </row>
    <row r="364" spans="2:7">
      <c r="B364" s="53"/>
      <c r="C364" s="89"/>
      <c r="D364" s="89"/>
      <c r="E364" s="89"/>
      <c r="F364" s="89"/>
      <c r="G364" s="52"/>
    </row>
    <row r="365" spans="2:7">
      <c r="B365" s="53"/>
      <c r="C365" s="89"/>
      <c r="D365" s="89"/>
      <c r="E365" s="89"/>
      <c r="F365" s="89"/>
      <c r="G365" s="52"/>
    </row>
    <row r="366" spans="2:7">
      <c r="B366" s="53"/>
      <c r="C366" s="89"/>
      <c r="D366" s="89"/>
      <c r="E366" s="89"/>
      <c r="F366" s="89"/>
      <c r="G366" s="52"/>
    </row>
    <row r="367" spans="2:7">
      <c r="B367" s="53"/>
      <c r="C367" s="89"/>
      <c r="D367" s="89"/>
      <c r="E367" s="89"/>
      <c r="F367" s="89"/>
      <c r="G367" s="52"/>
    </row>
    <row r="368" spans="2:7">
      <c r="B368" s="53"/>
      <c r="C368" s="89"/>
      <c r="D368" s="89"/>
      <c r="E368" s="89"/>
      <c r="F368" s="89"/>
      <c r="G368" s="52"/>
    </row>
    <row r="369" spans="2:7">
      <c r="B369" s="53"/>
      <c r="C369" s="89"/>
      <c r="D369" s="89"/>
      <c r="E369" s="89"/>
      <c r="F369" s="89"/>
      <c r="G369" s="52"/>
    </row>
    <row r="370" spans="2:7">
      <c r="B370" s="53"/>
      <c r="C370" s="89"/>
      <c r="D370" s="89"/>
      <c r="E370" s="89"/>
      <c r="F370" s="89"/>
      <c r="G370" s="52"/>
    </row>
    <row r="371" spans="2:7">
      <c r="B371" s="53"/>
      <c r="C371" s="89"/>
      <c r="D371" s="89"/>
      <c r="E371" s="89"/>
      <c r="F371" s="89"/>
      <c r="G371" s="52"/>
    </row>
    <row r="372" spans="2:7">
      <c r="B372" s="53"/>
      <c r="C372" s="89"/>
      <c r="D372" s="89"/>
      <c r="E372" s="89"/>
      <c r="F372" s="89"/>
      <c r="G372" s="52"/>
    </row>
    <row r="373" spans="2:7">
      <c r="B373" s="53"/>
      <c r="C373" s="89"/>
      <c r="D373" s="89"/>
      <c r="E373" s="89"/>
      <c r="F373" s="89"/>
      <c r="G373" s="52"/>
    </row>
    <row r="374" spans="2:7">
      <c r="B374" s="53"/>
      <c r="C374" s="89"/>
      <c r="D374" s="89"/>
      <c r="E374" s="89"/>
      <c r="F374" s="89"/>
      <c r="G374" s="52"/>
    </row>
    <row r="375" spans="2:7">
      <c r="B375" s="53"/>
      <c r="C375" s="89"/>
      <c r="D375" s="89"/>
      <c r="E375" s="89"/>
      <c r="F375" s="89"/>
      <c r="G375" s="52"/>
    </row>
    <row r="376" spans="2:7">
      <c r="B376" s="53"/>
      <c r="C376" s="89"/>
      <c r="D376" s="89"/>
      <c r="E376" s="89"/>
      <c r="F376" s="89"/>
      <c r="G376" s="52"/>
    </row>
    <row r="377" spans="2:7">
      <c r="B377" s="53"/>
      <c r="C377" s="89"/>
      <c r="D377" s="89"/>
      <c r="E377" s="89"/>
      <c r="F377" s="89"/>
      <c r="G377" s="52"/>
    </row>
    <row r="378" spans="2:7">
      <c r="B378" s="53"/>
      <c r="C378" s="89"/>
      <c r="D378" s="89"/>
      <c r="E378" s="89"/>
      <c r="F378" s="89"/>
      <c r="G378" s="52"/>
    </row>
    <row r="379" spans="2:7">
      <c r="B379" s="53"/>
      <c r="C379" s="89"/>
      <c r="D379" s="89"/>
      <c r="E379" s="89"/>
      <c r="F379" s="89"/>
      <c r="G379" s="52"/>
    </row>
    <row r="380" spans="2:7">
      <c r="B380" s="53"/>
      <c r="C380" s="89"/>
      <c r="D380" s="89"/>
      <c r="E380" s="89"/>
      <c r="F380" s="89"/>
      <c r="G380" s="52"/>
    </row>
    <row r="381" spans="2:7">
      <c r="B381" s="53"/>
      <c r="C381" s="89"/>
      <c r="D381" s="89"/>
      <c r="E381" s="89"/>
      <c r="F381" s="89"/>
      <c r="G381" s="52"/>
    </row>
    <row r="382" spans="2:7">
      <c r="B382" s="53"/>
      <c r="C382" s="89"/>
      <c r="D382" s="89"/>
      <c r="E382" s="89"/>
      <c r="F382" s="89"/>
      <c r="G382" s="52"/>
    </row>
    <row r="383" spans="2:7">
      <c r="B383" s="53"/>
      <c r="C383" s="89"/>
      <c r="D383" s="89"/>
      <c r="E383" s="89"/>
      <c r="F383" s="89"/>
      <c r="G383" s="52"/>
    </row>
    <row r="384" spans="2:7">
      <c r="B384" s="53"/>
      <c r="C384" s="89"/>
      <c r="D384" s="89"/>
      <c r="E384" s="89"/>
      <c r="F384" s="89"/>
      <c r="G384" s="52"/>
    </row>
    <row r="385" spans="2:7">
      <c r="B385" s="53"/>
      <c r="C385" s="89"/>
      <c r="D385" s="89"/>
      <c r="E385" s="89"/>
      <c r="F385" s="89"/>
      <c r="G385" s="52"/>
    </row>
    <row r="386" spans="2:7">
      <c r="B386" s="53"/>
      <c r="C386" s="89"/>
      <c r="D386" s="89"/>
      <c r="E386" s="89"/>
      <c r="F386" s="89"/>
      <c r="G386" s="52"/>
    </row>
    <row r="387" spans="2:7">
      <c r="B387" s="53"/>
      <c r="C387" s="89"/>
      <c r="D387" s="89"/>
      <c r="E387" s="89"/>
      <c r="F387" s="89"/>
      <c r="G387" s="52"/>
    </row>
    <row r="388" spans="2:7">
      <c r="B388" s="53"/>
      <c r="C388" s="89"/>
      <c r="D388" s="89"/>
      <c r="E388" s="89"/>
      <c r="F388" s="89"/>
      <c r="G388" s="52"/>
    </row>
    <row r="389" spans="2:7">
      <c r="B389" s="53"/>
      <c r="C389" s="89"/>
      <c r="D389" s="89"/>
      <c r="E389" s="89"/>
      <c r="F389" s="89"/>
      <c r="G389" s="52"/>
    </row>
    <row r="390" spans="2:7">
      <c r="B390" s="53"/>
      <c r="C390" s="89"/>
      <c r="D390" s="89"/>
      <c r="E390" s="89"/>
      <c r="F390" s="89"/>
      <c r="G390" s="52"/>
    </row>
    <row r="391" spans="2:7">
      <c r="B391" s="53"/>
      <c r="C391" s="89"/>
      <c r="D391" s="89"/>
      <c r="E391" s="89"/>
      <c r="F391" s="89"/>
      <c r="G391" s="52"/>
    </row>
    <row r="392" spans="2:7">
      <c r="B392" s="53"/>
      <c r="C392" s="89"/>
      <c r="D392" s="89"/>
      <c r="E392" s="89"/>
      <c r="F392" s="89"/>
      <c r="G392" s="52"/>
    </row>
    <row r="393" spans="2:7">
      <c r="B393" s="53"/>
      <c r="C393" s="89"/>
      <c r="D393" s="89"/>
      <c r="E393" s="89"/>
      <c r="F393" s="89"/>
      <c r="G393" s="52"/>
    </row>
    <row r="394" spans="2:7">
      <c r="B394" s="53"/>
      <c r="C394" s="89"/>
      <c r="D394" s="89"/>
      <c r="E394" s="89"/>
      <c r="F394" s="89"/>
      <c r="G394" s="52"/>
    </row>
    <row r="395" spans="2:7">
      <c r="B395" s="53"/>
      <c r="C395" s="89"/>
      <c r="D395" s="89"/>
      <c r="E395" s="89"/>
      <c r="F395" s="89"/>
      <c r="G395" s="52"/>
    </row>
    <row r="396" spans="2:7">
      <c r="B396" s="53"/>
      <c r="C396" s="89"/>
      <c r="D396" s="89"/>
      <c r="E396" s="89"/>
      <c r="F396" s="89"/>
      <c r="G396" s="52"/>
    </row>
    <row r="397" spans="2:7">
      <c r="B397" s="53"/>
      <c r="C397" s="89"/>
      <c r="D397" s="89"/>
      <c r="E397" s="89"/>
      <c r="F397" s="89"/>
      <c r="G397" s="52"/>
    </row>
    <row r="398" spans="2:7">
      <c r="B398" s="53"/>
      <c r="C398" s="89"/>
      <c r="D398" s="89"/>
      <c r="E398" s="89"/>
      <c r="F398" s="89"/>
      <c r="G398" s="52"/>
    </row>
    <row r="399" spans="2:7">
      <c r="B399" s="53"/>
      <c r="C399" s="89"/>
      <c r="D399" s="89"/>
      <c r="E399" s="89"/>
      <c r="F399" s="89"/>
      <c r="G399" s="52"/>
    </row>
    <row r="400" spans="2:7">
      <c r="B400" s="53"/>
      <c r="C400" s="89"/>
      <c r="D400" s="89"/>
      <c r="E400" s="89"/>
      <c r="F400" s="89"/>
      <c r="G400" s="52"/>
    </row>
    <row r="401" spans="2:7">
      <c r="B401" s="53"/>
      <c r="C401" s="89"/>
      <c r="D401" s="89"/>
      <c r="E401" s="89"/>
      <c r="F401" s="89"/>
      <c r="G401" s="52"/>
    </row>
    <row r="402" spans="2:7">
      <c r="B402" s="53"/>
      <c r="C402" s="89"/>
      <c r="D402" s="89"/>
      <c r="E402" s="89"/>
      <c r="F402" s="89"/>
      <c r="G402" s="52"/>
    </row>
    <row r="403" spans="2:7">
      <c r="B403" s="53"/>
      <c r="C403" s="89"/>
      <c r="D403" s="89"/>
      <c r="E403" s="89"/>
      <c r="F403" s="89"/>
      <c r="G403" s="52"/>
    </row>
    <row r="404" spans="2:7">
      <c r="B404" s="53"/>
      <c r="C404" s="89"/>
      <c r="D404" s="89"/>
      <c r="E404" s="89"/>
      <c r="F404" s="89"/>
      <c r="G404" s="52"/>
    </row>
    <row r="405" spans="2:7">
      <c r="B405" s="53"/>
      <c r="C405" s="89"/>
      <c r="D405" s="89"/>
      <c r="E405" s="89"/>
      <c r="F405" s="89"/>
      <c r="G405" s="52"/>
    </row>
    <row r="406" spans="2:7">
      <c r="B406" s="53"/>
      <c r="C406" s="89"/>
      <c r="D406" s="89"/>
      <c r="E406" s="89"/>
      <c r="F406" s="89"/>
      <c r="G406" s="52"/>
    </row>
    <row r="407" spans="2:7">
      <c r="B407" s="53"/>
      <c r="C407" s="89"/>
      <c r="D407" s="89"/>
      <c r="E407" s="89"/>
      <c r="F407" s="89"/>
      <c r="G407" s="52"/>
    </row>
    <row r="408" spans="2:7">
      <c r="B408" s="53"/>
      <c r="C408" s="89"/>
      <c r="D408" s="89"/>
      <c r="E408" s="89"/>
      <c r="F408" s="89"/>
      <c r="G408" s="52"/>
    </row>
    <row r="409" spans="2:7">
      <c r="B409" s="53"/>
      <c r="C409" s="89"/>
      <c r="D409" s="89"/>
      <c r="E409" s="89"/>
      <c r="F409" s="89"/>
      <c r="G409" s="52"/>
    </row>
    <row r="410" spans="2:7">
      <c r="B410" s="53"/>
      <c r="C410" s="89"/>
      <c r="D410" s="89"/>
      <c r="E410" s="89"/>
      <c r="F410" s="89"/>
      <c r="G410" s="52"/>
    </row>
    <row r="411" spans="2:7">
      <c r="B411" s="53"/>
      <c r="C411" s="89"/>
      <c r="D411" s="89"/>
      <c r="E411" s="89"/>
      <c r="F411" s="89"/>
      <c r="G411" s="52"/>
    </row>
    <row r="412" spans="2:7">
      <c r="B412" s="53"/>
      <c r="C412" s="89"/>
      <c r="D412" s="89"/>
      <c r="E412" s="89"/>
      <c r="F412" s="89"/>
      <c r="G412" s="52"/>
    </row>
    <row r="413" spans="2:7">
      <c r="B413" s="53"/>
      <c r="C413" s="89"/>
      <c r="D413" s="89"/>
      <c r="E413" s="89"/>
      <c r="F413" s="89"/>
      <c r="G413" s="52"/>
    </row>
    <row r="414" spans="2:7">
      <c r="B414" s="53"/>
      <c r="C414" s="89"/>
      <c r="D414" s="89"/>
      <c r="E414" s="89"/>
      <c r="F414" s="89"/>
      <c r="G414" s="52"/>
    </row>
    <row r="415" spans="2:7">
      <c r="B415" s="53"/>
      <c r="C415" s="89"/>
      <c r="D415" s="89"/>
      <c r="E415" s="89"/>
      <c r="F415" s="89"/>
      <c r="G415" s="52"/>
    </row>
    <row r="416" spans="2:7">
      <c r="B416" s="53"/>
      <c r="C416" s="89"/>
      <c r="D416" s="89"/>
      <c r="E416" s="89"/>
      <c r="F416" s="89"/>
      <c r="G416" s="52"/>
    </row>
    <row r="417" spans="2:7">
      <c r="B417" s="53"/>
      <c r="C417" s="89"/>
      <c r="D417" s="89"/>
      <c r="E417" s="89"/>
      <c r="F417" s="89"/>
      <c r="G417" s="52"/>
    </row>
    <row r="418" spans="2:7">
      <c r="B418" s="53"/>
      <c r="C418" s="89"/>
      <c r="D418" s="89"/>
      <c r="E418" s="89"/>
      <c r="F418" s="89"/>
      <c r="G418" s="52"/>
    </row>
    <row r="419" spans="2:7">
      <c r="B419" s="53"/>
      <c r="C419" s="89"/>
      <c r="D419" s="89"/>
      <c r="E419" s="89"/>
      <c r="F419" s="89"/>
      <c r="G419" s="52"/>
    </row>
    <row r="420" spans="2:7">
      <c r="B420" s="53"/>
      <c r="C420" s="89"/>
      <c r="D420" s="89"/>
      <c r="E420" s="89"/>
      <c r="F420" s="89"/>
      <c r="G420" s="52"/>
    </row>
    <row r="421" spans="2:7">
      <c r="B421" s="53"/>
      <c r="C421" s="89"/>
      <c r="D421" s="89"/>
      <c r="E421" s="89"/>
      <c r="F421" s="89"/>
      <c r="G421" s="52"/>
    </row>
    <row r="422" spans="2:7">
      <c r="B422" s="53"/>
      <c r="C422" s="89"/>
      <c r="D422" s="89"/>
      <c r="E422" s="89"/>
      <c r="F422" s="89"/>
      <c r="G422" s="52"/>
    </row>
    <row r="423" spans="2:7">
      <c r="B423" s="53"/>
      <c r="C423" s="89"/>
      <c r="D423" s="89"/>
      <c r="E423" s="89"/>
      <c r="F423" s="89"/>
      <c r="G423" s="52"/>
    </row>
    <row r="424" spans="2:7">
      <c r="B424" s="53"/>
      <c r="C424" s="89"/>
      <c r="D424" s="89"/>
      <c r="E424" s="89"/>
      <c r="F424" s="89"/>
      <c r="G424" s="52"/>
    </row>
    <row r="425" spans="2:7">
      <c r="B425" s="53"/>
      <c r="C425" s="89"/>
      <c r="D425" s="89"/>
      <c r="E425" s="89"/>
      <c r="F425" s="89"/>
      <c r="G425" s="52"/>
    </row>
    <row r="426" spans="2:7">
      <c r="B426" s="53"/>
      <c r="C426" s="89"/>
      <c r="D426" s="89"/>
      <c r="E426" s="89"/>
      <c r="F426" s="89"/>
      <c r="G426" s="52"/>
    </row>
    <row r="427" spans="2:7">
      <c r="B427" s="53"/>
      <c r="C427" s="89"/>
      <c r="D427" s="89"/>
      <c r="E427" s="89"/>
      <c r="F427" s="89"/>
      <c r="G427" s="52"/>
    </row>
    <row r="428" spans="2:7">
      <c r="B428" s="53"/>
      <c r="C428" s="89"/>
      <c r="D428" s="89"/>
      <c r="E428" s="89"/>
      <c r="F428" s="89"/>
      <c r="G428" s="52"/>
    </row>
    <row r="429" spans="2:7">
      <c r="B429" s="53"/>
      <c r="C429" s="89"/>
      <c r="D429" s="89"/>
      <c r="E429" s="89"/>
      <c r="F429" s="89"/>
      <c r="G429" s="52"/>
    </row>
    <row r="430" spans="2:7">
      <c r="B430" s="53"/>
      <c r="C430" s="89"/>
      <c r="D430" s="89"/>
      <c r="E430" s="89"/>
      <c r="F430" s="89"/>
      <c r="G430" s="52"/>
    </row>
    <row r="431" spans="2:7">
      <c r="B431" s="53"/>
      <c r="C431" s="89"/>
      <c r="D431" s="89"/>
      <c r="E431" s="89"/>
      <c r="F431" s="89"/>
      <c r="G431" s="52"/>
    </row>
    <row r="432" spans="2:7">
      <c r="B432" s="53"/>
      <c r="C432" s="89"/>
      <c r="D432" s="89"/>
      <c r="E432" s="89"/>
      <c r="F432" s="89"/>
      <c r="G432" s="52"/>
    </row>
    <row r="433" spans="2:7">
      <c r="B433" s="53"/>
      <c r="C433" s="89"/>
      <c r="D433" s="89"/>
      <c r="E433" s="89"/>
      <c r="F433" s="89"/>
      <c r="G433" s="52"/>
    </row>
    <row r="434" spans="2:7">
      <c r="B434" s="53"/>
      <c r="C434" s="89"/>
      <c r="D434" s="89"/>
      <c r="E434" s="89"/>
      <c r="F434" s="89"/>
      <c r="G434" s="52"/>
    </row>
    <row r="435" spans="2:7">
      <c r="B435" s="53"/>
      <c r="C435" s="89"/>
      <c r="D435" s="89"/>
      <c r="E435" s="89"/>
      <c r="F435" s="89"/>
      <c r="G435" s="52"/>
    </row>
    <row r="436" spans="2:7">
      <c r="B436" s="53"/>
      <c r="C436" s="89"/>
      <c r="D436" s="89"/>
      <c r="E436" s="89"/>
      <c r="F436" s="89"/>
      <c r="G436" s="52"/>
    </row>
    <row r="437" spans="2:7">
      <c r="B437" s="53"/>
      <c r="C437" s="89"/>
      <c r="D437" s="89"/>
      <c r="E437" s="89"/>
      <c r="F437" s="89"/>
      <c r="G437" s="52"/>
    </row>
    <row r="438" spans="2:7">
      <c r="B438" s="53"/>
      <c r="C438" s="89"/>
      <c r="D438" s="89"/>
      <c r="E438" s="89"/>
      <c r="F438" s="89"/>
      <c r="G438" s="52"/>
    </row>
    <row r="439" spans="2:7">
      <c r="B439" s="53"/>
      <c r="C439" s="89"/>
      <c r="D439" s="89"/>
      <c r="E439" s="89"/>
      <c r="F439" s="89"/>
      <c r="G439" s="52"/>
    </row>
    <row r="440" spans="2:7">
      <c r="B440" s="53"/>
      <c r="C440" s="89"/>
      <c r="D440" s="89"/>
      <c r="E440" s="89"/>
      <c r="F440" s="89"/>
      <c r="G440" s="52"/>
    </row>
    <row r="441" spans="2:7">
      <c r="B441" s="53"/>
      <c r="C441" s="89"/>
      <c r="D441" s="89"/>
      <c r="E441" s="89"/>
      <c r="F441" s="89"/>
      <c r="G441" s="52"/>
    </row>
    <row r="442" spans="2:7">
      <c r="B442" s="53"/>
      <c r="C442" s="89"/>
      <c r="D442" s="89"/>
      <c r="E442" s="89"/>
      <c r="F442" s="89"/>
      <c r="G442" s="52"/>
    </row>
    <row r="443" spans="2:7">
      <c r="B443" s="53"/>
      <c r="C443" s="89"/>
      <c r="D443" s="89"/>
      <c r="E443" s="89"/>
      <c r="F443" s="89"/>
      <c r="G443" s="52"/>
    </row>
    <row r="444" spans="2:7">
      <c r="B444" s="53"/>
      <c r="C444" s="89"/>
      <c r="D444" s="89"/>
      <c r="E444" s="89"/>
      <c r="F444" s="89"/>
      <c r="G444" s="52"/>
    </row>
    <row r="445" spans="2:7">
      <c r="B445" s="53"/>
      <c r="C445" s="89"/>
      <c r="D445" s="89"/>
      <c r="E445" s="89"/>
      <c r="F445" s="89"/>
      <c r="G445" s="52"/>
    </row>
    <row r="446" spans="2:7">
      <c r="B446" s="53"/>
      <c r="C446" s="89"/>
      <c r="D446" s="89"/>
      <c r="E446" s="89"/>
      <c r="F446" s="89"/>
      <c r="G446" s="52"/>
    </row>
    <row r="447" spans="2:7">
      <c r="B447" s="53"/>
      <c r="C447" s="89"/>
      <c r="D447" s="89"/>
      <c r="E447" s="89"/>
      <c r="F447" s="89"/>
      <c r="G447" s="52"/>
    </row>
    <row r="448" spans="2:7">
      <c r="B448" s="53"/>
      <c r="C448" s="89"/>
      <c r="D448" s="89"/>
      <c r="E448" s="89"/>
      <c r="F448" s="89"/>
      <c r="G448" s="52"/>
    </row>
    <row r="449" spans="2:7">
      <c r="B449" s="53"/>
      <c r="C449" s="89"/>
      <c r="D449" s="89"/>
      <c r="E449" s="89"/>
      <c r="F449" s="89"/>
      <c r="G449" s="52"/>
    </row>
    <row r="450" spans="2:7">
      <c r="B450" s="53"/>
      <c r="C450" s="89"/>
      <c r="D450" s="89"/>
      <c r="E450" s="89"/>
      <c r="F450" s="89"/>
      <c r="G450" s="52"/>
    </row>
    <row r="451" spans="2:7">
      <c r="B451" s="53"/>
      <c r="C451" s="89"/>
      <c r="D451" s="89"/>
      <c r="E451" s="89"/>
      <c r="F451" s="89"/>
      <c r="G451" s="52"/>
    </row>
    <row r="452" spans="2:7">
      <c r="B452" s="53"/>
      <c r="C452" s="89"/>
      <c r="D452" s="89"/>
      <c r="E452" s="89"/>
      <c r="F452" s="89"/>
      <c r="G452" s="52"/>
    </row>
    <row r="453" spans="2:7">
      <c r="B453" s="53"/>
      <c r="C453" s="89"/>
      <c r="D453" s="89"/>
      <c r="E453" s="89"/>
      <c r="F453" s="89"/>
      <c r="G453" s="52"/>
    </row>
    <row r="454" spans="2:7">
      <c r="B454" s="53"/>
      <c r="C454" s="89"/>
      <c r="D454" s="89"/>
      <c r="E454" s="89"/>
      <c r="F454" s="89"/>
      <c r="G454" s="52"/>
    </row>
    <row r="455" spans="2:7">
      <c r="B455" s="53"/>
      <c r="C455" s="89"/>
      <c r="D455" s="89"/>
      <c r="E455" s="89"/>
      <c r="F455" s="89"/>
      <c r="G455" s="52"/>
    </row>
    <row r="456" spans="2:7">
      <c r="B456" s="53"/>
      <c r="C456" s="89"/>
      <c r="D456" s="89"/>
      <c r="E456" s="89"/>
      <c r="F456" s="89"/>
      <c r="G456" s="52"/>
    </row>
    <row r="457" spans="2:7">
      <c r="B457" s="53"/>
      <c r="C457" s="89"/>
      <c r="D457" s="89"/>
      <c r="E457" s="89"/>
      <c r="F457" s="89"/>
      <c r="G457" s="52"/>
    </row>
    <row r="458" spans="2:7">
      <c r="B458" s="53"/>
      <c r="C458" s="89"/>
      <c r="D458" s="89"/>
      <c r="E458" s="89"/>
      <c r="F458" s="89"/>
      <c r="G458" s="52"/>
    </row>
    <row r="459" spans="2:7">
      <c r="B459" s="53"/>
      <c r="C459" s="89"/>
      <c r="D459" s="89"/>
      <c r="E459" s="89"/>
      <c r="F459" s="89"/>
      <c r="G459" s="52"/>
    </row>
    <row r="460" spans="2:7">
      <c r="B460" s="53"/>
      <c r="C460" s="89"/>
      <c r="D460" s="89"/>
      <c r="E460" s="89"/>
      <c r="F460" s="89"/>
      <c r="G460" s="52"/>
    </row>
    <row r="461" spans="2:7">
      <c r="B461" s="53"/>
      <c r="C461" s="89"/>
      <c r="D461" s="89"/>
      <c r="E461" s="89"/>
      <c r="F461" s="89"/>
      <c r="G461" s="52"/>
    </row>
    <row r="462" spans="2:7">
      <c r="B462" s="53"/>
      <c r="C462" s="89"/>
      <c r="D462" s="89"/>
      <c r="E462" s="89"/>
      <c r="F462" s="89"/>
      <c r="G462" s="52"/>
    </row>
    <row r="463" spans="2:7">
      <c r="B463" s="53"/>
      <c r="C463" s="89"/>
      <c r="D463" s="89"/>
      <c r="E463" s="89"/>
      <c r="F463" s="89"/>
      <c r="G463" s="52"/>
    </row>
    <row r="464" spans="2:7">
      <c r="B464" s="53"/>
      <c r="C464" s="89"/>
      <c r="D464" s="89"/>
      <c r="E464" s="89"/>
      <c r="F464" s="89"/>
      <c r="G464" s="52"/>
    </row>
    <row r="465" spans="2:7">
      <c r="B465" s="53"/>
      <c r="C465" s="89"/>
      <c r="D465" s="89"/>
      <c r="E465" s="89"/>
      <c r="F465" s="89"/>
      <c r="G465" s="52"/>
    </row>
    <row r="466" spans="2:7">
      <c r="B466" s="53"/>
      <c r="C466" s="89"/>
      <c r="D466" s="89"/>
      <c r="E466" s="89"/>
      <c r="F466" s="89"/>
      <c r="G466" s="52"/>
    </row>
    <row r="467" spans="2:7">
      <c r="B467" s="53"/>
      <c r="C467" s="89"/>
      <c r="D467" s="89"/>
      <c r="E467" s="89"/>
      <c r="F467" s="89"/>
      <c r="G467" s="52"/>
    </row>
    <row r="468" spans="2:7">
      <c r="B468" s="53"/>
      <c r="C468" s="89"/>
      <c r="D468" s="89"/>
      <c r="E468" s="89"/>
      <c r="F468" s="89"/>
      <c r="G468" s="52"/>
    </row>
    <row r="469" spans="2:7">
      <c r="B469" s="53"/>
      <c r="C469" s="89"/>
      <c r="D469" s="89"/>
      <c r="E469" s="89"/>
      <c r="F469" s="89"/>
      <c r="G469" s="52"/>
    </row>
    <row r="470" spans="2:7">
      <c r="B470" s="53"/>
      <c r="C470" s="89"/>
      <c r="D470" s="89"/>
      <c r="E470" s="89"/>
      <c r="F470" s="89"/>
      <c r="G470" s="52"/>
    </row>
    <row r="471" spans="2:7">
      <c r="B471" s="53"/>
      <c r="C471" s="89"/>
      <c r="D471" s="89"/>
      <c r="E471" s="89"/>
      <c r="F471" s="89"/>
      <c r="G471" s="52"/>
    </row>
    <row r="472" spans="2:7">
      <c r="B472" s="53"/>
      <c r="C472" s="89"/>
      <c r="D472" s="89"/>
      <c r="E472" s="89"/>
      <c r="F472" s="89"/>
      <c r="G472" s="52"/>
    </row>
    <row r="473" spans="2:7">
      <c r="B473" s="53"/>
      <c r="C473" s="89"/>
      <c r="D473" s="89"/>
      <c r="E473" s="89"/>
      <c r="F473" s="89"/>
      <c r="G473" s="52"/>
    </row>
    <row r="474" spans="2:7">
      <c r="B474" s="53"/>
      <c r="C474" s="89"/>
      <c r="D474" s="89"/>
      <c r="E474" s="89"/>
      <c r="F474" s="89"/>
      <c r="G474" s="52"/>
    </row>
    <row r="475" spans="2:7">
      <c r="B475" s="53"/>
      <c r="C475" s="89"/>
      <c r="D475" s="89"/>
      <c r="E475" s="89"/>
      <c r="F475" s="89"/>
      <c r="G475" s="52"/>
    </row>
    <row r="476" spans="2:7">
      <c r="B476" s="53"/>
      <c r="C476" s="89"/>
      <c r="D476" s="89"/>
      <c r="E476" s="89"/>
      <c r="F476" s="89"/>
      <c r="G476" s="52"/>
    </row>
    <row r="477" spans="2:7">
      <c r="B477" s="53"/>
      <c r="C477" s="89"/>
      <c r="D477" s="89"/>
      <c r="E477" s="89"/>
      <c r="F477" s="89"/>
      <c r="G477" s="52"/>
    </row>
    <row r="478" spans="2:7">
      <c r="B478" s="53"/>
      <c r="C478" s="89"/>
      <c r="D478" s="89"/>
      <c r="E478" s="89"/>
      <c r="F478" s="89"/>
      <c r="G478" s="52"/>
    </row>
    <row r="479" spans="2:7">
      <c r="B479" s="53"/>
      <c r="C479" s="89"/>
      <c r="D479" s="89"/>
      <c r="E479" s="89"/>
      <c r="F479" s="89"/>
      <c r="G479" s="52"/>
    </row>
    <row r="480" spans="2:7">
      <c r="B480" s="53"/>
      <c r="C480" s="89"/>
      <c r="D480" s="89"/>
      <c r="E480" s="89"/>
      <c r="F480" s="89"/>
      <c r="G480" s="52"/>
    </row>
    <row r="481" spans="2:7">
      <c r="B481" s="53"/>
      <c r="C481" s="89"/>
      <c r="D481" s="89"/>
      <c r="E481" s="89"/>
      <c r="F481" s="89"/>
      <c r="G481" s="52"/>
    </row>
    <row r="482" spans="2:7">
      <c r="B482" s="53"/>
      <c r="C482" s="89"/>
      <c r="D482" s="89"/>
      <c r="E482" s="89"/>
      <c r="F482" s="89"/>
      <c r="G482" s="52"/>
    </row>
    <row r="483" spans="2:7">
      <c r="B483" s="53"/>
      <c r="C483" s="89"/>
      <c r="D483" s="89"/>
      <c r="E483" s="89"/>
      <c r="F483" s="89"/>
      <c r="G483" s="52"/>
    </row>
    <row r="484" spans="2:7">
      <c r="B484" s="53"/>
      <c r="C484" s="89"/>
      <c r="D484" s="89"/>
      <c r="E484" s="89"/>
      <c r="F484" s="89"/>
      <c r="G484" s="52"/>
    </row>
    <row r="485" spans="2:7">
      <c r="B485" s="53"/>
      <c r="C485" s="89"/>
      <c r="D485" s="89"/>
      <c r="E485" s="89"/>
      <c r="F485" s="89"/>
      <c r="G485" s="52"/>
    </row>
    <row r="486" spans="2:7">
      <c r="B486" s="53"/>
      <c r="C486" s="89"/>
      <c r="D486" s="89"/>
      <c r="E486" s="89"/>
      <c r="F486" s="89"/>
      <c r="G486" s="52"/>
    </row>
    <row r="487" spans="2:7">
      <c r="B487" s="53"/>
      <c r="C487" s="89"/>
      <c r="D487" s="89"/>
      <c r="E487" s="89"/>
      <c r="F487" s="89"/>
      <c r="G487" s="52"/>
    </row>
    <row r="488" spans="2:7">
      <c r="B488" s="53"/>
      <c r="C488" s="89"/>
      <c r="D488" s="89"/>
      <c r="E488" s="89"/>
      <c r="F488" s="89"/>
      <c r="G488" s="52"/>
    </row>
    <row r="489" spans="2:7">
      <c r="B489" s="53"/>
      <c r="C489" s="89"/>
      <c r="D489" s="89"/>
      <c r="E489" s="89"/>
      <c r="F489" s="89"/>
      <c r="G489" s="52"/>
    </row>
    <row r="490" spans="2:7">
      <c r="B490" s="53"/>
      <c r="C490" s="89"/>
      <c r="D490" s="89"/>
      <c r="E490" s="89"/>
      <c r="F490" s="89"/>
      <c r="G490" s="52"/>
    </row>
    <row r="491" spans="2:7">
      <c r="B491" s="53"/>
      <c r="C491" s="89"/>
      <c r="D491" s="89"/>
      <c r="E491" s="89"/>
      <c r="F491" s="89"/>
      <c r="G491" s="52"/>
    </row>
    <row r="492" spans="2:7">
      <c r="B492" s="53"/>
      <c r="C492" s="89"/>
      <c r="D492" s="89"/>
      <c r="E492" s="89"/>
      <c r="F492" s="89"/>
      <c r="G492" s="52"/>
    </row>
    <row r="493" spans="2:7">
      <c r="B493" s="53"/>
      <c r="C493" s="89"/>
      <c r="D493" s="89"/>
      <c r="E493" s="89"/>
      <c r="F493" s="89"/>
      <c r="G493" s="52"/>
    </row>
    <row r="494" spans="2:7">
      <c r="B494" s="53"/>
      <c r="C494" s="89"/>
      <c r="D494" s="89"/>
      <c r="E494" s="89"/>
      <c r="F494" s="89"/>
      <c r="G494" s="52"/>
    </row>
    <row r="495" spans="2:7">
      <c r="B495" s="53"/>
      <c r="C495" s="89"/>
      <c r="D495" s="89"/>
      <c r="E495" s="89"/>
      <c r="F495" s="89"/>
      <c r="G495" s="52"/>
    </row>
    <row r="496" spans="2:7">
      <c r="B496" s="53"/>
      <c r="C496" s="89"/>
      <c r="D496" s="89"/>
      <c r="E496" s="89"/>
      <c r="F496" s="89"/>
      <c r="G496" s="52"/>
    </row>
    <row r="497" spans="2:7">
      <c r="B497" s="53"/>
      <c r="C497" s="89"/>
      <c r="D497" s="89"/>
      <c r="E497" s="89"/>
      <c r="F497" s="89"/>
      <c r="G497" s="52"/>
    </row>
    <row r="498" spans="2:7">
      <c r="B498" s="53"/>
      <c r="C498" s="89"/>
      <c r="D498" s="89"/>
      <c r="E498" s="89"/>
      <c r="F498" s="89"/>
      <c r="G498" s="52"/>
    </row>
    <row r="499" spans="2:7">
      <c r="B499" s="53"/>
      <c r="C499" s="89"/>
      <c r="D499" s="89"/>
      <c r="E499" s="89"/>
      <c r="F499" s="89"/>
      <c r="G499" s="52"/>
    </row>
    <row r="500" spans="2:7">
      <c r="B500" s="53"/>
      <c r="C500" s="89"/>
      <c r="D500" s="89"/>
      <c r="E500" s="89"/>
      <c r="F500" s="89"/>
      <c r="G500" s="52"/>
    </row>
    <row r="501" spans="2:7">
      <c r="B501" s="53"/>
      <c r="C501" s="89"/>
      <c r="D501" s="89"/>
      <c r="E501" s="89"/>
      <c r="F501" s="89"/>
      <c r="G501" s="52"/>
    </row>
    <row r="502" spans="2:7">
      <c r="B502" s="53"/>
      <c r="C502" s="89"/>
      <c r="D502" s="89"/>
      <c r="E502" s="89"/>
      <c r="F502" s="89"/>
      <c r="G502" s="52"/>
    </row>
    <row r="503" spans="2:7">
      <c r="B503" s="53"/>
      <c r="C503" s="89"/>
      <c r="D503" s="89"/>
      <c r="E503" s="89"/>
      <c r="F503" s="89"/>
      <c r="G503" s="52"/>
    </row>
    <row r="504" spans="2:7">
      <c r="B504" s="53"/>
      <c r="C504" s="89"/>
      <c r="D504" s="89"/>
      <c r="E504" s="89"/>
      <c r="F504" s="89"/>
      <c r="G504" s="52"/>
    </row>
    <row r="505" spans="2:7">
      <c r="B505" s="53"/>
      <c r="C505" s="89"/>
      <c r="D505" s="89"/>
      <c r="E505" s="89"/>
      <c r="F505" s="89"/>
      <c r="G505" s="52"/>
    </row>
    <row r="506" spans="2:7">
      <c r="B506" s="53"/>
      <c r="C506" s="89"/>
      <c r="D506" s="89"/>
      <c r="E506" s="89"/>
      <c r="F506" s="89"/>
      <c r="G506" s="52"/>
    </row>
    <row r="507" spans="2:7">
      <c r="B507" s="53"/>
      <c r="C507" s="89"/>
      <c r="D507" s="89"/>
      <c r="E507" s="89"/>
      <c r="F507" s="89"/>
      <c r="G507" s="52"/>
    </row>
    <row r="508" spans="2:7">
      <c r="B508" s="53"/>
      <c r="C508" s="89"/>
      <c r="D508" s="89"/>
      <c r="E508" s="89"/>
      <c r="F508" s="89"/>
      <c r="G508" s="52"/>
    </row>
    <row r="509" spans="2:7">
      <c r="B509" s="53"/>
      <c r="C509" s="89"/>
      <c r="D509" s="89"/>
      <c r="E509" s="89"/>
      <c r="F509" s="89"/>
      <c r="G509" s="52"/>
    </row>
    <row r="510" spans="2:7">
      <c r="B510" s="53"/>
      <c r="C510" s="89"/>
      <c r="D510" s="89"/>
      <c r="E510" s="89"/>
      <c r="F510" s="89"/>
      <c r="G510" s="52"/>
    </row>
    <row r="511" spans="2:7">
      <c r="B511" s="53"/>
      <c r="C511" s="89"/>
      <c r="D511" s="89"/>
      <c r="E511" s="89"/>
      <c r="F511" s="89"/>
      <c r="G511" s="52"/>
    </row>
    <row r="512" spans="2:7">
      <c r="B512" s="53"/>
      <c r="C512" s="89"/>
      <c r="D512" s="89"/>
      <c r="E512" s="89"/>
      <c r="F512" s="89"/>
      <c r="G512" s="52"/>
    </row>
    <row r="513" spans="2:7">
      <c r="B513" s="53"/>
      <c r="C513" s="89"/>
      <c r="D513" s="89"/>
      <c r="E513" s="89"/>
      <c r="F513" s="89"/>
      <c r="G513" s="52"/>
    </row>
    <row r="514" spans="2:7">
      <c r="B514" s="53"/>
      <c r="C514" s="89"/>
      <c r="D514" s="89"/>
      <c r="E514" s="89"/>
      <c r="F514" s="89"/>
      <c r="G514" s="52"/>
    </row>
    <row r="515" spans="2:7">
      <c r="B515" s="53"/>
      <c r="C515" s="89"/>
      <c r="D515" s="89"/>
      <c r="E515" s="89"/>
      <c r="F515" s="89"/>
      <c r="G515" s="52"/>
    </row>
    <row r="516" spans="2:7">
      <c r="B516" s="53"/>
      <c r="C516" s="89"/>
      <c r="D516" s="89"/>
      <c r="E516" s="89"/>
      <c r="F516" s="89"/>
      <c r="G516" s="52"/>
    </row>
    <row r="517" spans="2:7">
      <c r="B517" s="53"/>
      <c r="C517" s="89"/>
      <c r="D517" s="89"/>
      <c r="E517" s="89"/>
      <c r="F517" s="89"/>
      <c r="G517" s="52"/>
    </row>
    <row r="518" spans="2:7">
      <c r="B518" s="53"/>
      <c r="C518" s="89"/>
      <c r="D518" s="89"/>
      <c r="E518" s="89"/>
      <c r="F518" s="89"/>
      <c r="G518" s="52"/>
    </row>
    <row r="519" spans="2:7">
      <c r="B519" s="53"/>
      <c r="C519" s="89"/>
      <c r="D519" s="89"/>
      <c r="E519" s="89"/>
      <c r="F519" s="89"/>
      <c r="G519" s="52"/>
    </row>
    <row r="520" spans="2:7">
      <c r="B520" s="53"/>
      <c r="C520" s="89"/>
      <c r="D520" s="89"/>
      <c r="E520" s="89"/>
      <c r="F520" s="89"/>
      <c r="G520" s="52"/>
    </row>
    <row r="521" spans="2:7">
      <c r="B521" s="53"/>
      <c r="C521" s="89"/>
      <c r="D521" s="89"/>
      <c r="E521" s="89"/>
      <c r="F521" s="89"/>
      <c r="G521" s="52"/>
    </row>
    <row r="522" spans="2:7">
      <c r="B522" s="53"/>
      <c r="C522" s="89"/>
      <c r="D522" s="89"/>
      <c r="E522" s="89"/>
      <c r="F522" s="89"/>
      <c r="G522" s="52"/>
    </row>
    <row r="523" spans="2:7">
      <c r="B523" s="53"/>
      <c r="C523" s="89"/>
      <c r="D523" s="89"/>
      <c r="E523" s="89"/>
      <c r="F523" s="89"/>
      <c r="G523" s="52"/>
    </row>
    <row r="524" spans="2:7">
      <c r="B524" s="53"/>
      <c r="C524" s="89"/>
      <c r="D524" s="89"/>
      <c r="E524" s="89"/>
      <c r="F524" s="89"/>
      <c r="G524" s="52"/>
    </row>
    <row r="525" spans="2:7">
      <c r="B525" s="53"/>
      <c r="C525" s="89"/>
      <c r="D525" s="89"/>
      <c r="E525" s="89"/>
      <c r="F525" s="89"/>
      <c r="G525" s="52"/>
    </row>
    <row r="526" spans="2:7">
      <c r="B526" s="53"/>
      <c r="C526" s="89"/>
      <c r="D526" s="89"/>
      <c r="E526" s="89"/>
      <c r="F526" s="89"/>
      <c r="G526" s="52"/>
    </row>
    <row r="527" spans="2:7">
      <c r="B527" s="53"/>
      <c r="C527" s="89"/>
      <c r="D527" s="89"/>
      <c r="E527" s="89"/>
      <c r="F527" s="89"/>
      <c r="G527" s="52"/>
    </row>
    <row r="528" spans="2:7">
      <c r="B528" s="53"/>
      <c r="C528" s="89"/>
      <c r="D528" s="89"/>
      <c r="E528" s="89"/>
      <c r="F528" s="89"/>
      <c r="G528" s="52"/>
    </row>
    <row r="529" spans="2:7">
      <c r="B529" s="53"/>
      <c r="C529" s="89"/>
      <c r="D529" s="89"/>
      <c r="E529" s="89"/>
      <c r="F529" s="89"/>
      <c r="G529" s="52"/>
    </row>
    <row r="530" spans="2:7">
      <c r="B530" s="53"/>
      <c r="C530" s="89"/>
      <c r="D530" s="89"/>
      <c r="E530" s="89"/>
      <c r="F530" s="89"/>
      <c r="G530" s="52"/>
    </row>
    <row r="531" spans="2:7">
      <c r="B531" s="53"/>
      <c r="C531" s="89"/>
      <c r="D531" s="89"/>
      <c r="E531" s="89"/>
      <c r="F531" s="89"/>
      <c r="G531" s="52"/>
    </row>
    <row r="532" spans="2:7">
      <c r="B532" s="53"/>
      <c r="C532" s="89"/>
      <c r="D532" s="89"/>
      <c r="E532" s="89"/>
      <c r="F532" s="89"/>
      <c r="G532" s="52"/>
    </row>
    <row r="533" spans="2:7">
      <c r="B533" s="53"/>
      <c r="C533" s="89"/>
      <c r="D533" s="89"/>
      <c r="E533" s="89"/>
      <c r="F533" s="89"/>
      <c r="G533" s="52"/>
    </row>
    <row r="534" spans="2:7">
      <c r="B534" s="53"/>
      <c r="C534" s="89"/>
      <c r="D534" s="89"/>
      <c r="E534" s="89"/>
      <c r="F534" s="89"/>
      <c r="G534" s="52"/>
    </row>
    <row r="535" spans="2:7">
      <c r="B535" s="53"/>
      <c r="C535" s="89"/>
      <c r="D535" s="89"/>
      <c r="E535" s="89"/>
      <c r="F535" s="89"/>
      <c r="G535" s="52"/>
    </row>
    <row r="536" spans="2:7">
      <c r="B536" s="53"/>
      <c r="C536" s="89"/>
      <c r="D536" s="89"/>
      <c r="E536" s="89"/>
      <c r="F536" s="89"/>
      <c r="G536" s="52"/>
    </row>
    <row r="537" spans="2:7">
      <c r="B537" s="53"/>
      <c r="C537" s="89"/>
      <c r="D537" s="89"/>
      <c r="E537" s="89"/>
      <c r="F537" s="89"/>
      <c r="G537" s="52"/>
    </row>
    <row r="538" spans="2:7">
      <c r="B538" s="53"/>
      <c r="C538" s="89"/>
      <c r="D538" s="89"/>
      <c r="E538" s="89"/>
      <c r="F538" s="89"/>
      <c r="G538" s="52"/>
    </row>
    <row r="539" spans="2:7">
      <c r="B539" s="53"/>
      <c r="C539" s="89"/>
      <c r="D539" s="89"/>
      <c r="E539" s="89"/>
      <c r="F539" s="89"/>
      <c r="G539" s="52"/>
    </row>
    <row r="540" spans="2:7">
      <c r="B540" s="53"/>
      <c r="C540" s="89"/>
      <c r="D540" s="89"/>
      <c r="E540" s="89"/>
      <c r="F540" s="89"/>
      <c r="G540" s="52"/>
    </row>
    <row r="541" spans="2:7">
      <c r="B541" s="53"/>
      <c r="C541" s="89"/>
      <c r="D541" s="89"/>
      <c r="E541" s="89"/>
      <c r="F541" s="89"/>
      <c r="G541" s="52"/>
    </row>
    <row r="542" spans="2:7">
      <c r="B542" s="53"/>
      <c r="C542" s="89"/>
      <c r="D542" s="89"/>
      <c r="E542" s="89"/>
      <c r="F542" s="89"/>
      <c r="G542" s="52"/>
    </row>
    <row r="543" spans="2:7">
      <c r="B543" s="53"/>
      <c r="C543" s="89"/>
      <c r="D543" s="89"/>
      <c r="E543" s="89"/>
      <c r="F543" s="89"/>
      <c r="G543" s="52"/>
    </row>
    <row r="544" spans="2:7">
      <c r="B544" s="53"/>
      <c r="C544" s="89"/>
      <c r="D544" s="89"/>
      <c r="E544" s="89"/>
      <c r="F544" s="89"/>
      <c r="G544" s="52"/>
    </row>
    <row r="545" spans="2:7">
      <c r="B545" s="53"/>
      <c r="C545" s="89"/>
      <c r="D545" s="89"/>
      <c r="E545" s="89"/>
      <c r="F545" s="89"/>
      <c r="G545" s="52"/>
    </row>
    <row r="546" spans="2:7">
      <c r="B546" s="53"/>
      <c r="C546" s="89"/>
      <c r="D546" s="89"/>
      <c r="E546" s="89"/>
      <c r="F546" s="89"/>
      <c r="G546" s="52"/>
    </row>
    <row r="547" spans="2:7">
      <c r="B547" s="53"/>
      <c r="C547" s="89"/>
      <c r="D547" s="89"/>
      <c r="E547" s="89"/>
      <c r="F547" s="89"/>
      <c r="G547" s="52"/>
    </row>
    <row r="548" spans="2:7">
      <c r="B548" s="53"/>
      <c r="C548" s="89"/>
      <c r="D548" s="89"/>
      <c r="E548" s="89"/>
      <c r="F548" s="89"/>
      <c r="G548" s="52"/>
    </row>
    <row r="549" spans="2:7">
      <c r="B549" s="53"/>
      <c r="C549" s="89"/>
      <c r="D549" s="89"/>
      <c r="E549" s="89"/>
      <c r="F549" s="89"/>
      <c r="G549" s="52"/>
    </row>
    <row r="550" spans="2:7">
      <c r="B550" s="53"/>
      <c r="C550" s="89"/>
      <c r="D550" s="89"/>
      <c r="E550" s="89"/>
      <c r="F550" s="89"/>
      <c r="G550" s="52"/>
    </row>
    <row r="551" spans="2:7">
      <c r="B551" s="53"/>
      <c r="C551" s="89"/>
      <c r="D551" s="89"/>
      <c r="E551" s="89"/>
      <c r="F551" s="89"/>
      <c r="G551" s="52"/>
    </row>
    <row r="552" spans="2:7">
      <c r="B552" s="53"/>
      <c r="C552" s="89"/>
      <c r="D552" s="89"/>
      <c r="E552" s="89"/>
      <c r="F552" s="89"/>
      <c r="G552" s="52"/>
    </row>
    <row r="553" spans="2:7">
      <c r="B553" s="53"/>
      <c r="C553" s="89"/>
      <c r="D553" s="89"/>
      <c r="E553" s="89"/>
      <c r="F553" s="89"/>
      <c r="G553" s="52"/>
    </row>
    <row r="554" spans="2:7">
      <c r="B554" s="53"/>
      <c r="C554" s="89"/>
      <c r="D554" s="89"/>
      <c r="E554" s="89"/>
      <c r="F554" s="89"/>
      <c r="G554" s="52"/>
    </row>
    <row r="555" spans="2:7">
      <c r="B555" s="53"/>
      <c r="C555" s="89"/>
      <c r="D555" s="89"/>
      <c r="E555" s="89"/>
      <c r="F555" s="89"/>
      <c r="G555" s="52"/>
    </row>
    <row r="556" spans="2:7">
      <c r="B556" s="53"/>
      <c r="C556" s="89"/>
      <c r="D556" s="89"/>
      <c r="E556" s="89"/>
      <c r="F556" s="89"/>
      <c r="G556" s="52"/>
    </row>
    <row r="557" spans="2:7">
      <c r="B557" s="53"/>
      <c r="C557" s="89"/>
      <c r="D557" s="89"/>
      <c r="E557" s="89"/>
      <c r="F557" s="89"/>
      <c r="G557" s="52"/>
    </row>
    <row r="558" spans="2:7">
      <c r="B558" s="53"/>
      <c r="C558" s="89"/>
      <c r="D558" s="89"/>
      <c r="E558" s="89"/>
      <c r="F558" s="89"/>
      <c r="G558" s="52"/>
    </row>
    <row r="559" spans="2:7">
      <c r="B559" s="53"/>
      <c r="C559" s="89"/>
      <c r="D559" s="89"/>
      <c r="E559" s="89"/>
      <c r="F559" s="89"/>
      <c r="G559" s="52"/>
    </row>
    <row r="560" spans="2:7">
      <c r="B560" s="53"/>
      <c r="C560" s="89"/>
      <c r="D560" s="89"/>
      <c r="E560" s="89"/>
      <c r="F560" s="89"/>
      <c r="G560" s="52"/>
    </row>
    <row r="561" spans="2:7">
      <c r="B561" s="53"/>
      <c r="C561" s="89"/>
      <c r="D561" s="89"/>
      <c r="E561" s="89"/>
      <c r="F561" s="89"/>
      <c r="G561" s="52"/>
    </row>
    <row r="562" spans="2:7">
      <c r="B562" s="53"/>
      <c r="C562" s="89"/>
      <c r="D562" s="89"/>
      <c r="E562" s="89"/>
      <c r="F562" s="89"/>
      <c r="G562" s="52"/>
    </row>
    <row r="563" spans="2:7">
      <c r="B563" s="53"/>
      <c r="C563" s="89"/>
      <c r="D563" s="89"/>
      <c r="E563" s="89"/>
      <c r="F563" s="89"/>
      <c r="G563" s="52"/>
    </row>
    <row r="564" spans="2:7">
      <c r="B564" s="53"/>
      <c r="C564" s="89"/>
      <c r="D564" s="89"/>
      <c r="E564" s="89"/>
      <c r="F564" s="89"/>
      <c r="G564" s="52"/>
    </row>
    <row r="565" spans="2:7">
      <c r="B565" s="53"/>
      <c r="C565" s="89"/>
      <c r="D565" s="89"/>
      <c r="E565" s="89"/>
      <c r="F565" s="89"/>
      <c r="G565" s="52"/>
    </row>
    <row r="566" spans="2:7">
      <c r="B566" s="53"/>
      <c r="C566" s="89"/>
      <c r="D566" s="89"/>
      <c r="E566" s="89"/>
      <c r="F566" s="89"/>
      <c r="G566" s="52"/>
    </row>
    <row r="567" spans="2:7">
      <c r="B567" s="53"/>
      <c r="C567" s="89"/>
      <c r="D567" s="89"/>
      <c r="E567" s="89"/>
      <c r="F567" s="89"/>
      <c r="G567" s="52"/>
    </row>
    <row r="568" spans="2:7">
      <c r="B568" s="53"/>
      <c r="C568" s="89"/>
      <c r="D568" s="89"/>
      <c r="E568" s="89"/>
      <c r="F568" s="89"/>
      <c r="G568" s="52"/>
    </row>
    <row r="569" spans="2:7">
      <c r="B569" s="53"/>
      <c r="C569" s="89"/>
      <c r="D569" s="89"/>
      <c r="E569" s="89"/>
      <c r="F569" s="89"/>
      <c r="G569" s="52"/>
    </row>
    <row r="570" spans="2:7">
      <c r="B570" s="53"/>
      <c r="C570" s="89"/>
      <c r="D570" s="89"/>
      <c r="E570" s="89"/>
      <c r="F570" s="89"/>
      <c r="G570" s="52"/>
    </row>
    <row r="571" spans="2:7">
      <c r="B571" s="53"/>
      <c r="C571" s="89"/>
      <c r="D571" s="89"/>
      <c r="E571" s="89"/>
      <c r="F571" s="89"/>
      <c r="G571" s="52"/>
    </row>
    <row r="572" spans="2:7">
      <c r="B572" s="53"/>
      <c r="C572" s="89"/>
      <c r="D572" s="89"/>
      <c r="E572" s="89"/>
      <c r="F572" s="89"/>
      <c r="G572" s="52"/>
    </row>
    <row r="573" spans="2:7">
      <c r="B573" s="53"/>
      <c r="C573" s="89"/>
      <c r="D573" s="89"/>
      <c r="E573" s="89"/>
      <c r="F573" s="89"/>
      <c r="G573" s="52"/>
    </row>
    <row r="574" spans="2:7">
      <c r="B574" s="53"/>
      <c r="C574" s="89"/>
      <c r="D574" s="89"/>
      <c r="E574" s="89"/>
      <c r="F574" s="89"/>
      <c r="G574" s="52"/>
    </row>
    <row r="575" spans="2:7">
      <c r="B575" s="53"/>
      <c r="C575" s="89"/>
      <c r="D575" s="89"/>
      <c r="E575" s="89"/>
      <c r="F575" s="89"/>
      <c r="G575" s="52"/>
    </row>
    <row r="576" spans="2:7">
      <c r="B576" s="53"/>
      <c r="C576" s="89"/>
      <c r="D576" s="89"/>
      <c r="E576" s="89"/>
      <c r="F576" s="89"/>
      <c r="G576" s="52"/>
    </row>
    <row r="577" spans="2:7">
      <c r="B577" s="53"/>
      <c r="C577" s="89"/>
      <c r="D577" s="89"/>
      <c r="E577" s="89"/>
      <c r="F577" s="89"/>
      <c r="G577" s="52"/>
    </row>
    <row r="578" spans="2:7">
      <c r="B578" s="53"/>
      <c r="C578" s="89"/>
      <c r="D578" s="89"/>
      <c r="E578" s="89"/>
      <c r="F578" s="89"/>
      <c r="G578" s="52"/>
    </row>
    <row r="579" spans="2:7">
      <c r="B579" s="53"/>
      <c r="C579" s="89"/>
      <c r="D579" s="89"/>
      <c r="E579" s="89"/>
      <c r="F579" s="89"/>
      <c r="G579" s="52"/>
    </row>
    <row r="580" spans="2:7">
      <c r="B580" s="53"/>
      <c r="C580" s="89"/>
      <c r="D580" s="89"/>
      <c r="E580" s="89"/>
      <c r="F580" s="89"/>
      <c r="G580" s="52"/>
    </row>
    <row r="581" spans="2:7">
      <c r="B581" s="53"/>
      <c r="C581" s="89"/>
      <c r="D581" s="89"/>
      <c r="E581" s="89"/>
      <c r="F581" s="89"/>
      <c r="G581" s="52"/>
    </row>
    <row r="582" spans="2:7">
      <c r="B582" s="53"/>
      <c r="C582" s="89"/>
      <c r="D582" s="89"/>
      <c r="E582" s="89"/>
      <c r="F582" s="89"/>
      <c r="G582" s="52"/>
    </row>
    <row r="583" spans="2:7">
      <c r="B583" s="53"/>
      <c r="C583" s="89"/>
      <c r="D583" s="89"/>
      <c r="E583" s="89"/>
      <c r="F583" s="89"/>
      <c r="G583" s="52"/>
    </row>
    <row r="584" spans="2:7">
      <c r="B584" s="53"/>
      <c r="C584" s="89"/>
      <c r="D584" s="89"/>
      <c r="E584" s="89"/>
      <c r="F584" s="89"/>
      <c r="G584" s="52"/>
    </row>
    <row r="585" spans="2:7">
      <c r="B585" s="53"/>
      <c r="C585" s="89"/>
      <c r="D585" s="89"/>
      <c r="E585" s="89"/>
      <c r="F585" s="89"/>
      <c r="G585" s="52"/>
    </row>
    <row r="586" spans="2:7">
      <c r="B586" s="53"/>
      <c r="C586" s="89"/>
      <c r="D586" s="89"/>
      <c r="E586" s="89"/>
      <c r="F586" s="89"/>
      <c r="G586" s="52"/>
    </row>
    <row r="587" spans="2:7">
      <c r="B587" s="53"/>
      <c r="C587" s="89"/>
      <c r="D587" s="89"/>
      <c r="E587" s="89"/>
      <c r="F587" s="89"/>
      <c r="G587" s="52"/>
    </row>
    <row r="588" spans="2:7">
      <c r="B588" s="53"/>
      <c r="C588" s="89"/>
      <c r="D588" s="89"/>
      <c r="E588" s="89"/>
      <c r="F588" s="89"/>
      <c r="G588" s="52"/>
    </row>
    <row r="589" spans="2:7">
      <c r="B589" s="53"/>
      <c r="C589" s="89"/>
      <c r="D589" s="89"/>
      <c r="E589" s="89"/>
      <c r="F589" s="89"/>
      <c r="G589" s="52"/>
    </row>
    <row r="590" spans="2:7">
      <c r="B590" s="53"/>
      <c r="C590" s="89"/>
      <c r="D590" s="89"/>
      <c r="E590" s="89"/>
      <c r="F590" s="89"/>
      <c r="G590" s="52"/>
    </row>
    <row r="591" spans="2:7">
      <c r="B591" s="53"/>
      <c r="C591" s="89"/>
      <c r="D591" s="89"/>
      <c r="E591" s="89"/>
      <c r="F591" s="89"/>
      <c r="G591" s="52"/>
    </row>
    <row r="592" spans="2:7">
      <c r="B592" s="53"/>
      <c r="C592" s="89"/>
      <c r="D592" s="89"/>
      <c r="E592" s="89"/>
      <c r="F592" s="89"/>
      <c r="G592" s="52"/>
    </row>
    <row r="593" spans="2:7">
      <c r="B593" s="53"/>
      <c r="C593" s="89"/>
      <c r="D593" s="89"/>
      <c r="E593" s="89"/>
      <c r="F593" s="89"/>
      <c r="G593" s="52"/>
    </row>
    <row r="594" spans="2:7">
      <c r="B594" s="53"/>
      <c r="C594" s="89"/>
      <c r="D594" s="89"/>
      <c r="E594" s="89"/>
      <c r="F594" s="89"/>
      <c r="G594" s="52"/>
    </row>
    <row r="595" spans="2:7">
      <c r="B595" s="53"/>
      <c r="C595" s="89"/>
      <c r="D595" s="89"/>
      <c r="E595" s="89"/>
      <c r="F595" s="89"/>
      <c r="G595" s="52"/>
    </row>
    <row r="596" spans="2:7">
      <c r="B596" s="53"/>
      <c r="C596" s="89"/>
      <c r="D596" s="89"/>
      <c r="E596" s="89"/>
      <c r="F596" s="89"/>
      <c r="G596" s="52"/>
    </row>
    <row r="597" spans="2:7">
      <c r="B597" s="53"/>
      <c r="C597" s="89"/>
      <c r="D597" s="89"/>
      <c r="E597" s="89"/>
      <c r="F597" s="89"/>
      <c r="G597" s="52"/>
    </row>
    <row r="598" spans="2:7">
      <c r="B598" s="53"/>
      <c r="C598" s="89"/>
      <c r="D598" s="89"/>
      <c r="E598" s="89"/>
      <c r="F598" s="89"/>
      <c r="G598" s="52"/>
    </row>
    <row r="599" spans="2:7">
      <c r="B599" s="53"/>
      <c r="C599" s="89"/>
      <c r="D599" s="89"/>
      <c r="E599" s="89"/>
      <c r="F599" s="89"/>
      <c r="G599" s="52"/>
    </row>
    <row r="600" spans="2:7">
      <c r="B600" s="53"/>
      <c r="C600" s="89"/>
      <c r="D600" s="89"/>
      <c r="E600" s="89"/>
      <c r="F600" s="89"/>
      <c r="G600" s="52"/>
    </row>
    <row r="601" spans="2:7">
      <c r="B601" s="53"/>
      <c r="C601" s="89"/>
      <c r="D601" s="89"/>
      <c r="E601" s="89"/>
      <c r="F601" s="89"/>
      <c r="G601" s="52"/>
    </row>
    <row r="602" spans="2:7">
      <c r="B602" s="53"/>
      <c r="C602" s="89"/>
      <c r="D602" s="89"/>
      <c r="E602" s="89"/>
      <c r="F602" s="89"/>
      <c r="G602" s="52"/>
    </row>
    <row r="603" spans="2:7">
      <c r="B603" s="53"/>
      <c r="C603" s="89"/>
      <c r="D603" s="89"/>
      <c r="E603" s="89"/>
      <c r="F603" s="89"/>
      <c r="G603" s="52"/>
    </row>
    <row r="604" spans="2:7">
      <c r="B604" s="53"/>
      <c r="C604" s="89"/>
      <c r="D604" s="89"/>
      <c r="E604" s="89"/>
      <c r="F604" s="89"/>
      <c r="G604" s="52"/>
    </row>
    <row r="605" spans="2:7">
      <c r="B605" s="53"/>
      <c r="C605" s="89"/>
      <c r="D605" s="89"/>
      <c r="E605" s="89"/>
      <c r="F605" s="89"/>
      <c r="G605" s="52"/>
    </row>
    <row r="606" spans="2:7">
      <c r="B606" s="53"/>
      <c r="C606" s="89"/>
      <c r="D606" s="89"/>
      <c r="E606" s="89"/>
      <c r="F606" s="89"/>
      <c r="G606" s="52"/>
    </row>
    <row r="607" spans="2:7">
      <c r="B607" s="53"/>
      <c r="C607" s="89"/>
      <c r="D607" s="89"/>
      <c r="E607" s="89"/>
      <c r="F607" s="89"/>
      <c r="G607" s="52"/>
    </row>
    <row r="608" spans="2:7">
      <c r="B608" s="53"/>
      <c r="C608" s="89"/>
      <c r="D608" s="89"/>
      <c r="E608" s="89"/>
      <c r="F608" s="89"/>
      <c r="G608" s="52"/>
    </row>
    <row r="609" spans="2:7">
      <c r="B609" s="53"/>
      <c r="C609" s="89"/>
      <c r="D609" s="89"/>
      <c r="E609" s="89"/>
      <c r="F609" s="89"/>
      <c r="G609" s="52"/>
    </row>
    <row r="610" spans="2:7">
      <c r="B610" s="53"/>
      <c r="C610" s="89"/>
      <c r="D610" s="89"/>
      <c r="E610" s="89"/>
      <c r="F610" s="89"/>
      <c r="G610" s="52"/>
    </row>
    <row r="611" spans="2:7">
      <c r="B611" s="53"/>
      <c r="C611" s="89"/>
      <c r="D611" s="89"/>
      <c r="E611" s="89"/>
      <c r="F611" s="89"/>
      <c r="G611" s="52"/>
    </row>
    <row r="612" spans="2:7">
      <c r="B612" s="53"/>
      <c r="C612" s="89"/>
      <c r="D612" s="89"/>
      <c r="E612" s="89"/>
      <c r="F612" s="89"/>
      <c r="G612" s="52"/>
    </row>
    <row r="613" spans="2:7">
      <c r="B613" s="53"/>
      <c r="C613" s="89"/>
      <c r="D613" s="89"/>
      <c r="E613" s="89"/>
      <c r="F613" s="89"/>
      <c r="G613" s="52"/>
    </row>
    <row r="614" spans="2:7">
      <c r="B614" s="53"/>
      <c r="C614" s="89"/>
      <c r="D614" s="89"/>
      <c r="E614" s="89"/>
      <c r="F614" s="89"/>
      <c r="G614" s="52"/>
    </row>
    <row r="615" spans="2:7">
      <c r="B615" s="53"/>
      <c r="C615" s="89"/>
      <c r="D615" s="89"/>
      <c r="E615" s="89"/>
      <c r="F615" s="89"/>
      <c r="G615" s="52"/>
    </row>
    <row r="616" spans="2:7">
      <c r="B616" s="53"/>
      <c r="C616" s="89"/>
      <c r="D616" s="89"/>
      <c r="E616" s="89"/>
      <c r="F616" s="89"/>
      <c r="G616" s="52"/>
    </row>
    <row r="617" spans="2:7">
      <c r="B617" s="53"/>
      <c r="C617" s="89"/>
      <c r="D617" s="89"/>
      <c r="E617" s="89"/>
      <c r="F617" s="89"/>
      <c r="G617" s="52"/>
    </row>
    <row r="618" spans="2:7">
      <c r="B618" s="53"/>
      <c r="C618" s="89"/>
      <c r="D618" s="89"/>
      <c r="E618" s="89"/>
      <c r="F618" s="89"/>
      <c r="G618" s="52"/>
    </row>
    <row r="619" spans="2:7">
      <c r="B619" s="53"/>
      <c r="C619" s="89"/>
      <c r="D619" s="89"/>
      <c r="E619" s="89"/>
      <c r="F619" s="89"/>
      <c r="G619" s="52"/>
    </row>
    <row r="620" spans="2:7">
      <c r="B620" s="53"/>
      <c r="C620" s="89"/>
      <c r="D620" s="89"/>
      <c r="E620" s="89"/>
      <c r="F620" s="89"/>
      <c r="G620" s="52"/>
    </row>
    <row r="621" spans="2:7">
      <c r="B621" s="53"/>
      <c r="C621" s="89"/>
      <c r="D621" s="89"/>
      <c r="E621" s="89"/>
      <c r="F621" s="89"/>
      <c r="G621" s="52"/>
    </row>
    <row r="622" spans="2:7">
      <c r="B622" s="53"/>
      <c r="C622" s="89"/>
      <c r="D622" s="89"/>
      <c r="E622" s="89"/>
      <c r="F622" s="89"/>
      <c r="G622" s="52"/>
    </row>
    <row r="623" spans="2:7">
      <c r="B623" s="53"/>
      <c r="C623" s="89"/>
      <c r="D623" s="89"/>
      <c r="E623" s="89"/>
      <c r="F623" s="89"/>
      <c r="G623" s="52"/>
    </row>
    <row r="624" spans="2:7">
      <c r="B624" s="53"/>
      <c r="C624" s="89"/>
      <c r="D624" s="89"/>
      <c r="E624" s="89"/>
      <c r="F624" s="89"/>
      <c r="G624" s="52"/>
    </row>
    <row r="625" spans="2:7">
      <c r="B625" s="53"/>
      <c r="C625" s="89"/>
      <c r="D625" s="89"/>
      <c r="E625" s="89"/>
      <c r="F625" s="89"/>
      <c r="G625" s="52"/>
    </row>
    <row r="626" spans="2:7">
      <c r="B626" s="53"/>
      <c r="C626" s="89"/>
      <c r="D626" s="89"/>
      <c r="E626" s="89"/>
      <c r="F626" s="89"/>
      <c r="G626" s="52"/>
    </row>
    <row r="627" spans="2:7">
      <c r="B627" s="53"/>
      <c r="C627" s="89"/>
      <c r="D627" s="89"/>
      <c r="E627" s="89"/>
      <c r="F627" s="89"/>
      <c r="G627" s="52"/>
    </row>
    <row r="628" spans="2:7">
      <c r="B628" s="53"/>
      <c r="C628" s="89"/>
      <c r="D628" s="89"/>
      <c r="E628" s="89"/>
      <c r="F628" s="89"/>
      <c r="G628" s="52"/>
    </row>
    <row r="629" spans="2:7">
      <c r="B629" s="53"/>
      <c r="C629" s="89"/>
      <c r="D629" s="89"/>
      <c r="E629" s="89"/>
      <c r="F629" s="89"/>
      <c r="G629" s="52"/>
    </row>
    <row r="630" spans="2:7">
      <c r="B630" s="53"/>
      <c r="C630" s="89"/>
      <c r="D630" s="89"/>
      <c r="E630" s="89"/>
      <c r="F630" s="89"/>
      <c r="G630" s="52"/>
    </row>
    <row r="631" spans="2:7">
      <c r="B631" s="53"/>
      <c r="C631" s="89"/>
      <c r="D631" s="89"/>
      <c r="E631" s="89"/>
      <c r="F631" s="89"/>
      <c r="G631" s="52"/>
    </row>
    <row r="632" spans="2:7">
      <c r="B632" s="53"/>
      <c r="C632" s="89"/>
      <c r="D632" s="89"/>
      <c r="E632" s="89"/>
      <c r="F632" s="89"/>
      <c r="G632" s="52"/>
    </row>
    <row r="633" spans="2:7">
      <c r="B633" s="53"/>
      <c r="C633" s="89"/>
      <c r="D633" s="89"/>
      <c r="E633" s="89"/>
      <c r="F633" s="89"/>
      <c r="G633" s="52"/>
    </row>
    <row r="634" spans="2:7">
      <c r="B634" s="53"/>
      <c r="C634" s="89"/>
      <c r="D634" s="89"/>
      <c r="E634" s="89"/>
      <c r="F634" s="89"/>
      <c r="G634" s="52"/>
    </row>
    <row r="635" spans="2:7">
      <c r="B635" s="53"/>
      <c r="C635" s="89"/>
      <c r="D635" s="89"/>
      <c r="E635" s="89"/>
      <c r="F635" s="89"/>
      <c r="G635" s="52"/>
    </row>
    <row r="636" spans="2:7">
      <c r="B636" s="53"/>
      <c r="C636" s="89"/>
      <c r="D636" s="89"/>
      <c r="E636" s="89"/>
      <c r="F636" s="89"/>
      <c r="G636" s="52"/>
    </row>
    <row r="637" spans="2:7">
      <c r="B637" s="53"/>
      <c r="C637" s="89"/>
      <c r="D637" s="89"/>
      <c r="E637" s="89"/>
      <c r="F637" s="89"/>
      <c r="G637" s="52"/>
    </row>
    <row r="638" spans="2:7">
      <c r="B638" s="53"/>
      <c r="C638" s="89"/>
      <c r="D638" s="89"/>
      <c r="E638" s="89"/>
      <c r="F638" s="89"/>
      <c r="G638" s="52"/>
    </row>
    <row r="639" spans="2:7">
      <c r="B639" s="53"/>
      <c r="C639" s="89"/>
      <c r="D639" s="89"/>
      <c r="E639" s="89"/>
      <c r="F639" s="89"/>
      <c r="G639" s="52"/>
    </row>
    <row r="640" spans="2:7">
      <c r="B640" s="53"/>
      <c r="C640" s="89"/>
      <c r="D640" s="89"/>
      <c r="E640" s="89"/>
      <c r="F640" s="89"/>
      <c r="G640" s="52"/>
    </row>
    <row r="641" spans="2:7">
      <c r="B641" s="53"/>
      <c r="C641" s="89"/>
      <c r="D641" s="89"/>
      <c r="E641" s="89"/>
      <c r="F641" s="89"/>
      <c r="G641" s="52"/>
    </row>
    <row r="642" spans="2:7">
      <c r="B642" s="53"/>
      <c r="C642" s="89"/>
      <c r="D642" s="89"/>
      <c r="E642" s="89"/>
      <c r="F642" s="89"/>
      <c r="G642" s="52"/>
    </row>
    <row r="643" spans="2:7">
      <c r="B643" s="53"/>
      <c r="C643" s="89"/>
      <c r="D643" s="89"/>
      <c r="E643" s="89"/>
      <c r="F643" s="89"/>
      <c r="G643" s="52"/>
    </row>
    <row r="644" spans="2:7">
      <c r="B644" s="53"/>
      <c r="C644" s="89"/>
      <c r="D644" s="89"/>
      <c r="E644" s="89"/>
      <c r="F644" s="89"/>
      <c r="G644" s="52"/>
    </row>
    <row r="645" spans="2:7">
      <c r="B645" s="53"/>
      <c r="C645" s="89"/>
      <c r="D645" s="89"/>
      <c r="E645" s="89"/>
      <c r="F645" s="89"/>
      <c r="G645" s="52"/>
    </row>
    <row r="646" spans="2:7">
      <c r="B646" s="53"/>
      <c r="C646" s="89"/>
      <c r="D646" s="89"/>
      <c r="E646" s="89"/>
      <c r="F646" s="89"/>
      <c r="G646" s="52"/>
    </row>
    <row r="647" spans="2:7">
      <c r="B647" s="53"/>
      <c r="C647" s="89"/>
      <c r="D647" s="89"/>
      <c r="E647" s="89"/>
      <c r="F647" s="89"/>
      <c r="G647" s="52"/>
    </row>
    <row r="648" spans="2:7">
      <c r="B648" s="53"/>
      <c r="C648" s="89"/>
      <c r="D648" s="89"/>
      <c r="E648" s="89"/>
      <c r="F648" s="89"/>
      <c r="G648" s="52"/>
    </row>
    <row r="649" spans="2:7">
      <c r="B649" s="53"/>
      <c r="C649" s="89"/>
      <c r="D649" s="89"/>
      <c r="E649" s="89"/>
      <c r="F649" s="89"/>
      <c r="G649" s="52"/>
    </row>
    <row r="650" spans="2:7">
      <c r="B650" s="53"/>
      <c r="C650" s="89"/>
      <c r="D650" s="89"/>
      <c r="E650" s="89"/>
      <c r="F650" s="89"/>
      <c r="G650" s="52"/>
    </row>
    <row r="651" spans="2:7">
      <c r="B651" s="53"/>
      <c r="C651" s="89"/>
      <c r="D651" s="89"/>
      <c r="E651" s="89"/>
      <c r="F651" s="89"/>
      <c r="G651" s="52"/>
    </row>
    <row r="652" spans="2:7">
      <c r="B652" s="53"/>
      <c r="C652" s="89"/>
      <c r="D652" s="89"/>
      <c r="E652" s="89"/>
      <c r="F652" s="89"/>
      <c r="G652" s="52"/>
    </row>
    <row r="653" spans="2:7">
      <c r="B653" s="53"/>
      <c r="C653" s="89"/>
      <c r="D653" s="89"/>
      <c r="E653" s="89"/>
      <c r="F653" s="89"/>
      <c r="G653" s="52"/>
    </row>
    <row r="654" spans="2:7">
      <c r="B654" s="53"/>
      <c r="C654" s="89"/>
      <c r="D654" s="89"/>
      <c r="E654" s="89"/>
      <c r="F654" s="89"/>
      <c r="G654" s="52"/>
    </row>
    <row r="655" spans="2:7">
      <c r="B655" s="53"/>
      <c r="C655" s="89"/>
      <c r="D655" s="89"/>
      <c r="E655" s="89"/>
      <c r="F655" s="89"/>
      <c r="G655" s="52"/>
    </row>
    <row r="656" spans="2:7">
      <c r="B656" s="53"/>
      <c r="C656" s="89"/>
      <c r="D656" s="89"/>
      <c r="E656" s="89"/>
      <c r="F656" s="89"/>
      <c r="G656" s="52"/>
    </row>
    <row r="657" spans="2:7">
      <c r="B657" s="53"/>
      <c r="C657" s="89"/>
      <c r="D657" s="89"/>
      <c r="E657" s="89"/>
      <c r="F657" s="89"/>
      <c r="G657" s="52"/>
    </row>
    <row r="658" spans="2:7">
      <c r="B658" s="53"/>
      <c r="C658" s="89"/>
      <c r="D658" s="89"/>
      <c r="E658" s="89"/>
      <c r="F658" s="89"/>
      <c r="G658" s="52"/>
    </row>
    <row r="659" spans="2:7">
      <c r="B659" s="53"/>
      <c r="C659" s="89"/>
      <c r="D659" s="89"/>
      <c r="E659" s="89"/>
      <c r="F659" s="89"/>
      <c r="G659" s="52"/>
    </row>
    <row r="660" spans="2:7">
      <c r="B660" s="53"/>
      <c r="C660" s="89"/>
      <c r="D660" s="89"/>
      <c r="E660" s="89"/>
      <c r="F660" s="89"/>
      <c r="G660" s="52"/>
    </row>
    <row r="661" spans="2:7">
      <c r="B661" s="53"/>
      <c r="C661" s="89"/>
      <c r="D661" s="89"/>
      <c r="E661" s="89"/>
      <c r="F661" s="89"/>
      <c r="G661" s="52"/>
    </row>
    <row r="662" spans="2:7">
      <c r="B662" s="53"/>
      <c r="C662" s="89"/>
      <c r="D662" s="89"/>
      <c r="E662" s="89"/>
      <c r="F662" s="89"/>
      <c r="G662" s="52"/>
    </row>
    <row r="663" spans="2:7">
      <c r="B663" s="53"/>
      <c r="C663" s="89"/>
      <c r="D663" s="89"/>
      <c r="E663" s="89"/>
      <c r="F663" s="89"/>
      <c r="G663" s="52"/>
    </row>
    <row r="664" spans="2:7">
      <c r="B664" s="53"/>
      <c r="C664" s="89"/>
      <c r="D664" s="89"/>
      <c r="E664" s="89"/>
      <c r="F664" s="89"/>
      <c r="G664" s="52"/>
    </row>
    <row r="665" spans="2:7">
      <c r="B665" s="53"/>
      <c r="C665" s="89"/>
      <c r="D665" s="89"/>
      <c r="E665" s="89"/>
      <c r="F665" s="89"/>
      <c r="G665" s="52"/>
    </row>
    <row r="666" spans="2:7">
      <c r="B666" s="53"/>
      <c r="C666" s="89"/>
      <c r="D666" s="89"/>
      <c r="E666" s="89"/>
      <c r="F666" s="89"/>
      <c r="G666" s="52"/>
    </row>
    <row r="667" spans="2:7">
      <c r="B667" s="53"/>
      <c r="C667" s="89"/>
      <c r="D667" s="89"/>
      <c r="E667" s="89"/>
      <c r="F667" s="89"/>
      <c r="G667" s="52"/>
    </row>
    <row r="668" spans="2:7">
      <c r="B668" s="53"/>
      <c r="C668" s="89"/>
      <c r="D668" s="89"/>
      <c r="E668" s="89"/>
      <c r="F668" s="89"/>
      <c r="G668" s="52"/>
    </row>
    <row r="669" spans="2:7">
      <c r="B669" s="53"/>
      <c r="C669" s="89"/>
      <c r="D669" s="89"/>
      <c r="E669" s="89"/>
      <c r="F669" s="89"/>
      <c r="G669" s="52"/>
    </row>
    <row r="670" spans="2:7">
      <c r="B670" s="53"/>
      <c r="C670" s="89"/>
      <c r="D670" s="89"/>
      <c r="E670" s="89"/>
      <c r="F670" s="89"/>
      <c r="G670" s="52"/>
    </row>
    <row r="671" spans="2:7">
      <c r="B671" s="53"/>
      <c r="C671" s="89"/>
      <c r="D671" s="89"/>
      <c r="E671" s="89"/>
      <c r="F671" s="89"/>
      <c r="G671" s="52"/>
    </row>
    <row r="672" spans="2:7">
      <c r="B672" s="53"/>
      <c r="C672" s="89"/>
      <c r="D672" s="89"/>
      <c r="E672" s="89"/>
      <c r="F672" s="89"/>
      <c r="G672" s="52"/>
    </row>
    <row r="673" spans="2:7">
      <c r="B673" s="53"/>
      <c r="C673" s="89"/>
      <c r="D673" s="89"/>
      <c r="E673" s="89"/>
      <c r="F673" s="89"/>
      <c r="G673" s="52"/>
    </row>
    <row r="674" spans="2:7">
      <c r="B674" s="53"/>
      <c r="C674" s="89"/>
      <c r="D674" s="89"/>
      <c r="E674" s="89"/>
      <c r="F674" s="89"/>
      <c r="G674" s="52"/>
    </row>
    <row r="675" spans="2:7">
      <c r="B675" s="53"/>
      <c r="C675" s="89"/>
      <c r="D675" s="89"/>
      <c r="E675" s="89"/>
      <c r="F675" s="89"/>
      <c r="G675" s="52"/>
    </row>
    <row r="676" spans="2:7">
      <c r="B676" s="53"/>
      <c r="C676" s="89"/>
      <c r="D676" s="89"/>
      <c r="E676" s="89"/>
      <c r="F676" s="89"/>
      <c r="G676" s="52"/>
    </row>
    <row r="677" spans="2:7">
      <c r="B677" s="53"/>
      <c r="C677" s="89"/>
      <c r="D677" s="89"/>
      <c r="E677" s="89"/>
      <c r="F677" s="89"/>
      <c r="G677" s="52"/>
    </row>
    <row r="678" spans="2:7">
      <c r="B678" s="53"/>
      <c r="C678" s="89"/>
      <c r="D678" s="89"/>
      <c r="E678" s="89"/>
      <c r="F678" s="89"/>
      <c r="G678" s="52"/>
    </row>
    <row r="679" spans="2:7">
      <c r="B679" s="53"/>
      <c r="C679" s="89"/>
      <c r="D679" s="89"/>
      <c r="E679" s="89"/>
      <c r="F679" s="89"/>
      <c r="G679" s="52"/>
    </row>
    <row r="680" spans="2:7">
      <c r="B680" s="53"/>
      <c r="C680" s="89"/>
      <c r="D680" s="89"/>
      <c r="E680" s="89"/>
      <c r="F680" s="89"/>
      <c r="G680" s="52"/>
    </row>
    <row r="681" spans="2:7">
      <c r="B681" s="53"/>
      <c r="C681" s="89"/>
      <c r="D681" s="89"/>
      <c r="E681" s="89"/>
      <c r="F681" s="89"/>
      <c r="G681" s="52"/>
    </row>
    <row r="682" spans="2:7">
      <c r="B682" s="53"/>
      <c r="C682" s="89"/>
      <c r="D682" s="89"/>
      <c r="E682" s="89"/>
      <c r="F682" s="89"/>
      <c r="G682" s="52"/>
    </row>
    <row r="683" spans="2:7">
      <c r="B683" s="53"/>
      <c r="C683" s="89"/>
      <c r="D683" s="89"/>
      <c r="E683" s="89"/>
      <c r="F683" s="89"/>
      <c r="G683" s="52"/>
    </row>
    <row r="684" spans="2:7">
      <c r="B684" s="53"/>
      <c r="C684" s="89"/>
      <c r="D684" s="89"/>
      <c r="E684" s="89"/>
      <c r="F684" s="89"/>
      <c r="G684" s="52"/>
    </row>
    <row r="685" spans="2:7">
      <c r="B685" s="53"/>
      <c r="C685" s="89"/>
      <c r="D685" s="89"/>
      <c r="E685" s="89"/>
      <c r="F685" s="89"/>
      <c r="G685" s="52"/>
    </row>
    <row r="686" spans="2:7">
      <c r="B686" s="53"/>
      <c r="C686" s="89"/>
      <c r="D686" s="89"/>
      <c r="E686" s="89"/>
      <c r="F686" s="89"/>
      <c r="G686" s="52"/>
    </row>
    <row r="687" spans="2:7">
      <c r="B687" s="53"/>
      <c r="C687" s="89"/>
      <c r="D687" s="89"/>
      <c r="E687" s="89"/>
      <c r="F687" s="89"/>
      <c r="G687" s="52"/>
    </row>
    <row r="688" spans="2:7">
      <c r="B688" s="53"/>
      <c r="C688" s="89"/>
      <c r="D688" s="89"/>
      <c r="E688" s="89"/>
      <c r="F688" s="89"/>
      <c r="G688" s="52"/>
    </row>
    <row r="689" spans="2:7">
      <c r="B689" s="53"/>
      <c r="C689" s="89"/>
      <c r="D689" s="89"/>
      <c r="E689" s="89"/>
      <c r="F689" s="89"/>
      <c r="G689" s="52"/>
    </row>
    <row r="690" spans="2:7">
      <c r="B690" s="53"/>
      <c r="C690" s="89"/>
      <c r="D690" s="89"/>
      <c r="E690" s="89"/>
      <c r="F690" s="89"/>
      <c r="G690" s="52"/>
    </row>
    <row r="691" spans="2:7">
      <c r="B691" s="53"/>
      <c r="C691" s="89"/>
      <c r="D691" s="89"/>
      <c r="E691" s="89"/>
      <c r="F691" s="89"/>
      <c r="G691" s="52"/>
    </row>
    <row r="692" spans="2:7">
      <c r="B692" s="53"/>
      <c r="C692" s="89"/>
      <c r="D692" s="89"/>
      <c r="E692" s="89"/>
      <c r="F692" s="89"/>
      <c r="G692" s="52"/>
    </row>
    <row r="693" spans="2:7">
      <c r="B693" s="53"/>
      <c r="C693" s="89"/>
      <c r="D693" s="89"/>
      <c r="E693" s="89"/>
      <c r="F693" s="89"/>
      <c r="G693" s="52"/>
    </row>
    <row r="694" spans="2:7">
      <c r="B694" s="53"/>
      <c r="C694" s="89"/>
      <c r="D694" s="89"/>
      <c r="E694" s="89"/>
      <c r="F694" s="89"/>
      <c r="G694" s="52"/>
    </row>
    <row r="695" spans="2:7">
      <c r="B695" s="53"/>
      <c r="C695" s="89"/>
      <c r="D695" s="89"/>
      <c r="E695" s="89"/>
      <c r="F695" s="89"/>
      <c r="G695" s="52"/>
    </row>
    <row r="696" spans="2:7">
      <c r="B696" s="53"/>
      <c r="C696" s="89"/>
      <c r="D696" s="89"/>
      <c r="E696" s="89"/>
      <c r="F696" s="89"/>
      <c r="G696" s="52"/>
    </row>
    <row r="697" spans="2:7">
      <c r="B697" s="53"/>
      <c r="C697" s="89"/>
      <c r="D697" s="89"/>
      <c r="E697" s="89"/>
      <c r="F697" s="89"/>
      <c r="G697" s="52"/>
    </row>
    <row r="698" spans="2:7">
      <c r="B698" s="53"/>
      <c r="C698" s="89"/>
      <c r="D698" s="89"/>
      <c r="E698" s="89"/>
      <c r="F698" s="89"/>
      <c r="G698" s="52"/>
    </row>
    <row r="699" spans="2:7">
      <c r="B699" s="53"/>
      <c r="C699" s="89"/>
      <c r="D699" s="89"/>
      <c r="E699" s="89"/>
      <c r="F699" s="89"/>
      <c r="G699" s="52"/>
    </row>
    <row r="700" spans="2:7">
      <c r="B700" s="53"/>
      <c r="C700" s="89"/>
      <c r="D700" s="89"/>
      <c r="E700" s="89"/>
      <c r="F700" s="89"/>
      <c r="G700" s="52"/>
    </row>
    <row r="701" spans="2:7">
      <c r="B701" s="53"/>
      <c r="C701" s="89"/>
      <c r="D701" s="89"/>
      <c r="E701" s="89"/>
      <c r="F701" s="89"/>
      <c r="G701" s="52"/>
    </row>
    <row r="702" spans="2:7">
      <c r="B702" s="53"/>
      <c r="C702" s="89"/>
      <c r="D702" s="89"/>
      <c r="E702" s="89"/>
      <c r="F702" s="89"/>
      <c r="G702" s="52"/>
    </row>
    <row r="703" spans="2:7">
      <c r="B703" s="53"/>
      <c r="C703" s="89"/>
      <c r="D703" s="89"/>
      <c r="E703" s="89"/>
      <c r="F703" s="89"/>
      <c r="G703" s="52"/>
    </row>
    <row r="704" spans="2:7">
      <c r="B704" s="53"/>
      <c r="C704" s="89"/>
      <c r="D704" s="89"/>
      <c r="E704" s="89"/>
      <c r="F704" s="89"/>
      <c r="G704" s="52"/>
    </row>
    <row r="705" spans="2:7">
      <c r="B705" s="53"/>
      <c r="C705" s="89"/>
      <c r="D705" s="89"/>
      <c r="E705" s="89"/>
      <c r="F705" s="89"/>
      <c r="G705" s="52"/>
    </row>
    <row r="706" spans="2:7">
      <c r="B706" s="53"/>
      <c r="C706" s="89"/>
      <c r="D706" s="89"/>
      <c r="E706" s="89"/>
      <c r="F706" s="89"/>
      <c r="G706" s="52"/>
    </row>
    <row r="707" spans="2:7">
      <c r="B707" s="53"/>
      <c r="C707" s="89"/>
      <c r="D707" s="89"/>
      <c r="E707" s="89"/>
      <c r="F707" s="89"/>
      <c r="G707" s="52"/>
    </row>
    <row r="708" spans="2:7">
      <c r="B708" s="53"/>
      <c r="C708" s="89"/>
      <c r="D708" s="89"/>
      <c r="E708" s="89"/>
      <c r="F708" s="89"/>
      <c r="G708" s="52"/>
    </row>
    <row r="709" spans="2:7">
      <c r="B709" s="53"/>
      <c r="C709" s="89"/>
      <c r="D709" s="89"/>
      <c r="E709" s="89"/>
      <c r="F709" s="89"/>
      <c r="G709" s="52"/>
    </row>
    <row r="710" spans="2:7">
      <c r="B710" s="53"/>
      <c r="C710" s="89"/>
      <c r="D710" s="89"/>
      <c r="E710" s="89"/>
      <c r="F710" s="89"/>
      <c r="G710" s="52"/>
    </row>
    <row r="711" spans="2:7">
      <c r="B711" s="53"/>
      <c r="C711" s="89"/>
      <c r="D711" s="89"/>
      <c r="E711" s="89"/>
      <c r="F711" s="89"/>
      <c r="G711" s="52"/>
    </row>
    <row r="712" spans="2:7">
      <c r="B712" s="53"/>
      <c r="C712" s="89"/>
      <c r="D712" s="89"/>
      <c r="E712" s="89"/>
      <c r="F712" s="89"/>
      <c r="G712" s="52"/>
    </row>
    <row r="713" spans="2:7">
      <c r="B713" s="53"/>
      <c r="C713" s="89"/>
      <c r="D713" s="89"/>
      <c r="E713" s="89"/>
      <c r="F713" s="89"/>
      <c r="G713" s="52"/>
    </row>
    <row r="714" spans="2:7">
      <c r="B714" s="53"/>
      <c r="C714" s="89"/>
      <c r="D714" s="89"/>
      <c r="E714" s="89"/>
      <c r="F714" s="89"/>
      <c r="G714" s="52"/>
    </row>
    <row r="715" spans="2:7">
      <c r="B715" s="53"/>
      <c r="C715" s="89"/>
      <c r="D715" s="89"/>
      <c r="E715" s="89"/>
      <c r="F715" s="89"/>
      <c r="G715" s="52"/>
    </row>
    <row r="716" spans="2:7">
      <c r="B716" s="53"/>
      <c r="C716" s="89"/>
      <c r="D716" s="89"/>
      <c r="E716" s="89"/>
      <c r="F716" s="89"/>
      <c r="G716" s="52"/>
    </row>
    <row r="717" spans="2:7">
      <c r="B717" s="53"/>
      <c r="C717" s="89"/>
      <c r="D717" s="89"/>
      <c r="E717" s="89"/>
      <c r="F717" s="89"/>
      <c r="G717" s="52"/>
    </row>
    <row r="718" spans="2:7">
      <c r="B718" s="53"/>
      <c r="C718" s="89"/>
      <c r="D718" s="89"/>
      <c r="E718" s="89"/>
      <c r="F718" s="89"/>
      <c r="G718" s="52"/>
    </row>
    <row r="719" spans="2:7">
      <c r="B719" s="53"/>
      <c r="C719" s="89"/>
      <c r="D719" s="89"/>
      <c r="E719" s="89"/>
      <c r="F719" s="89"/>
      <c r="G719" s="52"/>
    </row>
    <row r="720" spans="2:7">
      <c r="B720" s="53"/>
      <c r="C720" s="89"/>
      <c r="D720" s="89"/>
      <c r="E720" s="89"/>
      <c r="F720" s="89"/>
      <c r="G720" s="52"/>
    </row>
    <row r="721" spans="2:7">
      <c r="B721" s="53"/>
      <c r="C721" s="89"/>
      <c r="D721" s="89"/>
      <c r="E721" s="89"/>
      <c r="F721" s="89"/>
      <c r="G721" s="52"/>
    </row>
    <row r="722" spans="2:7">
      <c r="B722" s="53"/>
      <c r="C722" s="89"/>
      <c r="D722" s="89"/>
      <c r="E722" s="89"/>
      <c r="F722" s="89"/>
      <c r="G722" s="52"/>
    </row>
    <row r="723" spans="2:7">
      <c r="B723" s="53"/>
      <c r="C723" s="89"/>
      <c r="D723" s="89"/>
      <c r="E723" s="89"/>
      <c r="F723" s="89"/>
      <c r="G723" s="52"/>
    </row>
    <row r="724" spans="2:7">
      <c r="B724" s="53"/>
      <c r="C724" s="89"/>
      <c r="D724" s="89"/>
      <c r="E724" s="89"/>
      <c r="F724" s="89"/>
      <c r="G724" s="52"/>
    </row>
    <row r="725" spans="2:7">
      <c r="B725" s="53"/>
      <c r="C725" s="89"/>
      <c r="D725" s="89"/>
      <c r="E725" s="89"/>
      <c r="F725" s="89"/>
      <c r="G725" s="52"/>
    </row>
    <row r="726" spans="2:7">
      <c r="B726" s="53"/>
      <c r="C726" s="89"/>
      <c r="D726" s="89"/>
      <c r="E726" s="89"/>
      <c r="F726" s="89"/>
      <c r="G726" s="52"/>
    </row>
    <row r="727" spans="2:7">
      <c r="B727" s="53"/>
      <c r="C727" s="89"/>
      <c r="D727" s="89"/>
      <c r="E727" s="89"/>
      <c r="F727" s="89"/>
      <c r="G727" s="52"/>
    </row>
    <row r="728" spans="2:7">
      <c r="B728" s="53"/>
      <c r="C728" s="89"/>
      <c r="D728" s="89"/>
      <c r="E728" s="89"/>
      <c r="F728" s="89"/>
      <c r="G728" s="52"/>
    </row>
    <row r="729" spans="2:7">
      <c r="B729" s="53"/>
      <c r="C729" s="89"/>
      <c r="D729" s="89"/>
      <c r="E729" s="89"/>
      <c r="F729" s="89"/>
      <c r="G729" s="52"/>
    </row>
    <row r="730" spans="2:7">
      <c r="B730" s="53"/>
      <c r="C730" s="89"/>
      <c r="D730" s="89"/>
      <c r="E730" s="89"/>
      <c r="F730" s="89"/>
      <c r="G730" s="52"/>
    </row>
    <row r="731" spans="2:7">
      <c r="B731" s="53"/>
      <c r="C731" s="89"/>
      <c r="D731" s="89"/>
      <c r="E731" s="89"/>
      <c r="F731" s="89"/>
      <c r="G731" s="52"/>
    </row>
    <row r="732" spans="2:7">
      <c r="B732" s="53"/>
      <c r="C732" s="89"/>
      <c r="D732" s="89"/>
      <c r="E732" s="89"/>
      <c r="F732" s="89"/>
      <c r="G732" s="52"/>
    </row>
    <row r="733" spans="2:7">
      <c r="B733" s="53"/>
      <c r="C733" s="89"/>
      <c r="D733" s="89"/>
      <c r="E733" s="89"/>
      <c r="F733" s="89"/>
      <c r="G733" s="52"/>
    </row>
    <row r="734" spans="2:7">
      <c r="B734" s="53"/>
      <c r="C734" s="89"/>
      <c r="D734" s="89"/>
      <c r="E734" s="89"/>
      <c r="F734" s="89"/>
      <c r="G734" s="52"/>
    </row>
    <row r="735" spans="2:7">
      <c r="B735" s="53"/>
      <c r="C735" s="89"/>
      <c r="D735" s="89"/>
      <c r="E735" s="89"/>
      <c r="F735" s="89"/>
      <c r="G735" s="52"/>
    </row>
    <row r="736" spans="2:7">
      <c r="B736" s="53"/>
      <c r="C736" s="89"/>
      <c r="D736" s="89"/>
      <c r="E736" s="89"/>
      <c r="F736" s="89"/>
      <c r="G736" s="52"/>
    </row>
    <row r="737" spans="2:7">
      <c r="B737" s="53"/>
      <c r="C737" s="89"/>
      <c r="D737" s="89"/>
      <c r="E737" s="89"/>
      <c r="F737" s="89"/>
      <c r="G737" s="52"/>
    </row>
    <row r="738" spans="2:7">
      <c r="B738" s="53"/>
      <c r="C738" s="89"/>
      <c r="D738" s="89"/>
      <c r="E738" s="89"/>
      <c r="F738" s="89"/>
      <c r="G738" s="52"/>
    </row>
    <row r="739" spans="2:7">
      <c r="B739" s="53"/>
      <c r="C739" s="89"/>
      <c r="D739" s="89"/>
      <c r="E739" s="89"/>
      <c r="F739" s="89"/>
      <c r="G739" s="52"/>
    </row>
    <row r="740" spans="2:7">
      <c r="B740" s="53"/>
      <c r="C740" s="89"/>
      <c r="D740" s="89"/>
      <c r="E740" s="89"/>
      <c r="F740" s="89"/>
      <c r="G740" s="52"/>
    </row>
    <row r="741" spans="2:7">
      <c r="B741" s="53"/>
      <c r="C741" s="89"/>
      <c r="D741" s="89"/>
      <c r="E741" s="89"/>
      <c r="F741" s="89"/>
      <c r="G741" s="52"/>
    </row>
    <row r="742" spans="2:7">
      <c r="B742" s="53"/>
      <c r="C742" s="89"/>
      <c r="D742" s="89"/>
      <c r="E742" s="89"/>
      <c r="F742" s="89"/>
      <c r="G742" s="52"/>
    </row>
    <row r="743" spans="2:7">
      <c r="B743" s="53"/>
      <c r="C743" s="89"/>
      <c r="D743" s="89"/>
      <c r="E743" s="89"/>
      <c r="F743" s="89"/>
      <c r="G743" s="52"/>
    </row>
    <row r="744" spans="2:7">
      <c r="B744" s="53"/>
      <c r="C744" s="89"/>
      <c r="D744" s="89"/>
      <c r="E744" s="89"/>
      <c r="F744" s="89"/>
      <c r="G744" s="52"/>
    </row>
    <row r="745" spans="2:7">
      <c r="B745" s="53"/>
      <c r="C745" s="89"/>
      <c r="D745" s="89"/>
      <c r="E745" s="89"/>
      <c r="F745" s="89"/>
      <c r="G745" s="52"/>
    </row>
    <row r="746" spans="2:7">
      <c r="B746" s="53"/>
      <c r="C746" s="89"/>
      <c r="D746" s="89"/>
      <c r="E746" s="89"/>
      <c r="F746" s="89"/>
      <c r="G746" s="52"/>
    </row>
    <row r="747" spans="2:7">
      <c r="B747" s="53"/>
      <c r="C747" s="89"/>
      <c r="D747" s="89"/>
      <c r="E747" s="89"/>
      <c r="F747" s="89"/>
      <c r="G747" s="52"/>
    </row>
    <row r="748" spans="2:7">
      <c r="B748" s="53"/>
      <c r="C748" s="89"/>
      <c r="D748" s="89"/>
      <c r="E748" s="89"/>
      <c r="F748" s="89"/>
      <c r="G748" s="52"/>
    </row>
    <row r="749" spans="2:7">
      <c r="B749" s="53"/>
      <c r="C749" s="89"/>
      <c r="D749" s="89"/>
      <c r="E749" s="89"/>
      <c r="F749" s="89"/>
      <c r="G749" s="52"/>
    </row>
    <row r="750" spans="2:7">
      <c r="B750" s="53"/>
      <c r="C750" s="89"/>
      <c r="D750" s="89"/>
      <c r="E750" s="89"/>
      <c r="F750" s="89"/>
      <c r="G750" s="52"/>
    </row>
    <row r="751" spans="2:7">
      <c r="B751" s="53"/>
      <c r="C751" s="89"/>
      <c r="D751" s="89"/>
      <c r="E751" s="89"/>
      <c r="F751" s="89"/>
      <c r="G751" s="52"/>
    </row>
    <row r="752" spans="2:7">
      <c r="B752" s="53"/>
      <c r="C752" s="89"/>
      <c r="D752" s="89"/>
      <c r="E752" s="89"/>
      <c r="F752" s="89"/>
      <c r="G752" s="52"/>
    </row>
    <row r="753" spans="2:7">
      <c r="B753" s="53"/>
      <c r="C753" s="89"/>
      <c r="D753" s="89"/>
      <c r="E753" s="89"/>
      <c r="F753" s="89"/>
      <c r="G753" s="52"/>
    </row>
    <row r="754" spans="2:7">
      <c r="B754" s="53"/>
      <c r="C754" s="89"/>
      <c r="D754" s="89"/>
      <c r="E754" s="89"/>
      <c r="F754" s="89"/>
      <c r="G754" s="52"/>
    </row>
    <row r="755" spans="2:7">
      <c r="B755" s="53"/>
      <c r="C755" s="89"/>
      <c r="D755" s="89"/>
      <c r="E755" s="89"/>
      <c r="F755" s="89"/>
      <c r="G755" s="52"/>
    </row>
    <row r="756" spans="2:7">
      <c r="B756" s="53"/>
      <c r="C756" s="89"/>
      <c r="D756" s="89"/>
      <c r="E756" s="89"/>
      <c r="F756" s="89"/>
      <c r="G756" s="52"/>
    </row>
    <row r="757" spans="2:7">
      <c r="B757" s="53"/>
      <c r="C757" s="89"/>
      <c r="D757" s="89"/>
      <c r="E757" s="89"/>
      <c r="F757" s="89"/>
      <c r="G757" s="52"/>
    </row>
    <row r="758" spans="2:7">
      <c r="B758" s="53"/>
      <c r="C758" s="89"/>
      <c r="D758" s="89"/>
      <c r="E758" s="89"/>
      <c r="F758" s="89"/>
      <c r="G758" s="52"/>
    </row>
    <row r="759" spans="2:7">
      <c r="B759" s="53"/>
      <c r="C759" s="89"/>
      <c r="D759" s="89"/>
      <c r="E759" s="89"/>
      <c r="F759" s="89"/>
      <c r="G759" s="52"/>
    </row>
    <row r="760" spans="2:7">
      <c r="B760" s="53"/>
      <c r="C760" s="89"/>
      <c r="D760" s="89"/>
      <c r="E760" s="89"/>
      <c r="F760" s="89"/>
      <c r="G760" s="52"/>
    </row>
    <row r="761" spans="2:7">
      <c r="B761" s="53"/>
      <c r="C761" s="89"/>
      <c r="D761" s="89"/>
      <c r="E761" s="89"/>
      <c r="F761" s="89"/>
      <c r="G761" s="52"/>
    </row>
    <row r="762" spans="2:7">
      <c r="B762" s="53"/>
      <c r="C762" s="89"/>
      <c r="D762" s="89"/>
      <c r="E762" s="89"/>
      <c r="F762" s="89"/>
      <c r="G762" s="52"/>
    </row>
    <row r="763" spans="2:7">
      <c r="B763" s="53"/>
      <c r="C763" s="89"/>
      <c r="D763" s="89"/>
      <c r="E763" s="89"/>
      <c r="F763" s="89"/>
      <c r="G763" s="52"/>
    </row>
    <row r="764" spans="2:7">
      <c r="B764" s="53"/>
      <c r="C764" s="89"/>
      <c r="D764" s="89"/>
      <c r="E764" s="89"/>
      <c r="F764" s="89"/>
      <c r="G764" s="52"/>
    </row>
    <row r="765" spans="2:7">
      <c r="B765" s="53"/>
      <c r="C765" s="89"/>
      <c r="D765" s="89"/>
      <c r="E765" s="89"/>
      <c r="F765" s="89"/>
      <c r="G765" s="52"/>
    </row>
    <row r="766" spans="2:7">
      <c r="B766" s="53"/>
      <c r="C766" s="89"/>
      <c r="D766" s="89"/>
      <c r="E766" s="89"/>
      <c r="F766" s="89"/>
      <c r="G766" s="52"/>
    </row>
    <row r="767" spans="2:7">
      <c r="B767" s="53"/>
      <c r="C767" s="89"/>
      <c r="D767" s="89"/>
      <c r="E767" s="89"/>
      <c r="F767" s="89"/>
      <c r="G767" s="52"/>
    </row>
    <row r="768" spans="2:7">
      <c r="B768" s="53"/>
      <c r="C768" s="89"/>
      <c r="D768" s="89"/>
      <c r="E768" s="89"/>
      <c r="F768" s="89"/>
      <c r="G768" s="52"/>
    </row>
    <row r="769" spans="2:7">
      <c r="B769" s="53"/>
      <c r="C769" s="89"/>
      <c r="D769" s="89"/>
      <c r="E769" s="89"/>
      <c r="F769" s="89"/>
      <c r="G769" s="52"/>
    </row>
    <row r="770" spans="2:7">
      <c r="B770" s="53"/>
      <c r="C770" s="89"/>
      <c r="D770" s="89"/>
      <c r="E770" s="89"/>
      <c r="F770" s="89"/>
      <c r="G770" s="52"/>
    </row>
    <row r="771" spans="2:7">
      <c r="B771" s="53"/>
      <c r="C771" s="89"/>
      <c r="D771" s="89"/>
      <c r="E771" s="89"/>
      <c r="F771" s="89"/>
      <c r="G771" s="52"/>
    </row>
    <row r="772" spans="2:7">
      <c r="B772" s="53"/>
      <c r="C772" s="89"/>
      <c r="D772" s="89"/>
      <c r="E772" s="89"/>
      <c r="F772" s="89"/>
      <c r="G772" s="52"/>
    </row>
    <row r="773" spans="2:7">
      <c r="B773" s="53"/>
      <c r="C773" s="89"/>
      <c r="D773" s="89"/>
      <c r="E773" s="89"/>
      <c r="F773" s="89"/>
      <c r="G773" s="52"/>
    </row>
    <row r="774" spans="2:7">
      <c r="B774" s="53"/>
      <c r="C774" s="89"/>
      <c r="D774" s="89"/>
      <c r="E774" s="89"/>
      <c r="F774" s="89"/>
      <c r="G774" s="52"/>
    </row>
    <row r="775" spans="2:7">
      <c r="B775" s="53"/>
      <c r="C775" s="89"/>
      <c r="D775" s="89"/>
      <c r="E775" s="89"/>
      <c r="F775" s="89"/>
      <c r="G775" s="52"/>
    </row>
    <row r="776" spans="2:7">
      <c r="B776" s="53"/>
      <c r="C776" s="89"/>
      <c r="D776" s="89"/>
      <c r="E776" s="89"/>
      <c r="F776" s="89"/>
      <c r="G776" s="52"/>
    </row>
    <row r="777" spans="2:7">
      <c r="B777" s="53"/>
      <c r="C777" s="89"/>
      <c r="D777" s="89"/>
      <c r="E777" s="89"/>
      <c r="F777" s="89"/>
      <c r="G777" s="52"/>
    </row>
    <row r="778" spans="2:7">
      <c r="B778" s="53"/>
      <c r="C778" s="89"/>
      <c r="D778" s="89"/>
      <c r="E778" s="89"/>
      <c r="F778" s="89"/>
      <c r="G778" s="52"/>
    </row>
    <row r="779" spans="2:7">
      <c r="B779" s="53"/>
      <c r="C779" s="89"/>
      <c r="D779" s="89"/>
      <c r="E779" s="89"/>
      <c r="F779" s="89"/>
      <c r="G779" s="52"/>
    </row>
    <row r="780" spans="2:7">
      <c r="B780" s="53"/>
      <c r="C780" s="89"/>
      <c r="D780" s="89"/>
      <c r="E780" s="89"/>
      <c r="F780" s="89"/>
      <c r="G780" s="52"/>
    </row>
    <row r="781" spans="2:7">
      <c r="B781" s="53"/>
      <c r="C781" s="89"/>
      <c r="D781" s="89"/>
      <c r="E781" s="89"/>
      <c r="F781" s="89"/>
      <c r="G781" s="52"/>
    </row>
    <row r="782" spans="2:7">
      <c r="B782" s="53"/>
      <c r="C782" s="89"/>
      <c r="D782" s="89"/>
      <c r="E782" s="89"/>
      <c r="F782" s="89"/>
      <c r="G782" s="52"/>
    </row>
    <row r="783" spans="2:7">
      <c r="B783" s="53"/>
      <c r="C783" s="89"/>
      <c r="D783" s="89"/>
      <c r="E783" s="89"/>
      <c r="F783" s="89"/>
      <c r="G783" s="52"/>
    </row>
    <row r="784" spans="2:7">
      <c r="B784" s="53"/>
      <c r="C784" s="89"/>
      <c r="D784" s="89"/>
      <c r="E784" s="89"/>
      <c r="F784" s="89"/>
      <c r="G784" s="52"/>
    </row>
    <row r="785" spans="2:7">
      <c r="B785" s="53"/>
      <c r="C785" s="89"/>
      <c r="D785" s="89"/>
      <c r="E785" s="89"/>
      <c r="F785" s="89"/>
      <c r="G785" s="52"/>
    </row>
    <row r="786" spans="2:7">
      <c r="B786" s="53"/>
      <c r="C786" s="89"/>
      <c r="D786" s="89"/>
      <c r="E786" s="89"/>
      <c r="F786" s="89"/>
      <c r="G786" s="52"/>
    </row>
    <row r="787" spans="2:7">
      <c r="B787" s="53"/>
      <c r="C787" s="89"/>
      <c r="D787" s="89"/>
      <c r="E787" s="89"/>
      <c r="F787" s="89"/>
      <c r="G787" s="52"/>
    </row>
    <row r="788" spans="2:7">
      <c r="B788" s="53"/>
      <c r="C788" s="89"/>
      <c r="D788" s="89"/>
      <c r="E788" s="89"/>
      <c r="F788" s="89"/>
      <c r="G788" s="52"/>
    </row>
    <row r="789" spans="2:7">
      <c r="B789" s="53"/>
      <c r="C789" s="89"/>
      <c r="D789" s="89"/>
      <c r="E789" s="89"/>
      <c r="F789" s="89"/>
      <c r="G789" s="52"/>
    </row>
    <row r="790" spans="2:7">
      <c r="B790" s="53"/>
      <c r="C790" s="89"/>
      <c r="D790" s="89"/>
      <c r="E790" s="89"/>
      <c r="F790" s="89"/>
      <c r="G790" s="52"/>
    </row>
    <row r="791" spans="2:7">
      <c r="B791" s="53"/>
      <c r="C791" s="89"/>
      <c r="D791" s="89"/>
      <c r="E791" s="89"/>
      <c r="F791" s="89"/>
      <c r="G791" s="52"/>
    </row>
    <row r="792" spans="2:7">
      <c r="B792" s="53"/>
      <c r="C792" s="89"/>
      <c r="D792" s="89"/>
      <c r="E792" s="89"/>
      <c r="F792" s="89"/>
      <c r="G792" s="52"/>
    </row>
    <row r="793" spans="2:7">
      <c r="B793" s="53"/>
      <c r="C793" s="89"/>
      <c r="D793" s="89"/>
      <c r="E793" s="89"/>
      <c r="F793" s="89"/>
      <c r="G793" s="52"/>
    </row>
    <row r="794" spans="2:7">
      <c r="B794" s="53"/>
      <c r="C794" s="89"/>
      <c r="D794" s="89"/>
      <c r="E794" s="89"/>
      <c r="F794" s="89"/>
      <c r="G794" s="52"/>
    </row>
    <row r="795" spans="2:7">
      <c r="B795" s="53"/>
      <c r="C795" s="89"/>
      <c r="D795" s="89"/>
      <c r="E795" s="89"/>
      <c r="F795" s="89"/>
      <c r="G795" s="52"/>
    </row>
    <row r="796" spans="2:7">
      <c r="B796" s="53"/>
      <c r="C796" s="89"/>
      <c r="D796" s="89"/>
      <c r="E796" s="89"/>
      <c r="F796" s="89"/>
      <c r="G796" s="52"/>
    </row>
    <row r="797" spans="2:7">
      <c r="B797" s="53"/>
      <c r="C797" s="89"/>
      <c r="D797" s="89"/>
      <c r="E797" s="89"/>
      <c r="F797" s="89"/>
      <c r="G797" s="52"/>
    </row>
    <row r="798" spans="2:7">
      <c r="B798" s="53"/>
      <c r="C798" s="89"/>
      <c r="D798" s="89"/>
      <c r="E798" s="89"/>
      <c r="F798" s="89"/>
      <c r="G798" s="52"/>
    </row>
    <row r="799" spans="2:7">
      <c r="B799" s="53"/>
      <c r="C799" s="89"/>
      <c r="D799" s="89"/>
      <c r="E799" s="89"/>
      <c r="F799" s="89"/>
      <c r="G799" s="52"/>
    </row>
    <row r="800" spans="2:7">
      <c r="B800" s="53"/>
      <c r="C800" s="89"/>
      <c r="D800" s="89"/>
      <c r="E800" s="89"/>
      <c r="F800" s="89"/>
      <c r="G800" s="52"/>
    </row>
    <row r="801" spans="2:7">
      <c r="B801" s="53"/>
      <c r="C801" s="89"/>
      <c r="D801" s="89"/>
      <c r="E801" s="89"/>
      <c r="F801" s="89"/>
      <c r="G801" s="52"/>
    </row>
    <row r="802" spans="2:7">
      <c r="B802" s="53"/>
      <c r="C802" s="89"/>
      <c r="D802" s="89"/>
      <c r="E802" s="89"/>
      <c r="F802" s="89"/>
      <c r="G802" s="52"/>
    </row>
    <row r="803" spans="2:7">
      <c r="B803" s="53"/>
      <c r="C803" s="89"/>
      <c r="D803" s="89"/>
      <c r="E803" s="89"/>
      <c r="F803" s="89"/>
      <c r="G803" s="52"/>
    </row>
    <row r="804" spans="2:7">
      <c r="B804" s="53"/>
      <c r="C804" s="89"/>
      <c r="D804" s="89"/>
      <c r="E804" s="89"/>
      <c r="F804" s="89"/>
      <c r="G804" s="52"/>
    </row>
    <row r="805" spans="2:7">
      <c r="B805" s="53"/>
      <c r="C805" s="89"/>
      <c r="D805" s="89"/>
      <c r="E805" s="89"/>
      <c r="F805" s="89"/>
      <c r="G805" s="52"/>
    </row>
    <row r="806" spans="2:7">
      <c r="B806" s="53"/>
      <c r="C806" s="89"/>
      <c r="D806" s="89"/>
      <c r="E806" s="89"/>
      <c r="F806" s="89"/>
      <c r="G806" s="52"/>
    </row>
    <row r="807" spans="2:7">
      <c r="B807" s="53"/>
      <c r="C807" s="89"/>
      <c r="D807" s="89"/>
      <c r="E807" s="89"/>
      <c r="F807" s="89"/>
      <c r="G807" s="52"/>
    </row>
    <row r="808" spans="2:7">
      <c r="B808" s="53"/>
      <c r="C808" s="89"/>
      <c r="D808" s="89"/>
      <c r="E808" s="89"/>
      <c r="F808" s="89"/>
      <c r="G808" s="52"/>
    </row>
    <row r="809" spans="2:7">
      <c r="B809" s="53"/>
      <c r="C809" s="89"/>
      <c r="D809" s="89"/>
      <c r="E809" s="89"/>
      <c r="F809" s="89"/>
      <c r="G809" s="52"/>
    </row>
    <row r="810" spans="2:7">
      <c r="B810" s="53"/>
      <c r="C810" s="89"/>
      <c r="D810" s="89"/>
      <c r="E810" s="89"/>
      <c r="F810" s="89"/>
      <c r="G810" s="52"/>
    </row>
    <row r="811" spans="2:7">
      <c r="B811" s="53"/>
      <c r="C811" s="89"/>
      <c r="D811" s="89"/>
      <c r="E811" s="89"/>
      <c r="F811" s="89"/>
      <c r="G811" s="52"/>
    </row>
    <row r="812" spans="2:7">
      <c r="B812" s="53"/>
      <c r="C812" s="89"/>
      <c r="D812" s="89"/>
      <c r="E812" s="89"/>
      <c r="F812" s="89"/>
      <c r="G812" s="52"/>
    </row>
    <row r="813" spans="2:7">
      <c r="B813" s="53"/>
      <c r="C813" s="89"/>
      <c r="D813" s="89"/>
      <c r="E813" s="89"/>
      <c r="F813" s="89"/>
      <c r="G813" s="52"/>
    </row>
    <row r="814" spans="2:7">
      <c r="B814" s="53"/>
      <c r="C814" s="89"/>
      <c r="D814" s="89"/>
      <c r="E814" s="89"/>
      <c r="F814" s="89"/>
      <c r="G814" s="52"/>
    </row>
    <row r="815" spans="2:7">
      <c r="B815" s="53"/>
      <c r="C815" s="89"/>
      <c r="D815" s="89"/>
      <c r="E815" s="89"/>
      <c r="F815" s="89"/>
      <c r="G815" s="52"/>
    </row>
    <row r="816" spans="2:7">
      <c r="B816" s="53"/>
      <c r="C816" s="89"/>
      <c r="D816" s="89"/>
      <c r="E816" s="89"/>
      <c r="F816" s="89"/>
      <c r="G816" s="52"/>
    </row>
    <row r="817" spans="2:7">
      <c r="B817" s="53"/>
      <c r="C817" s="89"/>
      <c r="D817" s="89"/>
      <c r="E817" s="89"/>
      <c r="F817" s="89"/>
      <c r="G817" s="52"/>
    </row>
    <row r="818" spans="2:7">
      <c r="B818" s="53"/>
      <c r="C818" s="89"/>
      <c r="D818" s="89"/>
      <c r="E818" s="89"/>
      <c r="F818" s="89"/>
      <c r="G818" s="52"/>
    </row>
    <row r="819" spans="2:7">
      <c r="B819" s="53"/>
      <c r="C819" s="89"/>
      <c r="D819" s="89"/>
      <c r="E819" s="89"/>
      <c r="F819" s="89"/>
      <c r="G819" s="52"/>
    </row>
    <row r="820" spans="2:7">
      <c r="B820" s="53"/>
      <c r="C820" s="89"/>
      <c r="D820" s="89"/>
      <c r="E820" s="89"/>
      <c r="F820" s="89"/>
      <c r="G820" s="52"/>
    </row>
    <row r="821" spans="2:7">
      <c r="B821" s="53"/>
      <c r="C821" s="89"/>
      <c r="D821" s="89"/>
      <c r="E821" s="89"/>
      <c r="F821" s="89"/>
      <c r="G821" s="52"/>
    </row>
    <row r="822" spans="2:7">
      <c r="B822" s="53"/>
      <c r="C822" s="89"/>
      <c r="D822" s="89"/>
      <c r="E822" s="89"/>
      <c r="F822" s="89"/>
      <c r="G822" s="52"/>
    </row>
    <row r="823" spans="2:7">
      <c r="B823" s="53"/>
      <c r="C823" s="89"/>
      <c r="D823" s="89"/>
      <c r="E823" s="89"/>
      <c r="F823" s="89"/>
      <c r="G823" s="52"/>
    </row>
    <row r="824" spans="2:7">
      <c r="B824" s="53"/>
      <c r="C824" s="89"/>
      <c r="D824" s="89"/>
      <c r="E824" s="89"/>
      <c r="F824" s="89"/>
      <c r="G824" s="52"/>
    </row>
    <row r="825" spans="2:7">
      <c r="B825" s="53"/>
      <c r="C825" s="89"/>
      <c r="D825" s="89"/>
      <c r="E825" s="89"/>
      <c r="F825" s="89"/>
      <c r="G825" s="52"/>
    </row>
    <row r="826" spans="2:7">
      <c r="B826" s="53"/>
      <c r="C826" s="89"/>
      <c r="D826" s="89"/>
      <c r="E826" s="89"/>
      <c r="F826" s="89"/>
      <c r="G826" s="52"/>
    </row>
    <row r="827" spans="2:7">
      <c r="B827" s="53"/>
      <c r="C827" s="89"/>
      <c r="D827" s="89"/>
      <c r="E827" s="89"/>
      <c r="F827" s="89"/>
      <c r="G827" s="52"/>
    </row>
    <row r="828" spans="2:7">
      <c r="B828" s="53"/>
      <c r="C828" s="89"/>
      <c r="D828" s="89"/>
      <c r="E828" s="89"/>
      <c r="F828" s="89"/>
      <c r="G828" s="52"/>
    </row>
    <row r="829" spans="2:7">
      <c r="B829" s="53"/>
      <c r="C829" s="89"/>
      <c r="D829" s="89"/>
      <c r="E829" s="89"/>
      <c r="F829" s="89"/>
      <c r="G829" s="52"/>
    </row>
    <row r="830" spans="2:7">
      <c r="B830" s="53"/>
      <c r="C830" s="89"/>
      <c r="D830" s="89"/>
      <c r="E830" s="89"/>
      <c r="F830" s="89"/>
      <c r="G830" s="52"/>
    </row>
    <row r="831" spans="2:7">
      <c r="B831" s="53"/>
      <c r="C831" s="89"/>
      <c r="D831" s="89"/>
      <c r="E831" s="89"/>
      <c r="F831" s="89"/>
      <c r="G831" s="52"/>
    </row>
    <row r="832" spans="2:7">
      <c r="B832" s="53"/>
      <c r="C832" s="89"/>
      <c r="D832" s="89"/>
      <c r="E832" s="89"/>
      <c r="F832" s="89"/>
      <c r="G832" s="52"/>
    </row>
    <row r="833" spans="2:7">
      <c r="B833" s="53"/>
      <c r="C833" s="89"/>
      <c r="D833" s="89"/>
      <c r="E833" s="89"/>
      <c r="F833" s="89"/>
      <c r="G833" s="52"/>
    </row>
    <row r="834" spans="2:7">
      <c r="B834" s="53"/>
      <c r="C834" s="89"/>
      <c r="D834" s="89"/>
      <c r="E834" s="89"/>
      <c r="F834" s="89"/>
      <c r="G834" s="52"/>
    </row>
    <row r="835" spans="2:7">
      <c r="B835" s="53"/>
      <c r="C835" s="89"/>
      <c r="D835" s="89"/>
      <c r="E835" s="89"/>
      <c r="F835" s="89"/>
      <c r="G835" s="52"/>
    </row>
    <row r="836" spans="2:7">
      <c r="B836" s="53"/>
      <c r="C836" s="89"/>
      <c r="D836" s="89"/>
      <c r="E836" s="89"/>
      <c r="F836" s="89"/>
      <c r="G836" s="52"/>
    </row>
    <row r="837" spans="2:7">
      <c r="B837" s="53"/>
      <c r="C837" s="89"/>
      <c r="D837" s="89"/>
      <c r="E837" s="89"/>
      <c r="F837" s="89"/>
      <c r="G837" s="52"/>
    </row>
    <row r="838" spans="2:7">
      <c r="B838" s="53"/>
      <c r="C838" s="89"/>
      <c r="D838" s="89"/>
      <c r="E838" s="89"/>
      <c r="F838" s="89"/>
      <c r="G838" s="52"/>
    </row>
    <row r="839" spans="2:7">
      <c r="B839" s="53"/>
      <c r="C839" s="89"/>
      <c r="D839" s="89"/>
      <c r="E839" s="89"/>
      <c r="F839" s="89"/>
      <c r="G839" s="52"/>
    </row>
    <row r="840" spans="2:7">
      <c r="B840" s="53"/>
      <c r="C840" s="89"/>
      <c r="D840" s="89"/>
      <c r="E840" s="89"/>
      <c r="F840" s="89"/>
      <c r="G840" s="52"/>
    </row>
    <row r="841" spans="2:7">
      <c r="B841" s="53"/>
      <c r="C841" s="89"/>
      <c r="D841" s="89"/>
      <c r="E841" s="89"/>
      <c r="F841" s="89"/>
      <c r="G841" s="52"/>
    </row>
    <row r="842" spans="2:7">
      <c r="B842" s="53"/>
      <c r="C842" s="89"/>
      <c r="D842" s="89"/>
      <c r="E842" s="89"/>
      <c r="F842" s="89"/>
      <c r="G842" s="52"/>
    </row>
    <row r="843" spans="2:7">
      <c r="B843" s="53"/>
      <c r="C843" s="89"/>
      <c r="D843" s="89"/>
      <c r="E843" s="89"/>
      <c r="F843" s="89"/>
      <c r="G843" s="52"/>
    </row>
    <row r="844" spans="2:7">
      <c r="B844" s="53"/>
      <c r="C844" s="89"/>
      <c r="D844" s="89"/>
      <c r="E844" s="89"/>
      <c r="F844" s="89"/>
      <c r="G844" s="52"/>
    </row>
    <row r="845" spans="2:7">
      <c r="B845" s="53"/>
      <c r="C845" s="89"/>
      <c r="D845" s="89"/>
      <c r="E845" s="89"/>
      <c r="F845" s="89"/>
      <c r="G845" s="52"/>
    </row>
    <row r="846" spans="2:7">
      <c r="B846" s="53"/>
      <c r="C846" s="89"/>
      <c r="D846" s="89"/>
      <c r="E846" s="89"/>
      <c r="F846" s="89"/>
      <c r="G846" s="52"/>
    </row>
    <row r="847" spans="2:7">
      <c r="B847" s="53"/>
      <c r="C847" s="89"/>
      <c r="D847" s="89"/>
      <c r="E847" s="89"/>
      <c r="F847" s="89"/>
      <c r="G847" s="52"/>
    </row>
    <row r="848" spans="2:7">
      <c r="B848" s="53"/>
      <c r="C848" s="89"/>
      <c r="D848" s="89"/>
      <c r="E848" s="89"/>
      <c r="F848" s="89"/>
      <c r="G848" s="52"/>
    </row>
    <row r="849" spans="2:7">
      <c r="B849" s="53"/>
      <c r="C849" s="89"/>
      <c r="D849" s="89"/>
      <c r="E849" s="89"/>
      <c r="F849" s="89"/>
      <c r="G849" s="52"/>
    </row>
    <row r="850" spans="2:7">
      <c r="B850" s="53"/>
      <c r="C850" s="89"/>
      <c r="D850" s="89"/>
      <c r="E850" s="89"/>
      <c r="F850" s="89"/>
      <c r="G850" s="52"/>
    </row>
    <row r="851" spans="2:7">
      <c r="B851" s="53"/>
      <c r="C851" s="89"/>
      <c r="D851" s="89"/>
      <c r="E851" s="89"/>
      <c r="F851" s="89"/>
      <c r="G851" s="52"/>
    </row>
    <row r="852" spans="2:7">
      <c r="B852" s="53"/>
      <c r="C852" s="89"/>
      <c r="D852" s="89"/>
      <c r="E852" s="89"/>
      <c r="F852" s="89"/>
      <c r="G852" s="52"/>
    </row>
    <row r="853" spans="2:7">
      <c r="B853" s="53"/>
      <c r="C853" s="89"/>
      <c r="D853" s="89"/>
      <c r="E853" s="89"/>
      <c r="F853" s="89"/>
      <c r="G853" s="52"/>
    </row>
    <row r="854" spans="2:7">
      <c r="B854" s="53"/>
      <c r="C854" s="89"/>
      <c r="D854" s="89"/>
      <c r="E854" s="89"/>
      <c r="F854" s="89"/>
      <c r="G854" s="52"/>
    </row>
    <row r="855" spans="2:7">
      <c r="B855" s="53"/>
      <c r="C855" s="89"/>
      <c r="D855" s="89"/>
      <c r="E855" s="89"/>
      <c r="F855" s="89"/>
      <c r="G855" s="52"/>
    </row>
    <row r="856" spans="2:7">
      <c r="B856" s="53"/>
      <c r="C856" s="89"/>
      <c r="D856" s="89"/>
      <c r="E856" s="89"/>
      <c r="F856" s="89"/>
      <c r="G856" s="52"/>
    </row>
    <row r="857" spans="2:7">
      <c r="B857" s="53"/>
      <c r="C857" s="89"/>
      <c r="D857" s="89"/>
      <c r="E857" s="89"/>
      <c r="F857" s="89"/>
      <c r="G857" s="52"/>
    </row>
    <row r="858" spans="2:7">
      <c r="B858" s="53"/>
      <c r="C858" s="89"/>
      <c r="D858" s="89"/>
      <c r="E858" s="89"/>
      <c r="F858" s="89"/>
      <c r="G858" s="52"/>
    </row>
    <row r="859" spans="2:7">
      <c r="B859" s="53"/>
      <c r="C859" s="89"/>
      <c r="D859" s="89"/>
      <c r="E859" s="89"/>
      <c r="F859" s="89"/>
      <c r="G859" s="52"/>
    </row>
    <row r="860" spans="2:7">
      <c r="B860" s="53"/>
      <c r="C860" s="89"/>
      <c r="D860" s="89"/>
      <c r="E860" s="89"/>
      <c r="F860" s="89"/>
      <c r="G860" s="52"/>
    </row>
    <row r="861" spans="2:7">
      <c r="B861" s="53"/>
      <c r="C861" s="89"/>
      <c r="D861" s="89"/>
      <c r="E861" s="89"/>
      <c r="F861" s="89"/>
      <c r="G861" s="52"/>
    </row>
    <row r="862" spans="2:7">
      <c r="B862" s="53"/>
      <c r="C862" s="89"/>
      <c r="D862" s="89"/>
      <c r="E862" s="89"/>
      <c r="F862" s="89"/>
      <c r="G862" s="52"/>
    </row>
    <row r="863" spans="2:7">
      <c r="B863" s="53"/>
      <c r="C863" s="89"/>
      <c r="D863" s="89"/>
      <c r="E863" s="89"/>
      <c r="F863" s="89"/>
      <c r="G863" s="52"/>
    </row>
    <row r="864" spans="2:7">
      <c r="B864" s="53"/>
      <c r="C864" s="89"/>
      <c r="D864" s="89"/>
      <c r="E864" s="89"/>
      <c r="F864" s="89"/>
      <c r="G864" s="52"/>
    </row>
    <row r="865" spans="2:7">
      <c r="B865" s="53"/>
      <c r="C865" s="89"/>
      <c r="D865" s="89"/>
      <c r="E865" s="89"/>
      <c r="F865" s="89"/>
      <c r="G865" s="52"/>
    </row>
    <row r="866" spans="2:7">
      <c r="B866" s="53"/>
      <c r="C866" s="89"/>
      <c r="D866" s="89"/>
      <c r="E866" s="89"/>
      <c r="F866" s="89"/>
      <c r="G866" s="52"/>
    </row>
    <row r="867" spans="2:7">
      <c r="B867" s="53"/>
      <c r="C867" s="89"/>
      <c r="D867" s="89"/>
      <c r="E867" s="89"/>
      <c r="F867" s="89"/>
      <c r="G867" s="52"/>
    </row>
    <row r="868" spans="2:7">
      <c r="B868" s="53"/>
      <c r="C868" s="89"/>
      <c r="D868" s="89"/>
      <c r="E868" s="89"/>
      <c r="F868" s="89"/>
      <c r="G868" s="52"/>
    </row>
    <row r="869" spans="2:7">
      <c r="B869" s="53"/>
      <c r="C869" s="89"/>
      <c r="D869" s="89"/>
      <c r="E869" s="89"/>
      <c r="F869" s="89"/>
      <c r="G869" s="52"/>
    </row>
    <row r="870" spans="2:7">
      <c r="B870" s="53"/>
      <c r="C870" s="89"/>
      <c r="D870" s="89"/>
      <c r="E870" s="89"/>
      <c r="F870" s="89"/>
      <c r="G870" s="52"/>
    </row>
    <row r="871" spans="2:7">
      <c r="B871" s="53"/>
      <c r="C871" s="89"/>
      <c r="D871" s="89"/>
      <c r="E871" s="89"/>
      <c r="F871" s="89"/>
      <c r="G871" s="52"/>
    </row>
    <row r="872" spans="2:7">
      <c r="B872" s="53"/>
      <c r="C872" s="89"/>
      <c r="D872" s="89"/>
      <c r="E872" s="89"/>
      <c r="F872" s="89"/>
      <c r="G872" s="52"/>
    </row>
    <row r="873" spans="2:7">
      <c r="B873" s="53"/>
      <c r="C873" s="89"/>
      <c r="D873" s="89"/>
      <c r="E873" s="89"/>
      <c r="F873" s="89"/>
      <c r="G873" s="52"/>
    </row>
    <row r="874" spans="2:7">
      <c r="B874" s="53"/>
      <c r="C874" s="89"/>
      <c r="D874" s="89"/>
      <c r="E874" s="89"/>
      <c r="F874" s="89"/>
      <c r="G874" s="52"/>
    </row>
    <row r="875" spans="2:7">
      <c r="B875" s="53"/>
      <c r="C875" s="89"/>
      <c r="D875" s="89"/>
      <c r="E875" s="89"/>
      <c r="F875" s="89"/>
      <c r="G875" s="52"/>
    </row>
    <row r="876" spans="2:7">
      <c r="B876" s="53"/>
      <c r="C876" s="89"/>
      <c r="D876" s="89"/>
      <c r="E876" s="89"/>
      <c r="F876" s="89"/>
      <c r="G876" s="52"/>
    </row>
    <row r="877" spans="2:7">
      <c r="B877" s="53"/>
      <c r="C877" s="89"/>
      <c r="D877" s="89"/>
      <c r="E877" s="89"/>
      <c r="F877" s="89"/>
      <c r="G877" s="52"/>
    </row>
    <row r="878" spans="2:7">
      <c r="B878" s="53"/>
      <c r="C878" s="89"/>
      <c r="D878" s="89"/>
      <c r="E878" s="89"/>
      <c r="F878" s="89"/>
      <c r="G878" s="52"/>
    </row>
    <row r="879" spans="2:7">
      <c r="B879" s="53"/>
      <c r="C879" s="89"/>
      <c r="D879" s="89"/>
      <c r="E879" s="89"/>
      <c r="F879" s="89"/>
      <c r="G879" s="52"/>
    </row>
    <row r="880" spans="2:7">
      <c r="B880" s="53"/>
      <c r="C880" s="89"/>
      <c r="D880" s="89"/>
      <c r="E880" s="89"/>
      <c r="F880" s="89"/>
      <c r="G880" s="52"/>
    </row>
    <row r="881" spans="2:7">
      <c r="B881" s="53"/>
      <c r="C881" s="89"/>
      <c r="D881" s="89"/>
      <c r="E881" s="89"/>
      <c r="F881" s="89"/>
      <c r="G881" s="52"/>
    </row>
    <row r="882" spans="2:7">
      <c r="B882" s="53"/>
      <c r="C882" s="89"/>
      <c r="D882" s="89"/>
      <c r="E882" s="89"/>
      <c r="F882" s="89"/>
      <c r="G882" s="52"/>
    </row>
    <row r="883" spans="2:7">
      <c r="B883" s="53"/>
      <c r="C883" s="89"/>
      <c r="D883" s="89"/>
      <c r="E883" s="89"/>
      <c r="F883" s="89"/>
      <c r="G883" s="52"/>
    </row>
    <row r="884" spans="2:7">
      <c r="B884" s="53"/>
      <c r="C884" s="89"/>
      <c r="D884" s="89"/>
      <c r="E884" s="89"/>
      <c r="F884" s="89"/>
      <c r="G884" s="52"/>
    </row>
    <row r="885" spans="2:7">
      <c r="B885" s="53"/>
      <c r="C885" s="89"/>
      <c r="D885" s="89"/>
      <c r="E885" s="89"/>
      <c r="F885" s="89"/>
      <c r="G885" s="52"/>
    </row>
    <row r="886" spans="2:7">
      <c r="B886" s="53"/>
      <c r="C886" s="89"/>
      <c r="D886" s="89"/>
      <c r="E886" s="89"/>
      <c r="F886" s="89"/>
      <c r="G886" s="52"/>
    </row>
    <row r="887" spans="2:7">
      <c r="B887" s="53"/>
      <c r="C887" s="89"/>
      <c r="D887" s="89"/>
      <c r="E887" s="89"/>
      <c r="F887" s="89"/>
      <c r="G887" s="52"/>
    </row>
    <row r="888" spans="2:7">
      <c r="B888" s="53"/>
      <c r="C888" s="89"/>
      <c r="D888" s="89"/>
      <c r="E888" s="89"/>
      <c r="F888" s="89"/>
      <c r="G888" s="52"/>
    </row>
    <row r="889" spans="2:7">
      <c r="B889" s="53"/>
      <c r="C889" s="89"/>
      <c r="D889" s="89"/>
      <c r="E889" s="89"/>
      <c r="F889" s="89"/>
      <c r="G889" s="52"/>
    </row>
    <row r="890" spans="2:7">
      <c r="B890" s="53"/>
      <c r="C890" s="89"/>
      <c r="D890" s="89"/>
      <c r="E890" s="89"/>
      <c r="F890" s="89"/>
      <c r="G890" s="52"/>
    </row>
    <row r="891" spans="2:7">
      <c r="B891" s="53"/>
      <c r="C891" s="89"/>
      <c r="D891" s="89"/>
      <c r="E891" s="89"/>
      <c r="F891" s="89"/>
      <c r="G891" s="52"/>
    </row>
    <row r="892" spans="2:7">
      <c r="B892" s="53"/>
      <c r="C892" s="89"/>
      <c r="D892" s="89"/>
      <c r="E892" s="89"/>
      <c r="F892" s="89"/>
      <c r="G892" s="52"/>
    </row>
    <row r="893" spans="2:7">
      <c r="B893" s="53"/>
      <c r="C893" s="89"/>
      <c r="D893" s="89"/>
      <c r="E893" s="89"/>
      <c r="F893" s="89"/>
      <c r="G893" s="52"/>
    </row>
    <row r="894" spans="2:7">
      <c r="B894" s="53"/>
      <c r="C894" s="89"/>
      <c r="D894" s="89"/>
      <c r="E894" s="89"/>
      <c r="F894" s="89"/>
      <c r="G894" s="52"/>
    </row>
    <row r="895" spans="2:7">
      <c r="B895" s="53"/>
      <c r="C895" s="89"/>
      <c r="D895" s="89"/>
      <c r="E895" s="89"/>
      <c r="F895" s="89"/>
      <c r="G895" s="52"/>
    </row>
    <row r="896" spans="2:7">
      <c r="B896" s="53"/>
      <c r="C896" s="89"/>
      <c r="D896" s="89"/>
      <c r="E896" s="89"/>
      <c r="F896" s="89"/>
      <c r="G896" s="52"/>
    </row>
    <row r="897" spans="2:7">
      <c r="B897" s="53"/>
      <c r="C897" s="89"/>
      <c r="D897" s="89"/>
      <c r="E897" s="89"/>
      <c r="F897" s="89"/>
      <c r="G897" s="52"/>
    </row>
    <row r="898" spans="2:7">
      <c r="B898" s="53"/>
      <c r="C898" s="89"/>
      <c r="D898" s="89"/>
      <c r="E898" s="89"/>
      <c r="F898" s="89"/>
      <c r="G898" s="52"/>
    </row>
    <row r="899" spans="2:7">
      <c r="B899" s="53"/>
      <c r="C899" s="89"/>
      <c r="D899" s="89"/>
      <c r="E899" s="89"/>
      <c r="F899" s="89"/>
      <c r="G899" s="52"/>
    </row>
    <row r="900" spans="2:7">
      <c r="B900" s="53"/>
      <c r="C900" s="89"/>
      <c r="D900" s="89"/>
      <c r="E900" s="89"/>
      <c r="F900" s="89"/>
      <c r="G900" s="52"/>
    </row>
    <row r="901" spans="2:7">
      <c r="B901" s="53"/>
      <c r="C901" s="89"/>
      <c r="D901" s="89"/>
      <c r="E901" s="89"/>
      <c r="F901" s="89"/>
      <c r="G901" s="52"/>
    </row>
    <row r="902" spans="2:7">
      <c r="B902" s="53"/>
      <c r="C902" s="89"/>
      <c r="D902" s="89"/>
      <c r="E902" s="89"/>
      <c r="F902" s="89"/>
      <c r="G902" s="52"/>
    </row>
    <row r="903" spans="2:7">
      <c r="B903" s="53"/>
      <c r="C903" s="89"/>
      <c r="D903" s="89"/>
      <c r="E903" s="89"/>
      <c r="F903" s="89"/>
      <c r="G903" s="52"/>
    </row>
    <row r="904" spans="2:7">
      <c r="B904" s="53"/>
      <c r="C904" s="89"/>
      <c r="D904" s="89"/>
      <c r="E904" s="89"/>
      <c r="F904" s="89"/>
      <c r="G904" s="52"/>
    </row>
    <row r="905" spans="2:7">
      <c r="B905" s="53"/>
      <c r="C905" s="89"/>
      <c r="D905" s="89"/>
      <c r="E905" s="89"/>
      <c r="F905" s="89"/>
      <c r="G905" s="52"/>
    </row>
    <row r="906" spans="2:7">
      <c r="B906" s="53"/>
      <c r="C906" s="89"/>
      <c r="D906" s="89"/>
      <c r="E906" s="89"/>
      <c r="F906" s="89"/>
      <c r="G906" s="52"/>
    </row>
    <row r="907" spans="2:7">
      <c r="B907" s="53"/>
      <c r="C907" s="89"/>
      <c r="D907" s="89"/>
      <c r="E907" s="89"/>
      <c r="F907" s="89"/>
      <c r="G907" s="52"/>
    </row>
    <row r="908" spans="2:7">
      <c r="B908" s="53"/>
      <c r="C908" s="89"/>
      <c r="D908" s="89"/>
      <c r="E908" s="89"/>
      <c r="F908" s="89"/>
      <c r="G908" s="52"/>
    </row>
    <row r="909" spans="2:7">
      <c r="B909" s="53"/>
      <c r="C909" s="89"/>
      <c r="D909" s="89"/>
      <c r="E909" s="89"/>
      <c r="F909" s="89"/>
      <c r="G909" s="52"/>
    </row>
    <row r="910" spans="2:7">
      <c r="B910" s="53"/>
      <c r="C910" s="89"/>
      <c r="D910" s="89"/>
      <c r="E910" s="89"/>
      <c r="F910" s="89"/>
      <c r="G910" s="52"/>
    </row>
    <row r="911" spans="2:7">
      <c r="B911" s="53"/>
      <c r="C911" s="89"/>
      <c r="D911" s="89"/>
      <c r="E911" s="89"/>
      <c r="F911" s="89"/>
      <c r="G911" s="52"/>
    </row>
    <row r="912" spans="2:7">
      <c r="B912" s="53"/>
      <c r="C912" s="89"/>
      <c r="D912" s="89"/>
      <c r="E912" s="89"/>
      <c r="F912" s="89"/>
      <c r="G912" s="52"/>
    </row>
    <row r="913" spans="2:7">
      <c r="B913" s="53"/>
      <c r="C913" s="89"/>
      <c r="D913" s="89"/>
      <c r="E913" s="89"/>
      <c r="F913" s="89"/>
      <c r="G913" s="52"/>
    </row>
    <row r="914" spans="2:7">
      <c r="B914" s="53"/>
      <c r="C914" s="89"/>
      <c r="D914" s="89"/>
      <c r="E914" s="89"/>
      <c r="F914" s="89"/>
      <c r="G914" s="52"/>
    </row>
    <row r="915" spans="2:7">
      <c r="B915" s="53"/>
      <c r="C915" s="89"/>
      <c r="D915" s="89"/>
      <c r="E915" s="89"/>
      <c r="F915" s="89"/>
      <c r="G915" s="52"/>
    </row>
    <row r="916" spans="2:7">
      <c r="B916" s="53"/>
      <c r="C916" s="89"/>
      <c r="D916" s="89"/>
      <c r="E916" s="89"/>
      <c r="F916" s="89"/>
      <c r="G916" s="52"/>
    </row>
    <row r="917" spans="2:7">
      <c r="B917" s="53"/>
      <c r="C917" s="89"/>
      <c r="D917" s="89"/>
      <c r="E917" s="89"/>
      <c r="F917" s="89"/>
      <c r="G917" s="52"/>
    </row>
    <row r="918" spans="2:7">
      <c r="B918" s="53"/>
      <c r="C918" s="89"/>
      <c r="D918" s="89"/>
      <c r="E918" s="89"/>
      <c r="F918" s="89"/>
      <c r="G918" s="52"/>
    </row>
    <row r="919" spans="2:7">
      <c r="B919" s="53"/>
      <c r="C919" s="89"/>
      <c r="D919" s="89"/>
      <c r="E919" s="89"/>
      <c r="F919" s="89"/>
      <c r="G919" s="52"/>
    </row>
    <row r="920" spans="2:7">
      <c r="B920" s="53"/>
      <c r="C920" s="89"/>
      <c r="D920" s="89"/>
      <c r="E920" s="89"/>
      <c r="F920" s="89"/>
      <c r="G920" s="52"/>
    </row>
    <row r="921" spans="2:7">
      <c r="B921" s="53"/>
      <c r="C921" s="89"/>
      <c r="D921" s="89"/>
      <c r="E921" s="89"/>
      <c r="F921" s="89"/>
      <c r="G921" s="52"/>
    </row>
    <row r="922" spans="2:7">
      <c r="B922" s="53"/>
      <c r="C922" s="89"/>
      <c r="D922" s="89"/>
      <c r="E922" s="89"/>
      <c r="F922" s="89"/>
      <c r="G922" s="52"/>
    </row>
    <row r="923" spans="2:7">
      <c r="B923" s="53"/>
      <c r="C923" s="89"/>
      <c r="D923" s="89"/>
      <c r="E923" s="89"/>
      <c r="F923" s="89"/>
      <c r="G923" s="52"/>
    </row>
    <row r="924" spans="2:7">
      <c r="B924" s="53"/>
      <c r="C924" s="89"/>
      <c r="D924" s="89"/>
      <c r="E924" s="89"/>
      <c r="F924" s="89"/>
      <c r="G924" s="52"/>
    </row>
    <row r="925" spans="2:7">
      <c r="B925" s="53"/>
      <c r="C925" s="89"/>
      <c r="D925" s="89"/>
      <c r="E925" s="89"/>
      <c r="F925" s="89"/>
      <c r="G925" s="52"/>
    </row>
    <row r="926" spans="2:7">
      <c r="B926" s="53"/>
      <c r="C926" s="89"/>
      <c r="D926" s="89"/>
      <c r="E926" s="89"/>
      <c r="F926" s="89"/>
      <c r="G926" s="52"/>
    </row>
    <row r="927" spans="2:7">
      <c r="B927" s="53"/>
      <c r="C927" s="89"/>
      <c r="D927" s="89"/>
      <c r="E927" s="89"/>
      <c r="F927" s="89"/>
      <c r="G927" s="52"/>
    </row>
    <row r="928" spans="2:7">
      <c r="B928" s="53"/>
      <c r="C928" s="89"/>
      <c r="D928" s="89"/>
      <c r="E928" s="89"/>
      <c r="F928" s="89"/>
      <c r="G928" s="52"/>
    </row>
    <row r="929" spans="2:7">
      <c r="B929" s="53"/>
      <c r="C929" s="89"/>
      <c r="D929" s="89"/>
      <c r="E929" s="89"/>
      <c r="F929" s="89"/>
      <c r="G929" s="52"/>
    </row>
    <row r="930" spans="2:7">
      <c r="B930" s="53"/>
      <c r="C930" s="89"/>
      <c r="D930" s="89"/>
      <c r="E930" s="89"/>
      <c r="F930" s="89"/>
      <c r="G930" s="52"/>
    </row>
    <row r="931" spans="2:7">
      <c r="B931" s="53"/>
      <c r="C931" s="89"/>
      <c r="D931" s="89"/>
      <c r="E931" s="89"/>
      <c r="F931" s="89"/>
      <c r="G931" s="52"/>
    </row>
    <row r="932" spans="2:7">
      <c r="B932" s="53"/>
      <c r="C932" s="89"/>
      <c r="D932" s="89"/>
      <c r="E932" s="89"/>
      <c r="F932" s="89"/>
      <c r="G932" s="52"/>
    </row>
    <row r="933" spans="2:7">
      <c r="B933" s="53"/>
      <c r="C933" s="89"/>
      <c r="D933" s="89"/>
      <c r="E933" s="89"/>
      <c r="F933" s="89"/>
      <c r="G933" s="52"/>
    </row>
    <row r="934" spans="2:7">
      <c r="B934" s="53"/>
      <c r="C934" s="89"/>
      <c r="D934" s="89"/>
      <c r="E934" s="89"/>
      <c r="F934" s="89"/>
      <c r="G934" s="52"/>
    </row>
    <row r="935" spans="2:7">
      <c r="B935" s="53"/>
      <c r="C935" s="89"/>
      <c r="D935" s="89"/>
      <c r="E935" s="89"/>
      <c r="F935" s="89"/>
      <c r="G935" s="52"/>
    </row>
    <row r="936" spans="2:7">
      <c r="B936" s="53"/>
      <c r="C936" s="89"/>
      <c r="D936" s="89"/>
      <c r="E936" s="89"/>
      <c r="F936" s="89"/>
      <c r="G936" s="52"/>
    </row>
    <row r="937" spans="2:7">
      <c r="B937" s="53"/>
      <c r="C937" s="89"/>
      <c r="D937" s="89"/>
      <c r="E937" s="89"/>
      <c r="F937" s="89"/>
      <c r="G937" s="52"/>
    </row>
    <row r="938" spans="2:7">
      <c r="B938" s="53"/>
      <c r="C938" s="89"/>
      <c r="D938" s="89"/>
      <c r="E938" s="89"/>
      <c r="F938" s="89"/>
      <c r="G938" s="52"/>
    </row>
    <row r="939" spans="2:7">
      <c r="B939" s="53"/>
      <c r="C939" s="89"/>
      <c r="D939" s="89"/>
      <c r="E939" s="89"/>
      <c r="F939" s="89"/>
      <c r="G939" s="52"/>
    </row>
    <row r="940" spans="2:7">
      <c r="B940" s="53"/>
      <c r="C940" s="89"/>
      <c r="D940" s="89"/>
      <c r="E940" s="89"/>
      <c r="F940" s="89"/>
      <c r="G940" s="52"/>
    </row>
    <row r="941" spans="2:7">
      <c r="B941" s="53"/>
      <c r="C941" s="89"/>
      <c r="D941" s="89"/>
      <c r="E941" s="89"/>
      <c r="F941" s="89"/>
      <c r="G941" s="52"/>
    </row>
    <row r="942" spans="2:7">
      <c r="B942" s="53"/>
      <c r="C942" s="89"/>
      <c r="D942" s="89"/>
      <c r="E942" s="89"/>
      <c r="F942" s="89"/>
      <c r="G942" s="52"/>
    </row>
    <row r="943" spans="2:7">
      <c r="B943" s="53"/>
      <c r="C943" s="89"/>
      <c r="D943" s="89"/>
      <c r="E943" s="89"/>
      <c r="F943" s="89"/>
      <c r="G943" s="52"/>
    </row>
    <row r="944" spans="2:7">
      <c r="B944" s="53"/>
      <c r="C944" s="89"/>
      <c r="D944" s="89"/>
      <c r="E944" s="89"/>
      <c r="F944" s="89"/>
      <c r="G944" s="52"/>
    </row>
    <row r="945" spans="2:7">
      <c r="B945" s="53"/>
      <c r="C945" s="89"/>
      <c r="D945" s="89"/>
      <c r="E945" s="89"/>
      <c r="F945" s="89"/>
      <c r="G945" s="52"/>
    </row>
    <row r="946" spans="2:7">
      <c r="B946" s="53"/>
      <c r="C946" s="89"/>
      <c r="D946" s="89"/>
      <c r="E946" s="89"/>
      <c r="F946" s="89"/>
      <c r="G946" s="52"/>
    </row>
    <row r="947" spans="2:7">
      <c r="B947" s="53"/>
      <c r="C947" s="89"/>
      <c r="D947" s="89"/>
      <c r="E947" s="89"/>
      <c r="F947" s="89"/>
      <c r="G947" s="52"/>
    </row>
    <row r="948" spans="2:7">
      <c r="B948" s="53"/>
      <c r="C948" s="89"/>
      <c r="D948" s="89"/>
      <c r="E948" s="89"/>
      <c r="F948" s="89"/>
      <c r="G948" s="52"/>
    </row>
    <row r="949" spans="2:7">
      <c r="B949" s="53"/>
      <c r="C949" s="89"/>
      <c r="D949" s="89"/>
      <c r="E949" s="89"/>
      <c r="F949" s="89"/>
      <c r="G949" s="52"/>
    </row>
    <row r="950" spans="2:7">
      <c r="B950" s="53"/>
      <c r="C950" s="89"/>
      <c r="D950" s="89"/>
      <c r="E950" s="89"/>
      <c r="F950" s="89"/>
      <c r="G950" s="52"/>
    </row>
    <row r="951" spans="2:7">
      <c r="B951" s="53"/>
      <c r="C951" s="89"/>
      <c r="D951" s="89"/>
      <c r="E951" s="89"/>
      <c r="F951" s="89"/>
      <c r="G951" s="52"/>
    </row>
    <row r="952" spans="2:7">
      <c r="B952" s="53"/>
      <c r="C952" s="89"/>
      <c r="D952" s="89"/>
      <c r="E952" s="89"/>
      <c r="F952" s="89"/>
      <c r="G952" s="52"/>
    </row>
    <row r="953" spans="2:7">
      <c r="B953" s="53"/>
      <c r="C953" s="89"/>
      <c r="D953" s="89"/>
      <c r="E953" s="89"/>
      <c r="F953" s="89"/>
      <c r="G953" s="52"/>
    </row>
    <row r="954" spans="2:7">
      <c r="B954" s="53"/>
      <c r="C954" s="89"/>
      <c r="D954" s="89"/>
      <c r="E954" s="89"/>
      <c r="F954" s="89"/>
      <c r="G954" s="52"/>
    </row>
    <row r="955" spans="2:7">
      <c r="B955" s="53"/>
      <c r="C955" s="89"/>
      <c r="D955" s="89"/>
      <c r="E955" s="89"/>
      <c r="F955" s="89"/>
      <c r="G955" s="52"/>
    </row>
    <row r="956" spans="2:7">
      <c r="B956" s="53"/>
      <c r="C956" s="89"/>
      <c r="D956" s="89"/>
      <c r="E956" s="89"/>
      <c r="F956" s="89"/>
      <c r="G956" s="52"/>
    </row>
    <row r="957" spans="2:7">
      <c r="B957" s="53"/>
      <c r="C957" s="89"/>
      <c r="D957" s="89"/>
      <c r="E957" s="89"/>
      <c r="F957" s="89"/>
      <c r="G957" s="52"/>
    </row>
    <row r="958" spans="2:7">
      <c r="B958" s="53"/>
      <c r="C958" s="89"/>
      <c r="D958" s="89"/>
      <c r="E958" s="89"/>
      <c r="F958" s="89"/>
      <c r="G958" s="52"/>
    </row>
    <row r="959" spans="2:7">
      <c r="B959" s="53"/>
      <c r="C959" s="89"/>
      <c r="D959" s="89"/>
      <c r="E959" s="89"/>
      <c r="F959" s="89"/>
      <c r="G959" s="52"/>
    </row>
    <row r="960" spans="2:7">
      <c r="B960" s="53"/>
      <c r="C960" s="89"/>
      <c r="D960" s="89"/>
      <c r="E960" s="89"/>
      <c r="F960" s="89"/>
      <c r="G960" s="52"/>
    </row>
    <row r="961" spans="2:7">
      <c r="B961" s="53"/>
      <c r="C961" s="89"/>
      <c r="D961" s="89"/>
      <c r="E961" s="89"/>
      <c r="F961" s="89"/>
      <c r="G961" s="52"/>
    </row>
    <row r="962" spans="2:7">
      <c r="B962" s="53"/>
      <c r="C962" s="89"/>
      <c r="D962" s="89"/>
      <c r="E962" s="89"/>
      <c r="F962" s="89"/>
      <c r="G962" s="52"/>
    </row>
    <row r="963" spans="2:7">
      <c r="B963" s="53"/>
      <c r="C963" s="89"/>
      <c r="D963" s="89"/>
      <c r="E963" s="89"/>
      <c r="F963" s="89"/>
      <c r="G963" s="52"/>
    </row>
    <row r="964" spans="2:7">
      <c r="B964" s="53"/>
      <c r="C964" s="89"/>
      <c r="D964" s="89"/>
      <c r="E964" s="89"/>
      <c r="F964" s="89"/>
      <c r="G964" s="52"/>
    </row>
    <row r="965" spans="2:7">
      <c r="B965" s="53"/>
      <c r="C965" s="89"/>
      <c r="D965" s="89"/>
      <c r="E965" s="89"/>
      <c r="F965" s="89"/>
      <c r="G965" s="52"/>
    </row>
    <row r="966" spans="2:7">
      <c r="B966" s="53"/>
      <c r="C966" s="89"/>
      <c r="D966" s="89"/>
      <c r="E966" s="89"/>
      <c r="F966" s="89"/>
      <c r="G966" s="52"/>
    </row>
    <row r="967" spans="2:7">
      <c r="B967" s="53"/>
      <c r="C967" s="89"/>
      <c r="D967" s="89"/>
      <c r="E967" s="89"/>
      <c r="F967" s="89"/>
      <c r="G967" s="52"/>
    </row>
    <row r="968" spans="2:7">
      <c r="B968" s="53"/>
      <c r="C968" s="89"/>
      <c r="D968" s="89"/>
      <c r="E968" s="89"/>
      <c r="F968" s="89"/>
      <c r="G968" s="52"/>
    </row>
    <row r="969" spans="2:7">
      <c r="B969" s="53"/>
      <c r="C969" s="89"/>
      <c r="D969" s="89"/>
      <c r="E969" s="89"/>
      <c r="F969" s="89"/>
      <c r="G969" s="52"/>
    </row>
    <row r="970" spans="2:7">
      <c r="B970" s="53"/>
      <c r="C970" s="89"/>
      <c r="D970" s="89"/>
      <c r="E970" s="89"/>
      <c r="F970" s="89"/>
      <c r="G970" s="52"/>
    </row>
    <row r="971" spans="2:7">
      <c r="B971" s="53"/>
      <c r="C971" s="89"/>
      <c r="D971" s="89"/>
      <c r="E971" s="89"/>
      <c r="F971" s="89"/>
      <c r="G971" s="52"/>
    </row>
    <row r="972" spans="2:7">
      <c r="B972" s="53"/>
      <c r="C972" s="89"/>
      <c r="D972" s="89"/>
      <c r="E972" s="89"/>
      <c r="F972" s="89"/>
      <c r="G972" s="52"/>
    </row>
    <row r="973" spans="2:7">
      <c r="B973" s="53"/>
      <c r="C973" s="89"/>
      <c r="D973" s="89"/>
      <c r="E973" s="89"/>
      <c r="F973" s="89"/>
      <c r="G973" s="52"/>
    </row>
    <row r="974" spans="2:7">
      <c r="B974" s="53"/>
      <c r="C974" s="89"/>
      <c r="D974" s="89"/>
      <c r="E974" s="89"/>
      <c r="F974" s="89"/>
      <c r="G974" s="52"/>
    </row>
    <row r="975" spans="2:7">
      <c r="B975" s="53"/>
      <c r="C975" s="89"/>
      <c r="D975" s="89"/>
      <c r="E975" s="89"/>
      <c r="F975" s="89"/>
      <c r="G975" s="52"/>
    </row>
    <row r="976" spans="2:7">
      <c r="B976" s="53"/>
      <c r="C976" s="89"/>
      <c r="D976" s="89"/>
      <c r="E976" s="89"/>
      <c r="F976" s="89"/>
      <c r="G976" s="52"/>
    </row>
    <row r="977" spans="2:7">
      <c r="B977" s="53"/>
      <c r="C977" s="89"/>
      <c r="D977" s="89"/>
      <c r="E977" s="89"/>
      <c r="F977" s="89"/>
      <c r="G977" s="52"/>
    </row>
    <row r="978" spans="2:7">
      <c r="B978" s="53"/>
      <c r="C978" s="89"/>
      <c r="D978" s="89"/>
      <c r="E978" s="89"/>
      <c r="F978" s="89"/>
      <c r="G978" s="52"/>
    </row>
    <row r="979" spans="2:7">
      <c r="B979" s="53"/>
      <c r="C979" s="89"/>
      <c r="D979" s="89"/>
      <c r="E979" s="89"/>
      <c r="F979" s="89"/>
      <c r="G979" s="52"/>
    </row>
    <row r="980" spans="2:7">
      <c r="B980" s="53"/>
      <c r="C980" s="89"/>
      <c r="D980" s="89"/>
      <c r="E980" s="89"/>
      <c r="F980" s="89"/>
      <c r="G980" s="52"/>
    </row>
    <row r="981" spans="2:7">
      <c r="B981" s="53"/>
      <c r="C981" s="89"/>
      <c r="D981" s="89"/>
      <c r="E981" s="89"/>
      <c r="F981" s="89"/>
      <c r="G981" s="52"/>
    </row>
    <row r="982" spans="2:7">
      <c r="B982" s="53"/>
      <c r="C982" s="89"/>
      <c r="D982" s="89"/>
      <c r="E982" s="89"/>
      <c r="F982" s="89"/>
      <c r="G982" s="52"/>
    </row>
    <row r="983" spans="2:7">
      <c r="B983" s="53"/>
      <c r="C983" s="89"/>
      <c r="D983" s="89"/>
      <c r="E983" s="89"/>
      <c r="F983" s="89"/>
      <c r="G983" s="52"/>
    </row>
    <row r="984" spans="2:7">
      <c r="B984" s="53"/>
      <c r="C984" s="89"/>
      <c r="D984" s="89"/>
      <c r="E984" s="89"/>
      <c r="F984" s="89"/>
      <c r="G984" s="52"/>
    </row>
    <row r="985" spans="2:7">
      <c r="B985" s="53"/>
      <c r="C985" s="89"/>
      <c r="D985" s="89"/>
      <c r="E985" s="89"/>
      <c r="F985" s="89"/>
      <c r="G985" s="52"/>
    </row>
    <row r="986" spans="2:7">
      <c r="B986" s="53"/>
      <c r="C986" s="89"/>
      <c r="D986" s="89"/>
      <c r="E986" s="89"/>
      <c r="F986" s="89"/>
      <c r="G986" s="52"/>
    </row>
    <row r="987" spans="2:7">
      <c r="B987" s="53"/>
      <c r="C987" s="89"/>
      <c r="D987" s="89"/>
      <c r="E987" s="89"/>
      <c r="F987" s="89"/>
      <c r="G987" s="52"/>
    </row>
    <row r="988" spans="2:7">
      <c r="B988" s="53"/>
      <c r="C988" s="89"/>
      <c r="D988" s="89"/>
      <c r="E988" s="89"/>
      <c r="F988" s="89"/>
      <c r="G988" s="52"/>
    </row>
    <row r="989" spans="2:7">
      <c r="B989" s="53"/>
      <c r="C989" s="89"/>
      <c r="D989" s="89"/>
      <c r="E989" s="89"/>
      <c r="F989" s="89"/>
      <c r="G989" s="52"/>
    </row>
    <row r="990" spans="2:7">
      <c r="B990" s="53"/>
      <c r="C990" s="89"/>
      <c r="D990" s="89"/>
      <c r="E990" s="89"/>
      <c r="F990" s="89"/>
      <c r="G990" s="52"/>
    </row>
    <row r="991" spans="2:7">
      <c r="B991" s="53"/>
      <c r="C991" s="89"/>
      <c r="D991" s="89"/>
      <c r="E991" s="89"/>
      <c r="F991" s="89"/>
      <c r="G991" s="52"/>
    </row>
    <row r="992" spans="2:7">
      <c r="B992" s="53"/>
      <c r="C992" s="89"/>
      <c r="D992" s="89"/>
      <c r="E992" s="89"/>
      <c r="F992" s="89"/>
      <c r="G992" s="52"/>
    </row>
    <row r="993" spans="2:7">
      <c r="B993" s="53"/>
      <c r="C993" s="89"/>
      <c r="D993" s="89"/>
      <c r="E993" s="89"/>
      <c r="F993" s="89"/>
      <c r="G993" s="52"/>
    </row>
    <row r="994" spans="2:7">
      <c r="B994" s="53"/>
      <c r="C994" s="89"/>
      <c r="D994" s="89"/>
      <c r="E994" s="89"/>
      <c r="F994" s="89"/>
      <c r="G994" s="52"/>
    </row>
    <row r="995" spans="2:7">
      <c r="B995" s="53"/>
      <c r="C995" s="89"/>
      <c r="D995" s="89"/>
      <c r="E995" s="89"/>
      <c r="F995" s="89"/>
      <c r="G995" s="52"/>
    </row>
    <row r="996" spans="2:7">
      <c r="B996" s="53"/>
      <c r="C996" s="89"/>
      <c r="D996" s="89"/>
      <c r="E996" s="89"/>
      <c r="F996" s="89"/>
      <c r="G996" s="52"/>
    </row>
    <row r="997" spans="2:7">
      <c r="B997" s="53"/>
      <c r="C997" s="89"/>
      <c r="D997" s="89"/>
      <c r="E997" s="89"/>
      <c r="F997" s="89"/>
      <c r="G997" s="52"/>
    </row>
    <row r="998" spans="2:7">
      <c r="B998" s="53"/>
      <c r="C998" s="89"/>
      <c r="D998" s="89"/>
      <c r="E998" s="89"/>
      <c r="F998" s="89"/>
      <c r="G998" s="52"/>
    </row>
    <row r="999" spans="2:7">
      <c r="B999" s="53"/>
      <c r="C999" s="89"/>
      <c r="D999" s="89"/>
      <c r="E999" s="89"/>
      <c r="F999" s="89"/>
      <c r="G999" s="52"/>
    </row>
    <row r="1000" spans="2:7">
      <c r="B1000" s="53"/>
      <c r="C1000" s="89"/>
      <c r="D1000" s="89"/>
      <c r="E1000" s="89"/>
      <c r="F1000" s="89"/>
      <c r="G1000" s="52"/>
    </row>
    <row r="1001" spans="2:7">
      <c r="B1001" s="53"/>
      <c r="C1001" s="89"/>
      <c r="D1001" s="89"/>
      <c r="E1001" s="89"/>
      <c r="F1001" s="89"/>
      <c r="G1001" s="52"/>
    </row>
    <row r="1002" spans="2:7">
      <c r="B1002" s="53"/>
      <c r="C1002" s="89"/>
      <c r="D1002" s="89"/>
      <c r="E1002" s="89"/>
      <c r="F1002" s="89"/>
      <c r="G1002" s="52"/>
    </row>
    <row r="1003" spans="2:7">
      <c r="B1003" s="53"/>
      <c r="C1003" s="89"/>
      <c r="D1003" s="89"/>
      <c r="E1003" s="89"/>
      <c r="F1003" s="89"/>
      <c r="G1003" s="52"/>
    </row>
    <row r="1004" spans="2:7">
      <c r="B1004" s="53"/>
      <c r="C1004" s="89"/>
      <c r="D1004" s="89"/>
      <c r="E1004" s="89"/>
      <c r="F1004" s="89"/>
      <c r="G1004" s="52"/>
    </row>
    <row r="1005" spans="2:7">
      <c r="B1005" s="53"/>
      <c r="C1005" s="89"/>
      <c r="D1005" s="89"/>
      <c r="E1005" s="89"/>
      <c r="F1005" s="89"/>
      <c r="G1005" s="52"/>
    </row>
    <row r="1006" spans="2:7">
      <c r="B1006" s="53"/>
      <c r="C1006" s="89"/>
      <c r="D1006" s="89"/>
      <c r="E1006" s="89"/>
      <c r="F1006" s="89"/>
      <c r="G1006" s="52"/>
    </row>
    <row r="1007" spans="2:7">
      <c r="B1007" s="53"/>
      <c r="C1007" s="89"/>
      <c r="D1007" s="89"/>
      <c r="E1007" s="89"/>
      <c r="F1007" s="89"/>
      <c r="G1007" s="52"/>
    </row>
    <row r="1008" spans="2:7">
      <c r="B1008" s="53"/>
      <c r="C1008" s="89"/>
      <c r="D1008" s="89"/>
      <c r="E1008" s="89"/>
      <c r="F1008" s="89"/>
      <c r="G1008" s="52"/>
    </row>
    <row r="1009" spans="2:7">
      <c r="B1009" s="53"/>
      <c r="C1009" s="89"/>
      <c r="D1009" s="89"/>
      <c r="E1009" s="89"/>
      <c r="F1009" s="89"/>
      <c r="G1009" s="52"/>
    </row>
    <row r="1010" spans="2:7">
      <c r="B1010" s="53"/>
      <c r="C1010" s="89"/>
      <c r="D1010" s="89"/>
      <c r="E1010" s="89"/>
      <c r="F1010" s="89"/>
      <c r="G1010" s="52"/>
    </row>
    <row r="1011" spans="2:7">
      <c r="B1011" s="53"/>
      <c r="C1011" s="89"/>
      <c r="D1011" s="89"/>
      <c r="E1011" s="89"/>
      <c r="F1011" s="89"/>
      <c r="G1011" s="52"/>
    </row>
    <row r="1012" spans="2:7">
      <c r="B1012" s="53"/>
      <c r="C1012" s="89"/>
      <c r="D1012" s="89"/>
      <c r="E1012" s="89"/>
      <c r="F1012" s="89"/>
      <c r="G1012" s="52"/>
    </row>
    <row r="1013" spans="2:7">
      <c r="B1013" s="53"/>
      <c r="C1013" s="89"/>
      <c r="D1013" s="89"/>
      <c r="E1013" s="89"/>
      <c r="F1013" s="89"/>
      <c r="G1013" s="52"/>
    </row>
    <row r="1014" spans="2:7">
      <c r="B1014" s="53"/>
      <c r="C1014" s="89"/>
      <c r="D1014" s="89"/>
      <c r="E1014" s="89"/>
      <c r="F1014" s="89"/>
      <c r="G1014" s="52"/>
    </row>
    <row r="1015" spans="2:7">
      <c r="B1015" s="53"/>
      <c r="C1015" s="89"/>
      <c r="D1015" s="89"/>
      <c r="E1015" s="89"/>
      <c r="F1015" s="89"/>
      <c r="G1015" s="52"/>
    </row>
    <row r="1016" spans="2:7">
      <c r="B1016" s="53"/>
      <c r="C1016" s="89"/>
      <c r="D1016" s="89"/>
      <c r="E1016" s="89"/>
      <c r="F1016" s="89"/>
      <c r="G1016" s="52"/>
    </row>
    <row r="1017" spans="2:7">
      <c r="B1017" s="53"/>
      <c r="C1017" s="89"/>
      <c r="D1017" s="89"/>
      <c r="E1017" s="89"/>
      <c r="F1017" s="89"/>
      <c r="G1017" s="52"/>
    </row>
    <row r="1018" spans="2:7">
      <c r="B1018" s="53"/>
      <c r="C1018" s="89"/>
      <c r="D1018" s="89"/>
      <c r="E1018" s="89"/>
      <c r="F1018" s="89"/>
      <c r="G1018" s="52"/>
    </row>
    <row r="1019" spans="2:7">
      <c r="B1019" s="53"/>
      <c r="C1019" s="89"/>
      <c r="D1019" s="89"/>
      <c r="E1019" s="89"/>
      <c r="F1019" s="89"/>
      <c r="G1019" s="52"/>
    </row>
    <row r="1020" spans="2:7">
      <c r="B1020" s="53"/>
      <c r="C1020" s="89"/>
      <c r="D1020" s="89"/>
      <c r="E1020" s="89"/>
      <c r="F1020" s="89"/>
      <c r="G1020" s="52"/>
    </row>
    <row r="1021" spans="2:7">
      <c r="B1021" s="53"/>
      <c r="C1021" s="89"/>
      <c r="D1021" s="89"/>
      <c r="E1021" s="89"/>
      <c r="F1021" s="89"/>
      <c r="G1021" s="52"/>
    </row>
    <row r="1022" spans="2:7">
      <c r="B1022" s="53"/>
      <c r="C1022" s="89"/>
      <c r="D1022" s="89"/>
      <c r="E1022" s="89"/>
      <c r="F1022" s="89"/>
      <c r="G1022" s="52"/>
    </row>
    <row r="1023" spans="2:7">
      <c r="B1023" s="53"/>
      <c r="C1023" s="89"/>
      <c r="D1023" s="89"/>
      <c r="E1023" s="89"/>
      <c r="F1023" s="89"/>
      <c r="G1023" s="52"/>
    </row>
    <row r="1024" spans="2:7">
      <c r="B1024" s="53"/>
      <c r="C1024" s="89"/>
      <c r="D1024" s="89"/>
      <c r="E1024" s="89"/>
      <c r="F1024" s="89"/>
      <c r="G1024" s="52"/>
    </row>
    <row r="1025" spans="2:7">
      <c r="B1025" s="53"/>
      <c r="C1025" s="89"/>
      <c r="D1025" s="89"/>
      <c r="E1025" s="89"/>
      <c r="F1025" s="89"/>
      <c r="G1025" s="52"/>
    </row>
    <row r="1026" spans="2:7">
      <c r="B1026" s="53"/>
      <c r="C1026" s="89"/>
      <c r="D1026" s="89"/>
      <c r="E1026" s="89"/>
      <c r="F1026" s="89"/>
      <c r="G1026" s="52"/>
    </row>
    <row r="1027" spans="2:7">
      <c r="B1027" s="53"/>
      <c r="C1027" s="89"/>
      <c r="D1027" s="89"/>
      <c r="E1027" s="89"/>
      <c r="F1027" s="89"/>
      <c r="G1027" s="52"/>
    </row>
    <row r="1028" spans="2:7">
      <c r="B1028" s="53"/>
      <c r="C1028" s="89"/>
      <c r="D1028" s="89"/>
      <c r="E1028" s="89"/>
      <c r="F1028" s="89"/>
      <c r="G1028" s="52"/>
    </row>
    <row r="1029" spans="2:7">
      <c r="B1029" s="53"/>
      <c r="C1029" s="89"/>
      <c r="D1029" s="89"/>
      <c r="E1029" s="89"/>
      <c r="F1029" s="89"/>
      <c r="G1029" s="52"/>
    </row>
    <row r="1030" spans="2:7">
      <c r="B1030" s="53"/>
      <c r="C1030" s="89"/>
      <c r="D1030" s="89"/>
      <c r="E1030" s="89"/>
      <c r="F1030" s="89"/>
      <c r="G1030" s="52"/>
    </row>
    <row r="1031" spans="2:7">
      <c r="B1031" s="53"/>
      <c r="C1031" s="89"/>
      <c r="D1031" s="89"/>
      <c r="E1031" s="89"/>
      <c r="F1031" s="89"/>
      <c r="G1031" s="52"/>
    </row>
    <row r="1032" spans="2:7">
      <c r="B1032" s="53"/>
      <c r="C1032" s="89"/>
      <c r="D1032" s="89"/>
      <c r="E1032" s="89"/>
      <c r="F1032" s="89"/>
      <c r="G1032" s="52"/>
    </row>
    <row r="1033" spans="2:7">
      <c r="B1033" s="53"/>
      <c r="C1033" s="89"/>
      <c r="D1033" s="89"/>
      <c r="E1033" s="89"/>
      <c r="F1033" s="89"/>
      <c r="G1033" s="52"/>
    </row>
    <row r="1034" spans="2:7">
      <c r="B1034" s="53"/>
      <c r="C1034" s="89"/>
      <c r="D1034" s="89"/>
      <c r="E1034" s="89"/>
      <c r="F1034" s="89"/>
      <c r="G1034" s="52"/>
    </row>
    <row r="1035" spans="2:7">
      <c r="B1035" s="53"/>
      <c r="C1035" s="89"/>
      <c r="D1035" s="89"/>
      <c r="E1035" s="89"/>
      <c r="F1035" s="89"/>
      <c r="G1035" s="52"/>
    </row>
    <row r="1036" spans="2:7">
      <c r="B1036" s="53"/>
      <c r="C1036" s="89"/>
      <c r="D1036" s="89"/>
      <c r="E1036" s="89"/>
      <c r="F1036" s="89"/>
      <c r="G1036" s="52"/>
    </row>
    <row r="1037" spans="2:7">
      <c r="B1037" s="53"/>
      <c r="C1037" s="89"/>
      <c r="D1037" s="89"/>
      <c r="E1037" s="89"/>
      <c r="F1037" s="89"/>
      <c r="G1037" s="52"/>
    </row>
    <row r="1038" spans="2:7">
      <c r="B1038" s="53"/>
      <c r="C1038" s="89"/>
      <c r="D1038" s="89"/>
      <c r="E1038" s="89"/>
      <c r="F1038" s="89"/>
      <c r="G1038" s="52"/>
    </row>
    <row r="1039" spans="2:7">
      <c r="B1039" s="53"/>
      <c r="C1039" s="89"/>
      <c r="D1039" s="89"/>
      <c r="E1039" s="89"/>
      <c r="F1039" s="89"/>
      <c r="G1039" s="52"/>
    </row>
    <row r="1040" spans="2:7">
      <c r="B1040" s="53"/>
      <c r="C1040" s="89"/>
      <c r="D1040" s="89"/>
      <c r="E1040" s="89"/>
      <c r="F1040" s="89"/>
      <c r="G1040" s="52"/>
    </row>
    <row r="1041" spans="2:7">
      <c r="B1041" s="53"/>
      <c r="C1041" s="89"/>
      <c r="D1041" s="89"/>
      <c r="E1041" s="89"/>
      <c r="F1041" s="89"/>
      <c r="G1041" s="52"/>
    </row>
    <row r="1042" spans="2:7">
      <c r="B1042" s="53"/>
      <c r="C1042" s="89"/>
      <c r="D1042" s="89"/>
      <c r="E1042" s="89"/>
      <c r="F1042" s="89"/>
      <c r="G1042" s="52"/>
    </row>
    <row r="1043" spans="2:7">
      <c r="B1043" s="53"/>
      <c r="C1043" s="89"/>
      <c r="D1043" s="89"/>
      <c r="E1043" s="89"/>
      <c r="F1043" s="89"/>
      <c r="G1043" s="52"/>
    </row>
    <row r="1044" spans="2:7">
      <c r="B1044" s="53"/>
      <c r="C1044" s="89"/>
      <c r="D1044" s="89"/>
      <c r="E1044" s="89"/>
      <c r="F1044" s="89"/>
      <c r="G1044" s="52"/>
    </row>
    <row r="1045" spans="2:7">
      <c r="B1045" s="53"/>
      <c r="C1045" s="89"/>
      <c r="D1045" s="89"/>
      <c r="E1045" s="89"/>
      <c r="F1045" s="89"/>
      <c r="G1045" s="52"/>
    </row>
    <row r="1046" spans="2:7">
      <c r="B1046" s="53"/>
      <c r="C1046" s="89"/>
      <c r="D1046" s="89"/>
      <c r="E1046" s="89"/>
      <c r="F1046" s="89"/>
      <c r="G1046" s="52"/>
    </row>
    <row r="1047" spans="2:7">
      <c r="B1047" s="53"/>
      <c r="C1047" s="89"/>
      <c r="D1047" s="89"/>
      <c r="E1047" s="89"/>
      <c r="F1047" s="89"/>
      <c r="G1047" s="52"/>
    </row>
    <row r="1048" spans="2:7">
      <c r="B1048" s="53"/>
      <c r="C1048" s="89"/>
      <c r="D1048" s="89"/>
      <c r="E1048" s="89"/>
      <c r="F1048" s="89"/>
      <c r="G1048" s="52"/>
    </row>
    <row r="1049" spans="2:7">
      <c r="B1049" s="53"/>
      <c r="C1049" s="89"/>
      <c r="D1049" s="89"/>
      <c r="E1049" s="89"/>
      <c r="F1049" s="89"/>
      <c r="G1049" s="52"/>
    </row>
    <row r="1050" spans="2:7">
      <c r="B1050" s="53"/>
      <c r="C1050" s="89"/>
      <c r="D1050" s="89"/>
      <c r="E1050" s="89"/>
      <c r="F1050" s="89"/>
      <c r="G1050" s="52"/>
    </row>
    <row r="1051" spans="2:7">
      <c r="B1051" s="53"/>
      <c r="C1051" s="89"/>
      <c r="D1051" s="89"/>
      <c r="E1051" s="89"/>
      <c r="F1051" s="89"/>
      <c r="G1051" s="52"/>
    </row>
    <row r="1052" spans="2:7">
      <c r="B1052" s="53"/>
      <c r="C1052" s="89"/>
      <c r="D1052" s="89"/>
      <c r="E1052" s="89"/>
      <c r="F1052" s="89"/>
      <c r="G1052" s="52"/>
    </row>
    <row r="1053" spans="2:7">
      <c r="B1053" s="53"/>
      <c r="C1053" s="89"/>
      <c r="D1053" s="89"/>
      <c r="E1053" s="89"/>
      <c r="F1053" s="89"/>
      <c r="G1053" s="52"/>
    </row>
    <row r="1054" spans="2:7">
      <c r="B1054" s="53"/>
      <c r="C1054" s="89"/>
      <c r="D1054" s="89"/>
      <c r="E1054" s="89"/>
      <c r="F1054" s="89"/>
      <c r="G1054" s="52"/>
    </row>
    <row r="1055" spans="2:7">
      <c r="B1055" s="53"/>
      <c r="C1055" s="89"/>
      <c r="D1055" s="89"/>
      <c r="E1055" s="89"/>
      <c r="F1055" s="89"/>
      <c r="G1055" s="52"/>
    </row>
    <row r="1056" spans="2:7">
      <c r="B1056" s="53"/>
      <c r="C1056" s="89"/>
      <c r="D1056" s="89"/>
      <c r="E1056" s="89"/>
      <c r="F1056" s="89"/>
      <c r="G1056" s="52"/>
    </row>
    <row r="1057" spans="2:7">
      <c r="B1057" s="53"/>
      <c r="C1057" s="89"/>
      <c r="D1057" s="89"/>
      <c r="E1057" s="89"/>
      <c r="F1057" s="89"/>
      <c r="G1057" s="52"/>
    </row>
    <row r="1058" spans="2:7">
      <c r="B1058" s="53"/>
      <c r="C1058" s="89"/>
      <c r="D1058" s="89"/>
      <c r="E1058" s="89"/>
      <c r="F1058" s="89"/>
      <c r="G1058" s="52"/>
    </row>
    <row r="1059" spans="2:7">
      <c r="B1059" s="53"/>
      <c r="C1059" s="89"/>
      <c r="D1059" s="89"/>
      <c r="E1059" s="89"/>
      <c r="F1059" s="89"/>
      <c r="G1059" s="52"/>
    </row>
    <row r="1060" spans="2:7">
      <c r="B1060" s="53"/>
      <c r="C1060" s="89"/>
      <c r="D1060" s="89"/>
      <c r="E1060" s="89"/>
      <c r="F1060" s="89"/>
      <c r="G1060" s="52"/>
    </row>
    <row r="1061" spans="2:7">
      <c r="B1061" s="53"/>
      <c r="C1061" s="89"/>
      <c r="D1061" s="89"/>
      <c r="E1061" s="89"/>
      <c r="F1061" s="89"/>
      <c r="G1061" s="52"/>
    </row>
    <row r="1062" spans="2:7">
      <c r="B1062" s="53"/>
      <c r="C1062" s="89"/>
      <c r="D1062" s="89"/>
      <c r="E1062" s="89"/>
      <c r="F1062" s="89"/>
      <c r="G1062" s="52"/>
    </row>
    <row r="1063" spans="2:7">
      <c r="B1063" s="53"/>
      <c r="C1063" s="89"/>
      <c r="D1063" s="89"/>
      <c r="E1063" s="89"/>
      <c r="F1063" s="89"/>
      <c r="G1063" s="52"/>
    </row>
    <row r="1064" spans="2:7">
      <c r="B1064" s="53"/>
      <c r="C1064" s="89"/>
      <c r="D1064" s="89"/>
      <c r="E1064" s="89"/>
      <c r="F1064" s="89"/>
      <c r="G1064" s="52"/>
    </row>
    <row r="1065" spans="2:7">
      <c r="B1065" s="53"/>
      <c r="C1065" s="89"/>
      <c r="D1065" s="89"/>
      <c r="E1065" s="89"/>
      <c r="F1065" s="89"/>
      <c r="G1065" s="52"/>
    </row>
    <row r="1066" spans="2:7">
      <c r="B1066" s="53"/>
      <c r="C1066" s="89"/>
      <c r="D1066" s="89"/>
      <c r="E1066" s="89"/>
      <c r="F1066" s="89"/>
      <c r="G1066" s="52"/>
    </row>
    <row r="1067" spans="2:7">
      <c r="B1067" s="53"/>
      <c r="C1067" s="89"/>
      <c r="D1067" s="89"/>
      <c r="E1067" s="89"/>
      <c r="F1067" s="89"/>
      <c r="G1067" s="52"/>
    </row>
    <row r="1068" spans="2:7">
      <c r="B1068" s="53"/>
      <c r="C1068" s="89"/>
      <c r="D1068" s="89"/>
      <c r="E1068" s="89"/>
      <c r="F1068" s="89"/>
      <c r="G1068" s="52"/>
    </row>
    <row r="1069" spans="2:7">
      <c r="B1069" s="53"/>
      <c r="C1069" s="89"/>
      <c r="D1069" s="89"/>
      <c r="E1069" s="89"/>
      <c r="F1069" s="89"/>
      <c r="G1069" s="52"/>
    </row>
    <row r="1070" spans="2:7">
      <c r="B1070" s="53"/>
      <c r="C1070" s="89"/>
      <c r="D1070" s="89"/>
      <c r="E1070" s="89"/>
      <c r="F1070" s="89"/>
      <c r="G1070" s="52"/>
    </row>
    <row r="1071" spans="2:7">
      <c r="B1071" s="53"/>
      <c r="C1071" s="89"/>
      <c r="D1071" s="89"/>
      <c r="E1071" s="89"/>
      <c r="F1071" s="89"/>
      <c r="G1071" s="52"/>
    </row>
    <row r="1072" spans="2:7">
      <c r="B1072" s="53"/>
      <c r="C1072" s="89"/>
      <c r="D1072" s="89"/>
      <c r="E1072" s="89"/>
      <c r="F1072" s="89"/>
      <c r="G1072" s="52"/>
    </row>
    <row r="1073" spans="2:7">
      <c r="B1073" s="53"/>
      <c r="C1073" s="89"/>
      <c r="D1073" s="89"/>
      <c r="E1073" s="89"/>
      <c r="F1073" s="89"/>
      <c r="G1073" s="52"/>
    </row>
    <row r="1074" spans="2:7">
      <c r="B1074" s="53"/>
      <c r="C1074" s="89"/>
      <c r="D1074" s="89"/>
      <c r="E1074" s="89"/>
      <c r="F1074" s="89"/>
      <c r="G1074" s="52"/>
    </row>
    <row r="1075" spans="2:7">
      <c r="B1075" s="53"/>
      <c r="C1075" s="89"/>
      <c r="D1075" s="89"/>
      <c r="E1075" s="89"/>
      <c r="F1075" s="89"/>
      <c r="G1075" s="52"/>
    </row>
    <row r="1076" spans="2:7">
      <c r="B1076" s="53"/>
      <c r="C1076" s="89"/>
      <c r="D1076" s="89"/>
      <c r="E1076" s="89"/>
      <c r="F1076" s="89"/>
      <c r="G1076" s="52"/>
    </row>
    <row r="1077" spans="2:7">
      <c r="B1077" s="53"/>
      <c r="C1077" s="89"/>
      <c r="D1077" s="89"/>
      <c r="E1077" s="89"/>
      <c r="F1077" s="89"/>
      <c r="G1077" s="52"/>
    </row>
    <row r="1078" spans="2:7">
      <c r="B1078" s="53"/>
      <c r="C1078" s="89"/>
      <c r="D1078" s="89"/>
      <c r="E1078" s="89"/>
      <c r="F1078" s="89"/>
      <c r="G1078" s="52"/>
    </row>
    <row r="1079" spans="2:7">
      <c r="B1079" s="53"/>
      <c r="C1079" s="89"/>
      <c r="D1079" s="89"/>
      <c r="E1079" s="89"/>
      <c r="F1079" s="89"/>
      <c r="G1079" s="52"/>
    </row>
    <row r="1080" spans="2:7">
      <c r="B1080" s="53"/>
      <c r="C1080" s="89"/>
      <c r="D1080" s="89"/>
      <c r="E1080" s="89"/>
      <c r="F1080" s="89"/>
      <c r="G1080" s="52"/>
    </row>
    <row r="1081" spans="2:7">
      <c r="B1081" s="53"/>
      <c r="C1081" s="89"/>
      <c r="D1081" s="89"/>
      <c r="E1081" s="89"/>
      <c r="F1081" s="89"/>
      <c r="G1081" s="52"/>
    </row>
    <row r="1082" spans="2:7">
      <c r="B1082" s="53"/>
      <c r="C1082" s="89"/>
      <c r="D1082" s="89"/>
      <c r="E1082" s="89"/>
      <c r="F1082" s="89"/>
      <c r="G1082" s="52"/>
    </row>
    <row r="1083" spans="2:7">
      <c r="B1083" s="53"/>
      <c r="C1083" s="89"/>
      <c r="D1083" s="89"/>
      <c r="E1083" s="89"/>
      <c r="F1083" s="89"/>
      <c r="G1083" s="52"/>
    </row>
    <row r="1084" spans="2:7">
      <c r="B1084" s="53"/>
      <c r="C1084" s="89"/>
      <c r="D1084" s="89"/>
      <c r="E1084" s="89"/>
      <c r="F1084" s="89"/>
      <c r="G1084" s="52"/>
    </row>
    <row r="1085" spans="2:7">
      <c r="B1085" s="53"/>
      <c r="C1085" s="89"/>
      <c r="D1085" s="89"/>
      <c r="E1085" s="89"/>
      <c r="F1085" s="89"/>
      <c r="G1085" s="52"/>
    </row>
    <row r="1086" spans="2:7">
      <c r="B1086" s="53"/>
      <c r="C1086" s="89"/>
      <c r="D1086" s="89"/>
      <c r="E1086" s="89"/>
      <c r="F1086" s="89"/>
      <c r="G1086" s="52"/>
    </row>
    <row r="1087" spans="2:7">
      <c r="B1087" s="53"/>
      <c r="C1087" s="89"/>
      <c r="D1087" s="89"/>
      <c r="E1087" s="89"/>
      <c r="F1087" s="89"/>
      <c r="G1087" s="52"/>
    </row>
    <row r="1088" spans="2:7">
      <c r="B1088" s="53"/>
      <c r="C1088" s="89"/>
      <c r="D1088" s="89"/>
      <c r="E1088" s="89"/>
      <c r="F1088" s="89"/>
      <c r="G1088" s="52"/>
    </row>
    <row r="1089" spans="2:7">
      <c r="B1089" s="53"/>
      <c r="C1089" s="89"/>
      <c r="D1089" s="89"/>
      <c r="E1089" s="89"/>
      <c r="F1089" s="89"/>
      <c r="G1089" s="52"/>
    </row>
    <row r="1090" spans="2:7">
      <c r="B1090" s="53"/>
      <c r="C1090" s="89"/>
      <c r="D1090" s="89"/>
      <c r="E1090" s="89"/>
      <c r="F1090" s="89"/>
      <c r="G1090" s="52"/>
    </row>
    <row r="1091" spans="2:7">
      <c r="B1091" s="53"/>
      <c r="C1091" s="89"/>
      <c r="D1091" s="89"/>
      <c r="E1091" s="89"/>
      <c r="F1091" s="89"/>
      <c r="G1091" s="52"/>
    </row>
    <row r="1092" spans="2:7">
      <c r="B1092" s="53"/>
      <c r="C1092" s="89"/>
      <c r="D1092" s="89"/>
      <c r="E1092" s="89"/>
      <c r="F1092" s="89"/>
      <c r="G1092" s="52"/>
    </row>
    <row r="1093" spans="2:7">
      <c r="B1093" s="53"/>
      <c r="C1093" s="89"/>
      <c r="D1093" s="89"/>
      <c r="E1093" s="89"/>
      <c r="F1093" s="89"/>
      <c r="G1093" s="52"/>
    </row>
    <row r="1094" spans="2:7">
      <c r="B1094" s="53"/>
      <c r="C1094" s="89"/>
      <c r="D1094" s="89"/>
      <c r="E1094" s="89"/>
      <c r="F1094" s="89"/>
      <c r="G1094" s="52"/>
    </row>
    <row r="1095" spans="2:7">
      <c r="B1095" s="53"/>
      <c r="C1095" s="89"/>
      <c r="D1095" s="89"/>
      <c r="E1095" s="89"/>
      <c r="F1095" s="89"/>
      <c r="G1095" s="52"/>
    </row>
    <row r="1096" spans="2:7">
      <c r="B1096" s="53"/>
      <c r="C1096" s="89"/>
      <c r="D1096" s="89"/>
      <c r="E1096" s="89"/>
      <c r="F1096" s="89"/>
      <c r="G1096" s="52"/>
    </row>
    <row r="1097" spans="2:7">
      <c r="B1097" s="53"/>
      <c r="C1097" s="89"/>
      <c r="D1097" s="89"/>
      <c r="E1097" s="89"/>
      <c r="F1097" s="89"/>
      <c r="G1097" s="52"/>
    </row>
    <row r="1098" spans="2:7">
      <c r="B1098" s="53"/>
      <c r="C1098" s="89"/>
      <c r="D1098" s="89"/>
      <c r="E1098" s="89"/>
      <c r="F1098" s="89"/>
      <c r="G1098" s="52"/>
    </row>
    <row r="1099" spans="2:7">
      <c r="B1099" s="53"/>
      <c r="C1099" s="89"/>
      <c r="D1099" s="89"/>
      <c r="E1099" s="89"/>
      <c r="F1099" s="89"/>
      <c r="G1099" s="52"/>
    </row>
    <row r="1100" spans="2:7">
      <c r="B1100" s="53"/>
      <c r="C1100" s="89"/>
      <c r="D1100" s="89"/>
      <c r="E1100" s="89"/>
      <c r="F1100" s="89"/>
      <c r="G1100" s="52"/>
    </row>
    <row r="1101" spans="2:7">
      <c r="B1101" s="53"/>
      <c r="C1101" s="89"/>
      <c r="D1101" s="89"/>
      <c r="E1101" s="89"/>
      <c r="F1101" s="89"/>
      <c r="G1101" s="52"/>
    </row>
    <row r="1102" spans="2:7">
      <c r="B1102" s="53"/>
      <c r="C1102" s="89"/>
      <c r="D1102" s="89"/>
      <c r="E1102" s="89"/>
      <c r="F1102" s="89"/>
      <c r="G1102" s="52"/>
    </row>
    <row r="1103" spans="2:7">
      <c r="B1103" s="53"/>
      <c r="C1103" s="89"/>
      <c r="D1103" s="89"/>
      <c r="E1103" s="89"/>
      <c r="F1103" s="89"/>
      <c r="G1103" s="52"/>
    </row>
    <row r="1104" spans="2:7">
      <c r="B1104" s="53"/>
      <c r="C1104" s="89"/>
      <c r="D1104" s="89"/>
      <c r="E1104" s="89"/>
      <c r="F1104" s="89"/>
      <c r="G1104" s="52"/>
    </row>
    <row r="1105" spans="2:7">
      <c r="B1105" s="53"/>
      <c r="C1105" s="89"/>
      <c r="D1105" s="89"/>
      <c r="E1105" s="89"/>
      <c r="F1105" s="89"/>
      <c r="G1105" s="52"/>
    </row>
    <row r="1106" spans="2:7">
      <c r="B1106" s="53"/>
      <c r="C1106" s="89"/>
      <c r="D1106" s="89"/>
      <c r="E1106" s="89"/>
      <c r="F1106" s="89"/>
      <c r="G1106" s="52"/>
    </row>
    <row r="1107" spans="2:7">
      <c r="B1107" s="53"/>
      <c r="C1107" s="89"/>
      <c r="D1107" s="89"/>
      <c r="E1107" s="89"/>
      <c r="F1107" s="89"/>
      <c r="G1107" s="52"/>
    </row>
    <row r="1108" spans="2:7">
      <c r="B1108" s="53"/>
      <c r="C1108" s="89"/>
      <c r="D1108" s="89"/>
      <c r="E1108" s="89"/>
      <c r="F1108" s="89"/>
      <c r="G1108" s="52"/>
    </row>
    <row r="1109" spans="2:7">
      <c r="B1109" s="53"/>
      <c r="C1109" s="89"/>
      <c r="D1109" s="89"/>
      <c r="E1109" s="89"/>
      <c r="F1109" s="89"/>
      <c r="G1109" s="52"/>
    </row>
    <row r="1110" spans="2:7">
      <c r="B1110" s="53"/>
      <c r="C1110" s="89"/>
      <c r="D1110" s="89"/>
      <c r="E1110" s="89"/>
      <c r="F1110" s="89"/>
      <c r="G1110" s="52"/>
    </row>
    <row r="1111" spans="2:7">
      <c r="B1111" s="53"/>
      <c r="C1111" s="89"/>
      <c r="D1111" s="89"/>
      <c r="E1111" s="89"/>
      <c r="F1111" s="89"/>
      <c r="G1111" s="52"/>
    </row>
    <row r="1112" spans="2:7">
      <c r="B1112" s="53"/>
      <c r="C1112" s="89"/>
      <c r="D1112" s="89"/>
      <c r="E1112" s="89"/>
      <c r="F1112" s="89"/>
      <c r="G1112" s="52"/>
    </row>
    <row r="1113" spans="2:7">
      <c r="B1113" s="53"/>
      <c r="C1113" s="89"/>
      <c r="D1113" s="89"/>
      <c r="E1113" s="89"/>
      <c r="F1113" s="89"/>
      <c r="G1113" s="52"/>
    </row>
    <row r="1114" spans="2:7">
      <c r="B1114" s="53"/>
      <c r="C1114" s="89"/>
      <c r="D1114" s="89"/>
      <c r="E1114" s="89"/>
      <c r="F1114" s="89"/>
      <c r="G1114" s="52"/>
    </row>
    <row r="1115" spans="2:7">
      <c r="B1115" s="53"/>
      <c r="C1115" s="89"/>
      <c r="D1115" s="89"/>
      <c r="E1115" s="89"/>
      <c r="F1115" s="89"/>
      <c r="G1115" s="52"/>
    </row>
    <row r="1116" spans="2:7">
      <c r="B1116" s="53"/>
      <c r="C1116" s="89"/>
      <c r="D1116" s="89"/>
      <c r="E1116" s="89"/>
      <c r="F1116" s="89"/>
      <c r="G1116" s="52"/>
    </row>
    <row r="1117" spans="2:7">
      <c r="B1117" s="53"/>
      <c r="C1117" s="89"/>
      <c r="D1117" s="89"/>
      <c r="E1117" s="89"/>
      <c r="F1117" s="89"/>
      <c r="G1117" s="52"/>
    </row>
    <row r="1118" spans="2:7">
      <c r="B1118" s="53"/>
      <c r="C1118" s="89"/>
      <c r="D1118" s="89"/>
      <c r="E1118" s="89"/>
      <c r="F1118" s="89"/>
      <c r="G1118" s="52"/>
    </row>
    <row r="1119" spans="2:7">
      <c r="B1119" s="53"/>
      <c r="C1119" s="89"/>
      <c r="D1119" s="89"/>
      <c r="E1119" s="89"/>
      <c r="F1119" s="89"/>
      <c r="G1119" s="52"/>
    </row>
    <row r="1120" spans="2:7">
      <c r="B1120" s="53"/>
      <c r="C1120" s="89"/>
      <c r="D1120" s="89"/>
      <c r="E1120" s="89"/>
      <c r="F1120" s="89"/>
      <c r="G1120" s="52"/>
    </row>
    <row r="1121" spans="2:7">
      <c r="B1121" s="53"/>
      <c r="C1121" s="89"/>
      <c r="D1121" s="89"/>
      <c r="E1121" s="89"/>
      <c r="F1121" s="89"/>
      <c r="G1121" s="52"/>
    </row>
    <row r="1122" spans="2:7">
      <c r="B1122" s="53"/>
      <c r="C1122" s="89"/>
      <c r="D1122" s="89"/>
      <c r="E1122" s="89"/>
      <c r="F1122" s="89"/>
      <c r="G1122" s="52"/>
    </row>
    <row r="1123" spans="2:7">
      <c r="B1123" s="53"/>
      <c r="C1123" s="89"/>
      <c r="D1123" s="89"/>
      <c r="E1123" s="89"/>
      <c r="F1123" s="89"/>
      <c r="G1123" s="52"/>
    </row>
    <row r="1124" spans="2:7">
      <c r="B1124" s="53"/>
      <c r="C1124" s="89"/>
      <c r="D1124" s="89"/>
      <c r="E1124" s="89"/>
      <c r="F1124" s="89"/>
      <c r="G1124" s="52"/>
    </row>
    <row r="1125" spans="2:7">
      <c r="B1125" s="53"/>
      <c r="C1125" s="89"/>
      <c r="D1125" s="89"/>
      <c r="E1125" s="89"/>
      <c r="F1125" s="89"/>
      <c r="G1125" s="52"/>
    </row>
    <row r="1126" spans="2:7">
      <c r="B1126" s="53"/>
      <c r="C1126" s="89"/>
      <c r="D1126" s="89"/>
      <c r="E1126" s="89"/>
      <c r="F1126" s="89"/>
      <c r="G1126" s="52"/>
    </row>
    <row r="1127" spans="2:7">
      <c r="B1127" s="53"/>
      <c r="C1127" s="89"/>
      <c r="D1127" s="89"/>
      <c r="E1127" s="89"/>
      <c r="F1127" s="89"/>
      <c r="G1127" s="52"/>
    </row>
    <row r="1128" spans="2:7">
      <c r="B1128" s="53"/>
      <c r="C1128" s="89"/>
      <c r="D1128" s="89"/>
      <c r="E1128" s="89"/>
      <c r="F1128" s="89"/>
      <c r="G1128" s="52"/>
    </row>
    <row r="1129" spans="2:7">
      <c r="B1129" s="53"/>
      <c r="C1129" s="89"/>
      <c r="D1129" s="89"/>
      <c r="E1129" s="89"/>
      <c r="F1129" s="89"/>
      <c r="G1129" s="52"/>
    </row>
    <row r="1130" spans="2:7">
      <c r="B1130" s="53"/>
      <c r="C1130" s="89"/>
      <c r="D1130" s="89"/>
      <c r="E1130" s="89"/>
      <c r="F1130" s="89"/>
      <c r="G1130" s="52"/>
    </row>
    <row r="1131" spans="2:7">
      <c r="B1131" s="53"/>
      <c r="C1131" s="89"/>
      <c r="D1131" s="89"/>
      <c r="E1131" s="89"/>
      <c r="F1131" s="89"/>
      <c r="G1131" s="52"/>
    </row>
    <row r="1132" spans="2:7">
      <c r="B1132" s="53"/>
      <c r="C1132" s="89"/>
      <c r="D1132" s="89"/>
      <c r="E1132" s="89"/>
      <c r="F1132" s="89"/>
      <c r="G1132" s="52"/>
    </row>
    <row r="1133" spans="2:7">
      <c r="B1133" s="53"/>
      <c r="C1133" s="89"/>
      <c r="D1133" s="89"/>
      <c r="E1133" s="89"/>
      <c r="F1133" s="89"/>
      <c r="G1133" s="52"/>
    </row>
    <row r="1134" spans="2:7">
      <c r="B1134" s="53"/>
      <c r="C1134" s="89"/>
      <c r="D1134" s="89"/>
      <c r="E1134" s="89"/>
      <c r="F1134" s="89"/>
      <c r="G1134" s="52"/>
    </row>
    <row r="1135" spans="2:7">
      <c r="B1135" s="53"/>
      <c r="C1135" s="89"/>
      <c r="D1135" s="89"/>
      <c r="E1135" s="89"/>
      <c r="F1135" s="89"/>
      <c r="G1135" s="52"/>
    </row>
    <row r="1136" spans="2:7">
      <c r="B1136" s="53"/>
      <c r="C1136" s="89"/>
      <c r="D1136" s="89"/>
      <c r="E1136" s="89"/>
      <c r="F1136" s="89"/>
      <c r="G1136" s="52"/>
    </row>
    <row r="1137" spans="2:7">
      <c r="B1137" s="53"/>
      <c r="C1137" s="89"/>
      <c r="D1137" s="89"/>
      <c r="E1137" s="89"/>
      <c r="F1137" s="89"/>
      <c r="G1137" s="52"/>
    </row>
    <row r="1138" spans="2:7">
      <c r="B1138" s="53"/>
      <c r="C1138" s="89"/>
      <c r="D1138" s="89"/>
      <c r="E1138" s="89"/>
      <c r="F1138" s="89"/>
      <c r="G1138" s="52"/>
    </row>
    <row r="1139" spans="2:7">
      <c r="B1139" s="53"/>
      <c r="C1139" s="89"/>
      <c r="D1139" s="89"/>
      <c r="E1139" s="89"/>
      <c r="F1139" s="89"/>
      <c r="G1139" s="52"/>
    </row>
    <row r="1140" spans="2:7">
      <c r="B1140" s="53"/>
      <c r="C1140" s="89"/>
      <c r="D1140" s="89"/>
      <c r="E1140" s="89"/>
      <c r="F1140" s="89"/>
      <c r="G1140" s="52"/>
    </row>
    <row r="1141" spans="2:7">
      <c r="B1141" s="53"/>
      <c r="C1141" s="89"/>
      <c r="D1141" s="89"/>
      <c r="E1141" s="89"/>
      <c r="F1141" s="89"/>
      <c r="G1141" s="52"/>
    </row>
    <row r="1142" spans="2:7">
      <c r="B1142" s="53"/>
      <c r="C1142" s="89"/>
      <c r="D1142" s="89"/>
      <c r="E1142" s="89"/>
      <c r="F1142" s="89"/>
      <c r="G1142" s="52"/>
    </row>
    <row r="1143" spans="2:7">
      <c r="B1143" s="53"/>
      <c r="C1143" s="89"/>
      <c r="D1143" s="89"/>
      <c r="E1143" s="89"/>
      <c r="F1143" s="89"/>
      <c r="G1143" s="52"/>
    </row>
    <row r="1144" spans="2:7">
      <c r="B1144" s="53"/>
      <c r="C1144" s="89"/>
      <c r="D1144" s="89"/>
      <c r="E1144" s="89"/>
      <c r="F1144" s="89"/>
      <c r="G1144" s="52"/>
    </row>
    <row r="1145" spans="2:7">
      <c r="B1145" s="53"/>
      <c r="C1145" s="89"/>
      <c r="D1145" s="89"/>
      <c r="E1145" s="89"/>
      <c r="F1145" s="89"/>
      <c r="G1145" s="52"/>
    </row>
    <row r="1146" spans="2:7">
      <c r="B1146" s="53"/>
      <c r="C1146" s="89"/>
      <c r="D1146" s="89"/>
      <c r="E1146" s="89"/>
      <c r="F1146" s="89"/>
      <c r="G1146" s="52"/>
    </row>
    <row r="1147" spans="2:7">
      <c r="B1147" s="53"/>
      <c r="C1147" s="89"/>
      <c r="D1147" s="89"/>
      <c r="E1147" s="89"/>
      <c r="F1147" s="89"/>
      <c r="G1147" s="52"/>
    </row>
    <row r="1148" spans="2:7">
      <c r="B1148" s="53"/>
      <c r="C1148" s="89"/>
      <c r="D1148" s="89"/>
      <c r="E1148" s="89"/>
      <c r="F1148" s="89"/>
      <c r="G1148" s="52"/>
    </row>
    <row r="1149" spans="2:7">
      <c r="B1149" s="53"/>
      <c r="C1149" s="89"/>
      <c r="D1149" s="89"/>
      <c r="E1149" s="89"/>
      <c r="F1149" s="89"/>
      <c r="G1149" s="52"/>
    </row>
    <row r="1150" spans="2:7">
      <c r="B1150" s="53"/>
      <c r="C1150" s="89"/>
      <c r="D1150" s="89"/>
      <c r="E1150" s="89"/>
      <c r="F1150" s="89"/>
      <c r="G1150" s="52"/>
    </row>
    <row r="1151" spans="2:7">
      <c r="B1151" s="53"/>
      <c r="C1151" s="89"/>
      <c r="D1151" s="89"/>
      <c r="E1151" s="89"/>
      <c r="F1151" s="89"/>
      <c r="G1151" s="52"/>
    </row>
    <row r="1152" spans="2:7">
      <c r="B1152" s="53"/>
      <c r="C1152" s="89"/>
      <c r="D1152" s="89"/>
      <c r="E1152" s="89"/>
      <c r="F1152" s="89"/>
      <c r="G1152" s="52"/>
    </row>
    <row r="1153" spans="2:7">
      <c r="B1153" s="53"/>
      <c r="C1153" s="89"/>
      <c r="D1153" s="89"/>
      <c r="E1153" s="89"/>
      <c r="F1153" s="89"/>
      <c r="G1153" s="52"/>
    </row>
    <row r="1154" spans="2:7">
      <c r="B1154" s="53"/>
      <c r="C1154" s="89"/>
      <c r="D1154" s="89"/>
      <c r="E1154" s="89"/>
      <c r="F1154" s="89"/>
      <c r="G1154" s="52"/>
    </row>
    <row r="1155" spans="2:7">
      <c r="B1155" s="53"/>
      <c r="C1155" s="89"/>
      <c r="D1155" s="89"/>
      <c r="E1155" s="89"/>
      <c r="F1155" s="89"/>
      <c r="G1155" s="52"/>
    </row>
    <row r="1156" spans="2:7">
      <c r="B1156" s="53"/>
      <c r="C1156" s="89"/>
      <c r="D1156" s="89"/>
      <c r="E1156" s="89"/>
      <c r="F1156" s="89"/>
      <c r="G1156" s="52"/>
    </row>
    <row r="1157" spans="2:7">
      <c r="B1157" s="53"/>
      <c r="C1157" s="89"/>
      <c r="D1157" s="89"/>
      <c r="E1157" s="89"/>
      <c r="F1157" s="89"/>
      <c r="G1157" s="52"/>
    </row>
    <row r="1158" spans="2:7">
      <c r="B1158" s="53"/>
      <c r="C1158" s="89"/>
      <c r="D1158" s="89"/>
      <c r="E1158" s="89"/>
      <c r="F1158" s="89"/>
      <c r="G1158" s="52"/>
    </row>
    <row r="1159" spans="2:7">
      <c r="B1159" s="53"/>
      <c r="C1159" s="89"/>
      <c r="D1159" s="89"/>
      <c r="E1159" s="89"/>
      <c r="F1159" s="89"/>
      <c r="G1159" s="52"/>
    </row>
    <row r="1160" spans="2:7">
      <c r="B1160" s="53"/>
      <c r="C1160" s="89"/>
      <c r="D1160" s="89"/>
      <c r="E1160" s="89"/>
      <c r="F1160" s="89"/>
      <c r="G1160" s="52"/>
    </row>
    <row r="1161" spans="2:7">
      <c r="B1161" s="53"/>
      <c r="C1161" s="89"/>
      <c r="D1161" s="89"/>
      <c r="E1161" s="89"/>
      <c r="F1161" s="89"/>
      <c r="G1161" s="52"/>
    </row>
    <row r="1162" spans="2:7">
      <c r="B1162" s="53"/>
      <c r="C1162" s="89"/>
      <c r="D1162" s="89"/>
      <c r="E1162" s="89"/>
      <c r="F1162" s="89"/>
      <c r="G1162" s="52"/>
    </row>
    <row r="1163" spans="2:7">
      <c r="B1163" s="53"/>
      <c r="C1163" s="89"/>
      <c r="D1163" s="89"/>
      <c r="E1163" s="89"/>
      <c r="F1163" s="89"/>
      <c r="G1163" s="52"/>
    </row>
    <row r="1164" spans="2:7">
      <c r="B1164" s="53"/>
      <c r="C1164" s="89"/>
      <c r="D1164" s="89"/>
      <c r="E1164" s="89"/>
      <c r="F1164" s="89"/>
      <c r="G1164" s="52"/>
    </row>
    <row r="1165" spans="2:7">
      <c r="B1165" s="53"/>
      <c r="C1165" s="89"/>
      <c r="D1165" s="89"/>
      <c r="E1165" s="89"/>
      <c r="F1165" s="89"/>
      <c r="G1165" s="52"/>
    </row>
    <row r="1166" spans="2:7">
      <c r="B1166" s="53"/>
      <c r="C1166" s="89"/>
      <c r="D1166" s="89"/>
      <c r="E1166" s="89"/>
      <c r="F1166" s="89"/>
      <c r="G1166" s="52"/>
    </row>
    <row r="1167" spans="2:7">
      <c r="B1167" s="53"/>
      <c r="C1167" s="89"/>
      <c r="D1167" s="89"/>
      <c r="E1167" s="89"/>
      <c r="F1167" s="89"/>
      <c r="G1167" s="52"/>
    </row>
    <row r="1168" spans="2:7">
      <c r="B1168" s="53"/>
      <c r="C1168" s="89"/>
      <c r="D1168" s="89"/>
      <c r="E1168" s="89"/>
      <c r="F1168" s="89"/>
      <c r="G1168" s="52"/>
    </row>
    <row r="1169" spans="2:7">
      <c r="B1169" s="53"/>
      <c r="C1169" s="89"/>
      <c r="D1169" s="89"/>
      <c r="E1169" s="89"/>
      <c r="F1169" s="89"/>
      <c r="G1169" s="52"/>
    </row>
    <row r="1170" spans="2:7">
      <c r="B1170" s="53"/>
      <c r="C1170" s="89"/>
      <c r="D1170" s="89"/>
      <c r="E1170" s="89"/>
      <c r="F1170" s="89"/>
      <c r="G1170" s="52"/>
    </row>
    <row r="1171" spans="2:7">
      <c r="B1171" s="53"/>
      <c r="C1171" s="89"/>
      <c r="D1171" s="89"/>
      <c r="E1171" s="89"/>
      <c r="F1171" s="89"/>
      <c r="G1171" s="52"/>
    </row>
    <row r="1172" spans="2:7">
      <c r="B1172" s="53"/>
      <c r="C1172" s="89"/>
      <c r="D1172" s="89"/>
      <c r="E1172" s="89"/>
      <c r="F1172" s="89"/>
      <c r="G1172" s="52"/>
    </row>
    <row r="1173" spans="2:7">
      <c r="B1173" s="53"/>
      <c r="C1173" s="89"/>
      <c r="D1173" s="89"/>
      <c r="E1173" s="89"/>
      <c r="F1173" s="89"/>
      <c r="G1173" s="52"/>
    </row>
    <row r="1174" spans="2:7">
      <c r="B1174" s="53"/>
      <c r="C1174" s="89"/>
      <c r="D1174" s="89"/>
      <c r="E1174" s="89"/>
      <c r="F1174" s="89"/>
      <c r="G1174" s="52"/>
    </row>
    <row r="1175" spans="2:7">
      <c r="B1175" s="53"/>
      <c r="C1175" s="89"/>
      <c r="D1175" s="89"/>
      <c r="E1175" s="89"/>
      <c r="F1175" s="89"/>
      <c r="G1175" s="52"/>
    </row>
    <row r="1176" spans="2:7">
      <c r="B1176" s="53"/>
      <c r="C1176" s="89"/>
      <c r="D1176" s="89"/>
      <c r="E1176" s="89"/>
      <c r="F1176" s="89"/>
      <c r="G1176" s="52"/>
    </row>
    <row r="1177" spans="2:7">
      <c r="B1177" s="53"/>
      <c r="C1177" s="89"/>
      <c r="D1177" s="89"/>
      <c r="E1177" s="89"/>
      <c r="F1177" s="89"/>
      <c r="G1177" s="52"/>
    </row>
    <row r="1178" spans="2:7">
      <c r="B1178" s="53"/>
      <c r="C1178" s="89"/>
      <c r="D1178" s="89"/>
      <c r="E1178" s="89"/>
      <c r="F1178" s="89"/>
      <c r="G1178" s="52"/>
    </row>
    <row r="1179" spans="2:7">
      <c r="B1179" s="53"/>
      <c r="C1179" s="89"/>
      <c r="D1179" s="89"/>
      <c r="E1179" s="89"/>
      <c r="F1179" s="89"/>
      <c r="G1179" s="52"/>
    </row>
    <row r="1180" spans="2:7">
      <c r="B1180" s="53"/>
      <c r="C1180" s="89"/>
      <c r="D1180" s="89"/>
      <c r="E1180" s="89"/>
      <c r="F1180" s="89"/>
      <c r="G1180" s="52"/>
    </row>
    <row r="1181" spans="2:7">
      <c r="B1181" s="53"/>
      <c r="C1181" s="89"/>
      <c r="D1181" s="89"/>
      <c r="E1181" s="89"/>
      <c r="F1181" s="89"/>
      <c r="G1181" s="52"/>
    </row>
    <row r="1182" spans="2:7">
      <c r="B1182" s="53"/>
      <c r="C1182" s="89"/>
      <c r="D1182" s="89"/>
      <c r="E1182" s="89"/>
      <c r="F1182" s="89"/>
      <c r="G1182" s="52"/>
    </row>
    <row r="1183" spans="2:7">
      <c r="B1183" s="53"/>
      <c r="C1183" s="89"/>
      <c r="D1183" s="89"/>
      <c r="E1183" s="89"/>
      <c r="F1183" s="89"/>
      <c r="G1183" s="52"/>
    </row>
    <row r="1184" spans="2:7">
      <c r="B1184" s="53"/>
      <c r="C1184" s="89"/>
      <c r="D1184" s="89"/>
      <c r="E1184" s="89"/>
      <c r="F1184" s="89"/>
      <c r="G1184" s="52"/>
    </row>
    <row r="1185" spans="2:7">
      <c r="B1185" s="53"/>
      <c r="C1185" s="89"/>
      <c r="D1185" s="89"/>
      <c r="E1185" s="89"/>
      <c r="F1185" s="89"/>
      <c r="G1185" s="52"/>
    </row>
    <row r="1186" spans="2:7">
      <c r="B1186" s="53"/>
      <c r="C1186" s="89"/>
      <c r="D1186" s="89"/>
      <c r="E1186" s="89"/>
      <c r="F1186" s="89"/>
      <c r="G1186" s="52"/>
    </row>
    <row r="1187" spans="2:7">
      <c r="B1187" s="53"/>
      <c r="C1187" s="89"/>
      <c r="D1187" s="89"/>
      <c r="E1187" s="89"/>
      <c r="F1187" s="89"/>
      <c r="G1187" s="52"/>
    </row>
    <row r="1188" spans="2:7">
      <c r="B1188" s="53"/>
      <c r="C1188" s="89"/>
      <c r="D1188" s="89"/>
      <c r="E1188" s="89"/>
      <c r="F1188" s="89"/>
      <c r="G1188" s="52"/>
    </row>
    <row r="1189" spans="2:7">
      <c r="B1189" s="53"/>
      <c r="C1189" s="89"/>
      <c r="D1189" s="89"/>
      <c r="E1189" s="89"/>
      <c r="F1189" s="89"/>
      <c r="G1189" s="52"/>
    </row>
    <row r="1190" spans="2:7">
      <c r="B1190" s="53"/>
      <c r="C1190" s="89"/>
      <c r="D1190" s="89"/>
      <c r="E1190" s="89"/>
      <c r="F1190" s="89"/>
      <c r="G1190" s="52"/>
    </row>
    <row r="1191" spans="2:7">
      <c r="B1191" s="53"/>
      <c r="C1191" s="89"/>
      <c r="D1191" s="89"/>
      <c r="E1191" s="89"/>
      <c r="F1191" s="89"/>
      <c r="G1191" s="52"/>
    </row>
    <row r="1192" spans="2:7">
      <c r="B1192" s="53"/>
      <c r="C1192" s="89"/>
      <c r="D1192" s="89"/>
      <c r="E1192" s="89"/>
      <c r="F1192" s="89"/>
      <c r="G1192" s="52"/>
    </row>
    <row r="1193" spans="2:7">
      <c r="B1193" s="53"/>
      <c r="C1193" s="89"/>
      <c r="D1193" s="89"/>
      <c r="E1193" s="89"/>
      <c r="F1193" s="89"/>
      <c r="G1193" s="52"/>
    </row>
    <row r="1194" spans="2:7">
      <c r="B1194" s="53"/>
      <c r="C1194" s="89"/>
      <c r="D1194" s="89"/>
      <c r="E1194" s="89"/>
      <c r="F1194" s="89"/>
      <c r="G1194" s="52"/>
    </row>
    <row r="1195" spans="2:7">
      <c r="B1195" s="53"/>
      <c r="C1195" s="89"/>
      <c r="D1195" s="89"/>
      <c r="E1195" s="89"/>
      <c r="F1195" s="89"/>
      <c r="G1195" s="52"/>
    </row>
    <row r="1196" spans="2:7">
      <c r="B1196" s="53"/>
      <c r="C1196" s="89"/>
      <c r="D1196" s="89"/>
      <c r="E1196" s="89"/>
      <c r="F1196" s="89"/>
      <c r="G1196" s="52"/>
    </row>
    <row r="1197" spans="2:7">
      <c r="B1197" s="53"/>
      <c r="C1197" s="89"/>
      <c r="D1197" s="89"/>
      <c r="E1197" s="89"/>
      <c r="F1197" s="89"/>
      <c r="G1197" s="52"/>
    </row>
    <row r="1198" spans="2:7">
      <c r="B1198" s="53"/>
      <c r="C1198" s="89"/>
      <c r="D1198" s="89"/>
      <c r="E1198" s="89"/>
      <c r="F1198" s="89"/>
      <c r="G1198" s="52"/>
    </row>
    <row r="1199" spans="2:7">
      <c r="B1199" s="53"/>
      <c r="C1199" s="89"/>
      <c r="D1199" s="89"/>
      <c r="E1199" s="89"/>
      <c r="F1199" s="89"/>
      <c r="G1199" s="52"/>
    </row>
    <row r="1200" spans="2:7">
      <c r="B1200" s="53"/>
      <c r="C1200" s="89"/>
      <c r="D1200" s="89"/>
      <c r="E1200" s="89"/>
      <c r="F1200" s="89"/>
      <c r="G1200" s="52"/>
    </row>
    <row r="1201" spans="2:7">
      <c r="B1201" s="53"/>
      <c r="C1201" s="89"/>
      <c r="D1201" s="89"/>
      <c r="E1201" s="89"/>
      <c r="F1201" s="89"/>
      <c r="G1201" s="52"/>
    </row>
    <row r="1202" spans="2:7">
      <c r="B1202" s="53"/>
      <c r="C1202" s="89"/>
      <c r="D1202" s="89"/>
      <c r="E1202" s="89"/>
      <c r="F1202" s="89"/>
      <c r="G1202" s="52"/>
    </row>
    <row r="1203" spans="2:7">
      <c r="B1203" s="53"/>
      <c r="C1203" s="89"/>
      <c r="D1203" s="89"/>
      <c r="E1203" s="89"/>
      <c r="F1203" s="89"/>
      <c r="G1203" s="52"/>
    </row>
    <row r="1204" spans="2:7">
      <c r="B1204" s="53"/>
      <c r="C1204" s="89"/>
      <c r="D1204" s="89"/>
      <c r="E1204" s="89"/>
      <c r="F1204" s="89"/>
      <c r="G1204" s="52"/>
    </row>
    <row r="1205" spans="2:7">
      <c r="B1205" s="53"/>
      <c r="C1205" s="89"/>
      <c r="D1205" s="89"/>
      <c r="E1205" s="89"/>
      <c r="F1205" s="89"/>
      <c r="G1205" s="52"/>
    </row>
    <row r="1206" spans="2:7">
      <c r="B1206" s="53"/>
      <c r="C1206" s="89"/>
      <c r="D1206" s="89"/>
      <c r="E1206" s="89"/>
      <c r="F1206" s="89"/>
      <c r="G1206" s="52"/>
    </row>
    <row r="1207" spans="2:7">
      <c r="B1207" s="53"/>
      <c r="C1207" s="89"/>
      <c r="D1207" s="89"/>
      <c r="E1207" s="89"/>
      <c r="F1207" s="89"/>
      <c r="G1207" s="52"/>
    </row>
    <row r="1208" spans="2:7">
      <c r="B1208" s="53"/>
      <c r="C1208" s="89"/>
      <c r="D1208" s="89"/>
      <c r="E1208" s="89"/>
      <c r="F1208" s="89"/>
      <c r="G1208" s="52"/>
    </row>
    <row r="1209" spans="2:7">
      <c r="B1209" s="53"/>
      <c r="C1209" s="89"/>
      <c r="D1209" s="89"/>
      <c r="E1209" s="89"/>
      <c r="F1209" s="89"/>
      <c r="G1209" s="52"/>
    </row>
    <row r="1210" spans="2:7">
      <c r="B1210" s="53"/>
      <c r="C1210" s="89"/>
      <c r="D1210" s="89"/>
      <c r="E1210" s="89"/>
      <c r="F1210" s="89"/>
      <c r="G1210" s="52"/>
    </row>
    <row r="1211" spans="2:7">
      <c r="B1211" s="53"/>
      <c r="C1211" s="89"/>
      <c r="D1211" s="89"/>
      <c r="E1211" s="89"/>
      <c r="F1211" s="89"/>
      <c r="G1211" s="52"/>
    </row>
    <row r="1212" spans="2:7">
      <c r="B1212" s="53"/>
      <c r="C1212" s="89"/>
      <c r="D1212" s="89"/>
      <c r="E1212" s="89"/>
      <c r="F1212" s="89"/>
      <c r="G1212" s="52"/>
    </row>
    <row r="1213" spans="2:7">
      <c r="B1213" s="53"/>
      <c r="C1213" s="89"/>
      <c r="D1213" s="89"/>
      <c r="E1213" s="89"/>
      <c r="F1213" s="89"/>
      <c r="G1213" s="52"/>
    </row>
    <row r="1214" spans="2:7">
      <c r="B1214" s="53"/>
      <c r="C1214" s="89"/>
      <c r="D1214" s="89"/>
      <c r="E1214" s="89"/>
      <c r="F1214" s="89"/>
      <c r="G1214" s="52"/>
    </row>
    <row r="1215" spans="2:7">
      <c r="B1215" s="53"/>
      <c r="C1215" s="89"/>
      <c r="D1215" s="89"/>
      <c r="E1215" s="89"/>
      <c r="F1215" s="89"/>
      <c r="G1215" s="52"/>
    </row>
    <row r="1216" spans="2:7">
      <c r="B1216" s="53"/>
      <c r="C1216" s="89"/>
      <c r="D1216" s="89"/>
      <c r="E1216" s="89"/>
      <c r="F1216" s="89"/>
      <c r="G1216" s="52"/>
    </row>
    <row r="1217" spans="2:7">
      <c r="B1217" s="53"/>
      <c r="C1217" s="89"/>
      <c r="D1217" s="89"/>
      <c r="E1217" s="89"/>
      <c r="F1217" s="89"/>
      <c r="G1217" s="52"/>
    </row>
    <row r="1218" spans="2:7">
      <c r="B1218" s="53"/>
      <c r="C1218" s="89"/>
      <c r="D1218" s="89"/>
      <c r="E1218" s="89"/>
      <c r="F1218" s="89"/>
      <c r="G1218" s="52"/>
    </row>
    <row r="1219" spans="2:7">
      <c r="B1219" s="53"/>
      <c r="C1219" s="89"/>
      <c r="D1219" s="89"/>
      <c r="E1219" s="89"/>
      <c r="F1219" s="89"/>
      <c r="G1219" s="52"/>
    </row>
    <row r="1220" spans="2:7">
      <c r="B1220" s="53"/>
      <c r="C1220" s="89"/>
      <c r="D1220" s="89"/>
      <c r="E1220" s="89"/>
      <c r="F1220" s="89"/>
      <c r="G1220" s="52"/>
    </row>
    <row r="1221" spans="2:7">
      <c r="B1221" s="53"/>
      <c r="C1221" s="89"/>
      <c r="D1221" s="89"/>
      <c r="E1221" s="89"/>
      <c r="F1221" s="89"/>
      <c r="G1221" s="52"/>
    </row>
    <row r="1222" spans="2:7">
      <c r="B1222" s="53"/>
      <c r="C1222" s="89"/>
      <c r="D1222" s="89"/>
      <c r="E1222" s="89"/>
      <c r="F1222" s="89"/>
      <c r="G1222" s="52"/>
    </row>
    <row r="1223" spans="2:7">
      <c r="B1223" s="53"/>
      <c r="C1223" s="89"/>
      <c r="D1223" s="89"/>
      <c r="E1223" s="89"/>
      <c r="F1223" s="89"/>
      <c r="G1223" s="52"/>
    </row>
    <row r="1224" spans="2:7">
      <c r="B1224" s="53"/>
      <c r="C1224" s="89"/>
      <c r="D1224" s="89"/>
      <c r="E1224" s="89"/>
      <c r="F1224" s="89"/>
      <c r="G1224" s="52"/>
    </row>
    <row r="1225" spans="2:7">
      <c r="B1225" s="53"/>
      <c r="C1225" s="89"/>
      <c r="D1225" s="89"/>
      <c r="E1225" s="89"/>
      <c r="F1225" s="89"/>
      <c r="G1225" s="52"/>
    </row>
    <row r="1226" spans="2:7">
      <c r="B1226" s="53"/>
      <c r="C1226" s="89"/>
      <c r="D1226" s="89"/>
      <c r="E1226" s="89"/>
      <c r="F1226" s="89"/>
      <c r="G1226" s="52"/>
    </row>
    <row r="1227" spans="2:7">
      <c r="B1227" s="53"/>
      <c r="C1227" s="89"/>
      <c r="D1227" s="89"/>
      <c r="E1227" s="89"/>
      <c r="F1227" s="89"/>
      <c r="G1227" s="52"/>
    </row>
    <row r="1228" spans="2:7">
      <c r="B1228" s="53"/>
      <c r="C1228" s="89"/>
      <c r="D1228" s="89"/>
      <c r="E1228" s="89"/>
      <c r="F1228" s="89"/>
      <c r="G1228" s="52"/>
    </row>
    <row r="1229" spans="2:7">
      <c r="B1229" s="53"/>
      <c r="C1229" s="89"/>
      <c r="D1229" s="89"/>
      <c r="E1229" s="89"/>
      <c r="F1229" s="89"/>
      <c r="G1229" s="52"/>
    </row>
    <row r="1230" spans="2:7">
      <c r="B1230" s="53"/>
      <c r="C1230" s="89"/>
      <c r="D1230" s="89"/>
      <c r="E1230" s="89"/>
      <c r="F1230" s="89"/>
      <c r="G1230" s="52"/>
    </row>
    <row r="1231" spans="2:7">
      <c r="B1231" s="53"/>
      <c r="C1231" s="89"/>
      <c r="D1231" s="89"/>
      <c r="E1231" s="89"/>
      <c r="F1231" s="89"/>
      <c r="G1231" s="52"/>
    </row>
    <row r="1232" spans="2:7">
      <c r="B1232" s="53"/>
      <c r="C1232" s="89"/>
      <c r="D1232" s="89"/>
      <c r="E1232" s="89"/>
      <c r="F1232" s="89"/>
      <c r="G1232" s="52"/>
    </row>
    <row r="1233" spans="2:7">
      <c r="B1233" s="53"/>
      <c r="C1233" s="89"/>
      <c r="D1233" s="89"/>
      <c r="E1233" s="89"/>
      <c r="F1233" s="89"/>
      <c r="G1233" s="52"/>
    </row>
    <row r="1234" spans="2:7">
      <c r="B1234" s="53"/>
      <c r="C1234" s="89"/>
      <c r="D1234" s="89"/>
      <c r="E1234" s="89"/>
      <c r="F1234" s="89"/>
      <c r="G1234" s="52"/>
    </row>
    <row r="1235" spans="2:7">
      <c r="B1235" s="53"/>
      <c r="C1235" s="89"/>
      <c r="D1235" s="89"/>
      <c r="E1235" s="89"/>
      <c r="F1235" s="89"/>
      <c r="G1235" s="52"/>
    </row>
    <row r="1236" spans="2:7">
      <c r="B1236" s="53"/>
      <c r="C1236" s="89"/>
      <c r="D1236" s="89"/>
      <c r="E1236" s="89"/>
      <c r="F1236" s="89"/>
      <c r="G1236" s="52"/>
    </row>
    <row r="1237" spans="2:7">
      <c r="B1237" s="53"/>
      <c r="C1237" s="89"/>
      <c r="D1237" s="89"/>
      <c r="E1237" s="89"/>
      <c r="F1237" s="89"/>
      <c r="G1237" s="52"/>
    </row>
    <row r="1238" spans="2:7">
      <c r="B1238" s="53"/>
      <c r="C1238" s="89"/>
      <c r="D1238" s="89"/>
      <c r="E1238" s="89"/>
      <c r="F1238" s="89"/>
      <c r="G1238" s="52"/>
    </row>
    <row r="1239" spans="2:7">
      <c r="B1239" s="53"/>
      <c r="C1239" s="89"/>
      <c r="D1239" s="89"/>
      <c r="E1239" s="89"/>
      <c r="F1239" s="89"/>
      <c r="G1239" s="52"/>
    </row>
    <row r="1240" spans="2:7">
      <c r="B1240" s="53"/>
      <c r="C1240" s="89"/>
      <c r="D1240" s="89"/>
      <c r="E1240" s="89"/>
      <c r="F1240" s="89"/>
      <c r="G1240" s="52"/>
    </row>
    <row r="1241" spans="2:7">
      <c r="B1241" s="53"/>
      <c r="C1241" s="89"/>
      <c r="D1241" s="89"/>
      <c r="E1241" s="89"/>
      <c r="F1241" s="89"/>
      <c r="G1241" s="52"/>
    </row>
    <row r="1242" spans="2:7">
      <c r="B1242" s="53"/>
      <c r="C1242" s="89"/>
      <c r="D1242" s="89"/>
      <c r="E1242" s="89"/>
      <c r="F1242" s="89"/>
      <c r="G1242" s="52"/>
    </row>
    <row r="1243" spans="2:7">
      <c r="B1243" s="53"/>
      <c r="C1243" s="89"/>
      <c r="D1243" s="89"/>
      <c r="E1243" s="89"/>
      <c r="F1243" s="89"/>
      <c r="G1243" s="52"/>
    </row>
    <row r="1244" spans="2:7">
      <c r="B1244" s="53"/>
      <c r="C1244" s="89"/>
      <c r="D1244" s="89"/>
      <c r="E1244" s="89"/>
      <c r="F1244" s="89"/>
      <c r="G1244" s="52"/>
    </row>
    <row r="1245" spans="2:7">
      <c r="B1245" s="53"/>
      <c r="C1245" s="89"/>
      <c r="D1245" s="89"/>
      <c r="E1245" s="89"/>
      <c r="F1245" s="89"/>
      <c r="G1245" s="52"/>
    </row>
    <row r="1246" spans="2:7">
      <c r="B1246" s="53"/>
      <c r="C1246" s="89"/>
      <c r="D1246" s="89"/>
      <c r="E1246" s="89"/>
      <c r="F1246" s="89"/>
      <c r="G1246" s="52"/>
    </row>
    <row r="1247" spans="2:7">
      <c r="B1247" s="53"/>
      <c r="C1247" s="89"/>
      <c r="D1247" s="89"/>
      <c r="E1247" s="89"/>
      <c r="F1247" s="89"/>
      <c r="G1247" s="52"/>
    </row>
    <row r="1248" spans="2:7">
      <c r="B1248" s="53"/>
      <c r="C1248" s="89"/>
      <c r="D1248" s="89"/>
      <c r="E1248" s="89"/>
      <c r="F1248" s="89"/>
      <c r="G1248" s="52"/>
    </row>
    <row r="1249" spans="2:7">
      <c r="B1249" s="53"/>
      <c r="C1249" s="89"/>
      <c r="D1249" s="89"/>
      <c r="E1249" s="89"/>
      <c r="F1249" s="89"/>
      <c r="G1249" s="52"/>
    </row>
    <row r="1250" spans="2:7">
      <c r="B1250" s="53"/>
      <c r="C1250" s="89"/>
      <c r="D1250" s="89"/>
      <c r="E1250" s="89"/>
      <c r="F1250" s="89"/>
      <c r="G1250" s="52"/>
    </row>
    <row r="1251" spans="2:7">
      <c r="B1251" s="53"/>
      <c r="C1251" s="89"/>
      <c r="D1251" s="89"/>
      <c r="E1251" s="89"/>
      <c r="F1251" s="89"/>
      <c r="G1251" s="52"/>
    </row>
    <row r="1252" spans="2:7">
      <c r="B1252" s="53"/>
      <c r="C1252" s="89"/>
      <c r="D1252" s="89"/>
      <c r="E1252" s="89"/>
      <c r="F1252" s="89"/>
      <c r="G1252" s="52"/>
    </row>
    <row r="1253" spans="2:7">
      <c r="B1253" s="53"/>
      <c r="C1253" s="89"/>
      <c r="D1253" s="89"/>
      <c r="E1253" s="89"/>
      <c r="F1253" s="89"/>
      <c r="G1253" s="52"/>
    </row>
    <row r="1254" spans="2:7">
      <c r="B1254" s="53"/>
      <c r="C1254" s="89"/>
      <c r="D1254" s="89"/>
      <c r="E1254" s="89"/>
      <c r="F1254" s="89"/>
      <c r="G1254" s="52"/>
    </row>
    <row r="1255" spans="2:7">
      <c r="B1255" s="53"/>
      <c r="C1255" s="89"/>
      <c r="D1255" s="89"/>
      <c r="E1255" s="89"/>
      <c r="F1255" s="89"/>
      <c r="G1255" s="52"/>
    </row>
    <row r="1256" spans="2:7">
      <c r="B1256" s="53"/>
      <c r="C1256" s="89"/>
      <c r="D1256" s="89"/>
      <c r="E1256" s="89"/>
      <c r="F1256" s="89"/>
      <c r="G1256" s="52"/>
    </row>
    <row r="1257" spans="2:7">
      <c r="B1257" s="53"/>
      <c r="C1257" s="89"/>
      <c r="D1257" s="89"/>
      <c r="E1257" s="89"/>
      <c r="F1257" s="89"/>
      <c r="G1257" s="52"/>
    </row>
    <row r="1258" spans="2:7">
      <c r="B1258" s="53"/>
      <c r="C1258" s="89"/>
      <c r="D1258" s="89"/>
      <c r="E1258" s="89"/>
      <c r="F1258" s="89"/>
      <c r="G1258" s="52"/>
    </row>
    <row r="1259" spans="2:7">
      <c r="B1259" s="53"/>
      <c r="C1259" s="89"/>
      <c r="D1259" s="89"/>
      <c r="E1259" s="89"/>
      <c r="F1259" s="89"/>
      <c r="G1259" s="52"/>
    </row>
    <row r="1260" spans="2:7">
      <c r="B1260" s="53"/>
      <c r="C1260" s="89"/>
      <c r="D1260" s="89"/>
      <c r="E1260" s="89"/>
      <c r="F1260" s="89"/>
      <c r="G1260" s="52"/>
    </row>
    <row r="1261" spans="2:7">
      <c r="B1261" s="53"/>
      <c r="C1261" s="89"/>
      <c r="D1261" s="89"/>
      <c r="E1261" s="89"/>
      <c r="F1261" s="89"/>
      <c r="G1261" s="52"/>
    </row>
    <row r="1262" spans="2:7">
      <c r="B1262" s="53"/>
      <c r="C1262" s="89"/>
      <c r="D1262" s="89"/>
      <c r="E1262" s="89"/>
      <c r="F1262" s="89"/>
      <c r="G1262" s="52"/>
    </row>
    <row r="1263" spans="2:7">
      <c r="B1263" s="53"/>
      <c r="C1263" s="89"/>
      <c r="D1263" s="89"/>
      <c r="E1263" s="89"/>
      <c r="F1263" s="89"/>
      <c r="G1263" s="52"/>
    </row>
    <row r="1264" spans="2:7">
      <c r="B1264" s="53"/>
      <c r="C1264" s="89"/>
      <c r="D1264" s="89"/>
      <c r="E1264" s="89"/>
      <c r="F1264" s="89"/>
      <c r="G1264" s="52"/>
    </row>
    <row r="1265" spans="2:7">
      <c r="B1265" s="53"/>
      <c r="C1265" s="89"/>
      <c r="D1265" s="89"/>
      <c r="E1265" s="89"/>
      <c r="F1265" s="89"/>
      <c r="G1265" s="52"/>
    </row>
    <row r="1266" spans="2:7">
      <c r="B1266" s="53"/>
      <c r="C1266" s="89"/>
      <c r="D1266" s="89"/>
      <c r="E1266" s="89"/>
      <c r="F1266" s="89"/>
      <c r="G1266" s="52"/>
    </row>
    <row r="1267" spans="2:7">
      <c r="B1267" s="53"/>
      <c r="C1267" s="89"/>
      <c r="D1267" s="89"/>
      <c r="E1267" s="89"/>
      <c r="F1267" s="89"/>
      <c r="G1267" s="52"/>
    </row>
    <row r="1268" spans="2:7">
      <c r="B1268" s="53"/>
      <c r="C1268" s="89"/>
      <c r="D1268" s="89"/>
      <c r="E1268" s="89"/>
      <c r="F1268" s="89"/>
      <c r="G1268" s="52"/>
    </row>
    <row r="1269" spans="2:7">
      <c r="B1269" s="53"/>
      <c r="C1269" s="89"/>
      <c r="D1269" s="89"/>
      <c r="E1269" s="89"/>
      <c r="F1269" s="89"/>
      <c r="G1269" s="52"/>
    </row>
    <row r="1270" spans="2:7">
      <c r="B1270" s="53"/>
      <c r="C1270" s="89"/>
      <c r="D1270" s="89"/>
      <c r="E1270" s="89"/>
      <c r="F1270" s="89"/>
      <c r="G1270" s="52"/>
    </row>
    <row r="1271" spans="2:7">
      <c r="B1271" s="53"/>
      <c r="C1271" s="89"/>
      <c r="D1271" s="89"/>
      <c r="E1271" s="89"/>
      <c r="F1271" s="89"/>
      <c r="G1271" s="52"/>
    </row>
    <row r="1272" spans="2:7">
      <c r="B1272" s="53"/>
      <c r="C1272" s="89"/>
      <c r="D1272" s="89"/>
      <c r="E1272" s="89"/>
      <c r="F1272" s="89"/>
      <c r="G1272" s="52"/>
    </row>
    <row r="1273" spans="2:7">
      <c r="B1273" s="53"/>
      <c r="C1273" s="89"/>
      <c r="D1273" s="89"/>
      <c r="E1273" s="89"/>
      <c r="F1273" s="89"/>
      <c r="G1273" s="52"/>
    </row>
    <row r="1274" spans="2:7">
      <c r="B1274" s="53"/>
      <c r="C1274" s="89"/>
      <c r="D1274" s="89"/>
      <c r="E1274" s="89"/>
      <c r="F1274" s="89"/>
      <c r="G1274" s="52"/>
    </row>
    <row r="1275" spans="2:7">
      <c r="B1275" s="53"/>
      <c r="C1275" s="89"/>
      <c r="D1275" s="89"/>
      <c r="E1275" s="89"/>
      <c r="F1275" s="89"/>
      <c r="G1275" s="52"/>
    </row>
    <row r="1276" spans="2:7">
      <c r="B1276" s="53"/>
      <c r="C1276" s="89"/>
      <c r="D1276" s="89"/>
      <c r="E1276" s="89"/>
      <c r="F1276" s="89"/>
      <c r="G1276" s="52"/>
    </row>
    <row r="1277" spans="2:7">
      <c r="B1277" s="53"/>
      <c r="C1277" s="89"/>
      <c r="D1277" s="89"/>
      <c r="E1277" s="89"/>
      <c r="F1277" s="89"/>
      <c r="G1277" s="52"/>
    </row>
    <row r="1278" spans="2:7">
      <c r="B1278" s="53"/>
      <c r="C1278" s="89"/>
      <c r="D1278" s="89"/>
      <c r="E1278" s="89"/>
      <c r="F1278" s="89"/>
      <c r="G1278" s="52"/>
    </row>
    <row r="1279" spans="2:7">
      <c r="B1279" s="53"/>
      <c r="C1279" s="89"/>
      <c r="D1279" s="89"/>
      <c r="E1279" s="89"/>
      <c r="F1279" s="89"/>
      <c r="G1279" s="52"/>
    </row>
    <row r="1280" spans="2:7">
      <c r="B1280" s="53"/>
      <c r="C1280" s="89"/>
      <c r="D1280" s="89"/>
      <c r="E1280" s="89"/>
      <c r="F1280" s="89"/>
      <c r="G1280" s="52"/>
    </row>
    <row r="1281" spans="2:7">
      <c r="B1281" s="53"/>
      <c r="C1281" s="89"/>
      <c r="D1281" s="89"/>
      <c r="E1281" s="89"/>
      <c r="F1281" s="89"/>
      <c r="G1281" s="52"/>
    </row>
    <row r="1282" spans="2:7">
      <c r="B1282" s="53"/>
      <c r="C1282" s="89"/>
      <c r="D1282" s="89"/>
      <c r="E1282" s="89"/>
      <c r="F1282" s="89"/>
      <c r="G1282" s="52"/>
    </row>
    <row r="1283" spans="2:7">
      <c r="B1283" s="53"/>
      <c r="C1283" s="89"/>
      <c r="D1283" s="89"/>
      <c r="E1283" s="89"/>
      <c r="F1283" s="89"/>
      <c r="G1283" s="52"/>
    </row>
    <row r="1284" spans="2:7">
      <c r="B1284" s="53"/>
      <c r="C1284" s="89"/>
      <c r="D1284" s="89"/>
      <c r="E1284" s="89"/>
      <c r="F1284" s="89"/>
      <c r="G1284" s="52"/>
    </row>
    <row r="1285" spans="2:7">
      <c r="B1285" s="53"/>
      <c r="C1285" s="89"/>
      <c r="D1285" s="89"/>
      <c r="E1285" s="89"/>
      <c r="F1285" s="89"/>
      <c r="G1285" s="52"/>
    </row>
    <row r="1286" spans="2:7">
      <c r="B1286" s="53"/>
      <c r="C1286" s="89"/>
      <c r="D1286" s="89"/>
      <c r="E1286" s="89"/>
      <c r="F1286" s="89"/>
      <c r="G1286" s="52"/>
    </row>
    <row r="1287" spans="2:7">
      <c r="B1287" s="53"/>
      <c r="C1287" s="89"/>
      <c r="D1287" s="89"/>
      <c r="E1287" s="89"/>
      <c r="F1287" s="89"/>
      <c r="G1287" s="52"/>
    </row>
    <row r="1288" spans="2:7">
      <c r="B1288" s="53"/>
      <c r="C1288" s="89"/>
      <c r="D1288" s="89"/>
      <c r="E1288" s="89"/>
      <c r="F1288" s="89"/>
      <c r="G1288" s="52"/>
    </row>
    <row r="1289" spans="2:7">
      <c r="B1289" s="53"/>
      <c r="C1289" s="89"/>
      <c r="D1289" s="89"/>
      <c r="E1289" s="89"/>
      <c r="F1289" s="89"/>
      <c r="G1289" s="52"/>
    </row>
    <row r="1290" spans="2:7">
      <c r="B1290" s="53"/>
      <c r="C1290" s="89"/>
      <c r="D1290" s="89"/>
      <c r="E1290" s="89"/>
      <c r="F1290" s="89"/>
      <c r="G1290" s="52"/>
    </row>
    <row r="1291" spans="2:7">
      <c r="B1291" s="53"/>
      <c r="C1291" s="89"/>
      <c r="D1291" s="89"/>
      <c r="E1291" s="89"/>
      <c r="F1291" s="89"/>
      <c r="G1291" s="52"/>
    </row>
    <row r="1292" spans="2:7">
      <c r="B1292" s="53"/>
      <c r="C1292" s="89"/>
      <c r="D1292" s="89"/>
      <c r="E1292" s="89"/>
      <c r="F1292" s="89"/>
      <c r="G1292" s="52"/>
    </row>
    <row r="1293" spans="2:7">
      <c r="B1293" s="53"/>
      <c r="C1293" s="89"/>
      <c r="D1293" s="89"/>
      <c r="E1293" s="89"/>
      <c r="F1293" s="89"/>
      <c r="G1293" s="52"/>
    </row>
    <row r="1294" spans="2:7">
      <c r="B1294" s="53"/>
      <c r="C1294" s="89"/>
      <c r="D1294" s="89"/>
      <c r="E1294" s="89"/>
      <c r="F1294" s="89"/>
      <c r="G1294" s="52"/>
    </row>
    <row r="1295" spans="2:7">
      <c r="B1295" s="53"/>
      <c r="C1295" s="89"/>
      <c r="D1295" s="89"/>
      <c r="E1295" s="89"/>
      <c r="F1295" s="89"/>
      <c r="G1295" s="52"/>
    </row>
    <row r="1296" spans="2:7">
      <c r="B1296" s="53"/>
      <c r="C1296" s="89"/>
      <c r="D1296" s="89"/>
      <c r="E1296" s="89"/>
      <c r="F1296" s="89"/>
      <c r="G1296" s="52"/>
    </row>
    <row r="1297" spans="2:7">
      <c r="B1297" s="53"/>
      <c r="C1297" s="89"/>
      <c r="D1297" s="89"/>
      <c r="E1297" s="89"/>
      <c r="F1297" s="89"/>
      <c r="G1297" s="52"/>
    </row>
    <row r="1298" spans="2:7">
      <c r="B1298" s="53"/>
      <c r="C1298" s="89"/>
      <c r="D1298" s="89"/>
      <c r="E1298" s="89"/>
      <c r="F1298" s="89"/>
      <c r="G1298" s="52"/>
    </row>
    <row r="1299" spans="2:7">
      <c r="B1299" s="53"/>
      <c r="C1299" s="89"/>
      <c r="D1299" s="89"/>
      <c r="E1299" s="89"/>
      <c r="F1299" s="89"/>
      <c r="G1299" s="52"/>
    </row>
    <row r="1300" spans="2:7">
      <c r="B1300" s="53"/>
      <c r="C1300" s="89"/>
      <c r="D1300" s="89"/>
      <c r="E1300" s="89"/>
      <c r="F1300" s="89"/>
      <c r="G1300" s="52"/>
    </row>
    <row r="1301" spans="2:7">
      <c r="B1301" s="53"/>
      <c r="C1301" s="89"/>
      <c r="D1301" s="89"/>
      <c r="E1301" s="89"/>
      <c r="F1301" s="89"/>
      <c r="G1301" s="52"/>
    </row>
    <row r="1302" spans="2:7">
      <c r="B1302" s="53"/>
      <c r="C1302" s="89"/>
      <c r="D1302" s="89"/>
      <c r="E1302" s="89"/>
      <c r="F1302" s="89"/>
      <c r="G1302" s="52"/>
    </row>
    <row r="1303" spans="2:7">
      <c r="B1303" s="53"/>
      <c r="C1303" s="89"/>
      <c r="D1303" s="89"/>
      <c r="E1303" s="89"/>
      <c r="F1303" s="89"/>
      <c r="G1303" s="52"/>
    </row>
    <row r="1304" spans="2:7">
      <c r="B1304" s="53"/>
      <c r="C1304" s="89"/>
      <c r="D1304" s="89"/>
      <c r="E1304" s="89"/>
      <c r="F1304" s="89"/>
      <c r="G1304" s="52"/>
    </row>
    <row r="1305" spans="2:7">
      <c r="B1305" s="53"/>
      <c r="C1305" s="89"/>
      <c r="D1305" s="89"/>
      <c r="E1305" s="89"/>
      <c r="F1305" s="89"/>
      <c r="G1305" s="52"/>
    </row>
    <row r="1306" spans="2:7">
      <c r="B1306" s="53"/>
      <c r="C1306" s="89"/>
      <c r="D1306" s="89"/>
      <c r="E1306" s="89"/>
      <c r="F1306" s="89"/>
      <c r="G1306" s="52"/>
    </row>
    <row r="1307" spans="2:7">
      <c r="B1307" s="53"/>
      <c r="C1307" s="89"/>
      <c r="D1307" s="89"/>
      <c r="E1307" s="89"/>
      <c r="F1307" s="89"/>
      <c r="G1307" s="52"/>
    </row>
    <row r="1308" spans="2:7">
      <c r="B1308" s="53"/>
      <c r="C1308" s="89"/>
      <c r="D1308" s="89"/>
      <c r="E1308" s="89"/>
      <c r="F1308" s="89"/>
      <c r="G1308" s="52"/>
    </row>
    <row r="1309" spans="2:7">
      <c r="B1309" s="53"/>
      <c r="C1309" s="89"/>
      <c r="D1309" s="89"/>
      <c r="E1309" s="89"/>
      <c r="F1309" s="89"/>
      <c r="G1309" s="52"/>
    </row>
    <row r="1310" spans="2:7">
      <c r="B1310" s="53"/>
      <c r="C1310" s="89"/>
      <c r="D1310" s="89"/>
      <c r="E1310" s="89"/>
      <c r="F1310" s="89"/>
      <c r="G1310" s="52"/>
    </row>
    <row r="1311" spans="2:7">
      <c r="B1311" s="53"/>
      <c r="C1311" s="89"/>
      <c r="D1311" s="89"/>
      <c r="E1311" s="89"/>
      <c r="F1311" s="89"/>
      <c r="G1311" s="52"/>
    </row>
    <row r="1312" spans="2:7">
      <c r="B1312" s="53"/>
      <c r="C1312" s="89"/>
      <c r="D1312" s="89"/>
      <c r="E1312" s="89"/>
      <c r="F1312" s="89"/>
      <c r="G1312" s="52"/>
    </row>
    <row r="1313" spans="2:7">
      <c r="B1313" s="53"/>
      <c r="C1313" s="89"/>
      <c r="D1313" s="89"/>
      <c r="E1313" s="89"/>
      <c r="F1313" s="89"/>
      <c r="G1313" s="52"/>
    </row>
    <row r="1314" spans="2:7">
      <c r="B1314" s="53"/>
      <c r="C1314" s="89"/>
      <c r="D1314" s="89"/>
      <c r="E1314" s="89"/>
      <c r="F1314" s="89"/>
      <c r="G1314" s="52"/>
    </row>
    <row r="1315" spans="2:7">
      <c r="B1315" s="53"/>
      <c r="C1315" s="89"/>
      <c r="D1315" s="89"/>
      <c r="E1315" s="89"/>
      <c r="F1315" s="89"/>
      <c r="G1315" s="52"/>
    </row>
    <row r="1316" spans="2:7">
      <c r="B1316" s="53"/>
      <c r="C1316" s="89"/>
      <c r="D1316" s="89"/>
      <c r="E1316" s="89"/>
      <c r="F1316" s="89"/>
      <c r="G1316" s="52"/>
    </row>
    <row r="1317" spans="2:7">
      <c r="B1317" s="53"/>
      <c r="C1317" s="89"/>
      <c r="D1317" s="89"/>
      <c r="E1317" s="89"/>
      <c r="F1317" s="89"/>
      <c r="G1317" s="52"/>
    </row>
    <row r="1318" spans="2:7">
      <c r="B1318" s="53"/>
      <c r="C1318" s="89"/>
      <c r="D1318" s="89"/>
      <c r="E1318" s="89"/>
      <c r="F1318" s="89"/>
      <c r="G1318" s="52"/>
    </row>
    <row r="1319" spans="2:7">
      <c r="B1319" s="53"/>
      <c r="C1319" s="89"/>
      <c r="D1319" s="89"/>
      <c r="E1319" s="89"/>
      <c r="F1319" s="89"/>
      <c r="G1319" s="52"/>
    </row>
    <row r="1320" spans="2:7">
      <c r="B1320" s="53"/>
      <c r="C1320" s="89"/>
      <c r="D1320" s="89"/>
      <c r="E1320" s="89"/>
      <c r="F1320" s="89"/>
      <c r="G1320" s="52"/>
    </row>
    <row r="1321" spans="2:7">
      <c r="B1321" s="53"/>
      <c r="C1321" s="89"/>
      <c r="D1321" s="89"/>
      <c r="E1321" s="89"/>
      <c r="F1321" s="89"/>
      <c r="G1321" s="52"/>
    </row>
    <row r="1322" spans="2:7">
      <c r="B1322" s="53"/>
      <c r="C1322" s="89"/>
      <c r="D1322" s="89"/>
      <c r="E1322" s="89"/>
      <c r="F1322" s="89"/>
      <c r="G1322" s="52"/>
    </row>
    <row r="1323" spans="2:7">
      <c r="B1323" s="53"/>
      <c r="C1323" s="89"/>
      <c r="D1323" s="89"/>
      <c r="E1323" s="89"/>
      <c r="F1323" s="89"/>
      <c r="G1323" s="52"/>
    </row>
    <row r="1324" spans="2:7">
      <c r="B1324" s="53"/>
      <c r="C1324" s="89"/>
      <c r="D1324" s="89"/>
      <c r="E1324" s="89"/>
      <c r="F1324" s="89"/>
      <c r="G1324" s="52"/>
    </row>
    <row r="1325" spans="2:7">
      <c r="B1325" s="53"/>
      <c r="C1325" s="89"/>
      <c r="D1325" s="89"/>
      <c r="E1325" s="89"/>
      <c r="F1325" s="89"/>
      <c r="G1325" s="52"/>
    </row>
    <row r="1326" spans="2:7">
      <c r="B1326" s="53"/>
      <c r="C1326" s="89"/>
      <c r="D1326" s="89"/>
      <c r="E1326" s="89"/>
      <c r="F1326" s="89"/>
      <c r="G1326" s="52"/>
    </row>
    <row r="1327" spans="2:7">
      <c r="B1327" s="53"/>
      <c r="C1327" s="89"/>
      <c r="D1327" s="89"/>
      <c r="E1327" s="89"/>
      <c r="F1327" s="89"/>
      <c r="G1327" s="52"/>
    </row>
    <row r="1328" spans="2:7">
      <c r="B1328" s="53"/>
      <c r="C1328" s="89"/>
      <c r="D1328" s="89"/>
      <c r="E1328" s="89"/>
      <c r="F1328" s="89"/>
      <c r="G1328" s="52"/>
    </row>
    <row r="1329" spans="2:7">
      <c r="B1329" s="53"/>
      <c r="C1329" s="89"/>
      <c r="D1329" s="89"/>
      <c r="E1329" s="89"/>
      <c r="F1329" s="89"/>
      <c r="G1329" s="52"/>
    </row>
    <row r="1330" spans="2:7">
      <c r="B1330" s="53"/>
      <c r="C1330" s="89"/>
      <c r="D1330" s="89"/>
      <c r="E1330" s="89"/>
      <c r="F1330" s="89"/>
      <c r="G1330" s="52"/>
    </row>
    <row r="1331" spans="2:7">
      <c r="B1331" s="53"/>
      <c r="C1331" s="89"/>
      <c r="D1331" s="89"/>
      <c r="E1331" s="89"/>
      <c r="F1331" s="89"/>
      <c r="G1331" s="52"/>
    </row>
    <row r="1332" spans="2:7">
      <c r="B1332" s="53"/>
      <c r="C1332" s="89"/>
      <c r="D1332" s="89"/>
      <c r="E1332" s="89"/>
      <c r="F1332" s="89"/>
      <c r="G1332" s="52"/>
    </row>
    <row r="1333" spans="2:7">
      <c r="B1333" s="53"/>
      <c r="C1333" s="89"/>
      <c r="D1333" s="89"/>
      <c r="E1333" s="89"/>
      <c r="F1333" s="89"/>
      <c r="G1333" s="52"/>
    </row>
    <row r="1334" spans="2:7">
      <c r="B1334" s="53"/>
      <c r="C1334" s="89"/>
      <c r="D1334" s="89"/>
      <c r="E1334" s="89"/>
      <c r="F1334" s="89"/>
      <c r="G1334" s="52"/>
    </row>
    <row r="1335" spans="2:7">
      <c r="B1335" s="53"/>
      <c r="C1335" s="89"/>
      <c r="D1335" s="89"/>
      <c r="E1335" s="89"/>
      <c r="F1335" s="89"/>
      <c r="G1335" s="52"/>
    </row>
    <row r="1336" spans="2:7">
      <c r="B1336" s="53"/>
      <c r="C1336" s="89"/>
      <c r="D1336" s="89"/>
      <c r="E1336" s="89"/>
      <c r="F1336" s="89"/>
      <c r="G1336" s="52"/>
    </row>
    <row r="1337" spans="2:7">
      <c r="B1337" s="53"/>
      <c r="C1337" s="89"/>
      <c r="D1337" s="89"/>
      <c r="E1337" s="89"/>
      <c r="F1337" s="89"/>
      <c r="G1337" s="52"/>
    </row>
    <row r="1338" spans="2:7">
      <c r="B1338" s="53"/>
      <c r="C1338" s="89"/>
      <c r="D1338" s="89"/>
      <c r="E1338" s="89"/>
      <c r="F1338" s="89"/>
      <c r="G1338" s="52"/>
    </row>
    <row r="1339" spans="2:7">
      <c r="B1339" s="53"/>
      <c r="C1339" s="89"/>
      <c r="D1339" s="89"/>
      <c r="E1339" s="89"/>
      <c r="F1339" s="89"/>
      <c r="G1339" s="52"/>
    </row>
    <row r="1340" spans="2:7">
      <c r="B1340" s="53"/>
      <c r="C1340" s="89"/>
      <c r="D1340" s="89"/>
      <c r="E1340" s="89"/>
      <c r="F1340" s="89"/>
      <c r="G1340" s="52"/>
    </row>
    <row r="1341" spans="2:7">
      <c r="B1341" s="53"/>
      <c r="C1341" s="89"/>
      <c r="D1341" s="89"/>
      <c r="E1341" s="89"/>
      <c r="F1341" s="89"/>
      <c r="G1341" s="52"/>
    </row>
    <row r="1342" spans="2:7">
      <c r="B1342" s="53"/>
      <c r="C1342" s="89"/>
      <c r="D1342" s="89"/>
      <c r="E1342" s="89"/>
      <c r="F1342" s="89"/>
      <c r="G1342" s="52"/>
    </row>
    <row r="1343" spans="2:7">
      <c r="B1343" s="53"/>
      <c r="C1343" s="89"/>
      <c r="D1343" s="89"/>
      <c r="E1343" s="89"/>
      <c r="F1343" s="89"/>
      <c r="G1343" s="52"/>
    </row>
    <row r="1344" spans="2:7">
      <c r="B1344" s="53"/>
      <c r="C1344" s="89"/>
      <c r="D1344" s="89"/>
      <c r="E1344" s="89"/>
      <c r="F1344" s="89"/>
      <c r="G1344" s="52"/>
    </row>
    <row r="1345" spans="2:7">
      <c r="B1345" s="53"/>
      <c r="C1345" s="89"/>
      <c r="D1345" s="89"/>
      <c r="E1345" s="89"/>
      <c r="F1345" s="89"/>
      <c r="G1345" s="52"/>
    </row>
    <row r="1346" spans="2:7">
      <c r="B1346" s="53"/>
      <c r="C1346" s="89"/>
      <c r="D1346" s="89"/>
      <c r="E1346" s="89"/>
      <c r="F1346" s="89"/>
      <c r="G1346" s="52"/>
    </row>
    <row r="1347" spans="2:7">
      <c r="B1347" s="53"/>
      <c r="C1347" s="89"/>
      <c r="D1347" s="89"/>
      <c r="E1347" s="89"/>
      <c r="F1347" s="89"/>
      <c r="G1347" s="52"/>
    </row>
    <row r="1348" spans="2:7">
      <c r="B1348" s="53"/>
      <c r="C1348" s="89"/>
      <c r="D1348" s="89"/>
      <c r="E1348" s="89"/>
      <c r="F1348" s="89"/>
      <c r="G1348" s="52"/>
    </row>
    <row r="1349" spans="2:7">
      <c r="B1349" s="53"/>
      <c r="C1349" s="89"/>
      <c r="D1349" s="89"/>
      <c r="E1349" s="89"/>
      <c r="F1349" s="89"/>
      <c r="G1349" s="52"/>
    </row>
    <row r="1350" spans="2:7">
      <c r="B1350" s="53"/>
      <c r="C1350" s="89"/>
      <c r="D1350" s="89"/>
      <c r="E1350" s="89"/>
      <c r="F1350" s="89"/>
      <c r="G1350" s="52"/>
    </row>
    <row r="1351" spans="2:7">
      <c r="B1351" s="53"/>
      <c r="C1351" s="89"/>
      <c r="D1351" s="89"/>
      <c r="E1351" s="89"/>
      <c r="F1351" s="89"/>
      <c r="G1351" s="52"/>
    </row>
    <row r="1352" spans="2:7">
      <c r="B1352" s="53"/>
      <c r="C1352" s="89"/>
      <c r="D1352" s="89"/>
      <c r="E1352" s="89"/>
      <c r="F1352" s="89"/>
      <c r="G1352" s="52"/>
    </row>
    <row r="1353" spans="2:7">
      <c r="B1353" s="53"/>
      <c r="C1353" s="89"/>
      <c r="D1353" s="89"/>
      <c r="E1353" s="89"/>
      <c r="F1353" s="89"/>
      <c r="G1353" s="52"/>
    </row>
    <row r="1354" spans="2:7">
      <c r="B1354" s="53"/>
      <c r="C1354" s="89"/>
      <c r="D1354" s="89"/>
      <c r="E1354" s="89"/>
      <c r="F1354" s="89"/>
      <c r="G1354" s="52"/>
    </row>
    <row r="1355" spans="2:7">
      <c r="B1355" s="53"/>
      <c r="C1355" s="89"/>
      <c r="D1355" s="89"/>
      <c r="E1355" s="89"/>
      <c r="F1355" s="89"/>
      <c r="G1355" s="52"/>
    </row>
    <row r="1356" spans="2:7">
      <c r="B1356" s="53"/>
      <c r="C1356" s="89"/>
      <c r="D1356" s="89"/>
      <c r="E1356" s="89"/>
      <c r="F1356" s="89"/>
      <c r="G1356" s="52"/>
    </row>
    <row r="1357" spans="2:7">
      <c r="B1357" s="53"/>
      <c r="C1357" s="89"/>
      <c r="D1357" s="89"/>
      <c r="E1357" s="89"/>
      <c r="F1357" s="89"/>
      <c r="G1357" s="52"/>
    </row>
    <row r="1358" spans="2:7">
      <c r="B1358" s="53"/>
      <c r="C1358" s="89"/>
      <c r="D1358" s="89"/>
      <c r="E1358" s="89"/>
      <c r="F1358" s="89"/>
      <c r="G1358" s="52"/>
    </row>
    <row r="1359" spans="2:7">
      <c r="B1359" s="53"/>
      <c r="C1359" s="89"/>
      <c r="D1359" s="89"/>
      <c r="E1359" s="89"/>
      <c r="F1359" s="89"/>
      <c r="G1359" s="52"/>
    </row>
    <row r="1360" spans="2:7">
      <c r="B1360" s="53"/>
      <c r="C1360" s="89"/>
      <c r="D1360" s="89"/>
      <c r="E1360" s="89"/>
      <c r="F1360" s="89"/>
      <c r="G1360" s="52"/>
    </row>
    <row r="1361" spans="2:7">
      <c r="B1361" s="53"/>
      <c r="C1361" s="89"/>
      <c r="D1361" s="89"/>
      <c r="E1361" s="89"/>
      <c r="F1361" s="89"/>
      <c r="G1361" s="52"/>
    </row>
    <row r="1362" spans="2:7">
      <c r="B1362" s="53"/>
      <c r="C1362" s="89"/>
      <c r="D1362" s="89"/>
      <c r="E1362" s="89"/>
      <c r="F1362" s="89"/>
      <c r="G1362" s="52"/>
    </row>
    <row r="1363" spans="2:7">
      <c r="B1363" s="53"/>
      <c r="C1363" s="89"/>
      <c r="D1363" s="89"/>
      <c r="E1363" s="89"/>
      <c r="F1363" s="89"/>
      <c r="G1363" s="52"/>
    </row>
    <row r="1364" spans="2:7">
      <c r="B1364" s="53"/>
      <c r="C1364" s="89"/>
      <c r="D1364" s="89"/>
      <c r="E1364" s="89"/>
      <c r="F1364" s="89"/>
      <c r="G1364" s="52"/>
    </row>
    <row r="1365" spans="2:7">
      <c r="B1365" s="53"/>
      <c r="C1365" s="89"/>
      <c r="D1365" s="89"/>
      <c r="E1365" s="89"/>
      <c r="F1365" s="89"/>
      <c r="G1365" s="52"/>
    </row>
    <row r="1366" spans="2:7">
      <c r="B1366" s="53"/>
      <c r="C1366" s="89"/>
      <c r="D1366" s="89"/>
      <c r="E1366" s="89"/>
      <c r="F1366" s="89"/>
      <c r="G1366" s="52"/>
    </row>
    <row r="1367" spans="2:7">
      <c r="B1367" s="53"/>
      <c r="C1367" s="89"/>
      <c r="D1367" s="89"/>
      <c r="E1367" s="89"/>
      <c r="F1367" s="89"/>
      <c r="G1367" s="52"/>
    </row>
    <row r="1368" spans="2:7">
      <c r="B1368" s="53"/>
      <c r="C1368" s="89"/>
      <c r="D1368" s="89"/>
      <c r="E1368" s="89"/>
      <c r="F1368" s="89"/>
      <c r="G1368" s="52"/>
    </row>
    <row r="1369" spans="2:7">
      <c r="B1369" s="53"/>
      <c r="C1369" s="89"/>
      <c r="D1369" s="89"/>
      <c r="E1369" s="89"/>
      <c r="F1369" s="89"/>
      <c r="G1369" s="52"/>
    </row>
    <row r="1370" spans="2:7">
      <c r="B1370" s="53"/>
      <c r="C1370" s="89"/>
      <c r="D1370" s="89"/>
      <c r="E1370" s="89"/>
      <c r="F1370" s="89"/>
      <c r="G1370" s="52"/>
    </row>
    <row r="1371" spans="2:7">
      <c r="B1371" s="53"/>
      <c r="C1371" s="89"/>
      <c r="D1371" s="89"/>
      <c r="E1371" s="89"/>
      <c r="F1371" s="89"/>
      <c r="G1371" s="52"/>
    </row>
    <row r="1372" spans="2:7">
      <c r="B1372" s="53"/>
      <c r="C1372" s="89"/>
      <c r="D1372" s="89"/>
      <c r="E1372" s="89"/>
      <c r="F1372" s="89"/>
      <c r="G1372" s="52"/>
    </row>
    <row r="1373" spans="2:7">
      <c r="B1373" s="53"/>
      <c r="C1373" s="89"/>
      <c r="D1373" s="89"/>
      <c r="E1373" s="89"/>
      <c r="F1373" s="89"/>
      <c r="G1373" s="52"/>
    </row>
    <row r="1374" spans="2:7">
      <c r="B1374" s="53"/>
      <c r="C1374" s="89"/>
      <c r="D1374" s="89"/>
      <c r="E1374" s="89"/>
      <c r="F1374" s="89"/>
      <c r="G1374" s="52"/>
    </row>
    <row r="1375" spans="2:7">
      <c r="B1375" s="53"/>
      <c r="C1375" s="89"/>
      <c r="D1375" s="89"/>
      <c r="E1375" s="89"/>
      <c r="F1375" s="89"/>
      <c r="G1375" s="52"/>
    </row>
    <row r="1376" spans="2:7">
      <c r="B1376" s="53"/>
      <c r="C1376" s="89"/>
      <c r="D1376" s="89"/>
      <c r="E1376" s="89"/>
      <c r="F1376" s="89"/>
      <c r="G1376" s="52"/>
    </row>
    <row r="1377" spans="2:7">
      <c r="B1377" s="53"/>
      <c r="C1377" s="89"/>
      <c r="D1377" s="89"/>
      <c r="E1377" s="89"/>
      <c r="F1377" s="89"/>
      <c r="G1377" s="52"/>
    </row>
    <row r="1378" spans="2:7">
      <c r="B1378" s="53"/>
      <c r="C1378" s="89"/>
      <c r="D1378" s="89"/>
      <c r="E1378" s="89"/>
      <c r="F1378" s="89"/>
      <c r="G1378" s="52"/>
    </row>
    <row r="1379" spans="2:7">
      <c r="B1379" s="53"/>
      <c r="C1379" s="89"/>
      <c r="D1379" s="89"/>
      <c r="E1379" s="89"/>
      <c r="F1379" s="89"/>
      <c r="G1379" s="52"/>
    </row>
    <row r="1380" spans="2:7">
      <c r="B1380" s="53"/>
      <c r="C1380" s="89"/>
      <c r="D1380" s="89"/>
      <c r="E1380" s="89"/>
      <c r="F1380" s="89"/>
      <c r="G1380" s="52"/>
    </row>
    <row r="1381" spans="2:7">
      <c r="B1381" s="53"/>
      <c r="C1381" s="89"/>
      <c r="D1381" s="89"/>
      <c r="E1381" s="89"/>
      <c r="F1381" s="89"/>
      <c r="G1381" s="52"/>
    </row>
    <row r="1382" spans="2:7">
      <c r="B1382" s="53"/>
      <c r="C1382" s="89"/>
      <c r="D1382" s="89"/>
      <c r="E1382" s="89"/>
      <c r="F1382" s="89"/>
      <c r="G1382" s="52"/>
    </row>
    <row r="1383" spans="2:7">
      <c r="B1383" s="53"/>
      <c r="C1383" s="89"/>
      <c r="D1383" s="89"/>
      <c r="E1383" s="89"/>
      <c r="F1383" s="89"/>
      <c r="G1383" s="52"/>
    </row>
    <row r="1384" spans="2:7">
      <c r="B1384" s="53"/>
      <c r="C1384" s="89"/>
      <c r="D1384" s="89"/>
      <c r="E1384" s="89"/>
      <c r="F1384" s="89"/>
      <c r="G1384" s="52"/>
    </row>
    <row r="1385" spans="2:7">
      <c r="B1385" s="53"/>
      <c r="C1385" s="89"/>
      <c r="D1385" s="89"/>
      <c r="E1385" s="89"/>
      <c r="F1385" s="89"/>
      <c r="G1385" s="52"/>
    </row>
    <row r="1386" spans="2:7">
      <c r="B1386" s="53"/>
      <c r="C1386" s="89"/>
      <c r="D1386" s="89"/>
      <c r="E1386" s="89"/>
      <c r="F1386" s="89"/>
      <c r="G1386" s="52"/>
    </row>
    <row r="1387" spans="2:7">
      <c r="B1387" s="53"/>
      <c r="C1387" s="89"/>
      <c r="D1387" s="89"/>
      <c r="E1387" s="89"/>
      <c r="F1387" s="89"/>
      <c r="G1387" s="52"/>
    </row>
    <row r="1388" spans="2:7">
      <c r="B1388" s="53"/>
      <c r="C1388" s="89"/>
      <c r="D1388" s="89"/>
      <c r="E1388" s="89"/>
      <c r="F1388" s="89"/>
      <c r="G1388" s="52"/>
    </row>
    <row r="1389" spans="2:7">
      <c r="B1389" s="53"/>
      <c r="C1389" s="89"/>
      <c r="D1389" s="89"/>
      <c r="E1389" s="89"/>
      <c r="F1389" s="89"/>
      <c r="G1389" s="52"/>
    </row>
    <row r="1390" spans="2:7">
      <c r="B1390" s="53"/>
      <c r="C1390" s="89"/>
      <c r="D1390" s="89"/>
      <c r="E1390" s="89"/>
      <c r="F1390" s="89"/>
      <c r="G1390" s="52"/>
    </row>
    <row r="1391" spans="2:7">
      <c r="B1391" s="53"/>
      <c r="C1391" s="89"/>
      <c r="D1391" s="89"/>
      <c r="E1391" s="89"/>
      <c r="F1391" s="89"/>
      <c r="G1391" s="52"/>
    </row>
    <row r="1392" spans="2:7">
      <c r="B1392" s="53"/>
      <c r="C1392" s="89"/>
      <c r="D1392" s="89"/>
      <c r="E1392" s="89"/>
      <c r="F1392" s="89"/>
      <c r="G1392" s="52"/>
    </row>
    <row r="1393" spans="2:7">
      <c r="B1393" s="53"/>
      <c r="C1393" s="89"/>
      <c r="D1393" s="89"/>
      <c r="E1393" s="89"/>
      <c r="F1393" s="89"/>
      <c r="G1393" s="52"/>
    </row>
    <row r="1394" spans="2:7">
      <c r="B1394" s="53"/>
      <c r="C1394" s="89"/>
      <c r="D1394" s="89"/>
      <c r="E1394" s="89"/>
      <c r="F1394" s="89"/>
      <c r="G1394" s="52"/>
    </row>
    <row r="1395" spans="2:7">
      <c r="B1395" s="53"/>
      <c r="C1395" s="89"/>
      <c r="D1395" s="89"/>
      <c r="E1395" s="89"/>
      <c r="F1395" s="89"/>
      <c r="G1395" s="52"/>
    </row>
    <row r="1396" spans="2:7">
      <c r="B1396" s="53"/>
      <c r="C1396" s="89"/>
      <c r="D1396" s="89"/>
      <c r="E1396" s="89"/>
      <c r="F1396" s="89"/>
      <c r="G1396" s="52"/>
    </row>
    <row r="1397" spans="2:7">
      <c r="B1397" s="53"/>
      <c r="C1397" s="89"/>
      <c r="D1397" s="89"/>
      <c r="E1397" s="89"/>
      <c r="F1397" s="89"/>
      <c r="G1397" s="52"/>
    </row>
    <row r="1398" spans="2:7">
      <c r="B1398" s="53"/>
      <c r="C1398" s="89"/>
      <c r="D1398" s="89"/>
      <c r="E1398" s="89"/>
      <c r="F1398" s="89"/>
      <c r="G1398" s="52"/>
    </row>
    <row r="1399" spans="2:7">
      <c r="B1399" s="53"/>
      <c r="C1399" s="89"/>
      <c r="D1399" s="89"/>
      <c r="E1399" s="89"/>
      <c r="F1399" s="89"/>
      <c r="G1399" s="52"/>
    </row>
    <row r="1400" spans="2:7">
      <c r="B1400" s="53"/>
      <c r="C1400" s="89"/>
      <c r="D1400" s="89"/>
      <c r="E1400" s="89"/>
      <c r="F1400" s="89"/>
      <c r="G1400" s="52"/>
    </row>
    <row r="1401" spans="2:7">
      <c r="B1401" s="53"/>
      <c r="C1401" s="89"/>
      <c r="D1401" s="89"/>
      <c r="E1401" s="89"/>
      <c r="F1401" s="89"/>
      <c r="G1401" s="52"/>
    </row>
    <row r="1402" spans="2:7">
      <c r="B1402" s="53"/>
      <c r="C1402" s="89"/>
      <c r="D1402" s="89"/>
      <c r="E1402" s="89"/>
      <c r="F1402" s="89"/>
      <c r="G1402" s="52"/>
    </row>
    <row r="1403" spans="2:7">
      <c r="B1403" s="53"/>
      <c r="C1403" s="89"/>
      <c r="D1403" s="89"/>
      <c r="E1403" s="89"/>
      <c r="F1403" s="89"/>
      <c r="G1403" s="52"/>
    </row>
    <row r="1404" spans="2:7">
      <c r="B1404" s="53"/>
      <c r="C1404" s="89"/>
      <c r="D1404" s="89"/>
      <c r="E1404" s="89"/>
      <c r="F1404" s="89"/>
      <c r="G1404" s="52"/>
    </row>
    <row r="1405" spans="2:7">
      <c r="B1405" s="53"/>
      <c r="C1405" s="89"/>
      <c r="D1405" s="89"/>
      <c r="E1405" s="89"/>
      <c r="F1405" s="89"/>
      <c r="G1405" s="52"/>
    </row>
    <row r="1406" spans="2:7">
      <c r="B1406" s="53"/>
      <c r="C1406" s="89"/>
      <c r="D1406" s="89"/>
      <c r="E1406" s="89"/>
      <c r="F1406" s="89"/>
      <c r="G1406" s="52"/>
    </row>
    <row r="1407" spans="2:7">
      <c r="B1407" s="53"/>
      <c r="C1407" s="89"/>
      <c r="D1407" s="89"/>
      <c r="E1407" s="89"/>
      <c r="F1407" s="89"/>
      <c r="G1407" s="52"/>
    </row>
    <row r="1408" spans="2:7">
      <c r="B1408" s="53"/>
      <c r="C1408" s="89"/>
      <c r="D1408" s="89"/>
      <c r="E1408" s="89"/>
      <c r="F1408" s="89"/>
      <c r="G1408" s="52"/>
    </row>
    <row r="1409" spans="2:7">
      <c r="B1409" s="53"/>
      <c r="C1409" s="89"/>
      <c r="D1409" s="89"/>
      <c r="E1409" s="89"/>
      <c r="F1409" s="89"/>
      <c r="G1409" s="52"/>
    </row>
    <row r="1410" spans="2:7">
      <c r="B1410" s="53"/>
      <c r="C1410" s="89"/>
      <c r="D1410" s="89"/>
      <c r="E1410" s="89"/>
      <c r="F1410" s="89"/>
      <c r="G1410" s="52"/>
    </row>
    <row r="1411" spans="2:7">
      <c r="B1411" s="53"/>
      <c r="C1411" s="89"/>
      <c r="D1411" s="89"/>
      <c r="E1411" s="89"/>
      <c r="F1411" s="89"/>
      <c r="G1411" s="52"/>
    </row>
    <row r="1412" spans="2:7">
      <c r="B1412" s="53"/>
      <c r="C1412" s="89"/>
      <c r="D1412" s="89"/>
      <c r="E1412" s="89"/>
      <c r="F1412" s="89"/>
      <c r="G1412" s="52"/>
    </row>
    <row r="1413" spans="2:7">
      <c r="B1413" s="53"/>
      <c r="C1413" s="89"/>
      <c r="D1413" s="89"/>
      <c r="E1413" s="89"/>
      <c r="F1413" s="89"/>
      <c r="G1413" s="52"/>
    </row>
    <row r="1414" spans="2:7">
      <c r="B1414" s="53"/>
      <c r="C1414" s="89"/>
      <c r="D1414" s="89"/>
      <c r="E1414" s="89"/>
      <c r="F1414" s="89"/>
      <c r="G1414" s="52"/>
    </row>
    <row r="1415" spans="2:7">
      <c r="B1415" s="53"/>
      <c r="C1415" s="89"/>
      <c r="D1415" s="89"/>
      <c r="E1415" s="89"/>
      <c r="F1415" s="89"/>
      <c r="G1415" s="52"/>
    </row>
    <row r="1416" spans="2:7">
      <c r="B1416" s="53"/>
      <c r="C1416" s="89"/>
      <c r="D1416" s="89"/>
      <c r="E1416" s="89"/>
      <c r="F1416" s="89"/>
      <c r="G1416" s="52"/>
    </row>
    <row r="1417" spans="2:7">
      <c r="B1417" s="53"/>
      <c r="C1417" s="89"/>
      <c r="D1417" s="89"/>
      <c r="E1417" s="89"/>
      <c r="F1417" s="89"/>
      <c r="G1417" s="52"/>
    </row>
    <row r="1418" spans="2:7">
      <c r="B1418" s="53"/>
      <c r="C1418" s="89"/>
      <c r="D1418" s="89"/>
      <c r="E1418" s="89"/>
      <c r="F1418" s="89"/>
      <c r="G1418" s="52"/>
    </row>
    <row r="1419" spans="2:7">
      <c r="B1419" s="53"/>
      <c r="C1419" s="89"/>
      <c r="D1419" s="89"/>
      <c r="E1419" s="89"/>
      <c r="F1419" s="89"/>
      <c r="G1419" s="52"/>
    </row>
    <row r="1420" spans="2:7">
      <c r="B1420" s="53"/>
      <c r="C1420" s="89"/>
      <c r="D1420" s="89"/>
      <c r="E1420" s="89"/>
      <c r="F1420" s="89"/>
      <c r="G1420" s="52"/>
    </row>
    <row r="1421" spans="2:7">
      <c r="B1421" s="53"/>
      <c r="C1421" s="89"/>
      <c r="D1421" s="89"/>
      <c r="E1421" s="89"/>
      <c r="F1421" s="89"/>
      <c r="G1421" s="52"/>
    </row>
    <row r="1422" spans="2:7">
      <c r="B1422" s="53"/>
      <c r="C1422" s="89"/>
      <c r="D1422" s="89"/>
      <c r="E1422" s="89"/>
      <c r="F1422" s="89"/>
      <c r="G1422" s="52"/>
    </row>
    <row r="1423" spans="2:7">
      <c r="B1423" s="53"/>
      <c r="C1423" s="89"/>
      <c r="D1423" s="89"/>
      <c r="E1423" s="89"/>
      <c r="F1423" s="89"/>
      <c r="G1423" s="52"/>
    </row>
    <row r="1424" spans="2:7">
      <c r="B1424" s="53"/>
      <c r="C1424" s="89"/>
      <c r="D1424" s="89"/>
      <c r="E1424" s="89"/>
      <c r="F1424" s="89"/>
      <c r="G1424" s="52"/>
    </row>
    <row r="1425" spans="2:7">
      <c r="B1425" s="53"/>
      <c r="C1425" s="89"/>
      <c r="D1425" s="89"/>
      <c r="E1425" s="89"/>
      <c r="F1425" s="89"/>
      <c r="G1425" s="52"/>
    </row>
    <row r="1426" spans="2:7">
      <c r="B1426" s="53"/>
      <c r="C1426" s="89"/>
      <c r="D1426" s="89"/>
      <c r="E1426" s="89"/>
      <c r="F1426" s="89"/>
      <c r="G1426" s="52"/>
    </row>
    <row r="1427" spans="2:7">
      <c r="B1427" s="53"/>
      <c r="C1427" s="89"/>
      <c r="D1427" s="89"/>
      <c r="E1427" s="89"/>
      <c r="F1427" s="89"/>
      <c r="G1427" s="52"/>
    </row>
    <row r="1428" spans="2:7">
      <c r="B1428" s="53"/>
      <c r="C1428" s="89"/>
      <c r="D1428" s="89"/>
      <c r="E1428" s="89"/>
      <c r="F1428" s="89"/>
      <c r="G1428" s="52"/>
    </row>
    <row r="1429" spans="2:7">
      <c r="B1429" s="53"/>
      <c r="C1429" s="89"/>
      <c r="D1429" s="89"/>
      <c r="E1429" s="89"/>
      <c r="F1429" s="89"/>
      <c r="G1429" s="52"/>
    </row>
    <row r="1430" spans="2:7">
      <c r="B1430" s="53"/>
      <c r="C1430" s="89"/>
      <c r="D1430" s="89"/>
      <c r="E1430" s="89"/>
      <c r="F1430" s="89"/>
      <c r="G1430" s="52"/>
    </row>
    <row r="1431" spans="2:7">
      <c r="B1431" s="53"/>
      <c r="C1431" s="89"/>
      <c r="D1431" s="89"/>
      <c r="E1431" s="89"/>
      <c r="F1431" s="89"/>
      <c r="G1431" s="52"/>
    </row>
    <row r="1432" spans="2:7">
      <c r="B1432" s="53"/>
      <c r="C1432" s="89"/>
      <c r="D1432" s="89"/>
      <c r="E1432" s="89"/>
      <c r="F1432" s="89"/>
      <c r="G1432" s="52"/>
    </row>
    <row r="1433" spans="2:7">
      <c r="B1433" s="53"/>
      <c r="C1433" s="89"/>
      <c r="D1433" s="89"/>
      <c r="E1433" s="89"/>
      <c r="F1433" s="89"/>
      <c r="G1433" s="52"/>
    </row>
    <row r="1434" spans="2:7">
      <c r="B1434" s="53"/>
      <c r="C1434" s="89"/>
      <c r="D1434" s="89"/>
      <c r="E1434" s="89"/>
      <c r="F1434" s="89"/>
      <c r="G1434" s="52"/>
    </row>
    <row r="1435" spans="2:7">
      <c r="B1435" s="53"/>
      <c r="C1435" s="89"/>
      <c r="D1435" s="89"/>
      <c r="E1435" s="89"/>
      <c r="F1435" s="89"/>
      <c r="G1435" s="52"/>
    </row>
    <row r="1436" spans="2:7">
      <c r="B1436" s="53"/>
      <c r="C1436" s="89"/>
      <c r="D1436" s="89"/>
      <c r="E1436" s="89"/>
      <c r="F1436" s="89"/>
      <c r="G1436" s="52"/>
    </row>
    <row r="1437" spans="2:7">
      <c r="B1437" s="53"/>
      <c r="C1437" s="89"/>
      <c r="D1437" s="89"/>
      <c r="E1437" s="89"/>
      <c r="F1437" s="89"/>
      <c r="G1437" s="52"/>
    </row>
    <row r="1438" spans="2:7">
      <c r="B1438" s="53"/>
      <c r="C1438" s="89"/>
      <c r="D1438" s="89"/>
      <c r="E1438" s="89"/>
      <c r="F1438" s="89"/>
      <c r="G1438" s="52"/>
    </row>
    <row r="1439" spans="2:7">
      <c r="B1439" s="53"/>
      <c r="C1439" s="89"/>
      <c r="D1439" s="89"/>
      <c r="E1439" s="89"/>
      <c r="F1439" s="89"/>
      <c r="G1439" s="52"/>
    </row>
    <row r="1440" spans="2:7">
      <c r="B1440" s="53"/>
      <c r="C1440" s="89"/>
      <c r="D1440" s="89"/>
      <c r="E1440" s="89"/>
      <c r="F1440" s="89"/>
      <c r="G1440" s="52"/>
    </row>
    <row r="1441" spans="2:7">
      <c r="B1441" s="53"/>
      <c r="C1441" s="89"/>
      <c r="D1441" s="89"/>
      <c r="E1441" s="89"/>
      <c r="F1441" s="89"/>
      <c r="G1441" s="52"/>
    </row>
    <row r="1442" spans="2:7">
      <c r="B1442" s="53"/>
      <c r="C1442" s="89"/>
      <c r="D1442" s="89"/>
      <c r="E1442" s="89"/>
      <c r="F1442" s="89"/>
      <c r="G1442" s="52"/>
    </row>
    <row r="1443" spans="2:7">
      <c r="B1443" s="53"/>
      <c r="C1443" s="89"/>
      <c r="D1443" s="89"/>
      <c r="E1443" s="89"/>
      <c r="F1443" s="89"/>
      <c r="G1443" s="52"/>
    </row>
    <row r="1444" spans="2:7">
      <c r="B1444" s="53"/>
      <c r="C1444" s="89"/>
      <c r="D1444" s="89"/>
      <c r="E1444" s="89"/>
      <c r="F1444" s="89"/>
      <c r="G1444" s="52"/>
    </row>
    <row r="1445" spans="2:7">
      <c r="B1445" s="53"/>
      <c r="C1445" s="89"/>
      <c r="D1445" s="89"/>
      <c r="E1445" s="89"/>
      <c r="F1445" s="89"/>
      <c r="G1445" s="52"/>
    </row>
    <row r="1446" spans="2:7">
      <c r="B1446" s="53"/>
      <c r="C1446" s="89"/>
      <c r="D1446" s="89"/>
      <c r="E1446" s="89"/>
      <c r="F1446" s="89"/>
      <c r="G1446" s="52"/>
    </row>
    <row r="1447" spans="2:7">
      <c r="B1447" s="53"/>
      <c r="C1447" s="89"/>
      <c r="D1447" s="89"/>
      <c r="E1447" s="89"/>
      <c r="F1447" s="89"/>
      <c r="G1447" s="52"/>
    </row>
    <row r="1448" spans="2:7">
      <c r="B1448" s="53"/>
      <c r="C1448" s="89"/>
      <c r="D1448" s="89"/>
      <c r="E1448" s="89"/>
      <c r="F1448" s="89"/>
      <c r="G1448" s="52"/>
    </row>
    <row r="1449" spans="2:7">
      <c r="B1449" s="53"/>
      <c r="C1449" s="89"/>
      <c r="D1449" s="89"/>
      <c r="E1449" s="89"/>
      <c r="F1449" s="89"/>
      <c r="G1449" s="52"/>
    </row>
    <row r="1450" spans="2:7">
      <c r="B1450" s="53"/>
      <c r="C1450" s="89"/>
      <c r="D1450" s="89"/>
      <c r="E1450" s="89"/>
      <c r="F1450" s="89"/>
      <c r="G1450" s="52"/>
    </row>
    <row r="1451" spans="2:7">
      <c r="B1451" s="53"/>
      <c r="C1451" s="89"/>
      <c r="D1451" s="89"/>
      <c r="E1451" s="89"/>
      <c r="F1451" s="89"/>
      <c r="G1451" s="52"/>
    </row>
    <row r="1452" spans="2:7">
      <c r="B1452" s="53"/>
      <c r="C1452" s="89"/>
      <c r="D1452" s="89"/>
      <c r="E1452" s="89"/>
      <c r="F1452" s="89"/>
      <c r="G1452" s="52"/>
    </row>
    <row r="1453" spans="2:7">
      <c r="B1453" s="53"/>
      <c r="C1453" s="89"/>
      <c r="D1453" s="89"/>
      <c r="E1453" s="89"/>
      <c r="F1453" s="89"/>
      <c r="G1453" s="52"/>
    </row>
    <row r="1454" spans="2:7">
      <c r="B1454" s="53"/>
      <c r="C1454" s="89"/>
      <c r="D1454" s="89"/>
      <c r="E1454" s="89"/>
      <c r="F1454" s="89"/>
      <c r="G1454" s="52"/>
    </row>
    <row r="1455" spans="2:7">
      <c r="B1455" s="53"/>
      <c r="C1455" s="89"/>
      <c r="D1455" s="89"/>
      <c r="E1455" s="89"/>
      <c r="F1455" s="89"/>
      <c r="G1455" s="52"/>
    </row>
    <row r="1456" spans="2:7">
      <c r="B1456" s="53"/>
      <c r="C1456" s="89"/>
      <c r="D1456" s="89"/>
      <c r="E1456" s="89"/>
      <c r="F1456" s="89"/>
      <c r="G1456" s="52"/>
    </row>
    <row r="1457" spans="2:7">
      <c r="B1457" s="53"/>
      <c r="C1457" s="89"/>
      <c r="D1457" s="89"/>
      <c r="E1457" s="89"/>
      <c r="F1457" s="89"/>
      <c r="G1457" s="52"/>
    </row>
    <row r="1458" spans="2:7">
      <c r="B1458" s="53"/>
      <c r="C1458" s="89"/>
      <c r="D1458" s="89"/>
      <c r="E1458" s="89"/>
      <c r="F1458" s="89"/>
      <c r="G1458" s="52"/>
    </row>
    <row r="1459" spans="2:7">
      <c r="B1459" s="53"/>
      <c r="C1459" s="89"/>
      <c r="D1459" s="89"/>
      <c r="E1459" s="89"/>
      <c r="F1459" s="89"/>
      <c r="G1459" s="52"/>
    </row>
    <row r="1460" spans="2:7">
      <c r="B1460" s="53"/>
      <c r="C1460" s="89"/>
      <c r="D1460" s="89"/>
      <c r="E1460" s="89"/>
      <c r="F1460" s="89"/>
      <c r="G1460" s="52"/>
    </row>
    <row r="1461" spans="2:7">
      <c r="B1461" s="53"/>
      <c r="C1461" s="89"/>
      <c r="D1461" s="89"/>
      <c r="E1461" s="89"/>
      <c r="F1461" s="89"/>
      <c r="G1461" s="52"/>
    </row>
    <row r="1462" spans="2:7">
      <c r="B1462" s="53"/>
      <c r="C1462" s="89"/>
      <c r="D1462" s="89"/>
      <c r="E1462" s="89"/>
      <c r="F1462" s="89"/>
      <c r="G1462" s="52"/>
    </row>
    <row r="1463" spans="2:7">
      <c r="B1463" s="53"/>
      <c r="C1463" s="89"/>
      <c r="D1463" s="89"/>
      <c r="E1463" s="89"/>
      <c r="F1463" s="89"/>
      <c r="G1463" s="52"/>
    </row>
    <row r="1464" spans="2:7">
      <c r="B1464" s="53"/>
      <c r="C1464" s="89"/>
      <c r="D1464" s="89"/>
      <c r="E1464" s="89"/>
      <c r="F1464" s="89"/>
      <c r="G1464" s="52"/>
    </row>
    <row r="1465" spans="2:7">
      <c r="B1465" s="53"/>
      <c r="C1465" s="89"/>
      <c r="D1465" s="89"/>
      <c r="E1465" s="89"/>
      <c r="F1465" s="89"/>
      <c r="G1465" s="52"/>
    </row>
    <row r="1466" spans="2:7">
      <c r="B1466" s="53"/>
      <c r="C1466" s="89"/>
      <c r="D1466" s="89"/>
      <c r="E1466" s="89"/>
      <c r="F1466" s="89"/>
      <c r="G1466" s="52"/>
    </row>
    <row r="1467" spans="2:7">
      <c r="B1467" s="53"/>
      <c r="C1467" s="89"/>
      <c r="D1467" s="89"/>
      <c r="E1467" s="89"/>
      <c r="F1467" s="89"/>
      <c r="G1467" s="52"/>
    </row>
    <row r="1468" spans="2:7">
      <c r="B1468" s="53"/>
      <c r="C1468" s="89"/>
      <c r="D1468" s="89"/>
      <c r="E1468" s="89"/>
      <c r="F1468" s="89"/>
      <c r="G1468" s="52"/>
    </row>
    <row r="1469" spans="2:7">
      <c r="B1469" s="53"/>
      <c r="C1469" s="89"/>
      <c r="D1469" s="89"/>
      <c r="E1469" s="89"/>
      <c r="F1469" s="89"/>
      <c r="G1469" s="52"/>
    </row>
    <row r="1470" spans="2:7">
      <c r="B1470" s="53"/>
      <c r="C1470" s="89"/>
      <c r="D1470" s="89"/>
      <c r="E1470" s="89"/>
      <c r="F1470" s="89"/>
      <c r="G1470" s="52"/>
    </row>
    <row r="1471" spans="2:7">
      <c r="B1471" s="53"/>
      <c r="C1471" s="89"/>
      <c r="D1471" s="89"/>
      <c r="E1471" s="89"/>
      <c r="F1471" s="89"/>
      <c r="G1471" s="52"/>
    </row>
    <row r="1472" spans="2:7">
      <c r="B1472" s="53"/>
      <c r="C1472" s="89"/>
      <c r="D1472" s="89"/>
      <c r="E1472" s="89"/>
      <c r="F1472" s="89"/>
      <c r="G1472" s="52"/>
    </row>
    <row r="1473" spans="2:7">
      <c r="B1473" s="53"/>
      <c r="C1473" s="89"/>
      <c r="D1473" s="89"/>
      <c r="E1473" s="89"/>
      <c r="F1473" s="89"/>
      <c r="G1473" s="52"/>
    </row>
    <row r="1474" spans="2:7">
      <c r="B1474" s="53"/>
      <c r="C1474" s="89"/>
      <c r="D1474" s="89"/>
      <c r="E1474" s="89"/>
      <c r="F1474" s="89"/>
      <c r="G1474" s="52"/>
    </row>
    <row r="1475" spans="2:7">
      <c r="B1475" s="53"/>
      <c r="C1475" s="89"/>
      <c r="D1475" s="89"/>
      <c r="E1475" s="89"/>
      <c r="F1475" s="89"/>
      <c r="G1475" s="52"/>
    </row>
    <row r="1476" spans="2:7">
      <c r="B1476" s="53"/>
      <c r="C1476" s="89"/>
      <c r="D1476" s="89"/>
      <c r="E1476" s="89"/>
      <c r="F1476" s="89"/>
      <c r="G1476" s="52"/>
    </row>
    <row r="1477" spans="2:7">
      <c r="B1477" s="53"/>
      <c r="C1477" s="89"/>
      <c r="D1477" s="89"/>
      <c r="E1477" s="89"/>
      <c r="F1477" s="89"/>
      <c r="G1477" s="52"/>
    </row>
    <row r="1478" spans="2:7">
      <c r="B1478" s="53"/>
      <c r="C1478" s="89"/>
      <c r="D1478" s="89"/>
      <c r="E1478" s="89"/>
      <c r="F1478" s="89"/>
      <c r="G1478" s="52"/>
    </row>
    <row r="1479" spans="2:7">
      <c r="B1479" s="53"/>
      <c r="C1479" s="89"/>
      <c r="D1479" s="89"/>
      <c r="E1479" s="89"/>
      <c r="F1479" s="89"/>
      <c r="G1479" s="52"/>
    </row>
    <row r="1480" spans="2:7">
      <c r="B1480" s="53"/>
      <c r="C1480" s="89"/>
      <c r="D1480" s="89"/>
      <c r="E1480" s="89"/>
      <c r="F1480" s="89"/>
      <c r="G1480" s="52"/>
    </row>
    <row r="1481" spans="2:7">
      <c r="B1481" s="53"/>
      <c r="C1481" s="89"/>
      <c r="D1481" s="89"/>
      <c r="E1481" s="89"/>
      <c r="F1481" s="89"/>
      <c r="G1481" s="52"/>
    </row>
    <row r="1482" spans="2:7">
      <c r="B1482" s="53"/>
      <c r="C1482" s="89"/>
      <c r="D1482" s="89"/>
      <c r="E1482" s="89"/>
      <c r="F1482" s="89"/>
      <c r="G1482" s="52"/>
    </row>
    <row r="1483" spans="2:7">
      <c r="B1483" s="53"/>
      <c r="C1483" s="89"/>
      <c r="D1483" s="89"/>
      <c r="E1483" s="89"/>
      <c r="F1483" s="89"/>
      <c r="G1483" s="52"/>
    </row>
    <row r="1484" spans="2:7">
      <c r="B1484" s="53"/>
      <c r="C1484" s="89"/>
      <c r="D1484" s="89"/>
      <c r="E1484" s="89"/>
      <c r="F1484" s="89"/>
      <c r="G1484" s="52"/>
    </row>
    <row r="1485" spans="2:7">
      <c r="B1485" s="53"/>
      <c r="C1485" s="89"/>
      <c r="D1485" s="89"/>
      <c r="E1485" s="89"/>
      <c r="F1485" s="89"/>
      <c r="G1485" s="52"/>
    </row>
    <row r="1486" spans="2:7">
      <c r="B1486" s="53"/>
      <c r="C1486" s="89"/>
      <c r="D1486" s="89"/>
      <c r="E1486" s="89"/>
      <c r="F1486" s="89"/>
      <c r="G1486" s="52"/>
    </row>
    <row r="1487" spans="2:7">
      <c r="B1487" s="53"/>
      <c r="C1487" s="89"/>
      <c r="D1487" s="89"/>
      <c r="E1487" s="89"/>
      <c r="F1487" s="89"/>
      <c r="G1487" s="52"/>
    </row>
    <row r="1488" spans="2:7">
      <c r="B1488" s="53"/>
      <c r="C1488" s="89"/>
      <c r="D1488" s="89"/>
      <c r="E1488" s="89"/>
      <c r="F1488" s="89"/>
      <c r="G1488" s="52"/>
    </row>
    <row r="1489" spans="2:7">
      <c r="B1489" s="53"/>
      <c r="C1489" s="89"/>
      <c r="D1489" s="89"/>
      <c r="E1489" s="89"/>
      <c r="F1489" s="89"/>
      <c r="G1489" s="52"/>
    </row>
    <row r="1490" spans="2:7">
      <c r="B1490" s="53"/>
      <c r="C1490" s="89"/>
      <c r="D1490" s="89"/>
      <c r="E1490" s="89"/>
      <c r="F1490" s="89"/>
      <c r="G1490" s="52"/>
    </row>
    <row r="1491" spans="2:7">
      <c r="B1491" s="53"/>
      <c r="C1491" s="89"/>
      <c r="D1491" s="89"/>
      <c r="E1491" s="89"/>
      <c r="F1491" s="89"/>
      <c r="G1491" s="52"/>
    </row>
    <row r="1492" spans="2:7">
      <c r="B1492" s="53"/>
      <c r="C1492" s="89"/>
      <c r="D1492" s="89"/>
      <c r="E1492" s="89"/>
      <c r="F1492" s="89"/>
      <c r="G1492" s="52"/>
    </row>
    <row r="1493" spans="2:7">
      <c r="B1493" s="53"/>
      <c r="C1493" s="89"/>
      <c r="D1493" s="89"/>
      <c r="E1493" s="89"/>
      <c r="F1493" s="89"/>
      <c r="G1493" s="52"/>
    </row>
    <row r="1494" spans="2:7">
      <c r="B1494" s="53"/>
      <c r="C1494" s="89"/>
      <c r="D1494" s="89"/>
      <c r="E1494" s="89"/>
      <c r="F1494" s="89"/>
      <c r="G1494" s="52"/>
    </row>
    <row r="1495" spans="2:7">
      <c r="B1495" s="53"/>
      <c r="C1495" s="89"/>
      <c r="D1495" s="89"/>
      <c r="E1495" s="89"/>
      <c r="F1495" s="89"/>
      <c r="G1495" s="52"/>
    </row>
    <row r="1496" spans="2:7">
      <c r="B1496" s="53"/>
      <c r="C1496" s="89"/>
      <c r="D1496" s="89"/>
      <c r="E1496" s="89"/>
      <c r="F1496" s="89"/>
      <c r="G1496" s="52"/>
    </row>
    <row r="1497" spans="2:7">
      <c r="B1497" s="53"/>
      <c r="C1497" s="89"/>
      <c r="D1497" s="89"/>
      <c r="E1497" s="89"/>
      <c r="F1497" s="89"/>
      <c r="G1497" s="52"/>
    </row>
    <row r="1498" spans="2:7">
      <c r="B1498" s="53"/>
      <c r="C1498" s="89"/>
      <c r="D1498" s="89"/>
      <c r="E1498" s="89"/>
      <c r="F1498" s="89"/>
      <c r="G1498" s="52"/>
    </row>
    <row r="1499" spans="2:7">
      <c r="B1499" s="53"/>
      <c r="C1499" s="89"/>
      <c r="D1499" s="89"/>
      <c r="E1499" s="89"/>
      <c r="F1499" s="89"/>
      <c r="G1499" s="52"/>
    </row>
    <row r="1500" spans="2:7">
      <c r="B1500" s="53"/>
      <c r="C1500" s="89"/>
      <c r="D1500" s="89"/>
      <c r="E1500" s="89"/>
      <c r="F1500" s="89"/>
      <c r="G1500" s="52"/>
    </row>
    <row r="1501" spans="2:7">
      <c r="B1501" s="53"/>
      <c r="C1501" s="89"/>
      <c r="D1501" s="89"/>
      <c r="E1501" s="89"/>
      <c r="F1501" s="89"/>
      <c r="G1501" s="52"/>
    </row>
    <row r="1502" spans="2:7">
      <c r="B1502" s="53"/>
      <c r="C1502" s="89"/>
      <c r="D1502" s="89"/>
      <c r="E1502" s="89"/>
      <c r="F1502" s="89"/>
      <c r="G1502" s="52"/>
    </row>
    <row r="1503" spans="2:7">
      <c r="B1503" s="53"/>
      <c r="C1503" s="89"/>
      <c r="D1503" s="89"/>
      <c r="E1503" s="89"/>
      <c r="F1503" s="89"/>
      <c r="G1503" s="52"/>
    </row>
    <row r="1504" spans="2:7">
      <c r="B1504" s="53"/>
      <c r="C1504" s="89"/>
      <c r="D1504" s="89"/>
      <c r="E1504" s="89"/>
      <c r="F1504" s="89"/>
      <c r="G1504" s="52"/>
    </row>
    <row r="1505" spans="2:7">
      <c r="B1505" s="53"/>
      <c r="C1505" s="89"/>
      <c r="D1505" s="89"/>
      <c r="E1505" s="89"/>
      <c r="F1505" s="89"/>
      <c r="G1505" s="52"/>
    </row>
    <row r="1506" spans="2:7">
      <c r="B1506" s="53"/>
      <c r="C1506" s="89"/>
      <c r="D1506" s="89"/>
      <c r="E1506" s="89"/>
      <c r="F1506" s="89"/>
      <c r="G1506" s="52"/>
    </row>
    <row r="1507" spans="2:7">
      <c r="B1507" s="53"/>
      <c r="C1507" s="89"/>
      <c r="D1507" s="89"/>
      <c r="E1507" s="89"/>
      <c r="F1507" s="89"/>
      <c r="G1507" s="52"/>
    </row>
    <row r="1508" spans="2:7">
      <c r="B1508" s="53"/>
      <c r="C1508" s="89"/>
      <c r="D1508" s="89"/>
      <c r="E1508" s="89"/>
      <c r="F1508" s="89"/>
      <c r="G1508" s="52"/>
    </row>
    <row r="1509" spans="2:7">
      <c r="B1509" s="53"/>
      <c r="C1509" s="89"/>
      <c r="D1509" s="89"/>
      <c r="E1509" s="89"/>
      <c r="F1509" s="89"/>
      <c r="G1509" s="52"/>
    </row>
    <row r="1510" spans="2:7">
      <c r="B1510" s="53"/>
      <c r="C1510" s="89"/>
      <c r="D1510" s="89"/>
      <c r="E1510" s="89"/>
      <c r="F1510" s="89"/>
      <c r="G1510" s="52"/>
    </row>
    <row r="1511" spans="2:7">
      <c r="B1511" s="53"/>
      <c r="C1511" s="89"/>
      <c r="D1511" s="89"/>
      <c r="E1511" s="89"/>
      <c r="F1511" s="89"/>
      <c r="G1511" s="52"/>
    </row>
    <row r="1512" spans="2:7">
      <c r="B1512" s="53"/>
      <c r="C1512" s="89"/>
      <c r="D1512" s="89"/>
      <c r="E1512" s="89"/>
      <c r="F1512" s="89"/>
      <c r="G1512" s="52"/>
    </row>
    <row r="1513" spans="2:7">
      <c r="B1513" s="53"/>
      <c r="C1513" s="89"/>
      <c r="D1513" s="89"/>
      <c r="E1513" s="89"/>
      <c r="F1513" s="89"/>
      <c r="G1513" s="52"/>
    </row>
    <row r="1514" spans="2:7">
      <c r="B1514" s="53"/>
      <c r="C1514" s="89"/>
      <c r="D1514" s="89"/>
      <c r="E1514" s="89"/>
      <c r="F1514" s="89"/>
      <c r="G1514" s="52"/>
    </row>
    <row r="1515" spans="2:7">
      <c r="B1515" s="53"/>
      <c r="C1515" s="89"/>
      <c r="D1515" s="89"/>
      <c r="E1515" s="89"/>
      <c r="F1515" s="89"/>
      <c r="G1515" s="52"/>
    </row>
    <row r="1516" spans="2:7">
      <c r="B1516" s="53"/>
      <c r="C1516" s="89"/>
      <c r="D1516" s="89"/>
      <c r="E1516" s="89"/>
      <c r="F1516" s="89"/>
      <c r="G1516" s="52"/>
    </row>
    <row r="1517" spans="2:7">
      <c r="B1517" s="53"/>
      <c r="C1517" s="89"/>
      <c r="D1517" s="89"/>
      <c r="E1517" s="89"/>
      <c r="F1517" s="89"/>
      <c r="G1517" s="52"/>
    </row>
    <row r="1518" spans="2:7">
      <c r="B1518" s="53"/>
      <c r="C1518" s="89"/>
      <c r="D1518" s="89"/>
      <c r="E1518" s="89"/>
      <c r="F1518" s="89"/>
      <c r="G1518" s="52"/>
    </row>
    <row r="1519" spans="2:7">
      <c r="B1519" s="53"/>
      <c r="C1519" s="89"/>
      <c r="D1519" s="89"/>
      <c r="E1519" s="89"/>
      <c r="F1519" s="89"/>
      <c r="G1519" s="52"/>
    </row>
    <row r="1520" spans="2:7">
      <c r="B1520" s="53"/>
      <c r="C1520" s="89"/>
      <c r="D1520" s="89"/>
      <c r="E1520" s="89"/>
      <c r="F1520" s="89"/>
      <c r="G1520" s="52"/>
    </row>
    <row r="1521" spans="2:7">
      <c r="B1521" s="53"/>
      <c r="C1521" s="89"/>
      <c r="D1521" s="89"/>
      <c r="E1521" s="89"/>
      <c r="F1521" s="89"/>
      <c r="G1521" s="52"/>
    </row>
    <row r="1522" spans="2:7">
      <c r="B1522" s="53"/>
      <c r="C1522" s="89"/>
      <c r="D1522" s="89"/>
      <c r="E1522" s="89"/>
      <c r="F1522" s="89"/>
      <c r="G1522" s="52"/>
    </row>
    <row r="1523" spans="2:7">
      <c r="B1523" s="53"/>
      <c r="C1523" s="89"/>
      <c r="D1523" s="89"/>
      <c r="E1523" s="89"/>
      <c r="F1523" s="89"/>
      <c r="G1523" s="52"/>
    </row>
    <row r="1524" spans="2:7">
      <c r="B1524" s="53"/>
      <c r="C1524" s="89"/>
      <c r="D1524" s="89"/>
      <c r="E1524" s="89"/>
      <c r="F1524" s="89"/>
      <c r="G1524" s="52"/>
    </row>
    <row r="1525" spans="2:7">
      <c r="B1525" s="53"/>
      <c r="C1525" s="89"/>
      <c r="D1525" s="89"/>
      <c r="E1525" s="89"/>
      <c r="F1525" s="89"/>
      <c r="G1525" s="52"/>
    </row>
    <row r="1526" spans="2:7">
      <c r="B1526" s="53"/>
      <c r="C1526" s="89"/>
      <c r="D1526" s="89"/>
      <c r="E1526" s="89"/>
      <c r="F1526" s="89"/>
      <c r="G1526" s="52"/>
    </row>
    <row r="1527" spans="2:7">
      <c r="B1527" s="53"/>
      <c r="C1527" s="89"/>
      <c r="D1527" s="89"/>
      <c r="E1527" s="89"/>
      <c r="F1527" s="89"/>
      <c r="G1527" s="52"/>
    </row>
    <row r="1528" spans="2:7">
      <c r="B1528" s="53"/>
      <c r="C1528" s="89"/>
      <c r="D1528" s="89"/>
      <c r="E1528" s="89"/>
      <c r="F1528" s="89"/>
      <c r="G1528" s="52"/>
    </row>
    <row r="1529" spans="2:7">
      <c r="B1529" s="53"/>
      <c r="C1529" s="89"/>
      <c r="D1529" s="89"/>
      <c r="E1529" s="89"/>
      <c r="F1529" s="89"/>
      <c r="G1529" s="52"/>
    </row>
    <row r="1530" spans="2:7">
      <c r="B1530" s="53"/>
      <c r="C1530" s="89"/>
      <c r="D1530" s="89"/>
      <c r="E1530" s="89"/>
      <c r="F1530" s="89"/>
      <c r="G1530" s="52"/>
    </row>
    <row r="1531" spans="2:7">
      <c r="B1531" s="53"/>
      <c r="C1531" s="89"/>
      <c r="D1531" s="89"/>
      <c r="E1531" s="89"/>
      <c r="F1531" s="89"/>
      <c r="G1531" s="52"/>
    </row>
    <row r="1532" spans="2:7">
      <c r="B1532" s="53"/>
      <c r="C1532" s="89"/>
      <c r="D1532" s="89"/>
      <c r="E1532" s="89"/>
      <c r="F1532" s="89"/>
      <c r="G1532" s="52"/>
    </row>
    <row r="1533" spans="2:7">
      <c r="B1533" s="53"/>
      <c r="C1533" s="89"/>
      <c r="D1533" s="89"/>
      <c r="E1533" s="89"/>
      <c r="F1533" s="89"/>
      <c r="G1533" s="52"/>
    </row>
    <row r="1534" spans="2:7">
      <c r="B1534" s="53"/>
      <c r="C1534" s="89"/>
      <c r="D1534" s="89"/>
      <c r="E1534" s="89"/>
      <c r="F1534" s="89"/>
      <c r="G1534" s="52"/>
    </row>
    <row r="1535" spans="2:7">
      <c r="B1535" s="53"/>
      <c r="C1535" s="89"/>
      <c r="D1535" s="89"/>
      <c r="E1535" s="89"/>
      <c r="F1535" s="89"/>
      <c r="G1535" s="52"/>
    </row>
    <row r="1536" spans="2:7">
      <c r="B1536" s="53"/>
      <c r="C1536" s="89"/>
      <c r="D1536" s="89"/>
      <c r="E1536" s="89"/>
      <c r="F1536" s="89"/>
      <c r="G1536" s="52"/>
    </row>
    <row r="1537" spans="2:7">
      <c r="B1537" s="53"/>
      <c r="C1537" s="89"/>
      <c r="D1537" s="89"/>
      <c r="E1537" s="89"/>
      <c r="F1537" s="89"/>
      <c r="G1537" s="52"/>
    </row>
    <row r="1538" spans="2:7">
      <c r="B1538" s="53"/>
      <c r="C1538" s="89"/>
      <c r="D1538" s="89"/>
      <c r="E1538" s="89"/>
      <c r="F1538" s="89"/>
      <c r="G1538" s="52"/>
    </row>
    <row r="1539" spans="2:7">
      <c r="B1539" s="53"/>
      <c r="C1539" s="89"/>
      <c r="D1539" s="89"/>
      <c r="E1539" s="89"/>
      <c r="F1539" s="89"/>
      <c r="G1539" s="52"/>
    </row>
    <row r="1540" spans="2:7">
      <c r="B1540" s="53"/>
      <c r="C1540" s="89"/>
      <c r="D1540" s="89"/>
      <c r="E1540" s="89"/>
      <c r="F1540" s="89"/>
      <c r="G1540" s="52"/>
    </row>
    <row r="1541" spans="2:7">
      <c r="B1541" s="53"/>
      <c r="C1541" s="89"/>
      <c r="D1541" s="89"/>
      <c r="E1541" s="89"/>
      <c r="F1541" s="89"/>
      <c r="G1541" s="52"/>
    </row>
    <row r="1542" spans="2:7">
      <c r="B1542" s="53"/>
      <c r="C1542" s="89"/>
      <c r="D1542" s="89"/>
      <c r="E1542" s="89"/>
      <c r="F1542" s="89"/>
      <c r="G1542" s="52"/>
    </row>
    <row r="1543" spans="2:7">
      <c r="B1543" s="53"/>
      <c r="C1543" s="89"/>
      <c r="D1543" s="89"/>
      <c r="E1543" s="89"/>
      <c r="F1543" s="89"/>
      <c r="G1543" s="52"/>
    </row>
    <row r="1544" spans="2:7">
      <c r="B1544" s="53"/>
      <c r="C1544" s="89"/>
      <c r="D1544" s="89"/>
      <c r="E1544" s="89"/>
      <c r="F1544" s="89"/>
      <c r="G1544" s="52"/>
    </row>
    <row r="1545" spans="2:7">
      <c r="B1545" s="53"/>
      <c r="C1545" s="89"/>
      <c r="D1545" s="89"/>
      <c r="E1545" s="89"/>
      <c r="F1545" s="89"/>
      <c r="G1545" s="52"/>
    </row>
    <row r="1546" spans="2:7">
      <c r="B1546" s="53"/>
      <c r="C1546" s="89"/>
      <c r="D1546" s="89"/>
      <c r="E1546" s="89"/>
      <c r="F1546" s="89"/>
      <c r="G1546" s="52"/>
    </row>
    <row r="1547" spans="2:7">
      <c r="B1547" s="53"/>
      <c r="C1547" s="89"/>
      <c r="D1547" s="89"/>
      <c r="E1547" s="89"/>
      <c r="F1547" s="89"/>
      <c r="G1547" s="52"/>
    </row>
    <row r="1548" spans="2:7">
      <c r="B1548" s="53"/>
      <c r="C1548" s="89"/>
      <c r="D1548" s="89"/>
      <c r="E1548" s="89"/>
      <c r="F1548" s="89"/>
      <c r="G1548" s="52"/>
    </row>
    <row r="1549" spans="2:7">
      <c r="B1549" s="53"/>
      <c r="C1549" s="89"/>
      <c r="D1549" s="89"/>
      <c r="E1549" s="89"/>
      <c r="F1549" s="89"/>
      <c r="G1549" s="52"/>
    </row>
    <row r="1550" spans="2:7">
      <c r="B1550" s="53"/>
      <c r="C1550" s="89"/>
      <c r="D1550" s="89"/>
      <c r="E1550" s="89"/>
      <c r="F1550" s="89"/>
      <c r="G1550" s="52"/>
    </row>
    <row r="1551" spans="2:7">
      <c r="B1551" s="53"/>
      <c r="C1551" s="89"/>
      <c r="D1551" s="89"/>
      <c r="E1551" s="89"/>
      <c r="F1551" s="89"/>
      <c r="G1551" s="52"/>
    </row>
    <row r="1552" spans="2:7">
      <c r="B1552" s="53"/>
      <c r="C1552" s="89"/>
      <c r="D1552" s="89"/>
      <c r="E1552" s="89"/>
      <c r="F1552" s="89"/>
      <c r="G1552" s="52"/>
    </row>
    <row r="1553" spans="2:7">
      <c r="B1553" s="53"/>
      <c r="C1553" s="89"/>
      <c r="D1553" s="89"/>
      <c r="E1553" s="89"/>
      <c r="F1553" s="89"/>
      <c r="G1553" s="52"/>
    </row>
    <row r="1554" spans="2:7">
      <c r="B1554" s="53"/>
      <c r="C1554" s="89"/>
      <c r="D1554" s="89"/>
      <c r="E1554" s="89"/>
      <c r="F1554" s="89"/>
      <c r="G1554" s="52"/>
    </row>
    <row r="1555" spans="2:7">
      <c r="B1555" s="53"/>
      <c r="C1555" s="89"/>
      <c r="D1555" s="89"/>
      <c r="E1555" s="89"/>
      <c r="F1555" s="89"/>
      <c r="G1555" s="52"/>
    </row>
    <row r="1556" spans="2:7">
      <c r="B1556" s="53"/>
      <c r="C1556" s="89"/>
      <c r="D1556" s="89"/>
      <c r="E1556" s="89"/>
      <c r="F1556" s="89"/>
      <c r="G1556" s="52"/>
    </row>
    <row r="1557" spans="2:7">
      <c r="B1557" s="53"/>
      <c r="C1557" s="89"/>
      <c r="D1557" s="89"/>
      <c r="E1557" s="89"/>
      <c r="F1557" s="89"/>
      <c r="G1557" s="52"/>
    </row>
    <row r="1558" spans="2:7">
      <c r="B1558" s="53"/>
      <c r="C1558" s="89"/>
      <c r="D1558" s="89"/>
      <c r="E1558" s="89"/>
      <c r="F1558" s="89"/>
      <c r="G1558" s="52"/>
    </row>
    <row r="1559" spans="2:7">
      <c r="B1559" s="53"/>
      <c r="C1559" s="89"/>
      <c r="D1559" s="89"/>
      <c r="E1559" s="89"/>
      <c r="F1559" s="89"/>
      <c r="G1559" s="52"/>
    </row>
    <row r="1560" spans="2:7">
      <c r="B1560" s="53"/>
      <c r="C1560" s="89"/>
      <c r="D1560" s="89"/>
      <c r="E1560" s="89"/>
      <c r="F1560" s="89"/>
      <c r="G1560" s="52"/>
    </row>
    <row r="1561" spans="2:7">
      <c r="B1561" s="53"/>
      <c r="C1561" s="89"/>
      <c r="D1561" s="89"/>
      <c r="E1561" s="89"/>
      <c r="F1561" s="89"/>
      <c r="G1561" s="52"/>
    </row>
    <row r="1562" spans="2:7">
      <c r="B1562" s="53"/>
      <c r="C1562" s="89"/>
      <c r="D1562" s="89"/>
      <c r="E1562" s="89"/>
      <c r="F1562" s="89"/>
      <c r="G1562" s="52"/>
    </row>
    <row r="1563" spans="2:7">
      <c r="B1563" s="53"/>
      <c r="C1563" s="89"/>
      <c r="D1563" s="89"/>
      <c r="E1563" s="89"/>
      <c r="F1563" s="89"/>
      <c r="G1563" s="52"/>
    </row>
    <row r="1564" spans="2:7">
      <c r="B1564" s="53"/>
      <c r="C1564" s="89"/>
      <c r="D1564" s="89"/>
      <c r="E1564" s="89"/>
      <c r="F1564" s="89"/>
      <c r="G1564" s="52"/>
    </row>
    <row r="1565" spans="2:7">
      <c r="B1565" s="53"/>
      <c r="C1565" s="89"/>
      <c r="D1565" s="89"/>
      <c r="E1565" s="89"/>
      <c r="F1565" s="89"/>
      <c r="G1565" s="52"/>
    </row>
    <row r="1566" spans="2:7">
      <c r="B1566" s="53"/>
      <c r="C1566" s="89"/>
      <c r="D1566" s="89"/>
      <c r="E1566" s="89"/>
      <c r="F1566" s="89"/>
      <c r="G1566" s="52"/>
    </row>
    <row r="1567" spans="2:7">
      <c r="B1567" s="53"/>
      <c r="C1567" s="89"/>
      <c r="D1567" s="89"/>
      <c r="E1567" s="89"/>
      <c r="F1567" s="89"/>
      <c r="G1567" s="52"/>
    </row>
    <row r="1568" spans="2:7">
      <c r="B1568" s="53"/>
      <c r="C1568" s="89"/>
      <c r="D1568" s="89"/>
      <c r="E1568" s="89"/>
      <c r="F1568" s="89"/>
      <c r="G1568" s="52"/>
    </row>
    <row r="1569" spans="2:7">
      <c r="B1569" s="53"/>
      <c r="C1569" s="89"/>
      <c r="D1569" s="89"/>
      <c r="E1569" s="89"/>
      <c r="F1569" s="89"/>
      <c r="G1569" s="52"/>
    </row>
    <row r="1570" spans="2:7">
      <c r="B1570" s="53"/>
      <c r="C1570" s="89"/>
      <c r="D1570" s="89"/>
      <c r="E1570" s="89"/>
      <c r="F1570" s="89"/>
      <c r="G1570" s="52"/>
    </row>
    <row r="1571" spans="2:7">
      <c r="B1571" s="53"/>
      <c r="C1571" s="89"/>
      <c r="D1571" s="89"/>
      <c r="E1571" s="89"/>
      <c r="F1571" s="89"/>
      <c r="G1571" s="52"/>
    </row>
    <row r="1572" spans="2:7">
      <c r="B1572" s="53"/>
      <c r="C1572" s="89"/>
      <c r="D1572" s="89"/>
      <c r="E1572" s="89"/>
      <c r="F1572" s="89"/>
      <c r="G1572" s="52"/>
    </row>
    <row r="1573" spans="2:7">
      <c r="B1573" s="53"/>
      <c r="C1573" s="89"/>
      <c r="D1573" s="89"/>
      <c r="E1573" s="89"/>
      <c r="F1573" s="89"/>
      <c r="G1573" s="52"/>
    </row>
    <row r="1574" spans="2:7">
      <c r="B1574" s="53"/>
      <c r="C1574" s="89"/>
      <c r="D1574" s="89"/>
      <c r="E1574" s="89"/>
      <c r="F1574" s="89"/>
      <c r="G1574" s="52"/>
    </row>
    <row r="1575" spans="2:7">
      <c r="B1575" s="53"/>
      <c r="C1575" s="89"/>
      <c r="D1575" s="89"/>
      <c r="E1575" s="89"/>
      <c r="F1575" s="89"/>
      <c r="G1575" s="52"/>
    </row>
    <row r="1576" spans="2:7">
      <c r="B1576" s="53"/>
      <c r="C1576" s="89"/>
      <c r="D1576" s="89"/>
      <c r="E1576" s="89"/>
      <c r="F1576" s="89"/>
      <c r="G1576" s="52"/>
    </row>
    <row r="1577" spans="2:7">
      <c r="B1577" s="53"/>
      <c r="C1577" s="89"/>
      <c r="D1577" s="89"/>
      <c r="E1577" s="89"/>
      <c r="F1577" s="89"/>
      <c r="G1577" s="52"/>
    </row>
    <row r="1578" spans="2:7">
      <c r="B1578" s="53"/>
      <c r="C1578" s="89"/>
      <c r="D1578" s="89"/>
      <c r="E1578" s="89"/>
      <c r="F1578" s="89"/>
      <c r="G1578" s="52"/>
    </row>
    <row r="1579" spans="2:7">
      <c r="B1579" s="53"/>
      <c r="C1579" s="89"/>
      <c r="D1579" s="89"/>
      <c r="E1579" s="89"/>
      <c r="F1579" s="89"/>
      <c r="G1579" s="52"/>
    </row>
    <row r="1580" spans="2:7">
      <c r="B1580" s="53"/>
      <c r="C1580" s="89"/>
      <c r="D1580" s="89"/>
      <c r="E1580" s="89"/>
      <c r="F1580" s="89"/>
      <c r="G1580" s="52"/>
    </row>
    <row r="1581" spans="2:7">
      <c r="B1581" s="53"/>
      <c r="C1581" s="89"/>
      <c r="D1581" s="89"/>
      <c r="E1581" s="89"/>
      <c r="F1581" s="89"/>
      <c r="G1581" s="52"/>
    </row>
    <row r="1582" spans="2:7">
      <c r="B1582" s="53"/>
      <c r="C1582" s="89"/>
      <c r="D1582" s="89"/>
      <c r="E1582" s="89"/>
      <c r="F1582" s="89"/>
      <c r="G1582" s="52"/>
    </row>
    <row r="1583" spans="2:7">
      <c r="B1583" s="53"/>
      <c r="C1583" s="89"/>
      <c r="D1583" s="89"/>
      <c r="E1583" s="89"/>
      <c r="F1583" s="89"/>
      <c r="G1583" s="52"/>
    </row>
    <row r="1584" spans="2:7">
      <c r="B1584" s="53"/>
      <c r="C1584" s="89"/>
      <c r="D1584" s="89"/>
      <c r="E1584" s="89"/>
      <c r="F1584" s="89"/>
      <c r="G1584" s="52"/>
    </row>
    <row r="1585" spans="2:7">
      <c r="B1585" s="53"/>
      <c r="C1585" s="89"/>
      <c r="D1585" s="89"/>
      <c r="E1585" s="89"/>
      <c r="F1585" s="89"/>
      <c r="G1585" s="52"/>
    </row>
    <row r="1586" spans="2:7">
      <c r="B1586" s="53"/>
      <c r="C1586" s="89"/>
      <c r="D1586" s="89"/>
      <c r="E1586" s="89"/>
      <c r="F1586" s="89"/>
      <c r="G1586" s="52"/>
    </row>
    <row r="1587" spans="2:7">
      <c r="B1587" s="53"/>
      <c r="C1587" s="89"/>
      <c r="D1587" s="89"/>
      <c r="E1587" s="89"/>
      <c r="F1587" s="89"/>
      <c r="G1587" s="52"/>
    </row>
    <row r="1588" spans="2:7">
      <c r="B1588" s="53"/>
      <c r="C1588" s="89"/>
      <c r="D1588" s="89"/>
      <c r="E1588" s="89"/>
      <c r="F1588" s="89"/>
      <c r="G1588" s="52"/>
    </row>
    <row r="1589" spans="2:7">
      <c r="B1589" s="53"/>
      <c r="C1589" s="89"/>
      <c r="D1589" s="89"/>
      <c r="E1589" s="89"/>
      <c r="F1589" s="89"/>
      <c r="G1589" s="52"/>
    </row>
    <row r="1590" spans="2:7">
      <c r="B1590" s="53"/>
      <c r="C1590" s="89"/>
      <c r="D1590" s="89"/>
      <c r="E1590" s="89"/>
      <c r="F1590" s="89"/>
      <c r="G1590" s="52"/>
    </row>
    <row r="1591" spans="2:7">
      <c r="B1591" s="53"/>
      <c r="C1591" s="89"/>
      <c r="D1591" s="89"/>
      <c r="E1591" s="89"/>
      <c r="F1591" s="89"/>
      <c r="G1591" s="52"/>
    </row>
    <row r="1592" spans="2:7">
      <c r="B1592" s="53"/>
      <c r="C1592" s="89"/>
      <c r="D1592" s="89"/>
      <c r="E1592" s="89"/>
      <c r="F1592" s="89"/>
      <c r="G1592" s="52"/>
    </row>
    <row r="1593" spans="2:7">
      <c r="B1593" s="53"/>
      <c r="C1593" s="89"/>
      <c r="D1593" s="89"/>
      <c r="E1593" s="89"/>
      <c r="F1593" s="89"/>
      <c r="G1593" s="52"/>
    </row>
    <row r="1594" spans="2:7">
      <c r="B1594" s="53"/>
      <c r="C1594" s="89"/>
      <c r="D1594" s="89"/>
      <c r="E1594" s="89"/>
      <c r="F1594" s="89"/>
      <c r="G1594" s="52"/>
    </row>
    <row r="1595" spans="2:7">
      <c r="B1595" s="53"/>
      <c r="C1595" s="89"/>
      <c r="D1595" s="89"/>
      <c r="E1595" s="89"/>
      <c r="F1595" s="89"/>
      <c r="G1595" s="52"/>
    </row>
    <row r="1596" spans="2:7">
      <c r="B1596" s="53"/>
      <c r="C1596" s="89"/>
      <c r="D1596" s="89"/>
      <c r="E1596" s="89"/>
      <c r="F1596" s="89"/>
      <c r="G1596" s="52"/>
    </row>
    <row r="1597" spans="2:7">
      <c r="B1597" s="53"/>
      <c r="C1597" s="89"/>
      <c r="D1597" s="89"/>
      <c r="E1597" s="89"/>
      <c r="F1597" s="89"/>
      <c r="G1597" s="52"/>
    </row>
    <row r="1598" spans="2:7">
      <c r="B1598" s="53"/>
      <c r="C1598" s="89"/>
      <c r="D1598" s="89"/>
      <c r="E1598" s="89"/>
      <c r="F1598" s="89"/>
      <c r="G1598" s="52"/>
    </row>
    <row r="1599" spans="2:7">
      <c r="B1599" s="53"/>
      <c r="C1599" s="89"/>
      <c r="D1599" s="89"/>
      <c r="E1599" s="89"/>
      <c r="F1599" s="89"/>
      <c r="G1599" s="52"/>
    </row>
    <row r="1600" spans="2:7">
      <c r="B1600" s="53"/>
      <c r="C1600" s="89"/>
      <c r="D1600" s="89"/>
      <c r="E1600" s="89"/>
      <c r="F1600" s="89"/>
      <c r="G1600" s="52"/>
    </row>
    <row r="1601" spans="2:7">
      <c r="B1601" s="53"/>
      <c r="C1601" s="89"/>
      <c r="D1601" s="89"/>
      <c r="E1601" s="89"/>
      <c r="F1601" s="89"/>
      <c r="G1601" s="52"/>
    </row>
    <row r="1602" spans="2:7">
      <c r="B1602" s="53"/>
      <c r="C1602" s="89"/>
      <c r="D1602" s="89"/>
      <c r="E1602" s="89"/>
      <c r="F1602" s="89"/>
      <c r="G1602" s="52"/>
    </row>
    <row r="1603" spans="2:7">
      <c r="B1603" s="53"/>
      <c r="C1603" s="89"/>
      <c r="D1603" s="89"/>
      <c r="E1603" s="89"/>
      <c r="F1603" s="89"/>
      <c r="G1603" s="52"/>
    </row>
    <row r="1604" spans="2:7">
      <c r="B1604" s="53"/>
      <c r="C1604" s="89"/>
      <c r="D1604" s="89"/>
      <c r="E1604" s="89"/>
      <c r="F1604" s="89"/>
      <c r="G1604" s="52"/>
    </row>
    <row r="1605" spans="2:7">
      <c r="B1605" s="53"/>
      <c r="C1605" s="89"/>
      <c r="D1605" s="89"/>
      <c r="E1605" s="89"/>
      <c r="F1605" s="89"/>
      <c r="G1605" s="52"/>
    </row>
    <row r="1606" spans="2:7">
      <c r="B1606" s="53"/>
      <c r="C1606" s="89"/>
      <c r="D1606" s="89"/>
      <c r="E1606" s="89"/>
      <c r="F1606" s="89"/>
      <c r="G1606" s="52"/>
    </row>
    <row r="1607" spans="2:7">
      <c r="B1607" s="53"/>
      <c r="C1607" s="89"/>
      <c r="D1607" s="89"/>
      <c r="E1607" s="89"/>
      <c r="F1607" s="89"/>
      <c r="G1607" s="52"/>
    </row>
    <row r="1608" spans="2:7">
      <c r="B1608" s="53"/>
      <c r="C1608" s="89"/>
      <c r="D1608" s="89"/>
      <c r="E1608" s="89"/>
      <c r="F1608" s="89"/>
      <c r="G1608" s="52"/>
    </row>
    <row r="1609" spans="2:7">
      <c r="B1609" s="53"/>
      <c r="C1609" s="89"/>
      <c r="D1609" s="89"/>
      <c r="E1609" s="89"/>
      <c r="F1609" s="89"/>
      <c r="G1609" s="52"/>
    </row>
    <row r="1610" spans="2:7">
      <c r="B1610" s="53"/>
      <c r="C1610" s="89"/>
      <c r="D1610" s="89"/>
      <c r="E1610" s="89"/>
      <c r="F1610" s="89"/>
      <c r="G1610" s="52"/>
    </row>
    <row r="1611" spans="2:7">
      <c r="B1611" s="53"/>
      <c r="C1611" s="89"/>
      <c r="D1611" s="89"/>
      <c r="E1611" s="89"/>
      <c r="F1611" s="89"/>
      <c r="G1611" s="52"/>
    </row>
    <row r="1612" spans="2:7">
      <c r="B1612" s="53"/>
      <c r="C1612" s="89"/>
      <c r="D1612" s="89"/>
      <c r="E1612" s="89"/>
      <c r="F1612" s="89"/>
      <c r="G1612" s="52"/>
    </row>
    <row r="1613" spans="2:7">
      <c r="B1613" s="53"/>
      <c r="C1613" s="89"/>
      <c r="D1613" s="89"/>
      <c r="E1613" s="89"/>
      <c r="F1613" s="89"/>
      <c r="G1613" s="52"/>
    </row>
    <row r="1614" spans="2:7">
      <c r="B1614" s="53"/>
      <c r="C1614" s="89"/>
      <c r="D1614" s="89"/>
      <c r="E1614" s="89"/>
      <c r="F1614" s="89"/>
      <c r="G1614" s="52"/>
    </row>
    <row r="1615" spans="2:7">
      <c r="B1615" s="53"/>
      <c r="C1615" s="89"/>
      <c r="D1615" s="89"/>
      <c r="E1615" s="89"/>
      <c r="F1615" s="89"/>
      <c r="G1615" s="52"/>
    </row>
    <row r="1616" spans="2:7">
      <c r="B1616" s="53"/>
      <c r="C1616" s="89"/>
      <c r="D1616" s="89"/>
      <c r="E1616" s="89"/>
      <c r="F1616" s="89"/>
      <c r="G1616" s="52"/>
    </row>
    <row r="1617" spans="2:7">
      <c r="B1617" s="53"/>
      <c r="C1617" s="89"/>
      <c r="D1617" s="89"/>
      <c r="E1617" s="89"/>
      <c r="F1617" s="89"/>
      <c r="G1617" s="52"/>
    </row>
    <row r="1618" spans="2:7">
      <c r="B1618" s="53"/>
      <c r="C1618" s="89"/>
      <c r="D1618" s="89"/>
      <c r="E1618" s="89"/>
      <c r="F1618" s="89"/>
      <c r="G1618" s="52"/>
    </row>
    <row r="1619" spans="2:7">
      <c r="B1619" s="53"/>
      <c r="C1619" s="89"/>
      <c r="D1619" s="89"/>
      <c r="E1619" s="89"/>
      <c r="F1619" s="89"/>
      <c r="G1619" s="52"/>
    </row>
    <row r="1620" spans="2:7">
      <c r="B1620" s="53"/>
      <c r="C1620" s="89"/>
      <c r="D1620" s="89"/>
      <c r="E1620" s="89"/>
      <c r="F1620" s="89"/>
      <c r="G1620" s="52"/>
    </row>
    <row r="1621" spans="2:7">
      <c r="B1621" s="53"/>
      <c r="C1621" s="89"/>
      <c r="D1621" s="89"/>
      <c r="E1621" s="89"/>
      <c r="F1621" s="89"/>
      <c r="G1621" s="52"/>
    </row>
    <row r="1622" spans="2:7">
      <c r="B1622" s="53"/>
      <c r="C1622" s="89"/>
      <c r="D1622" s="89"/>
      <c r="E1622" s="89"/>
      <c r="F1622" s="89"/>
      <c r="G1622" s="52"/>
    </row>
    <row r="1623" spans="2:7">
      <c r="B1623" s="53"/>
      <c r="C1623" s="89"/>
      <c r="D1623" s="89"/>
      <c r="E1623" s="89"/>
      <c r="F1623" s="89"/>
      <c r="G1623" s="52"/>
    </row>
    <row r="1624" spans="2:7">
      <c r="B1624" s="53"/>
      <c r="C1624" s="89"/>
      <c r="D1624" s="89"/>
      <c r="E1624" s="89"/>
      <c r="F1624" s="89"/>
      <c r="G1624" s="52"/>
    </row>
    <row r="1625" spans="2:7">
      <c r="B1625" s="53"/>
      <c r="C1625" s="89"/>
      <c r="D1625" s="89"/>
      <c r="E1625" s="89"/>
      <c r="F1625" s="89"/>
      <c r="G1625" s="52"/>
    </row>
    <row r="1626" spans="2:7">
      <c r="B1626" s="53"/>
      <c r="C1626" s="89"/>
      <c r="D1626" s="89"/>
      <c r="E1626" s="89"/>
      <c r="F1626" s="89"/>
      <c r="G1626" s="52"/>
    </row>
    <row r="1627" spans="2:7">
      <c r="B1627" s="53"/>
      <c r="C1627" s="89"/>
      <c r="D1627" s="89"/>
      <c r="E1627" s="89"/>
      <c r="F1627" s="89"/>
      <c r="G1627" s="52"/>
    </row>
    <row r="1628" spans="2:7">
      <c r="B1628" s="53"/>
      <c r="C1628" s="89"/>
      <c r="D1628" s="89"/>
      <c r="E1628" s="89"/>
      <c r="F1628" s="89"/>
      <c r="G1628" s="52"/>
    </row>
    <row r="1629" spans="2:7">
      <c r="B1629" s="53"/>
      <c r="C1629" s="89"/>
      <c r="D1629" s="89"/>
      <c r="E1629" s="89"/>
      <c r="F1629" s="89"/>
      <c r="G1629" s="52"/>
    </row>
    <row r="1630" spans="2:7">
      <c r="B1630" s="53"/>
      <c r="C1630" s="89"/>
      <c r="D1630" s="89"/>
      <c r="E1630" s="89"/>
      <c r="F1630" s="89"/>
      <c r="G1630" s="52"/>
    </row>
    <row r="1631" spans="2:7">
      <c r="B1631" s="53"/>
      <c r="C1631" s="89"/>
      <c r="D1631" s="89"/>
      <c r="E1631" s="89"/>
      <c r="F1631" s="89"/>
      <c r="G1631" s="52"/>
    </row>
    <row r="1632" spans="2:7">
      <c r="B1632" s="53"/>
      <c r="C1632" s="89"/>
      <c r="D1632" s="89"/>
      <c r="E1632" s="89"/>
      <c r="F1632" s="89"/>
      <c r="G1632" s="52"/>
    </row>
    <row r="1633" spans="2:7">
      <c r="B1633" s="53"/>
      <c r="C1633" s="89"/>
      <c r="D1633" s="89"/>
      <c r="E1633" s="89"/>
      <c r="F1633" s="89"/>
      <c r="G1633" s="52"/>
    </row>
    <row r="1634" spans="2:7">
      <c r="B1634" s="53"/>
      <c r="C1634" s="89"/>
      <c r="D1634" s="89"/>
      <c r="E1634" s="89"/>
      <c r="F1634" s="89"/>
      <c r="G1634" s="52"/>
    </row>
    <row r="1635" spans="2:7">
      <c r="B1635" s="53"/>
      <c r="C1635" s="89"/>
      <c r="D1635" s="89"/>
      <c r="E1635" s="89"/>
      <c r="F1635" s="89"/>
      <c r="G1635" s="52"/>
    </row>
    <row r="1636" spans="2:7">
      <c r="B1636" s="53"/>
      <c r="C1636" s="89"/>
      <c r="D1636" s="89"/>
      <c r="E1636" s="89"/>
      <c r="F1636" s="89"/>
      <c r="G1636" s="52"/>
    </row>
    <row r="1637" spans="2:7">
      <c r="B1637" s="53"/>
      <c r="C1637" s="89"/>
      <c r="D1637" s="89"/>
      <c r="E1637" s="89"/>
      <c r="F1637" s="89"/>
      <c r="G1637" s="52"/>
    </row>
    <row r="1638" spans="2:7">
      <c r="B1638" s="53"/>
      <c r="C1638" s="89"/>
      <c r="D1638" s="89"/>
      <c r="E1638" s="89"/>
      <c r="F1638" s="89"/>
      <c r="G1638" s="52"/>
    </row>
    <row r="1639" spans="2:7">
      <c r="B1639" s="53"/>
      <c r="C1639" s="89"/>
      <c r="D1639" s="89"/>
      <c r="E1639" s="89"/>
      <c r="F1639" s="89"/>
      <c r="G1639" s="52"/>
    </row>
    <row r="1640" spans="2:7">
      <c r="B1640" s="53"/>
      <c r="C1640" s="89"/>
      <c r="D1640" s="89"/>
      <c r="E1640" s="89"/>
      <c r="F1640" s="89"/>
      <c r="G1640" s="52"/>
    </row>
    <row r="1641" spans="2:7">
      <c r="B1641" s="53"/>
      <c r="C1641" s="89"/>
      <c r="D1641" s="89"/>
      <c r="E1641" s="89"/>
      <c r="F1641" s="89"/>
      <c r="G1641" s="52"/>
    </row>
    <row r="1642" spans="2:7">
      <c r="B1642" s="53"/>
      <c r="C1642" s="89"/>
      <c r="D1642" s="89"/>
      <c r="E1642" s="89"/>
      <c r="F1642" s="89"/>
      <c r="G1642" s="52"/>
    </row>
    <row r="1643" spans="2:7">
      <c r="B1643" s="53"/>
      <c r="C1643" s="89"/>
      <c r="D1643" s="89"/>
      <c r="E1643" s="89"/>
      <c r="F1643" s="89"/>
      <c r="G1643" s="52"/>
    </row>
    <row r="1644" spans="2:7">
      <c r="B1644" s="53"/>
      <c r="C1644" s="89"/>
      <c r="D1644" s="89"/>
      <c r="E1644" s="89"/>
      <c r="F1644" s="89"/>
      <c r="G1644" s="52"/>
    </row>
    <row r="1645" spans="2:7">
      <c r="C1645" s="89"/>
      <c r="D1645" s="89"/>
      <c r="E1645" s="89"/>
      <c r="F1645" s="89"/>
      <c r="G1645" s="52"/>
    </row>
    <row r="1646" spans="2:7">
      <c r="C1646" s="89"/>
      <c r="D1646" s="89"/>
      <c r="E1646" s="89"/>
      <c r="F1646" s="89"/>
      <c r="G1646" s="52"/>
    </row>
    <row r="1647" spans="2:7">
      <c r="C1647" s="89"/>
      <c r="D1647" s="89"/>
      <c r="E1647" s="89"/>
      <c r="F1647" s="89"/>
      <c r="G1647" s="52"/>
    </row>
    <row r="1648" spans="2:7">
      <c r="C1648" s="89"/>
      <c r="D1648" s="89"/>
      <c r="E1648" s="89"/>
      <c r="F1648" s="89"/>
      <c r="G1648" s="52"/>
    </row>
    <row r="1649" spans="3:7">
      <c r="C1649" s="89"/>
      <c r="D1649" s="89"/>
      <c r="E1649" s="89"/>
      <c r="F1649" s="89"/>
      <c r="G1649" s="52"/>
    </row>
    <row r="1650" spans="3:7">
      <c r="C1650" s="89"/>
      <c r="D1650" s="89"/>
      <c r="E1650" s="89"/>
      <c r="F1650" s="89"/>
      <c r="G1650" s="52"/>
    </row>
    <row r="1651" spans="3:7">
      <c r="C1651" s="89"/>
      <c r="D1651" s="89"/>
      <c r="E1651" s="89"/>
      <c r="F1651" s="89"/>
      <c r="G1651" s="52"/>
    </row>
    <row r="1652" spans="3:7">
      <c r="C1652" s="89"/>
      <c r="D1652" s="89"/>
      <c r="E1652" s="89"/>
      <c r="F1652" s="89"/>
      <c r="G1652" s="52"/>
    </row>
  </sheetData>
  <sheetProtection algorithmName="SHA-512" hashValue="4H3tSf/SJXpXzvXe9xtiu4QoiSwmwqr6CVw1uhEfAnximqUHNUddvsKbmmyHqM/504RXLCjFcdmdgDFqLvDaGQ==" saltValue="GIcRukk8mNkfnn3bQ4vJLQ==" spinCount="100000" sheet="1" selectLockedCells="1"/>
  <mergeCells count="204">
    <mergeCell ref="A1:D1"/>
    <mergeCell ref="C12:E12"/>
    <mergeCell ref="C47:D47"/>
    <mergeCell ref="I23:N23"/>
    <mergeCell ref="B2:G2"/>
    <mergeCell ref="B3:G3"/>
    <mergeCell ref="B4:G4"/>
    <mergeCell ref="B6:B7"/>
    <mergeCell ref="C6:E7"/>
    <mergeCell ref="F6:G6"/>
    <mergeCell ref="C46:D46"/>
    <mergeCell ref="C18:E18"/>
    <mergeCell ref="C17:E17"/>
    <mergeCell ref="C16:E16"/>
    <mergeCell ref="B23:B25"/>
    <mergeCell ref="B19:B22"/>
    <mergeCell ref="B10:B18"/>
    <mergeCell ref="B8:B9"/>
    <mergeCell ref="C15:G15"/>
    <mergeCell ref="C8:G8"/>
    <mergeCell ref="C9:E9"/>
    <mergeCell ref="C10:G10"/>
    <mergeCell ref="C11:G11"/>
    <mergeCell ref="C14:E14"/>
    <mergeCell ref="C48:D48"/>
    <mergeCell ref="C49:D49"/>
    <mergeCell ref="C50:D50"/>
    <mergeCell ref="C13:E13"/>
    <mergeCell ref="C45:D45"/>
    <mergeCell ref="C19:G19"/>
    <mergeCell ref="C20:G20"/>
    <mergeCell ref="C21:E21"/>
    <mergeCell ref="C22:E22"/>
    <mergeCell ref="C39:D39"/>
    <mergeCell ref="C40:D40"/>
    <mergeCell ref="C41:D41"/>
    <mergeCell ref="C42:D42"/>
    <mergeCell ref="C43:D43"/>
    <mergeCell ref="C44:D44"/>
    <mergeCell ref="C35:D35"/>
    <mergeCell ref="C36:D36"/>
    <mergeCell ref="C37:D37"/>
    <mergeCell ref="C38:D38"/>
    <mergeCell ref="C25:E25"/>
    <mergeCell ref="C23:G23"/>
    <mergeCell ref="C24:E24"/>
    <mergeCell ref="C57:D57"/>
    <mergeCell ref="C58:D58"/>
    <mergeCell ref="C59:D59"/>
    <mergeCell ref="C60:D60"/>
    <mergeCell ref="C61:D61"/>
    <mergeCell ref="C62:D62"/>
    <mergeCell ref="C51:D51"/>
    <mergeCell ref="C52:D52"/>
    <mergeCell ref="C53:D53"/>
    <mergeCell ref="C54:D54"/>
    <mergeCell ref="C55:D55"/>
    <mergeCell ref="C56:D56"/>
    <mergeCell ref="C69:D69"/>
    <mergeCell ref="C70:D70"/>
    <mergeCell ref="C71:D71"/>
    <mergeCell ref="C72:D72"/>
    <mergeCell ref="C73:D73"/>
    <mergeCell ref="C74:D74"/>
    <mergeCell ref="C63:D63"/>
    <mergeCell ref="C64:D64"/>
    <mergeCell ref="C65:D65"/>
    <mergeCell ref="C66:D66"/>
    <mergeCell ref="C67:D67"/>
    <mergeCell ref="C68:D68"/>
    <mergeCell ref="C81:D81"/>
    <mergeCell ref="C82:D82"/>
    <mergeCell ref="C83:D83"/>
    <mergeCell ref="C84:D84"/>
    <mergeCell ref="C85:D85"/>
    <mergeCell ref="C86:D86"/>
    <mergeCell ref="C75:D75"/>
    <mergeCell ref="C76:D76"/>
    <mergeCell ref="C77:D77"/>
    <mergeCell ref="C78:D78"/>
    <mergeCell ref="C79:D79"/>
    <mergeCell ref="C80:D80"/>
    <mergeCell ref="C93:D93"/>
    <mergeCell ref="C94:D94"/>
    <mergeCell ref="C95:D95"/>
    <mergeCell ref="C96:D96"/>
    <mergeCell ref="C97:D97"/>
    <mergeCell ref="C98:D98"/>
    <mergeCell ref="C87:D87"/>
    <mergeCell ref="C88:D88"/>
    <mergeCell ref="C89:D89"/>
    <mergeCell ref="C90:D90"/>
    <mergeCell ref="C91:D91"/>
    <mergeCell ref="C92:D92"/>
    <mergeCell ref="C105:D105"/>
    <mergeCell ref="C106:D106"/>
    <mergeCell ref="C107:D107"/>
    <mergeCell ref="C108:D108"/>
    <mergeCell ref="C109:D109"/>
    <mergeCell ref="C110:D110"/>
    <mergeCell ref="C99:D99"/>
    <mergeCell ref="C100:D100"/>
    <mergeCell ref="C101:D101"/>
    <mergeCell ref="C102:D102"/>
    <mergeCell ref="C103:D103"/>
    <mergeCell ref="C104:D104"/>
    <mergeCell ref="C117:D117"/>
    <mergeCell ref="C118:D118"/>
    <mergeCell ref="C119:D119"/>
    <mergeCell ref="C120:D120"/>
    <mergeCell ref="C121:D121"/>
    <mergeCell ref="C122:D122"/>
    <mergeCell ref="C111:D111"/>
    <mergeCell ref="C112:D112"/>
    <mergeCell ref="C113:D113"/>
    <mergeCell ref="C114:D114"/>
    <mergeCell ref="C115:D115"/>
    <mergeCell ref="C116:D116"/>
    <mergeCell ref="C129:D129"/>
    <mergeCell ref="C130:D130"/>
    <mergeCell ref="C131:D131"/>
    <mergeCell ref="C132:D132"/>
    <mergeCell ref="C133:D133"/>
    <mergeCell ref="C134:D134"/>
    <mergeCell ref="C123:D123"/>
    <mergeCell ref="C124:D124"/>
    <mergeCell ref="C125:D125"/>
    <mergeCell ref="C126:D126"/>
    <mergeCell ref="C127:D127"/>
    <mergeCell ref="C128:D128"/>
    <mergeCell ref="C141:D141"/>
    <mergeCell ref="C142:D142"/>
    <mergeCell ref="C143:D143"/>
    <mergeCell ref="C144:D144"/>
    <mergeCell ref="C145:D145"/>
    <mergeCell ref="C146:D146"/>
    <mergeCell ref="C135:D135"/>
    <mergeCell ref="C136:D136"/>
    <mergeCell ref="C137:D137"/>
    <mergeCell ref="C138:D138"/>
    <mergeCell ref="C139:D139"/>
    <mergeCell ref="C140:D140"/>
    <mergeCell ref="C153:D153"/>
    <mergeCell ref="C154:D154"/>
    <mergeCell ref="C155:D155"/>
    <mergeCell ref="C156:D156"/>
    <mergeCell ref="C157:D157"/>
    <mergeCell ref="C158:D158"/>
    <mergeCell ref="C147:D147"/>
    <mergeCell ref="C148:D148"/>
    <mergeCell ref="C149:D149"/>
    <mergeCell ref="C150:D150"/>
    <mergeCell ref="C151:D151"/>
    <mergeCell ref="C152:D152"/>
    <mergeCell ref="C165:D165"/>
    <mergeCell ref="C166:D166"/>
    <mergeCell ref="C167:D167"/>
    <mergeCell ref="C168:D168"/>
    <mergeCell ref="C169:D169"/>
    <mergeCell ref="C170:D170"/>
    <mergeCell ref="C159:D159"/>
    <mergeCell ref="C160:D160"/>
    <mergeCell ref="C161:D161"/>
    <mergeCell ref="C162:D162"/>
    <mergeCell ref="C163:D163"/>
    <mergeCell ref="C164:D164"/>
    <mergeCell ref="C187:D187"/>
    <mergeCell ref="C188:D188"/>
    <mergeCell ref="C177:D177"/>
    <mergeCell ref="C178:D178"/>
    <mergeCell ref="C179:D179"/>
    <mergeCell ref="C180:D180"/>
    <mergeCell ref="C181:D181"/>
    <mergeCell ref="C182:D182"/>
    <mergeCell ref="C171:D171"/>
    <mergeCell ref="C172:D172"/>
    <mergeCell ref="C173:D173"/>
    <mergeCell ref="C174:D174"/>
    <mergeCell ref="C175:D175"/>
    <mergeCell ref="C176:D176"/>
    <mergeCell ref="I24:N24"/>
    <mergeCell ref="C207:D207"/>
    <mergeCell ref="C201:D201"/>
    <mergeCell ref="C202:D202"/>
    <mergeCell ref="C203:D203"/>
    <mergeCell ref="C204:D204"/>
    <mergeCell ref="C205:D205"/>
    <mergeCell ref="C206:D206"/>
    <mergeCell ref="C195:D195"/>
    <mergeCell ref="C196:D196"/>
    <mergeCell ref="C197:D197"/>
    <mergeCell ref="C198:D198"/>
    <mergeCell ref="C199:D199"/>
    <mergeCell ref="C200:D200"/>
    <mergeCell ref="C189:D189"/>
    <mergeCell ref="C190:D190"/>
    <mergeCell ref="C191:D191"/>
    <mergeCell ref="C192:D192"/>
    <mergeCell ref="C193:D193"/>
    <mergeCell ref="C194:D194"/>
    <mergeCell ref="C183:D183"/>
    <mergeCell ref="C184:D184"/>
    <mergeCell ref="C185:D185"/>
    <mergeCell ref="C186:D186"/>
  </mergeCells>
  <printOptions horizontalCentered="1"/>
  <pageMargins left="0.25" right="0.25" top="0.25" bottom="0.5" header="0.3" footer="0.3"/>
  <pageSetup orientation="portrait" r:id="rId1"/>
  <headerFooter>
    <oddHeader xml:space="preserve">&amp;R
</oddHeader>
    <oddFooter>&amp;L&amp;"Arial Narrow,Regular"HOME - HTF&amp;C&amp;"Arial Narrow,Regular"Page 29 of 30&amp;R&amp;"Arial Narrow,Regular"2023</oddFooter>
  </headerFooter>
  <rowBreaks count="1" manualBreakCount="1">
    <brk id="405" max="6"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0">
    <pageSetUpPr fitToPage="1"/>
  </sheetPr>
  <dimension ref="A1:O55"/>
  <sheetViews>
    <sheetView showGridLines="0" showRowColHeaders="0" showRuler="0" zoomScaleNormal="100" zoomScalePageLayoutView="110" workbookViewId="0">
      <selection sqref="A1:C1"/>
    </sheetView>
  </sheetViews>
  <sheetFormatPr defaultColWidth="8.7109375" defaultRowHeight="12.75"/>
  <cols>
    <col min="1" max="1" width="2.7109375" style="71" bestFit="1" customWidth="1"/>
    <col min="2" max="2" width="6.42578125" style="71" customWidth="1"/>
    <col min="3" max="3" width="83.7109375" style="71" customWidth="1"/>
    <col min="4" max="4" width="9.42578125" style="71" customWidth="1"/>
    <col min="5" max="5" width="6" style="71" customWidth="1"/>
    <col min="6" max="6" width="7.7109375" style="201" customWidth="1"/>
    <col min="7" max="7" width="8.5703125" style="201" customWidth="1"/>
    <col min="8" max="8" width="3.28515625" style="71" customWidth="1"/>
    <col min="9" max="16384" width="8.7109375" style="71"/>
  </cols>
  <sheetData>
    <row r="1" spans="1:7" s="201" customFormat="1">
      <c r="A1" s="750" t="s">
        <v>873</v>
      </c>
      <c r="B1" s="750"/>
      <c r="C1" s="750"/>
    </row>
    <row r="2" spans="1:7" ht="15.75">
      <c r="A2" s="202"/>
      <c r="B2" s="985" t="s">
        <v>494</v>
      </c>
      <c r="C2" s="985"/>
      <c r="D2" s="985"/>
      <c r="E2" s="985"/>
      <c r="F2" s="985"/>
      <c r="G2" s="985"/>
    </row>
    <row r="3" spans="1:7" ht="15.75">
      <c r="A3" s="202"/>
      <c r="B3" s="985" t="s">
        <v>753</v>
      </c>
      <c r="C3" s="985"/>
      <c r="D3" s="985"/>
      <c r="E3" s="985"/>
      <c r="F3" s="985"/>
      <c r="G3" s="985"/>
    </row>
    <row r="4" spans="1:7" ht="15.75">
      <c r="A4" s="202"/>
      <c r="B4" s="985" t="s">
        <v>754</v>
      </c>
      <c r="C4" s="985"/>
      <c r="D4" s="985"/>
      <c r="E4" s="985"/>
      <c r="F4" s="985"/>
      <c r="G4" s="985"/>
    </row>
    <row r="5" spans="1:7" ht="12.95" customHeight="1">
      <c r="A5" s="202"/>
      <c r="B5" s="203"/>
    </row>
    <row r="6" spans="1:7" ht="21.75" customHeight="1">
      <c r="A6" s="204"/>
      <c r="B6" s="622" t="s">
        <v>938</v>
      </c>
      <c r="C6" s="1010" t="s">
        <v>495</v>
      </c>
      <c r="D6" s="1010"/>
      <c r="E6" s="1010"/>
      <c r="F6" s="618" t="s">
        <v>496</v>
      </c>
      <c r="G6" s="618"/>
    </row>
    <row r="7" spans="1:7" ht="18" customHeight="1">
      <c r="A7" s="204"/>
      <c r="B7" s="1009"/>
      <c r="C7" s="1010"/>
      <c r="D7" s="1010"/>
      <c r="E7" s="1010"/>
      <c r="F7" s="436" t="s">
        <v>489</v>
      </c>
      <c r="G7" s="436" t="s">
        <v>497</v>
      </c>
    </row>
    <row r="8" spans="1:7" ht="28.5" customHeight="1">
      <c r="B8" s="223" t="s">
        <v>667</v>
      </c>
      <c r="C8" s="737" t="s">
        <v>508</v>
      </c>
      <c r="D8" s="738"/>
      <c r="E8" s="738"/>
      <c r="F8" s="738"/>
      <c r="G8" s="739"/>
    </row>
    <row r="9" spans="1:7" ht="29.1" customHeight="1">
      <c r="B9" s="982"/>
      <c r="C9" s="757" t="s">
        <v>509</v>
      </c>
      <c r="D9" s="757"/>
      <c r="E9" s="757"/>
      <c r="F9" s="328"/>
      <c r="G9" s="223">
        <v>15</v>
      </c>
    </row>
    <row r="10" spans="1:7" ht="29.1" customHeight="1">
      <c r="B10" s="982"/>
      <c r="C10" s="757" t="s">
        <v>510</v>
      </c>
      <c r="D10" s="757"/>
      <c r="E10" s="757"/>
      <c r="F10" s="328"/>
      <c r="G10" s="223">
        <v>10</v>
      </c>
    </row>
    <row r="11" spans="1:7" ht="29.1" customHeight="1">
      <c r="B11" s="982"/>
      <c r="C11" s="757" t="s">
        <v>511</v>
      </c>
      <c r="D11" s="757"/>
      <c r="E11" s="757"/>
      <c r="F11" s="328"/>
      <c r="G11" s="223">
        <v>0</v>
      </c>
    </row>
    <row r="12" spans="1:7" ht="32.25" customHeight="1">
      <c r="B12" s="339">
        <v>10</v>
      </c>
      <c r="C12" s="1011" t="s">
        <v>356</v>
      </c>
      <c r="D12" s="1011"/>
      <c r="E12" s="1011"/>
      <c r="F12" s="1011"/>
      <c r="G12" s="1011"/>
    </row>
    <row r="13" spans="1:7" ht="29.1" customHeight="1">
      <c r="B13" s="982"/>
      <c r="C13" s="757" t="s">
        <v>687</v>
      </c>
      <c r="D13" s="757"/>
      <c r="E13" s="757"/>
      <c r="F13" s="328"/>
      <c r="G13" s="223">
        <v>40</v>
      </c>
    </row>
    <row r="14" spans="1:7" ht="29.1" customHeight="1">
      <c r="B14" s="982"/>
      <c r="C14" s="757" t="s">
        <v>689</v>
      </c>
      <c r="D14" s="757"/>
      <c r="E14" s="757"/>
      <c r="F14" s="328"/>
      <c r="G14" s="223">
        <v>20</v>
      </c>
    </row>
    <row r="15" spans="1:7" ht="29.1" customHeight="1">
      <c r="B15" s="982"/>
      <c r="C15" s="757" t="s">
        <v>688</v>
      </c>
      <c r="D15" s="757"/>
      <c r="E15" s="757"/>
      <c r="F15" s="328"/>
      <c r="G15" s="223">
        <v>10</v>
      </c>
    </row>
    <row r="16" spans="1:7" ht="29.1" customHeight="1">
      <c r="B16" s="982"/>
      <c r="C16" s="757" t="s">
        <v>646</v>
      </c>
      <c r="D16" s="757"/>
      <c r="E16" s="757"/>
      <c r="F16" s="328"/>
      <c r="G16" s="223">
        <v>0</v>
      </c>
    </row>
    <row r="17" spans="2:15" ht="29.1" customHeight="1">
      <c r="B17" s="223">
        <v>10</v>
      </c>
      <c r="C17" s="1011" t="s">
        <v>647</v>
      </c>
      <c r="D17" s="1011"/>
      <c r="E17" s="1011"/>
      <c r="F17" s="1011"/>
      <c r="G17" s="1011"/>
    </row>
    <row r="18" spans="2:15" ht="29.1" customHeight="1">
      <c r="B18" s="982"/>
      <c r="C18" s="757" t="s">
        <v>515</v>
      </c>
      <c r="D18" s="757"/>
      <c r="E18" s="757"/>
      <c r="F18" s="328"/>
      <c r="G18" s="223">
        <v>30</v>
      </c>
    </row>
    <row r="19" spans="2:15" ht="29.1" customHeight="1">
      <c r="B19" s="982"/>
      <c r="C19" s="757" t="s">
        <v>516</v>
      </c>
      <c r="D19" s="757"/>
      <c r="E19" s="757"/>
      <c r="F19" s="328"/>
      <c r="G19" s="223">
        <v>20</v>
      </c>
    </row>
    <row r="20" spans="2:15" ht="29.1" customHeight="1">
      <c r="B20" s="982"/>
      <c r="C20" s="757" t="s">
        <v>517</v>
      </c>
      <c r="D20" s="757"/>
      <c r="E20" s="757"/>
      <c r="F20" s="328"/>
      <c r="G20" s="223">
        <v>10</v>
      </c>
    </row>
    <row r="21" spans="2:15" ht="29.1" customHeight="1">
      <c r="B21" s="982"/>
      <c r="C21" s="757" t="s">
        <v>518</v>
      </c>
      <c r="D21" s="757"/>
      <c r="E21" s="757"/>
      <c r="F21" s="328"/>
      <c r="G21" s="237">
        <v>0</v>
      </c>
    </row>
    <row r="22" spans="2:15" ht="29.1" customHeight="1">
      <c r="B22" s="223">
        <v>13</v>
      </c>
      <c r="C22" s="572" t="s">
        <v>512</v>
      </c>
      <c r="D22" s="1006" t="s">
        <v>513</v>
      </c>
      <c r="E22" s="1006"/>
      <c r="F22" s="1006"/>
      <c r="G22" s="1007"/>
    </row>
    <row r="23" spans="2:15" ht="29.1" customHeight="1">
      <c r="B23" s="982"/>
      <c r="C23" s="757" t="s">
        <v>742</v>
      </c>
      <c r="D23" s="757"/>
      <c r="E23" s="757"/>
      <c r="F23" s="328"/>
      <c r="G23" s="237">
        <v>15</v>
      </c>
    </row>
    <row r="24" spans="2:15" ht="29.1" customHeight="1">
      <c r="B24" s="982"/>
      <c r="C24" s="757" t="s">
        <v>740</v>
      </c>
      <c r="D24" s="757"/>
      <c r="E24" s="757"/>
      <c r="F24" s="328"/>
      <c r="G24" s="237">
        <v>15</v>
      </c>
    </row>
    <row r="25" spans="2:15" ht="29.1" customHeight="1">
      <c r="B25" s="982"/>
      <c r="C25" s="757" t="s">
        <v>741</v>
      </c>
      <c r="D25" s="757"/>
      <c r="E25" s="757"/>
      <c r="F25" s="328"/>
      <c r="G25" s="223">
        <v>15</v>
      </c>
      <c r="J25" s="991"/>
      <c r="K25" s="998"/>
      <c r="L25" s="998"/>
      <c r="M25" s="998"/>
      <c r="N25" s="998"/>
      <c r="O25" s="998"/>
    </row>
    <row r="26" spans="2:15" ht="29.1" customHeight="1">
      <c r="B26" s="982"/>
      <c r="C26" s="757" t="s">
        <v>525</v>
      </c>
      <c r="D26" s="757"/>
      <c r="E26" s="757"/>
      <c r="F26" s="328"/>
      <c r="G26" s="237">
        <v>15</v>
      </c>
    </row>
    <row r="27" spans="2:15" ht="29.1" customHeight="1">
      <c r="B27" s="982"/>
      <c r="C27" s="757" t="s">
        <v>749</v>
      </c>
      <c r="D27" s="757"/>
      <c r="E27" s="757"/>
      <c r="F27" s="328"/>
      <c r="G27" s="237">
        <v>10</v>
      </c>
    </row>
    <row r="28" spans="2:15" ht="29.1" customHeight="1">
      <c r="B28" s="982"/>
      <c r="C28" s="757" t="s">
        <v>843</v>
      </c>
      <c r="D28" s="757"/>
      <c r="E28" s="757"/>
      <c r="F28" s="328"/>
      <c r="G28" s="237">
        <v>20</v>
      </c>
    </row>
    <row r="29" spans="2:15" ht="29.25" customHeight="1">
      <c r="B29" s="982"/>
      <c r="C29" s="757" t="s">
        <v>752</v>
      </c>
      <c r="D29" s="757"/>
      <c r="E29" s="757"/>
      <c r="F29" s="328"/>
      <c r="G29" s="237">
        <v>15</v>
      </c>
    </row>
    <row r="30" spans="2:15" ht="29.1" customHeight="1">
      <c r="B30" s="223">
        <v>14</v>
      </c>
      <c r="C30" s="1011" t="s">
        <v>507</v>
      </c>
      <c r="D30" s="1011"/>
      <c r="E30" s="1011"/>
      <c r="F30" s="1011"/>
      <c r="G30" s="1011"/>
    </row>
    <row r="31" spans="2:15" ht="29.1" customHeight="1">
      <c r="B31" s="982"/>
      <c r="C31" s="757" t="s">
        <v>529</v>
      </c>
      <c r="D31" s="757"/>
      <c r="E31" s="757"/>
      <c r="F31" s="141"/>
      <c r="G31" s="339">
        <v>25</v>
      </c>
    </row>
    <row r="32" spans="2:15" ht="29.1" customHeight="1">
      <c r="B32" s="982"/>
      <c r="C32" s="757" t="s">
        <v>530</v>
      </c>
      <c r="D32" s="757"/>
      <c r="E32" s="757"/>
      <c r="F32" s="141"/>
      <c r="G32" s="339">
        <v>15</v>
      </c>
    </row>
    <row r="33" spans="1:7" ht="29.1" customHeight="1">
      <c r="B33" s="982"/>
      <c r="C33" s="757" t="s">
        <v>531</v>
      </c>
      <c r="D33" s="757"/>
      <c r="E33" s="757"/>
      <c r="F33" s="141"/>
      <c r="G33" s="339">
        <v>20</v>
      </c>
    </row>
    <row r="34" spans="1:7" ht="34.5" customHeight="1">
      <c r="B34" s="982"/>
      <c r="C34" s="757" t="s">
        <v>532</v>
      </c>
      <c r="D34" s="757"/>
      <c r="E34" s="757"/>
      <c r="F34" s="141"/>
      <c r="G34" s="339">
        <v>10</v>
      </c>
    </row>
    <row r="35" spans="1:7" ht="31.5" customHeight="1">
      <c r="B35" s="223">
        <v>15</v>
      </c>
      <c r="C35" s="737" t="s">
        <v>649</v>
      </c>
      <c r="D35" s="738"/>
      <c r="E35" s="738"/>
      <c r="F35" s="738"/>
      <c r="G35" s="739"/>
    </row>
    <row r="36" spans="1:7" ht="30.75" customHeight="1">
      <c r="A36" s="204"/>
      <c r="B36" s="982"/>
      <c r="C36" s="757" t="s">
        <v>678</v>
      </c>
      <c r="D36" s="757"/>
      <c r="E36" s="757"/>
      <c r="F36" s="328"/>
      <c r="G36" s="436" t="s">
        <v>650</v>
      </c>
    </row>
    <row r="37" spans="1:7" ht="21" customHeight="1">
      <c r="A37" s="206"/>
      <c r="B37" s="982"/>
      <c r="C37" s="1008" t="s">
        <v>939</v>
      </c>
      <c r="D37" s="1008"/>
      <c r="E37" s="1008"/>
      <c r="F37" s="339">
        <f>'Pg. 29 Self-Score'!F9+'Pg. 29 Self-Score'!F12+'Pg. 29 Self-Score'!F13+'Pg. 29 Self-Score'!F14+'Pg. 29 Self-Score'!F16+'Pg. 29 Self-Score'!F17+'Pg. 29 Self-Score'!F18+'Pg. 29 Self-Score'!F21+'Pg. 29 Self-Score'!F22+'Pg. 29 Self-Score'!F25+'Pg. 30 Self-Score'!F9+'Pg. 30 Self-Score'!F10+'Pg. 30 Self-Score'!F11+'Pg. 30 Self-Score'!F13+'Pg. 30 Self-Score'!F14+'Pg. 30 Self-Score'!F15+'Pg. 30 Self-Score'!F16+'Pg. 30 Self-Score'!F18+'Pg. 30 Self-Score'!F19+'Pg. 30 Self-Score'!F20+'Pg. 30 Self-Score'!F21+'Pg. 30 Self-Score'!F23+'Pg. 30 Self-Score'!F24+'Pg. 30 Self-Score'!F25+'Pg. 30 Self-Score'!F26+'Pg. 30 Self-Score'!F27+'Pg. 30 Self-Score'!F28+'Pg. 30 Self-Score'!F29+'Pg. 30 Self-Score'!F31+'Pg. 30 Self-Score'!F32+'Pg. 30 Self-Score'!F33+'Pg. 30 Self-Score'!F34+'Pg. 30 Self-Score'!F36</f>
        <v>0</v>
      </c>
      <c r="G37" s="339"/>
    </row>
    <row r="38" spans="1:7">
      <c r="B38" s="89"/>
      <c r="C38" s="89"/>
      <c r="D38" s="89"/>
      <c r="E38" s="89"/>
      <c r="F38" s="53"/>
      <c r="G38" s="53"/>
    </row>
    <row r="39" spans="1:7">
      <c r="B39" s="89"/>
      <c r="C39" s="89"/>
      <c r="D39" s="89"/>
      <c r="E39" s="89"/>
      <c r="F39" s="53"/>
      <c r="G39" s="53"/>
    </row>
    <row r="40" spans="1:7">
      <c r="B40" s="89"/>
      <c r="C40" s="89"/>
      <c r="D40" s="89"/>
      <c r="E40" s="89"/>
      <c r="F40" s="53"/>
      <c r="G40" s="53"/>
    </row>
    <row r="41" spans="1:7">
      <c r="B41" s="89"/>
      <c r="C41" s="89"/>
      <c r="D41" s="89"/>
      <c r="E41" s="89"/>
      <c r="F41" s="53"/>
      <c r="G41" s="53"/>
    </row>
    <row r="42" spans="1:7">
      <c r="B42" s="89"/>
      <c r="C42" s="89"/>
      <c r="D42" s="89"/>
      <c r="E42" s="89"/>
      <c r="F42" s="53"/>
      <c r="G42" s="53"/>
    </row>
    <row r="43" spans="1:7">
      <c r="B43" s="89"/>
      <c r="C43" s="89"/>
      <c r="D43" s="89"/>
      <c r="E43" s="89"/>
      <c r="F43" s="53"/>
      <c r="G43" s="53"/>
    </row>
    <row r="55" spans="3:3">
      <c r="C55" s="71" t="s">
        <v>38</v>
      </c>
    </row>
  </sheetData>
  <sheetProtection algorithmName="SHA-512" hashValue="adRfhILrjLM9Y0qMhX1K+RbCQYN4DgGeqhTWl2ZBmwRSOu3vMELGQN4QtNEFSD+cmyJ7jBAxWSLCxzMM29oS8g==" saltValue="NZkuF0p3CrrSZV+j7TRmwQ==" spinCount="100000" sheet="1" selectLockedCells="1"/>
  <mergeCells count="44">
    <mergeCell ref="A1:C1"/>
    <mergeCell ref="B36:B37"/>
    <mergeCell ref="B31:B34"/>
    <mergeCell ref="C11:E11"/>
    <mergeCell ref="C10:E10"/>
    <mergeCell ref="C17:G17"/>
    <mergeCell ref="C12:G12"/>
    <mergeCell ref="B18:B21"/>
    <mergeCell ref="C18:E18"/>
    <mergeCell ref="C19:E19"/>
    <mergeCell ref="C20:E20"/>
    <mergeCell ref="C30:G30"/>
    <mergeCell ref="C24:E24"/>
    <mergeCell ref="C25:E25"/>
    <mergeCell ref="C21:E21"/>
    <mergeCell ref="C29:E29"/>
    <mergeCell ref="C37:E37"/>
    <mergeCell ref="C9:E9"/>
    <mergeCell ref="C8:G8"/>
    <mergeCell ref="B2:G2"/>
    <mergeCell ref="B3:G3"/>
    <mergeCell ref="B4:G4"/>
    <mergeCell ref="B6:B7"/>
    <mergeCell ref="C6:E7"/>
    <mergeCell ref="F6:G6"/>
    <mergeCell ref="B9:B11"/>
    <mergeCell ref="C36:E36"/>
    <mergeCell ref="C26:E26"/>
    <mergeCell ref="C27:E27"/>
    <mergeCell ref="C32:E32"/>
    <mergeCell ref="C33:E33"/>
    <mergeCell ref="C31:E31"/>
    <mergeCell ref="C35:G35"/>
    <mergeCell ref="J25:O25"/>
    <mergeCell ref="B13:B16"/>
    <mergeCell ref="C34:E34"/>
    <mergeCell ref="C14:E14"/>
    <mergeCell ref="C15:E15"/>
    <mergeCell ref="C16:E16"/>
    <mergeCell ref="D22:G22"/>
    <mergeCell ref="C23:E23"/>
    <mergeCell ref="C13:E13"/>
    <mergeCell ref="C28:E28"/>
    <mergeCell ref="B23:B29"/>
  </mergeCells>
  <printOptions horizontalCentered="1"/>
  <pageMargins left="0.25" right="0.25" top="0.25" bottom="0.5" header="0.3" footer="0.3"/>
  <pageSetup scale="77" orientation="portrait" r:id="rId1"/>
  <headerFooter>
    <oddHeader xml:space="preserve">&amp;R
</oddHeader>
    <oddFooter>&amp;L&amp;"Arial,Regular"HOME - HTF&amp;C&amp;"Arial,Regular"Page 30 of 30&amp;R&amp;"Arial,Regular"2023</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18A283-19A0-4152-B695-6F2367FA21FB}">
  <dimension ref="C3:H10"/>
  <sheetViews>
    <sheetView workbookViewId="0">
      <selection activeCell="H3" sqref="H3:H5"/>
    </sheetView>
  </sheetViews>
  <sheetFormatPr defaultRowHeight="12.75"/>
  <cols>
    <col min="6" max="6" width="10.28515625" bestFit="1" customWidth="1"/>
  </cols>
  <sheetData>
    <row r="3" spans="3:8" ht="25.5">
      <c r="C3" s="90" t="s">
        <v>437</v>
      </c>
      <c r="F3" t="s">
        <v>437</v>
      </c>
      <c r="H3" s="573" t="s">
        <v>437</v>
      </c>
    </row>
    <row r="4" spans="3:8">
      <c r="C4" s="90" t="s">
        <v>875</v>
      </c>
      <c r="F4" t="s">
        <v>24</v>
      </c>
      <c r="H4" s="573" t="s">
        <v>879</v>
      </c>
    </row>
    <row r="5" spans="3:8">
      <c r="C5" s="90" t="s">
        <v>861</v>
      </c>
      <c r="F5" t="s">
        <v>32</v>
      </c>
      <c r="H5" s="573" t="s">
        <v>940</v>
      </c>
    </row>
    <row r="6" spans="3:8">
      <c r="F6" t="s">
        <v>25</v>
      </c>
    </row>
    <row r="7" spans="3:8">
      <c r="F7" t="s">
        <v>26</v>
      </c>
    </row>
    <row r="8" spans="3:8">
      <c r="F8" t="s">
        <v>27</v>
      </c>
    </row>
    <row r="9" spans="3:8">
      <c r="F9" t="s">
        <v>881</v>
      </c>
    </row>
    <row r="10" spans="3:8">
      <c r="F10" t="s">
        <v>883</v>
      </c>
    </row>
  </sheetData>
  <sheetProtection selectLockedCells="1" selectUnlockedCell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31</vt:i4>
      </vt:variant>
      <vt:variant>
        <vt:lpstr>Named Ranges</vt:lpstr>
      </vt:variant>
      <vt:variant>
        <vt:i4>32</vt:i4>
      </vt:variant>
    </vt:vector>
  </HeadingPairs>
  <TitlesOfParts>
    <vt:vector size="63" baseType="lpstr">
      <vt:lpstr>Pg. 1 Owner-Developer Info.</vt:lpstr>
      <vt:lpstr>Pg. 2 Developer Info.</vt:lpstr>
      <vt:lpstr>Pg. 3 Owner-Project details</vt:lpstr>
      <vt:lpstr>Pg. 4 Development Team &amp; Sched</vt:lpstr>
      <vt:lpstr>Pg. 5 504-Fair Hsg.-Exp.</vt:lpstr>
      <vt:lpstr>Pg. 6 CEO Not.-Supp. Serv.-Fin</vt:lpstr>
      <vt:lpstr>Pg. 7 Rehabilitation</vt:lpstr>
      <vt:lpstr>Pg. 8 Residential</vt:lpstr>
      <vt:lpstr>Pg. 9 Non-Residential</vt:lpstr>
      <vt:lpstr>Pg. 10 Davis Bac-Sources &amp; Uses</vt:lpstr>
      <vt:lpstr>Pg. 11 Utilities &amp; Rents</vt:lpstr>
      <vt:lpstr>Pg. 12 Prop. Amenities, Fac.</vt:lpstr>
      <vt:lpstr>Pg. 13 En. Star-Fire Prev. Cert</vt:lpstr>
      <vt:lpstr>Pg. 14 Project Type</vt:lpstr>
      <vt:lpstr>Pg. 15 Project Subsidy</vt:lpstr>
      <vt:lpstr>Pg. 16 Property Income</vt:lpstr>
      <vt:lpstr>Pg. 17 Property Annual Expenses</vt:lpstr>
      <vt:lpstr>Pg. 18 Annual Cash Flow</vt:lpstr>
      <vt:lpstr>Pg. 19 30-Yr. Annual Cash Flow </vt:lpstr>
      <vt:lpstr>Pg. 20 Annual Cash Flow cont.</vt:lpstr>
      <vt:lpstr>Pg. 21 Section 3 Certification</vt:lpstr>
      <vt:lpstr>Pg. 22 Owner Certification</vt:lpstr>
      <vt:lpstr>Pg. 23 Sample CEO Notification </vt:lpstr>
      <vt:lpstr>Pg. 24 CHDO Proceeds Report</vt:lpstr>
      <vt:lpstr>Pg. 25 Authorization</vt:lpstr>
      <vt:lpstr>Pg. 26 Attachments Checklist</vt:lpstr>
      <vt:lpstr>Pg. 27 Attachments Checklist</vt:lpstr>
      <vt:lpstr>Pg. 28 Self-Score</vt:lpstr>
      <vt:lpstr>Pg. 29 Self-Score</vt:lpstr>
      <vt:lpstr>Pg. 30 Self-Score</vt:lpstr>
      <vt:lpstr>DO NOT DELETE - DROP DOWN LIST</vt:lpstr>
      <vt:lpstr>'Pg. 21 Section 3 Certification'!_Toc287517598</vt:lpstr>
      <vt:lpstr>'Pg. 21 Section 3 Certification'!Attachment_2</vt:lpstr>
      <vt:lpstr>'Pg. 1 Owner-Developer Info.'!Print_Area</vt:lpstr>
      <vt:lpstr>'Pg. 10 Davis Bac-Sources &amp; Uses'!Print_Area</vt:lpstr>
      <vt:lpstr>'Pg. 11 Utilities &amp; Rents'!Print_Area</vt:lpstr>
      <vt:lpstr>'Pg. 12 Prop. Amenities, Fac.'!Print_Area</vt:lpstr>
      <vt:lpstr>'Pg. 13 En. Star-Fire Prev. Cert'!Print_Area</vt:lpstr>
      <vt:lpstr>'Pg. 14 Project Type'!Print_Area</vt:lpstr>
      <vt:lpstr>'Pg. 15 Project Subsidy'!Print_Area</vt:lpstr>
      <vt:lpstr>'Pg. 16 Property Income'!Print_Area</vt:lpstr>
      <vt:lpstr>'Pg. 17 Property Annual Expenses'!Print_Area</vt:lpstr>
      <vt:lpstr>'Pg. 18 Annual Cash Flow'!Print_Area</vt:lpstr>
      <vt:lpstr>'Pg. 19 30-Yr. Annual Cash Flow '!Print_Area</vt:lpstr>
      <vt:lpstr>'Pg. 2 Developer Info.'!Print_Area</vt:lpstr>
      <vt:lpstr>'Pg. 20 Annual Cash Flow cont.'!Print_Area</vt:lpstr>
      <vt:lpstr>'Pg. 21 Section 3 Certification'!Print_Area</vt:lpstr>
      <vt:lpstr>'Pg. 22 Owner Certification'!Print_Area</vt:lpstr>
      <vt:lpstr>'Pg. 23 Sample CEO Notification '!Print_Area</vt:lpstr>
      <vt:lpstr>'Pg. 24 CHDO Proceeds Report'!Print_Area</vt:lpstr>
      <vt:lpstr>'Pg. 25 Authorization'!Print_Area</vt:lpstr>
      <vt:lpstr>'Pg. 26 Attachments Checklist'!Print_Area</vt:lpstr>
      <vt:lpstr>'Pg. 27 Attachments Checklist'!Print_Area</vt:lpstr>
      <vt:lpstr>'Pg. 28 Self-Score'!Print_Area</vt:lpstr>
      <vt:lpstr>'Pg. 29 Self-Score'!Print_Area</vt:lpstr>
      <vt:lpstr>'Pg. 3 Owner-Project details'!Print_Area</vt:lpstr>
      <vt:lpstr>'Pg. 30 Self-Score'!Print_Area</vt:lpstr>
      <vt:lpstr>'Pg. 4 Development Team &amp; Sched'!Print_Area</vt:lpstr>
      <vt:lpstr>'Pg. 5 504-Fair Hsg.-Exp.'!Print_Area</vt:lpstr>
      <vt:lpstr>'Pg. 6 CEO Not.-Supp. Serv.-Fin'!Print_Area</vt:lpstr>
      <vt:lpstr>'Pg. 7 Rehabilitation'!Print_Area</vt:lpstr>
      <vt:lpstr>'Pg. 8 Residential'!Print_Area</vt:lpstr>
      <vt:lpstr>'Pg. 9 Non-Residential'!Print_Area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WEST VIRGINIA HOUSING DEVELOPME</dc:creator>
  <cp:lastModifiedBy>Chuck Thomas</cp:lastModifiedBy>
  <cp:lastPrinted>2023-02-23T16:31:51Z</cp:lastPrinted>
  <dcterms:created xsi:type="dcterms:W3CDTF">1997-06-02T14:24:51Z</dcterms:created>
  <dcterms:modified xsi:type="dcterms:W3CDTF">2023-02-23T16:32:03Z</dcterms:modified>
</cp:coreProperties>
</file>